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87153f61b7cb0/Desktop/Derivative Securities Project/"/>
    </mc:Choice>
  </mc:AlternateContent>
  <xr:revisionPtr revIDLastSave="17" documentId="8_{4950A93C-6587-459B-8FF8-CF41714A0C79}" xr6:coauthVersionLast="47" xr6:coauthVersionMax="47" xr10:uidLastSave="{990CEA75-1B66-44FB-8A0E-C024E740B34D}"/>
  <bookViews>
    <workbookView xWindow="-110" yWindow="-110" windowWidth="38620" windowHeight="21100" activeTab="4" xr2:uid="{3FC1F0FD-7771-4B81-A908-83810D1B1F04}"/>
  </bookViews>
  <sheets>
    <sheet name="Part 1 Data" sheetId="1" r:id="rId1"/>
    <sheet name="Part 2 guide" sheetId="6" state="hidden" r:id="rId2"/>
    <sheet name="Part 2 analysis" sheetId="2" r:id="rId3"/>
    <sheet name="Part 3 Jensen's alpha" sheetId="10" r:id="rId4"/>
    <sheet name="Part 4 Optimization" sheetId="15" r:id="rId5"/>
    <sheet name="COV. Corr. Matrix" sheetId="3" r:id="rId6"/>
  </sheets>
  <definedNames>
    <definedName name="_xlnm._FilterDatabase" localSheetId="0" hidden="1">'Part 1 Data'!$A$1:$G$382</definedName>
    <definedName name="_xlnm._FilterDatabase" localSheetId="2" hidden="1">'Part 2 analysis'!$J$2:$AD$382</definedName>
    <definedName name="_xlchart.v1.0" hidden="1">'Part 2 analysis'!$K$3:$K$382</definedName>
    <definedName name="_xlchart.v1.1" hidden="1">'Part 2 analysis'!$N$3:$N$382</definedName>
    <definedName name="_xlchart.v1.2" hidden="1">'Part 2 analysis'!$M$3:$M$382</definedName>
    <definedName name="_xlchart.v1.3" hidden="1">'Part 2 analysis'!$L$3:$L$382</definedName>
    <definedName name="_xlchart.v1.4" hidden="1">'Part 2 analysis'!$J$3:$J$382</definedName>
    <definedName name="solver_adj" localSheetId="4" hidden="1">'Part 4 Optimization'!$C$2:$G$2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'Part 4 Optimization'!$I$2</definedName>
    <definedName name="solver_lhs2" localSheetId="4" hidden="1">'Part 4 Optimization'!$I$3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'Part 4 Optimization'!$B$19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hs1" localSheetId="4" hidden="1">1</definedName>
    <definedName name="solver_rhs2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" l="1"/>
  <c r="B18" i="2"/>
  <c r="B19" i="2" s="1"/>
  <c r="B23" i="2"/>
  <c r="F20" i="2"/>
  <c r="B18" i="15" a="1"/>
  <c r="B18" i="15" s="1"/>
  <c r="B11" i="2" l="1"/>
  <c r="B17" i="2"/>
  <c r="AM6" i="15"/>
  <c r="B17" i="15" l="1" a="1"/>
  <c r="B17" i="15" s="1"/>
  <c r="B19" i="15" s="1"/>
  <c r="I2" i="15"/>
  <c r="I3" i="15"/>
  <c r="AN3" i="15" l="1" a="1"/>
  <c r="AN3" i="15" s="1"/>
  <c r="L9" i="2" l="1"/>
  <c r="J5" i="2"/>
  <c r="J4" i="2" l="1"/>
  <c r="K4" i="2"/>
  <c r="L4" i="2"/>
  <c r="M4" i="2"/>
  <c r="N4" i="2"/>
  <c r="K5" i="2"/>
  <c r="L5" i="2"/>
  <c r="M5" i="2"/>
  <c r="N5" i="2"/>
  <c r="J6" i="2"/>
  <c r="K6" i="2"/>
  <c r="L6" i="2"/>
  <c r="M6" i="2"/>
  <c r="N6" i="2"/>
  <c r="J7" i="2"/>
  <c r="K7" i="2"/>
  <c r="L7" i="2"/>
  <c r="M7" i="2"/>
  <c r="N7" i="2"/>
  <c r="J8" i="2"/>
  <c r="K8" i="2"/>
  <c r="L8" i="2"/>
  <c r="M8" i="2"/>
  <c r="N8" i="2"/>
  <c r="J9" i="2"/>
  <c r="K9" i="2"/>
  <c r="M9" i="2"/>
  <c r="N9" i="2"/>
  <c r="J10" i="2"/>
  <c r="K10" i="2"/>
  <c r="L10" i="2"/>
  <c r="M10" i="2"/>
  <c r="N10" i="2"/>
  <c r="J11" i="2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J15" i="2"/>
  <c r="K15" i="2"/>
  <c r="L15" i="2"/>
  <c r="M15" i="2"/>
  <c r="N15" i="2"/>
  <c r="J16" i="2"/>
  <c r="K16" i="2"/>
  <c r="L16" i="2"/>
  <c r="M16" i="2"/>
  <c r="N16" i="2"/>
  <c r="J17" i="2"/>
  <c r="K17" i="2"/>
  <c r="L17" i="2"/>
  <c r="M17" i="2"/>
  <c r="N17" i="2"/>
  <c r="J18" i="2"/>
  <c r="K18" i="2"/>
  <c r="L18" i="2"/>
  <c r="M18" i="2"/>
  <c r="N18" i="2"/>
  <c r="J19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J24" i="2"/>
  <c r="K24" i="2"/>
  <c r="L24" i="2"/>
  <c r="M24" i="2"/>
  <c r="N24" i="2"/>
  <c r="J25" i="2"/>
  <c r="K25" i="2"/>
  <c r="L25" i="2"/>
  <c r="M25" i="2"/>
  <c r="N25" i="2"/>
  <c r="J26" i="2"/>
  <c r="K26" i="2"/>
  <c r="L26" i="2"/>
  <c r="M26" i="2"/>
  <c r="N26" i="2"/>
  <c r="J27" i="2"/>
  <c r="K27" i="2"/>
  <c r="L27" i="2"/>
  <c r="M27" i="2"/>
  <c r="N27" i="2"/>
  <c r="J28" i="2"/>
  <c r="K28" i="2"/>
  <c r="L28" i="2"/>
  <c r="M28" i="2"/>
  <c r="N28" i="2"/>
  <c r="J29" i="2"/>
  <c r="K29" i="2"/>
  <c r="L29" i="2"/>
  <c r="M29" i="2"/>
  <c r="N29" i="2"/>
  <c r="J30" i="2"/>
  <c r="K30" i="2"/>
  <c r="L30" i="2"/>
  <c r="M30" i="2"/>
  <c r="N30" i="2"/>
  <c r="J31" i="2"/>
  <c r="K31" i="2"/>
  <c r="L31" i="2"/>
  <c r="M31" i="2"/>
  <c r="N31" i="2"/>
  <c r="J32" i="2"/>
  <c r="K32" i="2"/>
  <c r="L32" i="2"/>
  <c r="M32" i="2"/>
  <c r="N32" i="2"/>
  <c r="J33" i="2"/>
  <c r="K33" i="2"/>
  <c r="L33" i="2"/>
  <c r="M33" i="2"/>
  <c r="N33" i="2"/>
  <c r="J34" i="2"/>
  <c r="K34" i="2"/>
  <c r="L34" i="2"/>
  <c r="M34" i="2"/>
  <c r="N34" i="2"/>
  <c r="J35" i="2"/>
  <c r="K35" i="2"/>
  <c r="L35" i="2"/>
  <c r="M35" i="2"/>
  <c r="N35" i="2"/>
  <c r="J36" i="2"/>
  <c r="K36" i="2"/>
  <c r="L36" i="2"/>
  <c r="M36" i="2"/>
  <c r="N36" i="2"/>
  <c r="J37" i="2"/>
  <c r="K37" i="2"/>
  <c r="L37" i="2"/>
  <c r="M37" i="2"/>
  <c r="N37" i="2"/>
  <c r="J38" i="2"/>
  <c r="K38" i="2"/>
  <c r="L38" i="2"/>
  <c r="M38" i="2"/>
  <c r="N38" i="2"/>
  <c r="J39" i="2"/>
  <c r="K39" i="2"/>
  <c r="L39" i="2"/>
  <c r="M39" i="2"/>
  <c r="N39" i="2"/>
  <c r="J40" i="2"/>
  <c r="K40" i="2"/>
  <c r="L40" i="2"/>
  <c r="M40" i="2"/>
  <c r="N40" i="2"/>
  <c r="J41" i="2"/>
  <c r="K41" i="2"/>
  <c r="L41" i="2"/>
  <c r="M41" i="2"/>
  <c r="N41" i="2"/>
  <c r="J42" i="2"/>
  <c r="K42" i="2"/>
  <c r="L42" i="2"/>
  <c r="M42" i="2"/>
  <c r="N42" i="2"/>
  <c r="J43" i="2"/>
  <c r="K43" i="2"/>
  <c r="L43" i="2"/>
  <c r="M43" i="2"/>
  <c r="N43" i="2"/>
  <c r="J44" i="2"/>
  <c r="K44" i="2"/>
  <c r="L44" i="2"/>
  <c r="M44" i="2"/>
  <c r="N44" i="2"/>
  <c r="J45" i="2"/>
  <c r="K45" i="2"/>
  <c r="L45" i="2"/>
  <c r="M45" i="2"/>
  <c r="N45" i="2"/>
  <c r="J46" i="2"/>
  <c r="K46" i="2"/>
  <c r="L46" i="2"/>
  <c r="M46" i="2"/>
  <c r="N46" i="2"/>
  <c r="J47" i="2"/>
  <c r="K47" i="2"/>
  <c r="L47" i="2"/>
  <c r="M47" i="2"/>
  <c r="N47" i="2"/>
  <c r="J48" i="2"/>
  <c r="K48" i="2"/>
  <c r="L48" i="2"/>
  <c r="M48" i="2"/>
  <c r="N48" i="2"/>
  <c r="J49" i="2"/>
  <c r="K49" i="2"/>
  <c r="L49" i="2"/>
  <c r="M49" i="2"/>
  <c r="N49" i="2"/>
  <c r="J50" i="2"/>
  <c r="K50" i="2"/>
  <c r="L50" i="2"/>
  <c r="M50" i="2"/>
  <c r="N50" i="2"/>
  <c r="J51" i="2"/>
  <c r="K51" i="2"/>
  <c r="L51" i="2"/>
  <c r="M51" i="2"/>
  <c r="N51" i="2"/>
  <c r="J52" i="2"/>
  <c r="K52" i="2"/>
  <c r="L52" i="2"/>
  <c r="M52" i="2"/>
  <c r="N52" i="2"/>
  <c r="J53" i="2"/>
  <c r="K53" i="2"/>
  <c r="L53" i="2"/>
  <c r="M53" i="2"/>
  <c r="N53" i="2"/>
  <c r="J54" i="2"/>
  <c r="K54" i="2"/>
  <c r="L54" i="2"/>
  <c r="M54" i="2"/>
  <c r="N54" i="2"/>
  <c r="J55" i="2"/>
  <c r="K55" i="2"/>
  <c r="L55" i="2"/>
  <c r="M55" i="2"/>
  <c r="N55" i="2"/>
  <c r="J56" i="2"/>
  <c r="K56" i="2"/>
  <c r="L56" i="2"/>
  <c r="M56" i="2"/>
  <c r="N56" i="2"/>
  <c r="J57" i="2"/>
  <c r="K57" i="2"/>
  <c r="L57" i="2"/>
  <c r="M57" i="2"/>
  <c r="N57" i="2"/>
  <c r="J58" i="2"/>
  <c r="K58" i="2"/>
  <c r="L58" i="2"/>
  <c r="M58" i="2"/>
  <c r="N58" i="2"/>
  <c r="J59" i="2"/>
  <c r="K59" i="2"/>
  <c r="L59" i="2"/>
  <c r="M59" i="2"/>
  <c r="N59" i="2"/>
  <c r="J60" i="2"/>
  <c r="K60" i="2"/>
  <c r="L60" i="2"/>
  <c r="M60" i="2"/>
  <c r="N60" i="2"/>
  <c r="J61" i="2"/>
  <c r="K61" i="2"/>
  <c r="L61" i="2"/>
  <c r="M61" i="2"/>
  <c r="N61" i="2"/>
  <c r="J62" i="2"/>
  <c r="K62" i="2"/>
  <c r="L62" i="2"/>
  <c r="M62" i="2"/>
  <c r="N62" i="2"/>
  <c r="J63" i="2"/>
  <c r="K63" i="2"/>
  <c r="L63" i="2"/>
  <c r="M63" i="2"/>
  <c r="N63" i="2"/>
  <c r="J64" i="2"/>
  <c r="K64" i="2"/>
  <c r="L64" i="2"/>
  <c r="M64" i="2"/>
  <c r="N64" i="2"/>
  <c r="J65" i="2"/>
  <c r="K65" i="2"/>
  <c r="L65" i="2"/>
  <c r="M65" i="2"/>
  <c r="N65" i="2"/>
  <c r="J66" i="2"/>
  <c r="K66" i="2"/>
  <c r="L66" i="2"/>
  <c r="M66" i="2"/>
  <c r="N66" i="2"/>
  <c r="J67" i="2"/>
  <c r="K67" i="2"/>
  <c r="L67" i="2"/>
  <c r="M67" i="2"/>
  <c r="N67" i="2"/>
  <c r="J68" i="2"/>
  <c r="K68" i="2"/>
  <c r="L68" i="2"/>
  <c r="M68" i="2"/>
  <c r="N68" i="2"/>
  <c r="J69" i="2"/>
  <c r="K69" i="2"/>
  <c r="L69" i="2"/>
  <c r="M69" i="2"/>
  <c r="N69" i="2"/>
  <c r="J70" i="2"/>
  <c r="K70" i="2"/>
  <c r="L70" i="2"/>
  <c r="M70" i="2"/>
  <c r="N70" i="2"/>
  <c r="J71" i="2"/>
  <c r="K71" i="2"/>
  <c r="L71" i="2"/>
  <c r="M71" i="2"/>
  <c r="N71" i="2"/>
  <c r="J72" i="2"/>
  <c r="K72" i="2"/>
  <c r="L72" i="2"/>
  <c r="M72" i="2"/>
  <c r="N72" i="2"/>
  <c r="J73" i="2"/>
  <c r="K73" i="2"/>
  <c r="L73" i="2"/>
  <c r="M73" i="2"/>
  <c r="N73" i="2"/>
  <c r="J74" i="2"/>
  <c r="K74" i="2"/>
  <c r="L74" i="2"/>
  <c r="M74" i="2"/>
  <c r="N74" i="2"/>
  <c r="J75" i="2"/>
  <c r="K75" i="2"/>
  <c r="L75" i="2"/>
  <c r="M75" i="2"/>
  <c r="N75" i="2"/>
  <c r="J76" i="2"/>
  <c r="K76" i="2"/>
  <c r="L76" i="2"/>
  <c r="M76" i="2"/>
  <c r="N76" i="2"/>
  <c r="J77" i="2"/>
  <c r="K77" i="2"/>
  <c r="L77" i="2"/>
  <c r="M77" i="2"/>
  <c r="N77" i="2"/>
  <c r="J78" i="2"/>
  <c r="K78" i="2"/>
  <c r="L78" i="2"/>
  <c r="M78" i="2"/>
  <c r="N78" i="2"/>
  <c r="J79" i="2"/>
  <c r="K79" i="2"/>
  <c r="L79" i="2"/>
  <c r="M79" i="2"/>
  <c r="N79" i="2"/>
  <c r="J80" i="2"/>
  <c r="K80" i="2"/>
  <c r="L80" i="2"/>
  <c r="M80" i="2"/>
  <c r="N80" i="2"/>
  <c r="J81" i="2"/>
  <c r="K81" i="2"/>
  <c r="L81" i="2"/>
  <c r="M81" i="2"/>
  <c r="N81" i="2"/>
  <c r="J82" i="2"/>
  <c r="K82" i="2"/>
  <c r="L82" i="2"/>
  <c r="M82" i="2"/>
  <c r="N82" i="2"/>
  <c r="J83" i="2"/>
  <c r="K83" i="2"/>
  <c r="L83" i="2"/>
  <c r="M83" i="2"/>
  <c r="N83" i="2"/>
  <c r="J84" i="2"/>
  <c r="K84" i="2"/>
  <c r="L84" i="2"/>
  <c r="M84" i="2"/>
  <c r="N84" i="2"/>
  <c r="J85" i="2"/>
  <c r="K85" i="2"/>
  <c r="L85" i="2"/>
  <c r="M85" i="2"/>
  <c r="N85" i="2"/>
  <c r="J86" i="2"/>
  <c r="K86" i="2"/>
  <c r="L86" i="2"/>
  <c r="M86" i="2"/>
  <c r="N86" i="2"/>
  <c r="J87" i="2"/>
  <c r="K87" i="2"/>
  <c r="L87" i="2"/>
  <c r="M87" i="2"/>
  <c r="N87" i="2"/>
  <c r="J88" i="2"/>
  <c r="K88" i="2"/>
  <c r="L88" i="2"/>
  <c r="M88" i="2"/>
  <c r="N88" i="2"/>
  <c r="J89" i="2"/>
  <c r="K89" i="2"/>
  <c r="L89" i="2"/>
  <c r="M89" i="2"/>
  <c r="N89" i="2"/>
  <c r="J90" i="2"/>
  <c r="K90" i="2"/>
  <c r="L90" i="2"/>
  <c r="M90" i="2"/>
  <c r="N90" i="2"/>
  <c r="J91" i="2"/>
  <c r="K91" i="2"/>
  <c r="L91" i="2"/>
  <c r="M91" i="2"/>
  <c r="N91" i="2"/>
  <c r="J92" i="2"/>
  <c r="K92" i="2"/>
  <c r="L92" i="2"/>
  <c r="M92" i="2"/>
  <c r="N92" i="2"/>
  <c r="J93" i="2"/>
  <c r="K93" i="2"/>
  <c r="L93" i="2"/>
  <c r="M93" i="2"/>
  <c r="N93" i="2"/>
  <c r="J94" i="2"/>
  <c r="K94" i="2"/>
  <c r="L94" i="2"/>
  <c r="M94" i="2"/>
  <c r="N94" i="2"/>
  <c r="J95" i="2"/>
  <c r="K95" i="2"/>
  <c r="L95" i="2"/>
  <c r="M95" i="2"/>
  <c r="N95" i="2"/>
  <c r="J96" i="2"/>
  <c r="K96" i="2"/>
  <c r="L96" i="2"/>
  <c r="M96" i="2"/>
  <c r="N96" i="2"/>
  <c r="J97" i="2"/>
  <c r="K97" i="2"/>
  <c r="L97" i="2"/>
  <c r="M97" i="2"/>
  <c r="N97" i="2"/>
  <c r="J98" i="2"/>
  <c r="K98" i="2"/>
  <c r="L98" i="2"/>
  <c r="M98" i="2"/>
  <c r="N98" i="2"/>
  <c r="J99" i="2"/>
  <c r="K99" i="2"/>
  <c r="L99" i="2"/>
  <c r="M99" i="2"/>
  <c r="N99" i="2"/>
  <c r="J100" i="2"/>
  <c r="K100" i="2"/>
  <c r="L100" i="2"/>
  <c r="M100" i="2"/>
  <c r="N100" i="2"/>
  <c r="J101" i="2"/>
  <c r="K101" i="2"/>
  <c r="L101" i="2"/>
  <c r="M101" i="2"/>
  <c r="N101" i="2"/>
  <c r="J102" i="2"/>
  <c r="K102" i="2"/>
  <c r="L102" i="2"/>
  <c r="M102" i="2"/>
  <c r="N102" i="2"/>
  <c r="J103" i="2"/>
  <c r="K103" i="2"/>
  <c r="L103" i="2"/>
  <c r="M103" i="2"/>
  <c r="N103" i="2"/>
  <c r="J104" i="2"/>
  <c r="K104" i="2"/>
  <c r="L104" i="2"/>
  <c r="M104" i="2"/>
  <c r="N104" i="2"/>
  <c r="J105" i="2"/>
  <c r="K105" i="2"/>
  <c r="L105" i="2"/>
  <c r="M105" i="2"/>
  <c r="N105" i="2"/>
  <c r="J106" i="2"/>
  <c r="K106" i="2"/>
  <c r="L106" i="2"/>
  <c r="M106" i="2"/>
  <c r="N106" i="2"/>
  <c r="J107" i="2"/>
  <c r="K107" i="2"/>
  <c r="L107" i="2"/>
  <c r="M107" i="2"/>
  <c r="N107" i="2"/>
  <c r="J108" i="2"/>
  <c r="K108" i="2"/>
  <c r="L108" i="2"/>
  <c r="M108" i="2"/>
  <c r="N108" i="2"/>
  <c r="J109" i="2"/>
  <c r="K109" i="2"/>
  <c r="L109" i="2"/>
  <c r="M109" i="2"/>
  <c r="N109" i="2"/>
  <c r="J110" i="2"/>
  <c r="K110" i="2"/>
  <c r="L110" i="2"/>
  <c r="M110" i="2"/>
  <c r="N110" i="2"/>
  <c r="J111" i="2"/>
  <c r="K111" i="2"/>
  <c r="L111" i="2"/>
  <c r="M111" i="2"/>
  <c r="N111" i="2"/>
  <c r="J112" i="2"/>
  <c r="K112" i="2"/>
  <c r="L112" i="2"/>
  <c r="M112" i="2"/>
  <c r="N112" i="2"/>
  <c r="J113" i="2"/>
  <c r="K113" i="2"/>
  <c r="L113" i="2"/>
  <c r="M113" i="2"/>
  <c r="N113" i="2"/>
  <c r="J114" i="2"/>
  <c r="K114" i="2"/>
  <c r="L114" i="2"/>
  <c r="M114" i="2"/>
  <c r="N114" i="2"/>
  <c r="J115" i="2"/>
  <c r="K115" i="2"/>
  <c r="L115" i="2"/>
  <c r="M115" i="2"/>
  <c r="N115" i="2"/>
  <c r="J116" i="2"/>
  <c r="K116" i="2"/>
  <c r="L116" i="2"/>
  <c r="M116" i="2"/>
  <c r="N116" i="2"/>
  <c r="J117" i="2"/>
  <c r="K117" i="2"/>
  <c r="L117" i="2"/>
  <c r="M117" i="2"/>
  <c r="N117" i="2"/>
  <c r="J118" i="2"/>
  <c r="K118" i="2"/>
  <c r="L118" i="2"/>
  <c r="M118" i="2"/>
  <c r="N118" i="2"/>
  <c r="J119" i="2"/>
  <c r="K119" i="2"/>
  <c r="L119" i="2"/>
  <c r="M119" i="2"/>
  <c r="N119" i="2"/>
  <c r="J120" i="2"/>
  <c r="K120" i="2"/>
  <c r="L120" i="2"/>
  <c r="M120" i="2"/>
  <c r="N120" i="2"/>
  <c r="J121" i="2"/>
  <c r="K121" i="2"/>
  <c r="L121" i="2"/>
  <c r="M121" i="2"/>
  <c r="N121" i="2"/>
  <c r="J122" i="2"/>
  <c r="K122" i="2"/>
  <c r="L122" i="2"/>
  <c r="M122" i="2"/>
  <c r="N122" i="2"/>
  <c r="J123" i="2"/>
  <c r="K123" i="2"/>
  <c r="L123" i="2"/>
  <c r="M123" i="2"/>
  <c r="N123" i="2"/>
  <c r="J124" i="2"/>
  <c r="K124" i="2"/>
  <c r="L124" i="2"/>
  <c r="M124" i="2"/>
  <c r="N124" i="2"/>
  <c r="J125" i="2"/>
  <c r="K125" i="2"/>
  <c r="L125" i="2"/>
  <c r="M125" i="2"/>
  <c r="N125" i="2"/>
  <c r="J126" i="2"/>
  <c r="K126" i="2"/>
  <c r="L126" i="2"/>
  <c r="M126" i="2"/>
  <c r="N126" i="2"/>
  <c r="J127" i="2"/>
  <c r="K127" i="2"/>
  <c r="L127" i="2"/>
  <c r="M127" i="2"/>
  <c r="N127" i="2"/>
  <c r="J128" i="2"/>
  <c r="K128" i="2"/>
  <c r="L128" i="2"/>
  <c r="M128" i="2"/>
  <c r="N128" i="2"/>
  <c r="J129" i="2"/>
  <c r="K129" i="2"/>
  <c r="L129" i="2"/>
  <c r="M129" i="2"/>
  <c r="N129" i="2"/>
  <c r="J130" i="2"/>
  <c r="K130" i="2"/>
  <c r="L130" i="2"/>
  <c r="M130" i="2"/>
  <c r="N130" i="2"/>
  <c r="J131" i="2"/>
  <c r="K131" i="2"/>
  <c r="L131" i="2"/>
  <c r="M131" i="2"/>
  <c r="N131" i="2"/>
  <c r="J132" i="2"/>
  <c r="K132" i="2"/>
  <c r="L132" i="2"/>
  <c r="M132" i="2"/>
  <c r="N132" i="2"/>
  <c r="J133" i="2"/>
  <c r="K133" i="2"/>
  <c r="L133" i="2"/>
  <c r="M133" i="2"/>
  <c r="N133" i="2"/>
  <c r="J134" i="2"/>
  <c r="K134" i="2"/>
  <c r="L134" i="2"/>
  <c r="M134" i="2"/>
  <c r="N134" i="2"/>
  <c r="J135" i="2"/>
  <c r="K135" i="2"/>
  <c r="L135" i="2"/>
  <c r="M135" i="2"/>
  <c r="N135" i="2"/>
  <c r="J136" i="2"/>
  <c r="K136" i="2"/>
  <c r="L136" i="2"/>
  <c r="M136" i="2"/>
  <c r="N136" i="2"/>
  <c r="J137" i="2"/>
  <c r="K137" i="2"/>
  <c r="L137" i="2"/>
  <c r="M137" i="2"/>
  <c r="N137" i="2"/>
  <c r="J138" i="2"/>
  <c r="K138" i="2"/>
  <c r="L138" i="2"/>
  <c r="M138" i="2"/>
  <c r="N138" i="2"/>
  <c r="J139" i="2"/>
  <c r="K139" i="2"/>
  <c r="L139" i="2"/>
  <c r="M139" i="2"/>
  <c r="N139" i="2"/>
  <c r="J140" i="2"/>
  <c r="K140" i="2"/>
  <c r="L140" i="2"/>
  <c r="M140" i="2"/>
  <c r="N140" i="2"/>
  <c r="J141" i="2"/>
  <c r="K141" i="2"/>
  <c r="L141" i="2"/>
  <c r="M141" i="2"/>
  <c r="N141" i="2"/>
  <c r="J142" i="2"/>
  <c r="K142" i="2"/>
  <c r="L142" i="2"/>
  <c r="M142" i="2"/>
  <c r="N142" i="2"/>
  <c r="J143" i="2"/>
  <c r="K143" i="2"/>
  <c r="L143" i="2"/>
  <c r="M143" i="2"/>
  <c r="N143" i="2"/>
  <c r="J144" i="2"/>
  <c r="K144" i="2"/>
  <c r="L144" i="2"/>
  <c r="M144" i="2"/>
  <c r="N144" i="2"/>
  <c r="J145" i="2"/>
  <c r="K145" i="2"/>
  <c r="L145" i="2"/>
  <c r="M145" i="2"/>
  <c r="N145" i="2"/>
  <c r="J146" i="2"/>
  <c r="K146" i="2"/>
  <c r="L146" i="2"/>
  <c r="M146" i="2"/>
  <c r="N146" i="2"/>
  <c r="J147" i="2"/>
  <c r="K147" i="2"/>
  <c r="L147" i="2"/>
  <c r="M147" i="2"/>
  <c r="N147" i="2"/>
  <c r="J148" i="2"/>
  <c r="K148" i="2"/>
  <c r="L148" i="2"/>
  <c r="M148" i="2"/>
  <c r="N148" i="2"/>
  <c r="J149" i="2"/>
  <c r="K149" i="2"/>
  <c r="L149" i="2"/>
  <c r="M149" i="2"/>
  <c r="N149" i="2"/>
  <c r="J150" i="2"/>
  <c r="K150" i="2"/>
  <c r="L150" i="2"/>
  <c r="M150" i="2"/>
  <c r="N150" i="2"/>
  <c r="J151" i="2"/>
  <c r="K151" i="2"/>
  <c r="L151" i="2"/>
  <c r="M151" i="2"/>
  <c r="N151" i="2"/>
  <c r="J152" i="2"/>
  <c r="K152" i="2"/>
  <c r="L152" i="2"/>
  <c r="M152" i="2"/>
  <c r="N152" i="2"/>
  <c r="J153" i="2"/>
  <c r="K153" i="2"/>
  <c r="L153" i="2"/>
  <c r="M153" i="2"/>
  <c r="N153" i="2"/>
  <c r="J154" i="2"/>
  <c r="K154" i="2"/>
  <c r="L154" i="2"/>
  <c r="M154" i="2"/>
  <c r="N154" i="2"/>
  <c r="J155" i="2"/>
  <c r="K155" i="2"/>
  <c r="L155" i="2"/>
  <c r="M155" i="2"/>
  <c r="N155" i="2"/>
  <c r="J156" i="2"/>
  <c r="K156" i="2"/>
  <c r="L156" i="2"/>
  <c r="M156" i="2"/>
  <c r="N156" i="2"/>
  <c r="J157" i="2"/>
  <c r="K157" i="2"/>
  <c r="L157" i="2"/>
  <c r="M157" i="2"/>
  <c r="N157" i="2"/>
  <c r="J158" i="2"/>
  <c r="K158" i="2"/>
  <c r="L158" i="2"/>
  <c r="M158" i="2"/>
  <c r="N158" i="2"/>
  <c r="J159" i="2"/>
  <c r="K159" i="2"/>
  <c r="L159" i="2"/>
  <c r="M159" i="2"/>
  <c r="N159" i="2"/>
  <c r="J160" i="2"/>
  <c r="K160" i="2"/>
  <c r="L160" i="2"/>
  <c r="M160" i="2"/>
  <c r="N160" i="2"/>
  <c r="J161" i="2"/>
  <c r="K161" i="2"/>
  <c r="L161" i="2"/>
  <c r="M161" i="2"/>
  <c r="N161" i="2"/>
  <c r="J162" i="2"/>
  <c r="K162" i="2"/>
  <c r="L162" i="2"/>
  <c r="M162" i="2"/>
  <c r="N162" i="2"/>
  <c r="J163" i="2"/>
  <c r="K163" i="2"/>
  <c r="L163" i="2"/>
  <c r="M163" i="2"/>
  <c r="N163" i="2"/>
  <c r="J164" i="2"/>
  <c r="K164" i="2"/>
  <c r="L164" i="2"/>
  <c r="M164" i="2"/>
  <c r="N164" i="2"/>
  <c r="J165" i="2"/>
  <c r="K165" i="2"/>
  <c r="L165" i="2"/>
  <c r="M165" i="2"/>
  <c r="N165" i="2"/>
  <c r="J166" i="2"/>
  <c r="K166" i="2"/>
  <c r="L166" i="2"/>
  <c r="M166" i="2"/>
  <c r="N166" i="2"/>
  <c r="J167" i="2"/>
  <c r="K167" i="2"/>
  <c r="L167" i="2"/>
  <c r="M167" i="2"/>
  <c r="N167" i="2"/>
  <c r="J168" i="2"/>
  <c r="K168" i="2"/>
  <c r="L168" i="2"/>
  <c r="M168" i="2"/>
  <c r="N168" i="2"/>
  <c r="J169" i="2"/>
  <c r="K169" i="2"/>
  <c r="L169" i="2"/>
  <c r="M169" i="2"/>
  <c r="N169" i="2"/>
  <c r="J170" i="2"/>
  <c r="K170" i="2"/>
  <c r="L170" i="2"/>
  <c r="M170" i="2"/>
  <c r="N170" i="2"/>
  <c r="J171" i="2"/>
  <c r="K171" i="2"/>
  <c r="L171" i="2"/>
  <c r="M171" i="2"/>
  <c r="N171" i="2"/>
  <c r="J172" i="2"/>
  <c r="K172" i="2"/>
  <c r="L172" i="2"/>
  <c r="M172" i="2"/>
  <c r="N172" i="2"/>
  <c r="J173" i="2"/>
  <c r="K173" i="2"/>
  <c r="L173" i="2"/>
  <c r="M173" i="2"/>
  <c r="N173" i="2"/>
  <c r="J174" i="2"/>
  <c r="K174" i="2"/>
  <c r="L174" i="2"/>
  <c r="M174" i="2"/>
  <c r="N174" i="2"/>
  <c r="J175" i="2"/>
  <c r="K175" i="2"/>
  <c r="L175" i="2"/>
  <c r="M175" i="2"/>
  <c r="N175" i="2"/>
  <c r="J176" i="2"/>
  <c r="K176" i="2"/>
  <c r="L176" i="2"/>
  <c r="M176" i="2"/>
  <c r="N176" i="2"/>
  <c r="J177" i="2"/>
  <c r="K177" i="2"/>
  <c r="L177" i="2"/>
  <c r="M177" i="2"/>
  <c r="N177" i="2"/>
  <c r="J178" i="2"/>
  <c r="K178" i="2"/>
  <c r="L178" i="2"/>
  <c r="M178" i="2"/>
  <c r="N178" i="2"/>
  <c r="J179" i="2"/>
  <c r="K179" i="2"/>
  <c r="L179" i="2"/>
  <c r="M179" i="2"/>
  <c r="N179" i="2"/>
  <c r="J180" i="2"/>
  <c r="K180" i="2"/>
  <c r="L180" i="2"/>
  <c r="M180" i="2"/>
  <c r="N180" i="2"/>
  <c r="J181" i="2"/>
  <c r="K181" i="2"/>
  <c r="L181" i="2"/>
  <c r="M181" i="2"/>
  <c r="N181" i="2"/>
  <c r="J182" i="2"/>
  <c r="K182" i="2"/>
  <c r="L182" i="2"/>
  <c r="M182" i="2"/>
  <c r="N182" i="2"/>
  <c r="J183" i="2"/>
  <c r="K183" i="2"/>
  <c r="L183" i="2"/>
  <c r="M183" i="2"/>
  <c r="N183" i="2"/>
  <c r="J184" i="2"/>
  <c r="K184" i="2"/>
  <c r="L184" i="2"/>
  <c r="M184" i="2"/>
  <c r="N184" i="2"/>
  <c r="J185" i="2"/>
  <c r="K185" i="2"/>
  <c r="L185" i="2"/>
  <c r="M185" i="2"/>
  <c r="N185" i="2"/>
  <c r="J186" i="2"/>
  <c r="K186" i="2"/>
  <c r="L186" i="2"/>
  <c r="M186" i="2"/>
  <c r="N186" i="2"/>
  <c r="J187" i="2"/>
  <c r="K187" i="2"/>
  <c r="L187" i="2"/>
  <c r="M187" i="2"/>
  <c r="N187" i="2"/>
  <c r="J188" i="2"/>
  <c r="K188" i="2"/>
  <c r="L188" i="2"/>
  <c r="M188" i="2"/>
  <c r="N188" i="2"/>
  <c r="J189" i="2"/>
  <c r="K189" i="2"/>
  <c r="L189" i="2"/>
  <c r="M189" i="2"/>
  <c r="N189" i="2"/>
  <c r="J190" i="2"/>
  <c r="K190" i="2"/>
  <c r="L190" i="2"/>
  <c r="M190" i="2"/>
  <c r="N190" i="2"/>
  <c r="J191" i="2"/>
  <c r="K191" i="2"/>
  <c r="L191" i="2"/>
  <c r="M191" i="2"/>
  <c r="N191" i="2"/>
  <c r="J192" i="2"/>
  <c r="K192" i="2"/>
  <c r="L192" i="2"/>
  <c r="M192" i="2"/>
  <c r="N192" i="2"/>
  <c r="J193" i="2"/>
  <c r="K193" i="2"/>
  <c r="L193" i="2"/>
  <c r="M193" i="2"/>
  <c r="N193" i="2"/>
  <c r="J194" i="2"/>
  <c r="K194" i="2"/>
  <c r="L194" i="2"/>
  <c r="M194" i="2"/>
  <c r="N194" i="2"/>
  <c r="J195" i="2"/>
  <c r="K195" i="2"/>
  <c r="L195" i="2"/>
  <c r="M195" i="2"/>
  <c r="N195" i="2"/>
  <c r="J196" i="2"/>
  <c r="K196" i="2"/>
  <c r="L196" i="2"/>
  <c r="M196" i="2"/>
  <c r="N196" i="2"/>
  <c r="J197" i="2"/>
  <c r="K197" i="2"/>
  <c r="L197" i="2"/>
  <c r="M197" i="2"/>
  <c r="N197" i="2"/>
  <c r="J198" i="2"/>
  <c r="K198" i="2"/>
  <c r="L198" i="2"/>
  <c r="M198" i="2"/>
  <c r="N198" i="2"/>
  <c r="J199" i="2"/>
  <c r="K199" i="2"/>
  <c r="L199" i="2"/>
  <c r="M199" i="2"/>
  <c r="N199" i="2"/>
  <c r="J200" i="2"/>
  <c r="K200" i="2"/>
  <c r="L200" i="2"/>
  <c r="M200" i="2"/>
  <c r="N200" i="2"/>
  <c r="J201" i="2"/>
  <c r="K201" i="2"/>
  <c r="L201" i="2"/>
  <c r="M201" i="2"/>
  <c r="N201" i="2"/>
  <c r="J202" i="2"/>
  <c r="K202" i="2"/>
  <c r="L202" i="2"/>
  <c r="M202" i="2"/>
  <c r="N202" i="2"/>
  <c r="J203" i="2"/>
  <c r="K203" i="2"/>
  <c r="L203" i="2"/>
  <c r="M203" i="2"/>
  <c r="N203" i="2"/>
  <c r="J204" i="2"/>
  <c r="K204" i="2"/>
  <c r="L204" i="2"/>
  <c r="M204" i="2"/>
  <c r="N204" i="2"/>
  <c r="J205" i="2"/>
  <c r="K205" i="2"/>
  <c r="L205" i="2"/>
  <c r="M205" i="2"/>
  <c r="N205" i="2"/>
  <c r="J206" i="2"/>
  <c r="K206" i="2"/>
  <c r="L206" i="2"/>
  <c r="M206" i="2"/>
  <c r="N206" i="2"/>
  <c r="J207" i="2"/>
  <c r="K207" i="2"/>
  <c r="L207" i="2"/>
  <c r="M207" i="2"/>
  <c r="N207" i="2"/>
  <c r="J208" i="2"/>
  <c r="K208" i="2"/>
  <c r="L208" i="2"/>
  <c r="M208" i="2"/>
  <c r="N208" i="2"/>
  <c r="J209" i="2"/>
  <c r="K209" i="2"/>
  <c r="L209" i="2"/>
  <c r="M209" i="2"/>
  <c r="N209" i="2"/>
  <c r="J210" i="2"/>
  <c r="K210" i="2"/>
  <c r="L210" i="2"/>
  <c r="M210" i="2"/>
  <c r="N210" i="2"/>
  <c r="J211" i="2"/>
  <c r="K211" i="2"/>
  <c r="L211" i="2"/>
  <c r="M211" i="2"/>
  <c r="N211" i="2"/>
  <c r="J212" i="2"/>
  <c r="K212" i="2"/>
  <c r="L212" i="2"/>
  <c r="M212" i="2"/>
  <c r="N212" i="2"/>
  <c r="J213" i="2"/>
  <c r="K213" i="2"/>
  <c r="L213" i="2"/>
  <c r="M213" i="2"/>
  <c r="N213" i="2"/>
  <c r="J214" i="2"/>
  <c r="K214" i="2"/>
  <c r="L214" i="2"/>
  <c r="M214" i="2"/>
  <c r="N214" i="2"/>
  <c r="J215" i="2"/>
  <c r="K215" i="2"/>
  <c r="L215" i="2"/>
  <c r="M215" i="2"/>
  <c r="N215" i="2"/>
  <c r="J216" i="2"/>
  <c r="K216" i="2"/>
  <c r="L216" i="2"/>
  <c r="M216" i="2"/>
  <c r="N216" i="2"/>
  <c r="J217" i="2"/>
  <c r="K217" i="2"/>
  <c r="L217" i="2"/>
  <c r="M217" i="2"/>
  <c r="N217" i="2"/>
  <c r="J218" i="2"/>
  <c r="K218" i="2"/>
  <c r="L218" i="2"/>
  <c r="M218" i="2"/>
  <c r="N218" i="2"/>
  <c r="J219" i="2"/>
  <c r="K219" i="2"/>
  <c r="L219" i="2"/>
  <c r="M219" i="2"/>
  <c r="N219" i="2"/>
  <c r="J220" i="2"/>
  <c r="K220" i="2"/>
  <c r="L220" i="2"/>
  <c r="M220" i="2"/>
  <c r="N220" i="2"/>
  <c r="J221" i="2"/>
  <c r="K221" i="2"/>
  <c r="L221" i="2"/>
  <c r="M221" i="2"/>
  <c r="N221" i="2"/>
  <c r="J222" i="2"/>
  <c r="K222" i="2"/>
  <c r="L222" i="2"/>
  <c r="M222" i="2"/>
  <c r="N222" i="2"/>
  <c r="J223" i="2"/>
  <c r="K223" i="2"/>
  <c r="L223" i="2"/>
  <c r="M223" i="2"/>
  <c r="N223" i="2"/>
  <c r="J224" i="2"/>
  <c r="K224" i="2"/>
  <c r="L224" i="2"/>
  <c r="M224" i="2"/>
  <c r="N224" i="2"/>
  <c r="J225" i="2"/>
  <c r="K225" i="2"/>
  <c r="L225" i="2"/>
  <c r="M225" i="2"/>
  <c r="N225" i="2"/>
  <c r="J226" i="2"/>
  <c r="K226" i="2"/>
  <c r="L226" i="2"/>
  <c r="M226" i="2"/>
  <c r="N226" i="2"/>
  <c r="J227" i="2"/>
  <c r="K227" i="2"/>
  <c r="L227" i="2"/>
  <c r="M227" i="2"/>
  <c r="N227" i="2"/>
  <c r="J228" i="2"/>
  <c r="K228" i="2"/>
  <c r="L228" i="2"/>
  <c r="M228" i="2"/>
  <c r="N228" i="2"/>
  <c r="J229" i="2"/>
  <c r="K229" i="2"/>
  <c r="L229" i="2"/>
  <c r="M229" i="2"/>
  <c r="N229" i="2"/>
  <c r="J230" i="2"/>
  <c r="K230" i="2"/>
  <c r="L230" i="2"/>
  <c r="M230" i="2"/>
  <c r="N230" i="2"/>
  <c r="J231" i="2"/>
  <c r="K231" i="2"/>
  <c r="L231" i="2"/>
  <c r="M231" i="2"/>
  <c r="N231" i="2"/>
  <c r="J232" i="2"/>
  <c r="K232" i="2"/>
  <c r="L232" i="2"/>
  <c r="M232" i="2"/>
  <c r="N232" i="2"/>
  <c r="J233" i="2"/>
  <c r="K233" i="2"/>
  <c r="L233" i="2"/>
  <c r="M233" i="2"/>
  <c r="N233" i="2"/>
  <c r="J234" i="2"/>
  <c r="K234" i="2"/>
  <c r="L234" i="2"/>
  <c r="M234" i="2"/>
  <c r="N234" i="2"/>
  <c r="J235" i="2"/>
  <c r="K235" i="2"/>
  <c r="L235" i="2"/>
  <c r="M235" i="2"/>
  <c r="N235" i="2"/>
  <c r="J236" i="2"/>
  <c r="K236" i="2"/>
  <c r="L236" i="2"/>
  <c r="M236" i="2"/>
  <c r="N236" i="2"/>
  <c r="J237" i="2"/>
  <c r="K237" i="2"/>
  <c r="L237" i="2"/>
  <c r="M237" i="2"/>
  <c r="N237" i="2"/>
  <c r="J238" i="2"/>
  <c r="K238" i="2"/>
  <c r="L238" i="2"/>
  <c r="M238" i="2"/>
  <c r="N238" i="2"/>
  <c r="J239" i="2"/>
  <c r="K239" i="2"/>
  <c r="L239" i="2"/>
  <c r="M239" i="2"/>
  <c r="N239" i="2"/>
  <c r="J240" i="2"/>
  <c r="K240" i="2"/>
  <c r="L240" i="2"/>
  <c r="M240" i="2"/>
  <c r="N240" i="2"/>
  <c r="J241" i="2"/>
  <c r="K241" i="2"/>
  <c r="L241" i="2"/>
  <c r="M241" i="2"/>
  <c r="N241" i="2"/>
  <c r="J242" i="2"/>
  <c r="K242" i="2"/>
  <c r="L242" i="2"/>
  <c r="M242" i="2"/>
  <c r="N242" i="2"/>
  <c r="J243" i="2"/>
  <c r="K243" i="2"/>
  <c r="L243" i="2"/>
  <c r="M243" i="2"/>
  <c r="N243" i="2"/>
  <c r="J244" i="2"/>
  <c r="K244" i="2"/>
  <c r="L244" i="2"/>
  <c r="M244" i="2"/>
  <c r="N244" i="2"/>
  <c r="J245" i="2"/>
  <c r="K245" i="2"/>
  <c r="L245" i="2"/>
  <c r="M245" i="2"/>
  <c r="N245" i="2"/>
  <c r="J246" i="2"/>
  <c r="K246" i="2"/>
  <c r="L246" i="2"/>
  <c r="M246" i="2"/>
  <c r="N246" i="2"/>
  <c r="J247" i="2"/>
  <c r="K247" i="2"/>
  <c r="L247" i="2"/>
  <c r="M247" i="2"/>
  <c r="N247" i="2"/>
  <c r="J248" i="2"/>
  <c r="K248" i="2"/>
  <c r="L248" i="2"/>
  <c r="M248" i="2"/>
  <c r="N248" i="2"/>
  <c r="J249" i="2"/>
  <c r="K249" i="2"/>
  <c r="L249" i="2"/>
  <c r="M249" i="2"/>
  <c r="N249" i="2"/>
  <c r="J250" i="2"/>
  <c r="K250" i="2"/>
  <c r="L250" i="2"/>
  <c r="M250" i="2"/>
  <c r="N250" i="2"/>
  <c r="J251" i="2"/>
  <c r="K251" i="2"/>
  <c r="L251" i="2"/>
  <c r="M251" i="2"/>
  <c r="N251" i="2"/>
  <c r="J252" i="2"/>
  <c r="K252" i="2"/>
  <c r="L252" i="2"/>
  <c r="M252" i="2"/>
  <c r="N252" i="2"/>
  <c r="J253" i="2"/>
  <c r="K253" i="2"/>
  <c r="L253" i="2"/>
  <c r="M253" i="2"/>
  <c r="N253" i="2"/>
  <c r="J254" i="2"/>
  <c r="K254" i="2"/>
  <c r="L254" i="2"/>
  <c r="M254" i="2"/>
  <c r="N254" i="2"/>
  <c r="J255" i="2"/>
  <c r="K255" i="2"/>
  <c r="L255" i="2"/>
  <c r="M255" i="2"/>
  <c r="N255" i="2"/>
  <c r="J256" i="2"/>
  <c r="K256" i="2"/>
  <c r="L256" i="2"/>
  <c r="M256" i="2"/>
  <c r="N256" i="2"/>
  <c r="J257" i="2"/>
  <c r="K257" i="2"/>
  <c r="L257" i="2"/>
  <c r="M257" i="2"/>
  <c r="N257" i="2"/>
  <c r="J258" i="2"/>
  <c r="K258" i="2"/>
  <c r="L258" i="2"/>
  <c r="M258" i="2"/>
  <c r="N258" i="2"/>
  <c r="J259" i="2"/>
  <c r="K259" i="2"/>
  <c r="L259" i="2"/>
  <c r="M259" i="2"/>
  <c r="N259" i="2"/>
  <c r="J260" i="2"/>
  <c r="K260" i="2"/>
  <c r="L260" i="2"/>
  <c r="M260" i="2"/>
  <c r="N260" i="2"/>
  <c r="J261" i="2"/>
  <c r="K261" i="2"/>
  <c r="L261" i="2"/>
  <c r="M261" i="2"/>
  <c r="N261" i="2"/>
  <c r="J262" i="2"/>
  <c r="K262" i="2"/>
  <c r="L262" i="2"/>
  <c r="M262" i="2"/>
  <c r="N262" i="2"/>
  <c r="J263" i="2"/>
  <c r="K263" i="2"/>
  <c r="L263" i="2"/>
  <c r="M263" i="2"/>
  <c r="N263" i="2"/>
  <c r="J264" i="2"/>
  <c r="K264" i="2"/>
  <c r="L264" i="2"/>
  <c r="M264" i="2"/>
  <c r="N264" i="2"/>
  <c r="J265" i="2"/>
  <c r="K265" i="2"/>
  <c r="L265" i="2"/>
  <c r="M265" i="2"/>
  <c r="N265" i="2"/>
  <c r="J266" i="2"/>
  <c r="K266" i="2"/>
  <c r="L266" i="2"/>
  <c r="M266" i="2"/>
  <c r="N266" i="2"/>
  <c r="J267" i="2"/>
  <c r="K267" i="2"/>
  <c r="L267" i="2"/>
  <c r="M267" i="2"/>
  <c r="N267" i="2"/>
  <c r="J268" i="2"/>
  <c r="K268" i="2"/>
  <c r="L268" i="2"/>
  <c r="M268" i="2"/>
  <c r="N268" i="2"/>
  <c r="J269" i="2"/>
  <c r="K269" i="2"/>
  <c r="L269" i="2"/>
  <c r="M269" i="2"/>
  <c r="N269" i="2"/>
  <c r="J270" i="2"/>
  <c r="K270" i="2"/>
  <c r="L270" i="2"/>
  <c r="M270" i="2"/>
  <c r="N270" i="2"/>
  <c r="J271" i="2"/>
  <c r="K271" i="2"/>
  <c r="L271" i="2"/>
  <c r="M271" i="2"/>
  <c r="N271" i="2"/>
  <c r="J272" i="2"/>
  <c r="K272" i="2"/>
  <c r="L272" i="2"/>
  <c r="M272" i="2"/>
  <c r="N272" i="2"/>
  <c r="J273" i="2"/>
  <c r="K273" i="2"/>
  <c r="L273" i="2"/>
  <c r="M273" i="2"/>
  <c r="N273" i="2"/>
  <c r="J274" i="2"/>
  <c r="K274" i="2"/>
  <c r="L274" i="2"/>
  <c r="M274" i="2"/>
  <c r="N274" i="2"/>
  <c r="J275" i="2"/>
  <c r="K275" i="2"/>
  <c r="L275" i="2"/>
  <c r="M275" i="2"/>
  <c r="N275" i="2"/>
  <c r="J276" i="2"/>
  <c r="K276" i="2"/>
  <c r="L276" i="2"/>
  <c r="M276" i="2"/>
  <c r="N276" i="2"/>
  <c r="J277" i="2"/>
  <c r="K277" i="2"/>
  <c r="L277" i="2"/>
  <c r="M277" i="2"/>
  <c r="N277" i="2"/>
  <c r="J278" i="2"/>
  <c r="K278" i="2"/>
  <c r="L278" i="2"/>
  <c r="M278" i="2"/>
  <c r="N278" i="2"/>
  <c r="J279" i="2"/>
  <c r="K279" i="2"/>
  <c r="L279" i="2"/>
  <c r="M279" i="2"/>
  <c r="N279" i="2"/>
  <c r="J280" i="2"/>
  <c r="K280" i="2"/>
  <c r="L280" i="2"/>
  <c r="M280" i="2"/>
  <c r="N280" i="2"/>
  <c r="J281" i="2"/>
  <c r="K281" i="2"/>
  <c r="L281" i="2"/>
  <c r="M281" i="2"/>
  <c r="N281" i="2"/>
  <c r="J282" i="2"/>
  <c r="K282" i="2"/>
  <c r="L282" i="2"/>
  <c r="M282" i="2"/>
  <c r="N282" i="2"/>
  <c r="J283" i="2"/>
  <c r="K283" i="2"/>
  <c r="L283" i="2"/>
  <c r="M283" i="2"/>
  <c r="N283" i="2"/>
  <c r="J284" i="2"/>
  <c r="K284" i="2"/>
  <c r="L284" i="2"/>
  <c r="M284" i="2"/>
  <c r="N284" i="2"/>
  <c r="J285" i="2"/>
  <c r="K285" i="2"/>
  <c r="L285" i="2"/>
  <c r="M285" i="2"/>
  <c r="N285" i="2"/>
  <c r="J286" i="2"/>
  <c r="K286" i="2"/>
  <c r="L286" i="2"/>
  <c r="M286" i="2"/>
  <c r="N286" i="2"/>
  <c r="J287" i="2"/>
  <c r="K287" i="2"/>
  <c r="L287" i="2"/>
  <c r="M287" i="2"/>
  <c r="N287" i="2"/>
  <c r="J288" i="2"/>
  <c r="K288" i="2"/>
  <c r="L288" i="2"/>
  <c r="M288" i="2"/>
  <c r="N288" i="2"/>
  <c r="J289" i="2"/>
  <c r="K289" i="2"/>
  <c r="L289" i="2"/>
  <c r="M289" i="2"/>
  <c r="N289" i="2"/>
  <c r="J290" i="2"/>
  <c r="K290" i="2"/>
  <c r="L290" i="2"/>
  <c r="M290" i="2"/>
  <c r="N290" i="2"/>
  <c r="J291" i="2"/>
  <c r="K291" i="2"/>
  <c r="L291" i="2"/>
  <c r="M291" i="2"/>
  <c r="N291" i="2"/>
  <c r="J292" i="2"/>
  <c r="K292" i="2"/>
  <c r="L292" i="2"/>
  <c r="M292" i="2"/>
  <c r="N292" i="2"/>
  <c r="J293" i="2"/>
  <c r="K293" i="2"/>
  <c r="L293" i="2"/>
  <c r="M293" i="2"/>
  <c r="N293" i="2"/>
  <c r="J294" i="2"/>
  <c r="K294" i="2"/>
  <c r="L294" i="2"/>
  <c r="M294" i="2"/>
  <c r="N294" i="2"/>
  <c r="J295" i="2"/>
  <c r="K295" i="2"/>
  <c r="L295" i="2"/>
  <c r="M295" i="2"/>
  <c r="N295" i="2"/>
  <c r="J296" i="2"/>
  <c r="K296" i="2"/>
  <c r="L296" i="2"/>
  <c r="M296" i="2"/>
  <c r="N296" i="2"/>
  <c r="J297" i="2"/>
  <c r="K297" i="2"/>
  <c r="L297" i="2"/>
  <c r="M297" i="2"/>
  <c r="N297" i="2"/>
  <c r="J298" i="2"/>
  <c r="K298" i="2"/>
  <c r="L298" i="2"/>
  <c r="M298" i="2"/>
  <c r="N298" i="2"/>
  <c r="J299" i="2"/>
  <c r="K299" i="2"/>
  <c r="L299" i="2"/>
  <c r="M299" i="2"/>
  <c r="N299" i="2"/>
  <c r="J300" i="2"/>
  <c r="K300" i="2"/>
  <c r="L300" i="2"/>
  <c r="M300" i="2"/>
  <c r="N300" i="2"/>
  <c r="J301" i="2"/>
  <c r="K301" i="2"/>
  <c r="L301" i="2"/>
  <c r="M301" i="2"/>
  <c r="N301" i="2"/>
  <c r="J302" i="2"/>
  <c r="K302" i="2"/>
  <c r="L302" i="2"/>
  <c r="M302" i="2"/>
  <c r="N302" i="2"/>
  <c r="J303" i="2"/>
  <c r="K303" i="2"/>
  <c r="L303" i="2"/>
  <c r="M303" i="2"/>
  <c r="N303" i="2"/>
  <c r="J304" i="2"/>
  <c r="K304" i="2"/>
  <c r="L304" i="2"/>
  <c r="M304" i="2"/>
  <c r="N304" i="2"/>
  <c r="J305" i="2"/>
  <c r="K305" i="2"/>
  <c r="L305" i="2"/>
  <c r="M305" i="2"/>
  <c r="N305" i="2"/>
  <c r="J306" i="2"/>
  <c r="K306" i="2"/>
  <c r="L306" i="2"/>
  <c r="M306" i="2"/>
  <c r="N306" i="2"/>
  <c r="J307" i="2"/>
  <c r="K307" i="2"/>
  <c r="L307" i="2"/>
  <c r="M307" i="2"/>
  <c r="N307" i="2"/>
  <c r="J308" i="2"/>
  <c r="K308" i="2"/>
  <c r="L308" i="2"/>
  <c r="M308" i="2"/>
  <c r="N308" i="2"/>
  <c r="J309" i="2"/>
  <c r="K309" i="2"/>
  <c r="L309" i="2"/>
  <c r="M309" i="2"/>
  <c r="N309" i="2"/>
  <c r="J310" i="2"/>
  <c r="K310" i="2"/>
  <c r="L310" i="2"/>
  <c r="M310" i="2"/>
  <c r="N310" i="2"/>
  <c r="J311" i="2"/>
  <c r="K311" i="2"/>
  <c r="L311" i="2"/>
  <c r="M311" i="2"/>
  <c r="N311" i="2"/>
  <c r="J312" i="2"/>
  <c r="K312" i="2"/>
  <c r="L312" i="2"/>
  <c r="M312" i="2"/>
  <c r="N312" i="2"/>
  <c r="J313" i="2"/>
  <c r="K313" i="2"/>
  <c r="L313" i="2"/>
  <c r="M313" i="2"/>
  <c r="N313" i="2"/>
  <c r="J314" i="2"/>
  <c r="K314" i="2"/>
  <c r="L314" i="2"/>
  <c r="M314" i="2"/>
  <c r="N314" i="2"/>
  <c r="J315" i="2"/>
  <c r="K315" i="2"/>
  <c r="L315" i="2"/>
  <c r="M315" i="2"/>
  <c r="N315" i="2"/>
  <c r="J316" i="2"/>
  <c r="K316" i="2"/>
  <c r="L316" i="2"/>
  <c r="M316" i="2"/>
  <c r="N316" i="2"/>
  <c r="J317" i="2"/>
  <c r="K317" i="2"/>
  <c r="L317" i="2"/>
  <c r="M317" i="2"/>
  <c r="N317" i="2"/>
  <c r="J318" i="2"/>
  <c r="K318" i="2"/>
  <c r="L318" i="2"/>
  <c r="M318" i="2"/>
  <c r="N318" i="2"/>
  <c r="J319" i="2"/>
  <c r="K319" i="2"/>
  <c r="L319" i="2"/>
  <c r="M319" i="2"/>
  <c r="N319" i="2"/>
  <c r="J320" i="2"/>
  <c r="K320" i="2"/>
  <c r="L320" i="2"/>
  <c r="M320" i="2"/>
  <c r="N320" i="2"/>
  <c r="J321" i="2"/>
  <c r="K321" i="2"/>
  <c r="L321" i="2"/>
  <c r="M321" i="2"/>
  <c r="N321" i="2"/>
  <c r="J322" i="2"/>
  <c r="K322" i="2"/>
  <c r="L322" i="2"/>
  <c r="M322" i="2"/>
  <c r="N322" i="2"/>
  <c r="J323" i="2"/>
  <c r="K323" i="2"/>
  <c r="L323" i="2"/>
  <c r="M323" i="2"/>
  <c r="N323" i="2"/>
  <c r="J324" i="2"/>
  <c r="K324" i="2"/>
  <c r="L324" i="2"/>
  <c r="M324" i="2"/>
  <c r="N324" i="2"/>
  <c r="J325" i="2"/>
  <c r="K325" i="2"/>
  <c r="L325" i="2"/>
  <c r="M325" i="2"/>
  <c r="N325" i="2"/>
  <c r="J326" i="2"/>
  <c r="K326" i="2"/>
  <c r="L326" i="2"/>
  <c r="M326" i="2"/>
  <c r="N326" i="2"/>
  <c r="J327" i="2"/>
  <c r="K327" i="2"/>
  <c r="L327" i="2"/>
  <c r="M327" i="2"/>
  <c r="N327" i="2"/>
  <c r="J328" i="2"/>
  <c r="K328" i="2"/>
  <c r="L328" i="2"/>
  <c r="M328" i="2"/>
  <c r="N328" i="2"/>
  <c r="J329" i="2"/>
  <c r="K329" i="2"/>
  <c r="L329" i="2"/>
  <c r="M329" i="2"/>
  <c r="N329" i="2"/>
  <c r="J330" i="2"/>
  <c r="K330" i="2"/>
  <c r="L330" i="2"/>
  <c r="M330" i="2"/>
  <c r="N330" i="2"/>
  <c r="J331" i="2"/>
  <c r="K331" i="2"/>
  <c r="L331" i="2"/>
  <c r="M331" i="2"/>
  <c r="N331" i="2"/>
  <c r="J332" i="2"/>
  <c r="K332" i="2"/>
  <c r="L332" i="2"/>
  <c r="M332" i="2"/>
  <c r="N332" i="2"/>
  <c r="J333" i="2"/>
  <c r="K333" i="2"/>
  <c r="L333" i="2"/>
  <c r="M333" i="2"/>
  <c r="N333" i="2"/>
  <c r="J334" i="2"/>
  <c r="K334" i="2"/>
  <c r="L334" i="2"/>
  <c r="M334" i="2"/>
  <c r="N334" i="2"/>
  <c r="J335" i="2"/>
  <c r="K335" i="2"/>
  <c r="L335" i="2"/>
  <c r="M335" i="2"/>
  <c r="N335" i="2"/>
  <c r="J336" i="2"/>
  <c r="K336" i="2"/>
  <c r="L336" i="2"/>
  <c r="M336" i="2"/>
  <c r="N336" i="2"/>
  <c r="J337" i="2"/>
  <c r="K337" i="2"/>
  <c r="L337" i="2"/>
  <c r="M337" i="2"/>
  <c r="N337" i="2"/>
  <c r="J338" i="2"/>
  <c r="K338" i="2"/>
  <c r="L338" i="2"/>
  <c r="M338" i="2"/>
  <c r="N338" i="2"/>
  <c r="J339" i="2"/>
  <c r="K339" i="2"/>
  <c r="L339" i="2"/>
  <c r="M339" i="2"/>
  <c r="N339" i="2"/>
  <c r="J340" i="2"/>
  <c r="K340" i="2"/>
  <c r="L340" i="2"/>
  <c r="M340" i="2"/>
  <c r="N340" i="2"/>
  <c r="J341" i="2"/>
  <c r="K341" i="2"/>
  <c r="L341" i="2"/>
  <c r="M341" i="2"/>
  <c r="N341" i="2"/>
  <c r="J342" i="2"/>
  <c r="K342" i="2"/>
  <c r="L342" i="2"/>
  <c r="M342" i="2"/>
  <c r="N342" i="2"/>
  <c r="J343" i="2"/>
  <c r="K343" i="2"/>
  <c r="L343" i="2"/>
  <c r="M343" i="2"/>
  <c r="N343" i="2"/>
  <c r="J344" i="2"/>
  <c r="K344" i="2"/>
  <c r="L344" i="2"/>
  <c r="M344" i="2"/>
  <c r="N344" i="2"/>
  <c r="J345" i="2"/>
  <c r="K345" i="2"/>
  <c r="L345" i="2"/>
  <c r="M345" i="2"/>
  <c r="N345" i="2"/>
  <c r="J346" i="2"/>
  <c r="K346" i="2"/>
  <c r="L346" i="2"/>
  <c r="M346" i="2"/>
  <c r="N346" i="2"/>
  <c r="J347" i="2"/>
  <c r="K347" i="2"/>
  <c r="L347" i="2"/>
  <c r="M347" i="2"/>
  <c r="N347" i="2"/>
  <c r="J348" i="2"/>
  <c r="K348" i="2"/>
  <c r="L348" i="2"/>
  <c r="M348" i="2"/>
  <c r="N348" i="2"/>
  <c r="J349" i="2"/>
  <c r="K349" i="2"/>
  <c r="L349" i="2"/>
  <c r="M349" i="2"/>
  <c r="N349" i="2"/>
  <c r="J350" i="2"/>
  <c r="K350" i="2"/>
  <c r="L350" i="2"/>
  <c r="M350" i="2"/>
  <c r="N350" i="2"/>
  <c r="J351" i="2"/>
  <c r="K351" i="2"/>
  <c r="L351" i="2"/>
  <c r="M351" i="2"/>
  <c r="N351" i="2"/>
  <c r="J352" i="2"/>
  <c r="K352" i="2"/>
  <c r="L352" i="2"/>
  <c r="M352" i="2"/>
  <c r="N352" i="2"/>
  <c r="J353" i="2"/>
  <c r="K353" i="2"/>
  <c r="L353" i="2"/>
  <c r="M353" i="2"/>
  <c r="N353" i="2"/>
  <c r="J354" i="2"/>
  <c r="K354" i="2"/>
  <c r="L354" i="2"/>
  <c r="M354" i="2"/>
  <c r="N354" i="2"/>
  <c r="J355" i="2"/>
  <c r="K355" i="2"/>
  <c r="L355" i="2"/>
  <c r="M355" i="2"/>
  <c r="N355" i="2"/>
  <c r="J356" i="2"/>
  <c r="K356" i="2"/>
  <c r="L356" i="2"/>
  <c r="M356" i="2"/>
  <c r="N356" i="2"/>
  <c r="J357" i="2"/>
  <c r="K357" i="2"/>
  <c r="L357" i="2"/>
  <c r="M357" i="2"/>
  <c r="N357" i="2"/>
  <c r="J358" i="2"/>
  <c r="K358" i="2"/>
  <c r="L358" i="2"/>
  <c r="M358" i="2"/>
  <c r="N358" i="2"/>
  <c r="J359" i="2"/>
  <c r="K359" i="2"/>
  <c r="L359" i="2"/>
  <c r="M359" i="2"/>
  <c r="N359" i="2"/>
  <c r="J360" i="2"/>
  <c r="K360" i="2"/>
  <c r="L360" i="2"/>
  <c r="M360" i="2"/>
  <c r="N360" i="2"/>
  <c r="J361" i="2"/>
  <c r="K361" i="2"/>
  <c r="L361" i="2"/>
  <c r="M361" i="2"/>
  <c r="N361" i="2"/>
  <c r="J362" i="2"/>
  <c r="K362" i="2"/>
  <c r="L362" i="2"/>
  <c r="M362" i="2"/>
  <c r="N362" i="2"/>
  <c r="J363" i="2"/>
  <c r="K363" i="2"/>
  <c r="L363" i="2"/>
  <c r="M363" i="2"/>
  <c r="N363" i="2"/>
  <c r="J364" i="2"/>
  <c r="K364" i="2"/>
  <c r="L364" i="2"/>
  <c r="M364" i="2"/>
  <c r="N364" i="2"/>
  <c r="J365" i="2"/>
  <c r="K365" i="2"/>
  <c r="L365" i="2"/>
  <c r="M365" i="2"/>
  <c r="N365" i="2"/>
  <c r="J366" i="2"/>
  <c r="K366" i="2"/>
  <c r="L366" i="2"/>
  <c r="M366" i="2"/>
  <c r="N366" i="2"/>
  <c r="J367" i="2"/>
  <c r="K367" i="2"/>
  <c r="L367" i="2"/>
  <c r="M367" i="2"/>
  <c r="N367" i="2"/>
  <c r="J368" i="2"/>
  <c r="K368" i="2"/>
  <c r="L368" i="2"/>
  <c r="M368" i="2"/>
  <c r="N368" i="2"/>
  <c r="J369" i="2"/>
  <c r="K369" i="2"/>
  <c r="L369" i="2"/>
  <c r="M369" i="2"/>
  <c r="N369" i="2"/>
  <c r="J370" i="2"/>
  <c r="K370" i="2"/>
  <c r="L370" i="2"/>
  <c r="M370" i="2"/>
  <c r="N370" i="2"/>
  <c r="J371" i="2"/>
  <c r="K371" i="2"/>
  <c r="L371" i="2"/>
  <c r="M371" i="2"/>
  <c r="N371" i="2"/>
  <c r="J372" i="2"/>
  <c r="K372" i="2"/>
  <c r="L372" i="2"/>
  <c r="M372" i="2"/>
  <c r="N372" i="2"/>
  <c r="J373" i="2"/>
  <c r="K373" i="2"/>
  <c r="L373" i="2"/>
  <c r="M373" i="2"/>
  <c r="N373" i="2"/>
  <c r="J374" i="2"/>
  <c r="K374" i="2"/>
  <c r="L374" i="2"/>
  <c r="M374" i="2"/>
  <c r="N374" i="2"/>
  <c r="J375" i="2"/>
  <c r="K375" i="2"/>
  <c r="L375" i="2"/>
  <c r="M375" i="2"/>
  <c r="N375" i="2"/>
  <c r="J376" i="2"/>
  <c r="K376" i="2"/>
  <c r="L376" i="2"/>
  <c r="M376" i="2"/>
  <c r="N376" i="2"/>
  <c r="J377" i="2"/>
  <c r="K377" i="2"/>
  <c r="L377" i="2"/>
  <c r="M377" i="2"/>
  <c r="N377" i="2"/>
  <c r="J378" i="2"/>
  <c r="K378" i="2"/>
  <c r="L378" i="2"/>
  <c r="M378" i="2"/>
  <c r="N378" i="2"/>
  <c r="J379" i="2"/>
  <c r="K379" i="2"/>
  <c r="L379" i="2"/>
  <c r="M379" i="2"/>
  <c r="N379" i="2"/>
  <c r="J380" i="2"/>
  <c r="K380" i="2"/>
  <c r="L380" i="2"/>
  <c r="M380" i="2"/>
  <c r="N380" i="2"/>
  <c r="J381" i="2"/>
  <c r="K381" i="2"/>
  <c r="L381" i="2"/>
  <c r="M381" i="2"/>
  <c r="N381" i="2"/>
  <c r="J382" i="2"/>
  <c r="K382" i="2"/>
  <c r="L382" i="2"/>
  <c r="M382" i="2"/>
  <c r="N382" i="2"/>
  <c r="K3" i="2"/>
  <c r="L3" i="2"/>
  <c r="M3" i="2"/>
  <c r="N3" i="2"/>
  <c r="J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" i="2"/>
  <c r="AG11" i="15" l="1" a="1"/>
  <c r="AG11" i="15" s="1"/>
  <c r="AG376" i="15" a="1"/>
  <c r="AG376" i="15" s="1"/>
  <c r="AG368" i="15" a="1"/>
  <c r="AG368" i="15" s="1"/>
  <c r="AG360" i="15" a="1"/>
  <c r="AG360" i="15" s="1"/>
  <c r="AG352" i="15" a="1"/>
  <c r="AG352" i="15" s="1"/>
  <c r="AG215" i="15" a="1"/>
  <c r="AG215" i="15" s="1"/>
  <c r="AG211" i="15" a="1"/>
  <c r="AG211" i="15" s="1"/>
  <c r="AG207" i="15" a="1"/>
  <c r="AG207" i="15" s="1"/>
  <c r="AG203" i="15" a="1"/>
  <c r="AG203" i="15" s="1"/>
  <c r="AG199" i="15" a="1"/>
  <c r="AG199" i="15" s="1"/>
  <c r="AG195" i="15" a="1"/>
  <c r="AG195" i="15" s="1"/>
  <c r="AG191" i="15" a="1"/>
  <c r="AG191" i="15" s="1"/>
  <c r="AG187" i="15" a="1"/>
  <c r="AG187" i="15" s="1"/>
  <c r="AG183" i="15" a="1"/>
  <c r="AG183" i="15" s="1"/>
  <c r="AG179" i="15" a="1"/>
  <c r="AG179" i="15" s="1"/>
  <c r="AG175" i="15" a="1"/>
  <c r="AG175" i="15" s="1"/>
  <c r="AG171" i="15" a="1"/>
  <c r="AG171" i="15" s="1"/>
  <c r="AG167" i="15" a="1"/>
  <c r="AG167" i="15" s="1"/>
  <c r="AG163" i="15" a="1"/>
  <c r="AG163" i="15" s="1"/>
  <c r="AG159" i="15" a="1"/>
  <c r="AG159" i="15" s="1"/>
  <c r="AG155" i="15" a="1"/>
  <c r="AG155" i="15" s="1"/>
  <c r="AG151" i="15" a="1"/>
  <c r="AG151" i="15" s="1"/>
  <c r="AG147" i="15" a="1"/>
  <c r="AG147" i="15" s="1"/>
  <c r="AG143" i="15" a="1"/>
  <c r="AG143" i="15" s="1"/>
  <c r="AG139" i="15" a="1"/>
  <c r="AG139" i="15" s="1"/>
  <c r="AG135" i="15" a="1"/>
  <c r="AG135" i="15" s="1"/>
  <c r="AG131" i="15" a="1"/>
  <c r="AG131" i="15" s="1"/>
  <c r="AG127" i="15" a="1"/>
  <c r="AG127" i="15" s="1"/>
  <c r="AG123" i="15" a="1"/>
  <c r="AG123" i="15" s="1"/>
  <c r="AG119" i="15" a="1"/>
  <c r="AG119" i="15" s="1"/>
  <c r="AG115" i="15" a="1"/>
  <c r="AG115" i="15" s="1"/>
  <c r="AG111" i="15" a="1"/>
  <c r="AG111" i="15" s="1"/>
  <c r="AG107" i="15" a="1"/>
  <c r="AG107" i="15" s="1"/>
  <c r="AG103" i="15" a="1"/>
  <c r="AG103" i="15" s="1"/>
  <c r="AG99" i="15" a="1"/>
  <c r="AG99" i="15" s="1"/>
  <c r="AG95" i="15" a="1"/>
  <c r="AG95" i="15" s="1"/>
  <c r="AG91" i="15" a="1"/>
  <c r="AG91" i="15" s="1"/>
  <c r="AG87" i="15" a="1"/>
  <c r="AG87" i="15" s="1"/>
  <c r="AG83" i="15" a="1"/>
  <c r="AG83" i="15" s="1"/>
  <c r="E14" i="2"/>
  <c r="E15" i="2"/>
  <c r="E18" i="2"/>
  <c r="AG384" i="15" a="1"/>
  <c r="AG384" i="15" s="1"/>
  <c r="AG364" i="15" a="1"/>
  <c r="AG364" i="15" s="1"/>
  <c r="AG387" i="15" a="1"/>
  <c r="AG387" i="15" s="1"/>
  <c r="AG383" i="15" a="1"/>
  <c r="AG383" i="15" s="1"/>
  <c r="AG379" i="15" a="1"/>
  <c r="AG379" i="15" s="1"/>
  <c r="AG375" i="15" a="1"/>
  <c r="AG375" i="15" s="1"/>
  <c r="AG371" i="15" a="1"/>
  <c r="AG371" i="15" s="1"/>
  <c r="AG367" i="15" a="1"/>
  <c r="AG367" i="15" s="1"/>
  <c r="AG363" i="15" a="1"/>
  <c r="AG363" i="15" s="1"/>
  <c r="AG359" i="15" a="1"/>
  <c r="AG359" i="15" s="1"/>
  <c r="AG355" i="15" a="1"/>
  <c r="AG355" i="15" s="1"/>
  <c r="AG351" i="15" a="1"/>
  <c r="AG351" i="15" s="1"/>
  <c r="AG347" i="15" a="1"/>
  <c r="AG347" i="15" s="1"/>
  <c r="AG343" i="15" a="1"/>
  <c r="AG343" i="15" s="1"/>
  <c r="AG339" i="15" a="1"/>
  <c r="AG339" i="15" s="1"/>
  <c r="AG327" i="15" a="1"/>
  <c r="AG327" i="15" s="1"/>
  <c r="AG319" i="15" a="1"/>
  <c r="AG319" i="15" s="1"/>
  <c r="AG315" i="15" a="1"/>
  <c r="AG315" i="15" s="1"/>
  <c r="AG283" i="15" a="1"/>
  <c r="AG283" i="15" s="1"/>
  <c r="AG279" i="15" a="1"/>
  <c r="AG279" i="15" s="1"/>
  <c r="AG267" i="15" a="1"/>
  <c r="AG267" i="15" s="1"/>
  <c r="AG263" i="15" a="1"/>
  <c r="AG263" i="15" s="1"/>
  <c r="AG251" i="15" a="1"/>
  <c r="AG251" i="15" s="1"/>
  <c r="AG247" i="15" a="1"/>
  <c r="AG247" i="15" s="1"/>
  <c r="AG239" i="15" a="1"/>
  <c r="AG239" i="15" s="1"/>
  <c r="AG231" i="15" a="1"/>
  <c r="AG231" i="15" s="1"/>
  <c r="AG223" i="15" a="1"/>
  <c r="AG223" i="15" s="1"/>
  <c r="AG219" i="15" a="1"/>
  <c r="AG219" i="15" s="1"/>
  <c r="G2" i="2"/>
  <c r="AG10" i="15" a="1"/>
  <c r="AG10" i="15" s="1"/>
  <c r="B15" i="2"/>
  <c r="B14" i="2"/>
  <c r="B4" i="2"/>
  <c r="C15" i="3"/>
  <c r="J15" i="3" s="1"/>
  <c r="D8" i="15" s="1"/>
  <c r="B16" i="3"/>
  <c r="I16" i="3" s="1"/>
  <c r="C9" i="15" s="1"/>
  <c r="F16" i="3"/>
  <c r="M16" i="3" s="1"/>
  <c r="G9" i="15" s="1"/>
  <c r="E17" i="3"/>
  <c r="L17" i="3" s="1"/>
  <c r="F10" i="15" s="1"/>
  <c r="D18" i="3"/>
  <c r="K18" i="3" s="1"/>
  <c r="E11" i="15" s="1"/>
  <c r="D14" i="3"/>
  <c r="K14" i="3" s="1"/>
  <c r="E7" i="15" s="1"/>
  <c r="D15" i="3"/>
  <c r="K15" i="3" s="1"/>
  <c r="E8" i="15" s="1"/>
  <c r="C16" i="3"/>
  <c r="J16" i="3" s="1"/>
  <c r="D9" i="15" s="1"/>
  <c r="B17" i="3"/>
  <c r="I17" i="3" s="1"/>
  <c r="C10" i="15" s="1"/>
  <c r="F17" i="3"/>
  <c r="M17" i="3" s="1"/>
  <c r="G10" i="15" s="1"/>
  <c r="E18" i="3"/>
  <c r="L18" i="3" s="1"/>
  <c r="F11" i="15" s="1"/>
  <c r="E14" i="3"/>
  <c r="L14" i="3" s="1"/>
  <c r="F7" i="15" s="1"/>
  <c r="E15" i="3"/>
  <c r="L15" i="3" s="1"/>
  <c r="F8" i="15" s="1"/>
  <c r="D16" i="3"/>
  <c r="K16" i="3" s="1"/>
  <c r="E9" i="15" s="1"/>
  <c r="C17" i="3"/>
  <c r="J17" i="3" s="1"/>
  <c r="D10" i="15" s="1"/>
  <c r="B18" i="3"/>
  <c r="I18" i="3" s="1"/>
  <c r="C11" i="15" s="1"/>
  <c r="F18" i="3"/>
  <c r="M18" i="3" s="1"/>
  <c r="G11" i="15" s="1"/>
  <c r="F14" i="3"/>
  <c r="M14" i="3" s="1"/>
  <c r="G7" i="15" s="1"/>
  <c r="B15" i="3"/>
  <c r="I15" i="3" s="1"/>
  <c r="C8" i="15" s="1"/>
  <c r="F15" i="3"/>
  <c r="M15" i="3" s="1"/>
  <c r="G8" i="15" s="1"/>
  <c r="E16" i="3"/>
  <c r="L16" i="3" s="1"/>
  <c r="F9" i="15" s="1"/>
  <c r="D17" i="3"/>
  <c r="K17" i="3" s="1"/>
  <c r="E10" i="15" s="1"/>
  <c r="C18" i="3"/>
  <c r="J18" i="3" s="1"/>
  <c r="D11" i="15" s="1"/>
  <c r="C14" i="3"/>
  <c r="J14" i="3" s="1"/>
  <c r="D7" i="15" s="1"/>
  <c r="B14" i="3"/>
  <c r="I14" i="3" s="1"/>
  <c r="C7" i="15" s="1"/>
  <c r="C18" i="2"/>
  <c r="C14" i="2"/>
  <c r="C15" i="2"/>
  <c r="AG386" i="15" a="1"/>
  <c r="AG386" i="15" s="1"/>
  <c r="AG382" i="15" a="1"/>
  <c r="AG382" i="15" s="1"/>
  <c r="AG378" i="15" a="1"/>
  <c r="AG378" i="15" s="1"/>
  <c r="AG374" i="15" a="1"/>
  <c r="AG374" i="15" s="1"/>
  <c r="AG370" i="15" a="1"/>
  <c r="AG370" i="15" s="1"/>
  <c r="AG366" i="15" a="1"/>
  <c r="AG366" i="15" s="1"/>
  <c r="AG362" i="15" a="1"/>
  <c r="AG362" i="15" s="1"/>
  <c r="AG358" i="15" a="1"/>
  <c r="AG358" i="15" s="1"/>
  <c r="AG354" i="15" a="1"/>
  <c r="AG354" i="15" s="1"/>
  <c r="AG350" i="15" a="1"/>
  <c r="AG350" i="15" s="1"/>
  <c r="AG346" i="15" a="1"/>
  <c r="AG346" i="15" s="1"/>
  <c r="AG342" i="15" a="1"/>
  <c r="AG342" i="15" s="1"/>
  <c r="AG338" i="15" a="1"/>
  <c r="AG338" i="15" s="1"/>
  <c r="AG334" i="15" a="1"/>
  <c r="AG334" i="15" s="1"/>
  <c r="AG330" i="15" a="1"/>
  <c r="AG330" i="15" s="1"/>
  <c r="AG326" i="15" a="1"/>
  <c r="AG326" i="15" s="1"/>
  <c r="AG322" i="15" a="1"/>
  <c r="AG322" i="15" s="1"/>
  <c r="AG318" i="15" a="1"/>
  <c r="AG318" i="15" s="1"/>
  <c r="AG314" i="15" a="1"/>
  <c r="AG314" i="15" s="1"/>
  <c r="AG310" i="15" a="1"/>
  <c r="AG310" i="15" s="1"/>
  <c r="AG388" i="15" a="1"/>
  <c r="AG388" i="15" s="1"/>
  <c r="AG380" i="15" a="1"/>
  <c r="AG380" i="15" s="1"/>
  <c r="AG372" i="15" a="1"/>
  <c r="AG372" i="15" s="1"/>
  <c r="AG356" i="15" a="1"/>
  <c r="AG356" i="15" s="1"/>
  <c r="AG348" i="15" a="1"/>
  <c r="AG348" i="15" s="1"/>
  <c r="D16" i="2"/>
  <c r="D14" i="2"/>
  <c r="D15" i="2"/>
  <c r="D18" i="2"/>
  <c r="AG335" i="15" a="1"/>
  <c r="AG335" i="15" s="1"/>
  <c r="AG331" i="15" a="1"/>
  <c r="AG331" i="15" s="1"/>
  <c r="AG323" i="15" a="1"/>
  <c r="AG323" i="15" s="1"/>
  <c r="AG311" i="15" a="1"/>
  <c r="AG311" i="15" s="1"/>
  <c r="AG307" i="15" a="1"/>
  <c r="AG307" i="15" s="1"/>
  <c r="AG303" i="15" a="1"/>
  <c r="AG303" i="15" s="1"/>
  <c r="AG299" i="15" a="1"/>
  <c r="AG299" i="15" s="1"/>
  <c r="AG295" i="15" a="1"/>
  <c r="AG295" i="15" s="1"/>
  <c r="AG291" i="15" a="1"/>
  <c r="AG291" i="15" s="1"/>
  <c r="AG287" i="15" a="1"/>
  <c r="AG287" i="15" s="1"/>
  <c r="AG275" i="15" a="1"/>
  <c r="AG275" i="15" s="1"/>
  <c r="AG271" i="15" a="1"/>
  <c r="AG271" i="15" s="1"/>
  <c r="AG259" i="15" a="1"/>
  <c r="AG259" i="15" s="1"/>
  <c r="AG255" i="15" a="1"/>
  <c r="AG255" i="15" s="1"/>
  <c r="AG243" i="15" a="1"/>
  <c r="AG243" i="15" s="1"/>
  <c r="AG235" i="15" a="1"/>
  <c r="AG235" i="15" s="1"/>
  <c r="AG227" i="15" a="1"/>
  <c r="AG227" i="15" s="1"/>
  <c r="F18" i="2"/>
  <c r="F14" i="2"/>
  <c r="F15" i="2"/>
  <c r="AG389" i="15" a="1"/>
  <c r="AG389" i="15" s="1"/>
  <c r="AG385" i="15" a="1"/>
  <c r="AG385" i="15" s="1"/>
  <c r="AG381" i="15" a="1"/>
  <c r="AG381" i="15" s="1"/>
  <c r="AG377" i="15" a="1"/>
  <c r="AG377" i="15" s="1"/>
  <c r="AG373" i="15" a="1"/>
  <c r="AG373" i="15" s="1"/>
  <c r="AG369" i="15" a="1"/>
  <c r="AG369" i="15" s="1"/>
  <c r="AG365" i="15" a="1"/>
  <c r="AG365" i="15" s="1"/>
  <c r="AG361" i="15" a="1"/>
  <c r="AG361" i="15" s="1"/>
  <c r="AG357" i="15" a="1"/>
  <c r="AG357" i="15" s="1"/>
  <c r="AG353" i="15" a="1"/>
  <c r="AG353" i="15" s="1"/>
  <c r="AG349" i="15" a="1"/>
  <c r="AG349" i="15" s="1"/>
  <c r="AG345" i="15" a="1"/>
  <c r="AG345" i="15" s="1"/>
  <c r="AG341" i="15" a="1"/>
  <c r="AG341" i="15" s="1"/>
  <c r="AG337" i="15" a="1"/>
  <c r="AG337" i="15" s="1"/>
  <c r="AG333" i="15" a="1"/>
  <c r="AG333" i="15" s="1"/>
  <c r="AG329" i="15" a="1"/>
  <c r="AG329" i="15" s="1"/>
  <c r="AG325" i="15" a="1"/>
  <c r="AG325" i="15" s="1"/>
  <c r="AG321" i="15" a="1"/>
  <c r="AG321" i="15" s="1"/>
  <c r="AG317" i="15" a="1"/>
  <c r="AG317" i="15" s="1"/>
  <c r="AG313" i="15" a="1"/>
  <c r="AG313" i="15" s="1"/>
  <c r="AG309" i="15" a="1"/>
  <c r="AG309" i="15" s="1"/>
  <c r="AG305" i="15" a="1"/>
  <c r="AG305" i="15" s="1"/>
  <c r="AG301" i="15" a="1"/>
  <c r="AG301" i="15" s="1"/>
  <c r="AG297" i="15" a="1"/>
  <c r="AG297" i="15" s="1"/>
  <c r="AG293" i="15" a="1"/>
  <c r="AG293" i="15" s="1"/>
  <c r="AG289" i="15" a="1"/>
  <c r="AG289" i="15" s="1"/>
  <c r="AG306" i="15" a="1"/>
  <c r="AG306" i="15" s="1"/>
  <c r="AG302" i="15" a="1"/>
  <c r="AG302" i="15" s="1"/>
  <c r="AG298" i="15" a="1"/>
  <c r="AG298" i="15" s="1"/>
  <c r="AG294" i="15" a="1"/>
  <c r="AG294" i="15" s="1"/>
  <c r="AG290" i="15" a="1"/>
  <c r="AG290" i="15" s="1"/>
  <c r="AG286" i="15" a="1"/>
  <c r="AG286" i="15" s="1"/>
  <c r="AG282" i="15" a="1"/>
  <c r="AG282" i="15" s="1"/>
  <c r="AG278" i="15" a="1"/>
  <c r="AG278" i="15" s="1"/>
  <c r="AG274" i="15" a="1"/>
  <c r="AG274" i="15" s="1"/>
  <c r="AG270" i="15" a="1"/>
  <c r="AG270" i="15" s="1"/>
  <c r="AG266" i="15" a="1"/>
  <c r="AG266" i="15" s="1"/>
  <c r="AG262" i="15" a="1"/>
  <c r="AG262" i="15" s="1"/>
  <c r="AG258" i="15" a="1"/>
  <c r="AG258" i="15" s="1"/>
  <c r="AG254" i="15" a="1"/>
  <c r="AG254" i="15" s="1"/>
  <c r="AG250" i="15" a="1"/>
  <c r="AG250" i="15" s="1"/>
  <c r="AG246" i="15" a="1"/>
  <c r="AG246" i="15" s="1"/>
  <c r="AG242" i="15" a="1"/>
  <c r="AG242" i="15" s="1"/>
  <c r="AG238" i="15" a="1"/>
  <c r="AG238" i="15" s="1"/>
  <c r="AG234" i="15" a="1"/>
  <c r="AG234" i="15" s="1"/>
  <c r="AG230" i="15" a="1"/>
  <c r="AG230" i="15" s="1"/>
  <c r="AG226" i="15" a="1"/>
  <c r="AG226" i="15" s="1"/>
  <c r="AG222" i="15" a="1"/>
  <c r="AG222" i="15" s="1"/>
  <c r="AG218" i="15" a="1"/>
  <c r="AG218" i="15" s="1"/>
  <c r="AG214" i="15" a="1"/>
  <c r="AG214" i="15" s="1"/>
  <c r="AG210" i="15" a="1"/>
  <c r="AG210" i="15" s="1"/>
  <c r="AG206" i="15" a="1"/>
  <c r="AG206" i="15" s="1"/>
  <c r="AG202" i="15" a="1"/>
  <c r="AG202" i="15" s="1"/>
  <c r="AG198" i="15" a="1"/>
  <c r="AG198" i="15" s="1"/>
  <c r="AG194" i="15" a="1"/>
  <c r="AG194" i="15" s="1"/>
  <c r="AG190" i="15" a="1"/>
  <c r="AG190" i="15" s="1"/>
  <c r="AG186" i="15" a="1"/>
  <c r="AG186" i="15" s="1"/>
  <c r="AG182" i="15" a="1"/>
  <c r="AG182" i="15" s="1"/>
  <c r="AG178" i="15" a="1"/>
  <c r="AG178" i="15" s="1"/>
  <c r="AG174" i="15" a="1"/>
  <c r="AG174" i="15" s="1"/>
  <c r="AG170" i="15" a="1"/>
  <c r="AG170" i="15" s="1"/>
  <c r="AG166" i="15" a="1"/>
  <c r="AG166" i="15" s="1"/>
  <c r="AG162" i="15" a="1"/>
  <c r="AG162" i="15" s="1"/>
  <c r="AG158" i="15" a="1"/>
  <c r="AG158" i="15" s="1"/>
  <c r="AG154" i="15" a="1"/>
  <c r="AG154" i="15" s="1"/>
  <c r="AG150" i="15" a="1"/>
  <c r="AG150" i="15" s="1"/>
  <c r="AG146" i="15" a="1"/>
  <c r="AG146" i="15" s="1"/>
  <c r="AG142" i="15" a="1"/>
  <c r="AG142" i="15" s="1"/>
  <c r="AG138" i="15" a="1"/>
  <c r="AG138" i="15" s="1"/>
  <c r="AG134" i="15" a="1"/>
  <c r="AG134" i="15" s="1"/>
  <c r="AG130" i="15" a="1"/>
  <c r="AG130" i="15" s="1"/>
  <c r="AG126" i="15" a="1"/>
  <c r="AG126" i="15" s="1"/>
  <c r="AG122" i="15" a="1"/>
  <c r="AG122" i="15" s="1"/>
  <c r="AG118" i="15" a="1"/>
  <c r="AG118" i="15" s="1"/>
  <c r="AG114" i="15" a="1"/>
  <c r="AG114" i="15" s="1"/>
  <c r="AG110" i="15" a="1"/>
  <c r="AG110" i="15" s="1"/>
  <c r="AG106" i="15" a="1"/>
  <c r="AG106" i="15" s="1"/>
  <c r="AG102" i="15" a="1"/>
  <c r="AG102" i="15" s="1"/>
  <c r="AG98" i="15" a="1"/>
  <c r="AG98" i="15" s="1"/>
  <c r="AG94" i="15" a="1"/>
  <c r="AG94" i="15" s="1"/>
  <c r="AG90" i="15" a="1"/>
  <c r="AG90" i="15" s="1"/>
  <c r="AG86" i="15" a="1"/>
  <c r="AG86" i="15" s="1"/>
  <c r="AG82" i="15" a="1"/>
  <c r="AG82" i="15" s="1"/>
  <c r="AG78" i="15" a="1"/>
  <c r="AG78" i="15" s="1"/>
  <c r="AG74" i="15" a="1"/>
  <c r="AG74" i="15" s="1"/>
  <c r="AG70" i="15" a="1"/>
  <c r="AG70" i="15" s="1"/>
  <c r="AG66" i="15" a="1"/>
  <c r="AG66" i="15" s="1"/>
  <c r="AG62" i="15" a="1"/>
  <c r="AG62" i="15" s="1"/>
  <c r="AG58" i="15" a="1"/>
  <c r="AG58" i="15" s="1"/>
  <c r="AG54" i="15" a="1"/>
  <c r="AG54" i="15" s="1"/>
  <c r="AG50" i="15" a="1"/>
  <c r="AG50" i="15" s="1"/>
  <c r="AG46" i="15" a="1"/>
  <c r="AG46" i="15" s="1"/>
  <c r="AG42" i="15" a="1"/>
  <c r="AG42" i="15" s="1"/>
  <c r="AG38" i="15" a="1"/>
  <c r="AG38" i="15" s="1"/>
  <c r="AG34" i="15" a="1"/>
  <c r="AG34" i="15" s="1"/>
  <c r="AG30" i="15" a="1"/>
  <c r="AG30" i="15" s="1"/>
  <c r="AG26" i="15" a="1"/>
  <c r="AG26" i="15" s="1"/>
  <c r="AG22" i="15" a="1"/>
  <c r="AG22" i="15" s="1"/>
  <c r="AG18" i="15" a="1"/>
  <c r="AG18" i="15" s="1"/>
  <c r="AG13" i="15" a="1"/>
  <c r="AG13" i="15" s="1"/>
  <c r="AG12" i="15" a="1"/>
  <c r="AG12" i="15" s="1"/>
  <c r="AG285" i="15" a="1"/>
  <c r="AG285" i="15" s="1"/>
  <c r="AG281" i="15" a="1"/>
  <c r="AG281" i="15" s="1"/>
  <c r="AG277" i="15" a="1"/>
  <c r="AG277" i="15" s="1"/>
  <c r="AG273" i="15" a="1"/>
  <c r="AG273" i="15" s="1"/>
  <c r="AG269" i="15" a="1"/>
  <c r="AG269" i="15" s="1"/>
  <c r="AG265" i="15" a="1"/>
  <c r="AG265" i="15" s="1"/>
  <c r="AG261" i="15" a="1"/>
  <c r="AG261" i="15" s="1"/>
  <c r="AG257" i="15" a="1"/>
  <c r="AG257" i="15" s="1"/>
  <c r="AG253" i="15" a="1"/>
  <c r="AG253" i="15" s="1"/>
  <c r="AG249" i="15" a="1"/>
  <c r="AG249" i="15" s="1"/>
  <c r="AG245" i="15" a="1"/>
  <c r="AG245" i="15" s="1"/>
  <c r="AG241" i="15" a="1"/>
  <c r="AG241" i="15" s="1"/>
  <c r="AG237" i="15" a="1"/>
  <c r="AG237" i="15" s="1"/>
  <c r="AG233" i="15" a="1"/>
  <c r="AG233" i="15" s="1"/>
  <c r="AG229" i="15" a="1"/>
  <c r="AG229" i="15" s="1"/>
  <c r="AG225" i="15" a="1"/>
  <c r="AG225" i="15" s="1"/>
  <c r="AG221" i="15" a="1"/>
  <c r="AG221" i="15" s="1"/>
  <c r="AG217" i="15" a="1"/>
  <c r="AG217" i="15" s="1"/>
  <c r="AG213" i="15" a="1"/>
  <c r="AG213" i="15" s="1"/>
  <c r="AG209" i="15" a="1"/>
  <c r="AG209" i="15" s="1"/>
  <c r="AG205" i="15" a="1"/>
  <c r="AG205" i="15" s="1"/>
  <c r="AG201" i="15" a="1"/>
  <c r="AG201" i="15" s="1"/>
  <c r="AG197" i="15" a="1"/>
  <c r="AG197" i="15" s="1"/>
  <c r="AG193" i="15" a="1"/>
  <c r="AG193" i="15" s="1"/>
  <c r="AG189" i="15" a="1"/>
  <c r="AG189" i="15" s="1"/>
  <c r="AG185" i="15" a="1"/>
  <c r="AG185" i="15" s="1"/>
  <c r="AG181" i="15" a="1"/>
  <c r="AG181" i="15" s="1"/>
  <c r="AG177" i="15" a="1"/>
  <c r="AG177" i="15" s="1"/>
  <c r="AG173" i="15" a="1"/>
  <c r="AG173" i="15" s="1"/>
  <c r="AG169" i="15" a="1"/>
  <c r="AG169" i="15" s="1"/>
  <c r="AG165" i="15" a="1"/>
  <c r="AG165" i="15" s="1"/>
  <c r="AG161" i="15" a="1"/>
  <c r="AG161" i="15" s="1"/>
  <c r="AG157" i="15" a="1"/>
  <c r="AG157" i="15" s="1"/>
  <c r="AG153" i="15" a="1"/>
  <c r="AG153" i="15" s="1"/>
  <c r="AG149" i="15" a="1"/>
  <c r="AG149" i="15" s="1"/>
  <c r="AG145" i="15" a="1"/>
  <c r="AG145" i="15" s="1"/>
  <c r="AG141" i="15" a="1"/>
  <c r="AG141" i="15" s="1"/>
  <c r="AG137" i="15" a="1"/>
  <c r="AG137" i="15" s="1"/>
  <c r="AG133" i="15" a="1"/>
  <c r="AG133" i="15" s="1"/>
  <c r="AG129" i="15" a="1"/>
  <c r="AG129" i="15" s="1"/>
  <c r="AG125" i="15" a="1"/>
  <c r="AG125" i="15" s="1"/>
  <c r="AG121" i="15" a="1"/>
  <c r="AG121" i="15" s="1"/>
  <c r="AG117" i="15" a="1"/>
  <c r="AG117" i="15" s="1"/>
  <c r="AG113" i="15" a="1"/>
  <c r="AG113" i="15" s="1"/>
  <c r="AG109" i="15" a="1"/>
  <c r="AG109" i="15" s="1"/>
  <c r="AG105" i="15" a="1"/>
  <c r="AG105" i="15" s="1"/>
  <c r="AG101" i="15" a="1"/>
  <c r="AG101" i="15" s="1"/>
  <c r="AG97" i="15" a="1"/>
  <c r="AG97" i="15" s="1"/>
  <c r="AG93" i="15" a="1"/>
  <c r="AG93" i="15" s="1"/>
  <c r="AG89" i="15" a="1"/>
  <c r="AG89" i="15" s="1"/>
  <c r="AG85" i="15" a="1"/>
  <c r="AG85" i="15" s="1"/>
  <c r="AG81" i="15" a="1"/>
  <c r="AG81" i="15" s="1"/>
  <c r="AG77" i="15" a="1"/>
  <c r="AG77" i="15" s="1"/>
  <c r="AG73" i="15" a="1"/>
  <c r="AG73" i="15" s="1"/>
  <c r="AG69" i="15" a="1"/>
  <c r="AG69" i="15" s="1"/>
  <c r="AG65" i="15" a="1"/>
  <c r="AG65" i="15" s="1"/>
  <c r="AG61" i="15" a="1"/>
  <c r="AG61" i="15" s="1"/>
  <c r="AG57" i="15" a="1"/>
  <c r="AG57" i="15" s="1"/>
  <c r="AG53" i="15" a="1"/>
  <c r="AG53" i="15" s="1"/>
  <c r="AG49" i="15" a="1"/>
  <c r="AG49" i="15" s="1"/>
  <c r="AG45" i="15" a="1"/>
  <c r="AG45" i="15" s="1"/>
  <c r="AG41" i="15" a="1"/>
  <c r="AG41" i="15" s="1"/>
  <c r="AG37" i="15" a="1"/>
  <c r="AG37" i="15" s="1"/>
  <c r="AG33" i="15" a="1"/>
  <c r="AG33" i="15" s="1"/>
  <c r="AG29" i="15" a="1"/>
  <c r="AG29" i="15" s="1"/>
  <c r="AG25" i="15" a="1"/>
  <c r="AG25" i="15" s="1"/>
  <c r="AG21" i="15" a="1"/>
  <c r="AG21" i="15" s="1"/>
  <c r="AG17" i="15" a="1"/>
  <c r="AG17" i="15" s="1"/>
  <c r="AG16" i="15" a="1"/>
  <c r="AG16" i="15" s="1"/>
  <c r="AG344" i="15" a="1"/>
  <c r="AG344" i="15" s="1"/>
  <c r="AG340" i="15" a="1"/>
  <c r="AG340" i="15" s="1"/>
  <c r="AG336" i="15" a="1"/>
  <c r="AG336" i="15" s="1"/>
  <c r="AG332" i="15" a="1"/>
  <c r="AG332" i="15" s="1"/>
  <c r="AG328" i="15" a="1"/>
  <c r="AG328" i="15" s="1"/>
  <c r="AG324" i="15" a="1"/>
  <c r="AG324" i="15" s="1"/>
  <c r="AG320" i="15" a="1"/>
  <c r="AG320" i="15" s="1"/>
  <c r="AG316" i="15" a="1"/>
  <c r="AG316" i="15" s="1"/>
  <c r="AG312" i="15" a="1"/>
  <c r="AG312" i="15" s="1"/>
  <c r="AG308" i="15" a="1"/>
  <c r="AG308" i="15" s="1"/>
  <c r="AG304" i="15" a="1"/>
  <c r="AG304" i="15" s="1"/>
  <c r="AG300" i="15" a="1"/>
  <c r="AG300" i="15" s="1"/>
  <c r="AG296" i="15" a="1"/>
  <c r="AG296" i="15" s="1"/>
  <c r="AG292" i="15" a="1"/>
  <c r="AG292" i="15" s="1"/>
  <c r="AG288" i="15" a="1"/>
  <c r="AG288" i="15" s="1"/>
  <c r="AG284" i="15" a="1"/>
  <c r="AG284" i="15" s="1"/>
  <c r="AG280" i="15" a="1"/>
  <c r="AG280" i="15" s="1"/>
  <c r="AG276" i="15" a="1"/>
  <c r="AG276" i="15" s="1"/>
  <c r="AG272" i="15" a="1"/>
  <c r="AG272" i="15" s="1"/>
  <c r="AG268" i="15" a="1"/>
  <c r="AG268" i="15" s="1"/>
  <c r="AG264" i="15" a="1"/>
  <c r="AG264" i="15" s="1"/>
  <c r="AG260" i="15" a="1"/>
  <c r="AG260" i="15" s="1"/>
  <c r="AG256" i="15" a="1"/>
  <c r="AG256" i="15" s="1"/>
  <c r="AG252" i="15" a="1"/>
  <c r="AG252" i="15" s="1"/>
  <c r="AG248" i="15" a="1"/>
  <c r="AG248" i="15" s="1"/>
  <c r="AG244" i="15" a="1"/>
  <c r="AG244" i="15" s="1"/>
  <c r="AG240" i="15" a="1"/>
  <c r="AG240" i="15" s="1"/>
  <c r="AG236" i="15" a="1"/>
  <c r="AG236" i="15" s="1"/>
  <c r="AG232" i="15" a="1"/>
  <c r="AG232" i="15" s="1"/>
  <c r="AG228" i="15" a="1"/>
  <c r="AG228" i="15" s="1"/>
  <c r="AG224" i="15" a="1"/>
  <c r="AG224" i="15" s="1"/>
  <c r="AG220" i="15" a="1"/>
  <c r="AG220" i="15" s="1"/>
  <c r="AG216" i="15" a="1"/>
  <c r="AG216" i="15" s="1"/>
  <c r="AG212" i="15" a="1"/>
  <c r="AG212" i="15" s="1"/>
  <c r="AG208" i="15" a="1"/>
  <c r="AG208" i="15" s="1"/>
  <c r="AG204" i="15" a="1"/>
  <c r="AG204" i="15" s="1"/>
  <c r="AG200" i="15" a="1"/>
  <c r="AG200" i="15" s="1"/>
  <c r="AG196" i="15" a="1"/>
  <c r="AG196" i="15" s="1"/>
  <c r="AG192" i="15" a="1"/>
  <c r="AG192" i="15" s="1"/>
  <c r="AG188" i="15" a="1"/>
  <c r="AG188" i="15" s="1"/>
  <c r="AG184" i="15" a="1"/>
  <c r="AG184" i="15" s="1"/>
  <c r="AG180" i="15" a="1"/>
  <c r="AG180" i="15" s="1"/>
  <c r="AG176" i="15" a="1"/>
  <c r="AG176" i="15" s="1"/>
  <c r="AG172" i="15" a="1"/>
  <c r="AG172" i="15" s="1"/>
  <c r="AG168" i="15" a="1"/>
  <c r="AG168" i="15" s="1"/>
  <c r="AG164" i="15" a="1"/>
  <c r="AG164" i="15" s="1"/>
  <c r="AG160" i="15" a="1"/>
  <c r="AG160" i="15" s="1"/>
  <c r="AG156" i="15" a="1"/>
  <c r="AG156" i="15" s="1"/>
  <c r="AG152" i="15" a="1"/>
  <c r="AG152" i="15" s="1"/>
  <c r="AG148" i="15" a="1"/>
  <c r="AG148" i="15" s="1"/>
  <c r="AG144" i="15" a="1"/>
  <c r="AG144" i="15" s="1"/>
  <c r="AG140" i="15" a="1"/>
  <c r="AG140" i="15" s="1"/>
  <c r="AG136" i="15" a="1"/>
  <c r="AG136" i="15" s="1"/>
  <c r="AG132" i="15" a="1"/>
  <c r="AG132" i="15" s="1"/>
  <c r="AG128" i="15" a="1"/>
  <c r="AG128" i="15" s="1"/>
  <c r="AG124" i="15" a="1"/>
  <c r="AG124" i="15" s="1"/>
  <c r="AG120" i="15" a="1"/>
  <c r="AG120" i="15" s="1"/>
  <c r="AG116" i="15" a="1"/>
  <c r="AG116" i="15" s="1"/>
  <c r="AG112" i="15" a="1"/>
  <c r="AG112" i="15" s="1"/>
  <c r="AG108" i="15" a="1"/>
  <c r="AG108" i="15" s="1"/>
  <c r="AG104" i="15" a="1"/>
  <c r="AG104" i="15" s="1"/>
  <c r="AG100" i="15" a="1"/>
  <c r="AG100" i="15" s="1"/>
  <c r="AG96" i="15" a="1"/>
  <c r="AG96" i="15" s="1"/>
  <c r="AG92" i="15" a="1"/>
  <c r="AG92" i="15" s="1"/>
  <c r="AG88" i="15" a="1"/>
  <c r="AG88" i="15" s="1"/>
  <c r="AG84" i="15" a="1"/>
  <c r="AG84" i="15" s="1"/>
  <c r="AG80" i="15" a="1"/>
  <c r="AG80" i="15" s="1"/>
  <c r="AG76" i="15" a="1"/>
  <c r="AG76" i="15" s="1"/>
  <c r="AG72" i="15" a="1"/>
  <c r="AG72" i="15" s="1"/>
  <c r="AG68" i="15" a="1"/>
  <c r="AG68" i="15" s="1"/>
  <c r="AG64" i="15" a="1"/>
  <c r="AG64" i="15" s="1"/>
  <c r="AG60" i="15" a="1"/>
  <c r="AG60" i="15" s="1"/>
  <c r="AG56" i="15" a="1"/>
  <c r="AG56" i="15" s="1"/>
  <c r="AG52" i="15" a="1"/>
  <c r="AG52" i="15" s="1"/>
  <c r="AG48" i="15" a="1"/>
  <c r="AG48" i="15" s="1"/>
  <c r="AG44" i="15" a="1"/>
  <c r="AG44" i="15" s="1"/>
  <c r="AG40" i="15" a="1"/>
  <c r="AG40" i="15" s="1"/>
  <c r="AG36" i="15" a="1"/>
  <c r="AG36" i="15" s="1"/>
  <c r="AG32" i="15" a="1"/>
  <c r="AG32" i="15" s="1"/>
  <c r="AG28" i="15" a="1"/>
  <c r="AG28" i="15" s="1"/>
  <c r="AG24" i="15" a="1"/>
  <c r="AG24" i="15" s="1"/>
  <c r="AG20" i="15" a="1"/>
  <c r="AG20" i="15" s="1"/>
  <c r="AG15" i="15" a="1"/>
  <c r="AG15" i="15" s="1"/>
  <c r="AG79" i="15" a="1"/>
  <c r="AG79" i="15" s="1"/>
  <c r="AG75" i="15" a="1"/>
  <c r="AG75" i="15" s="1"/>
  <c r="AG71" i="15" a="1"/>
  <c r="AG71" i="15" s="1"/>
  <c r="AG67" i="15" a="1"/>
  <c r="AG67" i="15" s="1"/>
  <c r="AG63" i="15" a="1"/>
  <c r="AG63" i="15" s="1"/>
  <c r="AG59" i="15" a="1"/>
  <c r="AG59" i="15" s="1"/>
  <c r="AG55" i="15" a="1"/>
  <c r="AG55" i="15" s="1"/>
  <c r="AG51" i="15" a="1"/>
  <c r="AG51" i="15" s="1"/>
  <c r="AG47" i="15" a="1"/>
  <c r="AG47" i="15" s="1"/>
  <c r="AG43" i="15" a="1"/>
  <c r="AG43" i="15" s="1"/>
  <c r="AG39" i="15" a="1"/>
  <c r="AG39" i="15" s="1"/>
  <c r="AG35" i="15" a="1"/>
  <c r="AG35" i="15" s="1"/>
  <c r="AG31" i="15" a="1"/>
  <c r="AG31" i="15" s="1"/>
  <c r="AG27" i="15" a="1"/>
  <c r="AG27" i="15" s="1"/>
  <c r="AG23" i="15" a="1"/>
  <c r="AG23" i="15" s="1"/>
  <c r="AG19" i="15" a="1"/>
  <c r="AG19" i="15" s="1"/>
  <c r="AG14" i="15" a="1"/>
  <c r="AG14" i="15" s="1"/>
  <c r="C17" i="2"/>
  <c r="E17" i="2"/>
  <c r="F17" i="2"/>
  <c r="B20" i="15" l="1"/>
  <c r="AK6" i="15"/>
  <c r="AH6" i="15"/>
  <c r="AN4" i="15" a="1"/>
  <c r="AN4" i="15" s="1"/>
  <c r="AI6" i="15"/>
  <c r="AL6" i="15"/>
  <c r="B5" i="2"/>
  <c r="B12" i="2"/>
  <c r="AJ6" i="15"/>
  <c r="F19" i="2"/>
  <c r="H2" i="2" l="1"/>
  <c r="H4" i="15" s="1"/>
  <c r="O24" i="15" l="1"/>
  <c r="AI5" i="15"/>
  <c r="AL5" i="15"/>
  <c r="AM5" i="15"/>
  <c r="AO3" i="15"/>
  <c r="AJ7" i="15" s="1"/>
  <c r="M24" i="15"/>
  <c r="M23" i="15"/>
  <c r="O25" i="15"/>
  <c r="O26" i="15"/>
  <c r="O23" i="15"/>
  <c r="O22" i="15"/>
  <c r="AJ5" i="15"/>
  <c r="AK5" i="15"/>
  <c r="M26" i="15"/>
  <c r="AH5" i="15"/>
  <c r="M22" i="15"/>
  <c r="M25" i="15"/>
  <c r="AM7" i="15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AI7" i="15" l="1"/>
  <c r="AK7" i="15"/>
  <c r="AH7" i="15"/>
  <c r="AL7" i="15"/>
  <c r="F16" i="2"/>
  <c r="T3" i="2"/>
  <c r="F3" i="2" s="1"/>
  <c r="F10" i="2" s="1"/>
  <c r="P4" i="2"/>
  <c r="S4" i="2"/>
  <c r="P5" i="2"/>
  <c r="S5" i="2"/>
  <c r="P6" i="2"/>
  <c r="S6" i="2"/>
  <c r="P7" i="2"/>
  <c r="S7" i="2"/>
  <c r="P8" i="2"/>
  <c r="Q8" i="2"/>
  <c r="R8" i="2"/>
  <c r="S8" i="2"/>
  <c r="P9" i="2"/>
  <c r="Q9" i="2"/>
  <c r="R9" i="2"/>
  <c r="S9" i="2"/>
  <c r="P10" i="2"/>
  <c r="Q10" i="2"/>
  <c r="R10" i="2"/>
  <c r="S10" i="2"/>
  <c r="P11" i="2"/>
  <c r="Q11" i="2"/>
  <c r="R11" i="2"/>
  <c r="S11" i="2"/>
  <c r="P12" i="2"/>
  <c r="Q12" i="2"/>
  <c r="R12" i="2"/>
  <c r="S12" i="2"/>
  <c r="P13" i="2"/>
  <c r="Q13" i="2"/>
  <c r="R13" i="2"/>
  <c r="S13" i="2"/>
  <c r="P14" i="2"/>
  <c r="Q14" i="2"/>
  <c r="R14" i="2"/>
  <c r="S14" i="2"/>
  <c r="P15" i="2"/>
  <c r="Q15" i="2"/>
  <c r="R15" i="2"/>
  <c r="S15" i="2"/>
  <c r="P16" i="2"/>
  <c r="Q16" i="2"/>
  <c r="R16" i="2"/>
  <c r="S16" i="2"/>
  <c r="P17" i="2"/>
  <c r="Q17" i="2"/>
  <c r="R17" i="2"/>
  <c r="S17" i="2"/>
  <c r="P18" i="2"/>
  <c r="Q18" i="2"/>
  <c r="R18" i="2"/>
  <c r="S18" i="2"/>
  <c r="P19" i="2"/>
  <c r="Q19" i="2"/>
  <c r="R19" i="2"/>
  <c r="S19" i="2"/>
  <c r="P20" i="2"/>
  <c r="Q20" i="2"/>
  <c r="R20" i="2"/>
  <c r="S20" i="2"/>
  <c r="P21" i="2"/>
  <c r="Q21" i="2"/>
  <c r="R21" i="2"/>
  <c r="S21" i="2"/>
  <c r="P22" i="2"/>
  <c r="Q22" i="2"/>
  <c r="R22" i="2"/>
  <c r="S22" i="2"/>
  <c r="P23" i="2"/>
  <c r="Q23" i="2"/>
  <c r="R23" i="2"/>
  <c r="S23" i="2"/>
  <c r="P24" i="2"/>
  <c r="Q24" i="2"/>
  <c r="R24" i="2"/>
  <c r="S24" i="2"/>
  <c r="P25" i="2"/>
  <c r="Q25" i="2"/>
  <c r="R25" i="2"/>
  <c r="S25" i="2"/>
  <c r="P26" i="2"/>
  <c r="Q26" i="2"/>
  <c r="R26" i="2"/>
  <c r="S26" i="2"/>
  <c r="P27" i="2"/>
  <c r="Q27" i="2"/>
  <c r="R27" i="2"/>
  <c r="S27" i="2"/>
  <c r="P28" i="2"/>
  <c r="Q28" i="2"/>
  <c r="R28" i="2"/>
  <c r="S28" i="2"/>
  <c r="P29" i="2"/>
  <c r="Q29" i="2"/>
  <c r="R29" i="2"/>
  <c r="S29" i="2"/>
  <c r="P30" i="2"/>
  <c r="Q30" i="2"/>
  <c r="R30" i="2"/>
  <c r="S30" i="2"/>
  <c r="P31" i="2"/>
  <c r="Q31" i="2"/>
  <c r="R31" i="2"/>
  <c r="S31" i="2"/>
  <c r="P32" i="2"/>
  <c r="Q32" i="2"/>
  <c r="R32" i="2"/>
  <c r="S32" i="2"/>
  <c r="P33" i="2"/>
  <c r="Q33" i="2"/>
  <c r="R33" i="2"/>
  <c r="S33" i="2"/>
  <c r="P34" i="2"/>
  <c r="Q34" i="2"/>
  <c r="R34" i="2"/>
  <c r="S34" i="2"/>
  <c r="P35" i="2"/>
  <c r="Q35" i="2"/>
  <c r="R35" i="2"/>
  <c r="S35" i="2"/>
  <c r="P36" i="2"/>
  <c r="Q36" i="2"/>
  <c r="R36" i="2"/>
  <c r="S36" i="2"/>
  <c r="P37" i="2"/>
  <c r="Q37" i="2"/>
  <c r="R37" i="2"/>
  <c r="S37" i="2"/>
  <c r="P38" i="2"/>
  <c r="Q38" i="2"/>
  <c r="R38" i="2"/>
  <c r="S38" i="2"/>
  <c r="P39" i="2"/>
  <c r="Q39" i="2"/>
  <c r="R39" i="2"/>
  <c r="S39" i="2"/>
  <c r="P40" i="2"/>
  <c r="Q40" i="2"/>
  <c r="R40" i="2"/>
  <c r="S40" i="2"/>
  <c r="P41" i="2"/>
  <c r="Q41" i="2"/>
  <c r="R41" i="2"/>
  <c r="S41" i="2"/>
  <c r="P42" i="2"/>
  <c r="Q42" i="2"/>
  <c r="R42" i="2"/>
  <c r="S42" i="2"/>
  <c r="P43" i="2"/>
  <c r="Q43" i="2"/>
  <c r="R43" i="2"/>
  <c r="S43" i="2"/>
  <c r="P44" i="2"/>
  <c r="Q44" i="2"/>
  <c r="R44" i="2"/>
  <c r="S44" i="2"/>
  <c r="P45" i="2"/>
  <c r="Q45" i="2"/>
  <c r="R45" i="2"/>
  <c r="S45" i="2"/>
  <c r="P46" i="2"/>
  <c r="Q46" i="2"/>
  <c r="R46" i="2"/>
  <c r="S46" i="2"/>
  <c r="P47" i="2"/>
  <c r="Q47" i="2"/>
  <c r="R47" i="2"/>
  <c r="S47" i="2"/>
  <c r="P48" i="2"/>
  <c r="Q48" i="2"/>
  <c r="R48" i="2"/>
  <c r="S48" i="2"/>
  <c r="P49" i="2"/>
  <c r="Q49" i="2"/>
  <c r="R49" i="2"/>
  <c r="S49" i="2"/>
  <c r="P50" i="2"/>
  <c r="Q50" i="2"/>
  <c r="R50" i="2"/>
  <c r="S50" i="2"/>
  <c r="P51" i="2"/>
  <c r="Q51" i="2"/>
  <c r="R51" i="2"/>
  <c r="S51" i="2"/>
  <c r="P52" i="2"/>
  <c r="Q52" i="2"/>
  <c r="R52" i="2"/>
  <c r="S52" i="2"/>
  <c r="P53" i="2"/>
  <c r="Q53" i="2"/>
  <c r="R53" i="2"/>
  <c r="S53" i="2"/>
  <c r="P54" i="2"/>
  <c r="Q54" i="2"/>
  <c r="R54" i="2"/>
  <c r="S54" i="2"/>
  <c r="P55" i="2"/>
  <c r="Q55" i="2"/>
  <c r="R55" i="2"/>
  <c r="S55" i="2"/>
  <c r="P56" i="2"/>
  <c r="Q56" i="2"/>
  <c r="R56" i="2"/>
  <c r="S56" i="2"/>
  <c r="P57" i="2"/>
  <c r="Q57" i="2"/>
  <c r="R57" i="2"/>
  <c r="S57" i="2"/>
  <c r="P58" i="2"/>
  <c r="Q58" i="2"/>
  <c r="R58" i="2"/>
  <c r="S58" i="2"/>
  <c r="P59" i="2"/>
  <c r="Q59" i="2"/>
  <c r="R59" i="2"/>
  <c r="S59" i="2"/>
  <c r="P60" i="2"/>
  <c r="Q60" i="2"/>
  <c r="R60" i="2"/>
  <c r="S60" i="2"/>
  <c r="P61" i="2"/>
  <c r="Q61" i="2"/>
  <c r="R61" i="2"/>
  <c r="S61" i="2"/>
  <c r="P62" i="2"/>
  <c r="Q62" i="2"/>
  <c r="R62" i="2"/>
  <c r="S62" i="2"/>
  <c r="P63" i="2"/>
  <c r="Q63" i="2"/>
  <c r="R63" i="2"/>
  <c r="S63" i="2"/>
  <c r="P64" i="2"/>
  <c r="Q64" i="2"/>
  <c r="R64" i="2"/>
  <c r="S64" i="2"/>
  <c r="P65" i="2"/>
  <c r="Q65" i="2"/>
  <c r="R65" i="2"/>
  <c r="S65" i="2"/>
  <c r="P66" i="2"/>
  <c r="Q66" i="2"/>
  <c r="R66" i="2"/>
  <c r="S66" i="2"/>
  <c r="P67" i="2"/>
  <c r="Q67" i="2"/>
  <c r="R67" i="2"/>
  <c r="S67" i="2"/>
  <c r="P68" i="2"/>
  <c r="Q68" i="2"/>
  <c r="R68" i="2"/>
  <c r="S68" i="2"/>
  <c r="P69" i="2"/>
  <c r="Q69" i="2"/>
  <c r="R69" i="2"/>
  <c r="S69" i="2"/>
  <c r="P70" i="2"/>
  <c r="Q70" i="2"/>
  <c r="R70" i="2"/>
  <c r="S70" i="2"/>
  <c r="P71" i="2"/>
  <c r="Q71" i="2"/>
  <c r="R71" i="2"/>
  <c r="S71" i="2"/>
  <c r="P72" i="2"/>
  <c r="Q72" i="2"/>
  <c r="R72" i="2"/>
  <c r="S72" i="2"/>
  <c r="P73" i="2"/>
  <c r="Q73" i="2"/>
  <c r="R73" i="2"/>
  <c r="S73" i="2"/>
  <c r="P74" i="2"/>
  <c r="Q74" i="2"/>
  <c r="R74" i="2"/>
  <c r="S74" i="2"/>
  <c r="P75" i="2"/>
  <c r="Q75" i="2"/>
  <c r="R75" i="2"/>
  <c r="S75" i="2"/>
  <c r="P76" i="2"/>
  <c r="Q76" i="2"/>
  <c r="R76" i="2"/>
  <c r="S76" i="2"/>
  <c r="P77" i="2"/>
  <c r="Q77" i="2"/>
  <c r="R77" i="2"/>
  <c r="S77" i="2"/>
  <c r="P78" i="2"/>
  <c r="Q78" i="2"/>
  <c r="R78" i="2"/>
  <c r="S78" i="2"/>
  <c r="P79" i="2"/>
  <c r="Q79" i="2"/>
  <c r="R79" i="2"/>
  <c r="S79" i="2"/>
  <c r="P80" i="2"/>
  <c r="Q80" i="2"/>
  <c r="R80" i="2"/>
  <c r="S80" i="2"/>
  <c r="P81" i="2"/>
  <c r="Q81" i="2"/>
  <c r="R81" i="2"/>
  <c r="S81" i="2"/>
  <c r="P82" i="2"/>
  <c r="Q82" i="2"/>
  <c r="R82" i="2"/>
  <c r="S82" i="2"/>
  <c r="P83" i="2"/>
  <c r="Q83" i="2"/>
  <c r="R83" i="2"/>
  <c r="S83" i="2"/>
  <c r="P84" i="2"/>
  <c r="Q84" i="2"/>
  <c r="R84" i="2"/>
  <c r="S84" i="2"/>
  <c r="P85" i="2"/>
  <c r="Q85" i="2"/>
  <c r="R85" i="2"/>
  <c r="S85" i="2"/>
  <c r="P86" i="2"/>
  <c r="Q86" i="2"/>
  <c r="R86" i="2"/>
  <c r="S86" i="2"/>
  <c r="P87" i="2"/>
  <c r="Q87" i="2"/>
  <c r="R87" i="2"/>
  <c r="S87" i="2"/>
  <c r="P88" i="2"/>
  <c r="Q88" i="2"/>
  <c r="R88" i="2"/>
  <c r="S88" i="2"/>
  <c r="P89" i="2"/>
  <c r="Q89" i="2"/>
  <c r="R89" i="2"/>
  <c r="S89" i="2"/>
  <c r="P90" i="2"/>
  <c r="Q90" i="2"/>
  <c r="R90" i="2"/>
  <c r="S90" i="2"/>
  <c r="P91" i="2"/>
  <c r="Q91" i="2"/>
  <c r="R91" i="2"/>
  <c r="S91" i="2"/>
  <c r="P92" i="2"/>
  <c r="Q92" i="2"/>
  <c r="R92" i="2"/>
  <c r="S92" i="2"/>
  <c r="P93" i="2"/>
  <c r="Q93" i="2"/>
  <c r="R93" i="2"/>
  <c r="S93" i="2"/>
  <c r="P94" i="2"/>
  <c r="Q94" i="2"/>
  <c r="R94" i="2"/>
  <c r="S94" i="2"/>
  <c r="P95" i="2"/>
  <c r="Q95" i="2"/>
  <c r="R95" i="2"/>
  <c r="S95" i="2"/>
  <c r="P96" i="2"/>
  <c r="Q96" i="2"/>
  <c r="R96" i="2"/>
  <c r="S96" i="2"/>
  <c r="P97" i="2"/>
  <c r="Q97" i="2"/>
  <c r="R97" i="2"/>
  <c r="S97" i="2"/>
  <c r="P98" i="2"/>
  <c r="Q98" i="2"/>
  <c r="R98" i="2"/>
  <c r="S98" i="2"/>
  <c r="P99" i="2"/>
  <c r="Q99" i="2"/>
  <c r="R99" i="2"/>
  <c r="S99" i="2"/>
  <c r="P100" i="2"/>
  <c r="Q100" i="2"/>
  <c r="R100" i="2"/>
  <c r="S100" i="2"/>
  <c r="P101" i="2"/>
  <c r="Q101" i="2"/>
  <c r="R101" i="2"/>
  <c r="S101" i="2"/>
  <c r="P102" i="2"/>
  <c r="Q102" i="2"/>
  <c r="R102" i="2"/>
  <c r="S102" i="2"/>
  <c r="P103" i="2"/>
  <c r="Q103" i="2"/>
  <c r="R103" i="2"/>
  <c r="S103" i="2"/>
  <c r="P104" i="2"/>
  <c r="Q104" i="2"/>
  <c r="R104" i="2"/>
  <c r="S104" i="2"/>
  <c r="P105" i="2"/>
  <c r="Q105" i="2"/>
  <c r="R105" i="2"/>
  <c r="S105" i="2"/>
  <c r="P106" i="2"/>
  <c r="Q106" i="2"/>
  <c r="R106" i="2"/>
  <c r="S106" i="2"/>
  <c r="P107" i="2"/>
  <c r="Q107" i="2"/>
  <c r="R107" i="2"/>
  <c r="S107" i="2"/>
  <c r="P108" i="2"/>
  <c r="Q108" i="2"/>
  <c r="R108" i="2"/>
  <c r="S108" i="2"/>
  <c r="P109" i="2"/>
  <c r="Q109" i="2"/>
  <c r="R109" i="2"/>
  <c r="S109" i="2"/>
  <c r="P110" i="2"/>
  <c r="Q110" i="2"/>
  <c r="R110" i="2"/>
  <c r="S110" i="2"/>
  <c r="P111" i="2"/>
  <c r="Q111" i="2"/>
  <c r="R111" i="2"/>
  <c r="S111" i="2"/>
  <c r="P112" i="2"/>
  <c r="Q112" i="2"/>
  <c r="R112" i="2"/>
  <c r="S112" i="2"/>
  <c r="P113" i="2"/>
  <c r="Q113" i="2"/>
  <c r="R113" i="2"/>
  <c r="S113" i="2"/>
  <c r="P114" i="2"/>
  <c r="Q114" i="2"/>
  <c r="R114" i="2"/>
  <c r="S114" i="2"/>
  <c r="P115" i="2"/>
  <c r="Q115" i="2"/>
  <c r="R115" i="2"/>
  <c r="S115" i="2"/>
  <c r="P116" i="2"/>
  <c r="Q116" i="2"/>
  <c r="R116" i="2"/>
  <c r="S116" i="2"/>
  <c r="P117" i="2"/>
  <c r="Q117" i="2"/>
  <c r="R117" i="2"/>
  <c r="S117" i="2"/>
  <c r="P118" i="2"/>
  <c r="Q118" i="2"/>
  <c r="R118" i="2"/>
  <c r="S118" i="2"/>
  <c r="P119" i="2"/>
  <c r="Q119" i="2"/>
  <c r="R119" i="2"/>
  <c r="S119" i="2"/>
  <c r="P120" i="2"/>
  <c r="Q120" i="2"/>
  <c r="R120" i="2"/>
  <c r="S120" i="2"/>
  <c r="P121" i="2"/>
  <c r="Q121" i="2"/>
  <c r="R121" i="2"/>
  <c r="S121" i="2"/>
  <c r="P122" i="2"/>
  <c r="Q122" i="2"/>
  <c r="R122" i="2"/>
  <c r="S122" i="2"/>
  <c r="P123" i="2"/>
  <c r="Q123" i="2"/>
  <c r="R123" i="2"/>
  <c r="S123" i="2"/>
  <c r="P124" i="2"/>
  <c r="Q124" i="2"/>
  <c r="R124" i="2"/>
  <c r="S124" i="2"/>
  <c r="P125" i="2"/>
  <c r="Q125" i="2"/>
  <c r="R125" i="2"/>
  <c r="S125" i="2"/>
  <c r="P126" i="2"/>
  <c r="Q126" i="2"/>
  <c r="R126" i="2"/>
  <c r="S126" i="2"/>
  <c r="P127" i="2"/>
  <c r="Q127" i="2"/>
  <c r="R127" i="2"/>
  <c r="S127" i="2"/>
  <c r="P128" i="2"/>
  <c r="Q128" i="2"/>
  <c r="R128" i="2"/>
  <c r="S128" i="2"/>
  <c r="P129" i="2"/>
  <c r="Q129" i="2"/>
  <c r="R129" i="2"/>
  <c r="S129" i="2"/>
  <c r="P130" i="2"/>
  <c r="Q130" i="2"/>
  <c r="R130" i="2"/>
  <c r="S130" i="2"/>
  <c r="P131" i="2"/>
  <c r="Q131" i="2"/>
  <c r="R131" i="2"/>
  <c r="S131" i="2"/>
  <c r="P132" i="2"/>
  <c r="Q132" i="2"/>
  <c r="R132" i="2"/>
  <c r="S132" i="2"/>
  <c r="P133" i="2"/>
  <c r="Q133" i="2"/>
  <c r="R133" i="2"/>
  <c r="S133" i="2"/>
  <c r="P134" i="2"/>
  <c r="Q134" i="2"/>
  <c r="R134" i="2"/>
  <c r="S134" i="2"/>
  <c r="P135" i="2"/>
  <c r="Q135" i="2"/>
  <c r="R135" i="2"/>
  <c r="S135" i="2"/>
  <c r="P136" i="2"/>
  <c r="Q136" i="2"/>
  <c r="R136" i="2"/>
  <c r="S136" i="2"/>
  <c r="P137" i="2"/>
  <c r="Q137" i="2"/>
  <c r="R137" i="2"/>
  <c r="S137" i="2"/>
  <c r="P138" i="2"/>
  <c r="Q138" i="2"/>
  <c r="R138" i="2"/>
  <c r="S138" i="2"/>
  <c r="P139" i="2"/>
  <c r="Q139" i="2"/>
  <c r="R139" i="2"/>
  <c r="S139" i="2"/>
  <c r="P140" i="2"/>
  <c r="Q140" i="2"/>
  <c r="R140" i="2"/>
  <c r="S140" i="2"/>
  <c r="P141" i="2"/>
  <c r="Q141" i="2"/>
  <c r="R141" i="2"/>
  <c r="S141" i="2"/>
  <c r="P142" i="2"/>
  <c r="Q142" i="2"/>
  <c r="R142" i="2"/>
  <c r="S142" i="2"/>
  <c r="P143" i="2"/>
  <c r="Q143" i="2"/>
  <c r="R143" i="2"/>
  <c r="S143" i="2"/>
  <c r="P144" i="2"/>
  <c r="Q144" i="2"/>
  <c r="R144" i="2"/>
  <c r="S144" i="2"/>
  <c r="P145" i="2"/>
  <c r="Q145" i="2"/>
  <c r="R145" i="2"/>
  <c r="S145" i="2"/>
  <c r="P146" i="2"/>
  <c r="Q146" i="2"/>
  <c r="R146" i="2"/>
  <c r="S146" i="2"/>
  <c r="P147" i="2"/>
  <c r="Q147" i="2"/>
  <c r="R147" i="2"/>
  <c r="S147" i="2"/>
  <c r="P148" i="2"/>
  <c r="Q148" i="2"/>
  <c r="R148" i="2"/>
  <c r="S148" i="2"/>
  <c r="P149" i="2"/>
  <c r="Q149" i="2"/>
  <c r="R149" i="2"/>
  <c r="S149" i="2"/>
  <c r="P150" i="2"/>
  <c r="Q150" i="2"/>
  <c r="R150" i="2"/>
  <c r="S150" i="2"/>
  <c r="P151" i="2"/>
  <c r="Q151" i="2"/>
  <c r="R151" i="2"/>
  <c r="S151" i="2"/>
  <c r="P152" i="2"/>
  <c r="Q152" i="2"/>
  <c r="R152" i="2"/>
  <c r="S152" i="2"/>
  <c r="P153" i="2"/>
  <c r="Q153" i="2"/>
  <c r="R153" i="2"/>
  <c r="S153" i="2"/>
  <c r="P154" i="2"/>
  <c r="Q154" i="2"/>
  <c r="R154" i="2"/>
  <c r="S154" i="2"/>
  <c r="P155" i="2"/>
  <c r="Q155" i="2"/>
  <c r="R155" i="2"/>
  <c r="S155" i="2"/>
  <c r="P156" i="2"/>
  <c r="Q156" i="2"/>
  <c r="R156" i="2"/>
  <c r="S156" i="2"/>
  <c r="P157" i="2"/>
  <c r="Q157" i="2"/>
  <c r="R157" i="2"/>
  <c r="S157" i="2"/>
  <c r="P158" i="2"/>
  <c r="Q158" i="2"/>
  <c r="R158" i="2"/>
  <c r="S158" i="2"/>
  <c r="P159" i="2"/>
  <c r="Q159" i="2"/>
  <c r="R159" i="2"/>
  <c r="S159" i="2"/>
  <c r="P160" i="2"/>
  <c r="Q160" i="2"/>
  <c r="R160" i="2"/>
  <c r="S160" i="2"/>
  <c r="P161" i="2"/>
  <c r="Q161" i="2"/>
  <c r="R161" i="2"/>
  <c r="S161" i="2"/>
  <c r="P162" i="2"/>
  <c r="Q162" i="2"/>
  <c r="R162" i="2"/>
  <c r="S162" i="2"/>
  <c r="P163" i="2"/>
  <c r="Q163" i="2"/>
  <c r="R163" i="2"/>
  <c r="S163" i="2"/>
  <c r="P164" i="2"/>
  <c r="Q164" i="2"/>
  <c r="R164" i="2"/>
  <c r="S164" i="2"/>
  <c r="P165" i="2"/>
  <c r="Q165" i="2"/>
  <c r="R165" i="2"/>
  <c r="S165" i="2"/>
  <c r="P166" i="2"/>
  <c r="Q166" i="2"/>
  <c r="R166" i="2"/>
  <c r="S166" i="2"/>
  <c r="P167" i="2"/>
  <c r="Q167" i="2"/>
  <c r="R167" i="2"/>
  <c r="S167" i="2"/>
  <c r="P168" i="2"/>
  <c r="Q168" i="2"/>
  <c r="R168" i="2"/>
  <c r="S168" i="2"/>
  <c r="P169" i="2"/>
  <c r="Q169" i="2"/>
  <c r="R169" i="2"/>
  <c r="S169" i="2"/>
  <c r="P170" i="2"/>
  <c r="Q170" i="2"/>
  <c r="R170" i="2"/>
  <c r="S170" i="2"/>
  <c r="P171" i="2"/>
  <c r="Q171" i="2"/>
  <c r="R171" i="2"/>
  <c r="S171" i="2"/>
  <c r="P172" i="2"/>
  <c r="Q172" i="2"/>
  <c r="R172" i="2"/>
  <c r="S172" i="2"/>
  <c r="P173" i="2"/>
  <c r="Q173" i="2"/>
  <c r="R173" i="2"/>
  <c r="S173" i="2"/>
  <c r="P174" i="2"/>
  <c r="Q174" i="2"/>
  <c r="R174" i="2"/>
  <c r="S174" i="2"/>
  <c r="P175" i="2"/>
  <c r="Q175" i="2"/>
  <c r="R175" i="2"/>
  <c r="S175" i="2"/>
  <c r="P176" i="2"/>
  <c r="Q176" i="2"/>
  <c r="R176" i="2"/>
  <c r="S176" i="2"/>
  <c r="P177" i="2"/>
  <c r="Q177" i="2"/>
  <c r="R177" i="2"/>
  <c r="S177" i="2"/>
  <c r="P178" i="2"/>
  <c r="Q178" i="2"/>
  <c r="R178" i="2"/>
  <c r="S178" i="2"/>
  <c r="P179" i="2"/>
  <c r="Q179" i="2"/>
  <c r="R179" i="2"/>
  <c r="S179" i="2"/>
  <c r="P180" i="2"/>
  <c r="Q180" i="2"/>
  <c r="R180" i="2"/>
  <c r="S180" i="2"/>
  <c r="P181" i="2"/>
  <c r="Q181" i="2"/>
  <c r="R181" i="2"/>
  <c r="S181" i="2"/>
  <c r="P182" i="2"/>
  <c r="Q182" i="2"/>
  <c r="R182" i="2"/>
  <c r="S182" i="2"/>
  <c r="P183" i="2"/>
  <c r="Q183" i="2"/>
  <c r="R183" i="2"/>
  <c r="S183" i="2"/>
  <c r="P184" i="2"/>
  <c r="Q184" i="2"/>
  <c r="R184" i="2"/>
  <c r="S184" i="2"/>
  <c r="P185" i="2"/>
  <c r="Q185" i="2"/>
  <c r="R185" i="2"/>
  <c r="S185" i="2"/>
  <c r="P186" i="2"/>
  <c r="Q186" i="2"/>
  <c r="R186" i="2"/>
  <c r="S186" i="2"/>
  <c r="P187" i="2"/>
  <c r="Q187" i="2"/>
  <c r="R187" i="2"/>
  <c r="S187" i="2"/>
  <c r="P188" i="2"/>
  <c r="Q188" i="2"/>
  <c r="R188" i="2"/>
  <c r="S188" i="2"/>
  <c r="P189" i="2"/>
  <c r="Q189" i="2"/>
  <c r="R189" i="2"/>
  <c r="S189" i="2"/>
  <c r="P190" i="2"/>
  <c r="Q190" i="2"/>
  <c r="R190" i="2"/>
  <c r="S190" i="2"/>
  <c r="P191" i="2"/>
  <c r="Q191" i="2"/>
  <c r="R191" i="2"/>
  <c r="S191" i="2"/>
  <c r="P192" i="2"/>
  <c r="Q192" i="2"/>
  <c r="R192" i="2"/>
  <c r="S192" i="2"/>
  <c r="P193" i="2"/>
  <c r="Q193" i="2"/>
  <c r="R193" i="2"/>
  <c r="S193" i="2"/>
  <c r="P194" i="2"/>
  <c r="Q194" i="2"/>
  <c r="R194" i="2"/>
  <c r="S194" i="2"/>
  <c r="P195" i="2"/>
  <c r="Q195" i="2"/>
  <c r="R195" i="2"/>
  <c r="S195" i="2"/>
  <c r="P196" i="2"/>
  <c r="Q196" i="2"/>
  <c r="R196" i="2"/>
  <c r="S196" i="2"/>
  <c r="P197" i="2"/>
  <c r="Q197" i="2"/>
  <c r="R197" i="2"/>
  <c r="S197" i="2"/>
  <c r="P198" i="2"/>
  <c r="Q198" i="2"/>
  <c r="R198" i="2"/>
  <c r="S198" i="2"/>
  <c r="P199" i="2"/>
  <c r="Q199" i="2"/>
  <c r="R199" i="2"/>
  <c r="S199" i="2"/>
  <c r="P200" i="2"/>
  <c r="Q200" i="2"/>
  <c r="R200" i="2"/>
  <c r="S200" i="2"/>
  <c r="P201" i="2"/>
  <c r="Q201" i="2"/>
  <c r="R201" i="2"/>
  <c r="S201" i="2"/>
  <c r="P202" i="2"/>
  <c r="Q202" i="2"/>
  <c r="R202" i="2"/>
  <c r="S202" i="2"/>
  <c r="P203" i="2"/>
  <c r="Q203" i="2"/>
  <c r="R203" i="2"/>
  <c r="S203" i="2"/>
  <c r="P204" i="2"/>
  <c r="Q204" i="2"/>
  <c r="R204" i="2"/>
  <c r="S204" i="2"/>
  <c r="P205" i="2"/>
  <c r="Q205" i="2"/>
  <c r="R205" i="2"/>
  <c r="S205" i="2"/>
  <c r="P206" i="2"/>
  <c r="Q206" i="2"/>
  <c r="R206" i="2"/>
  <c r="S206" i="2"/>
  <c r="P207" i="2"/>
  <c r="Q207" i="2"/>
  <c r="R207" i="2"/>
  <c r="S207" i="2"/>
  <c r="P208" i="2"/>
  <c r="Q208" i="2"/>
  <c r="R208" i="2"/>
  <c r="S208" i="2"/>
  <c r="P209" i="2"/>
  <c r="Q209" i="2"/>
  <c r="R209" i="2"/>
  <c r="S209" i="2"/>
  <c r="P210" i="2"/>
  <c r="Q210" i="2"/>
  <c r="R210" i="2"/>
  <c r="S210" i="2"/>
  <c r="P211" i="2"/>
  <c r="Q211" i="2"/>
  <c r="R211" i="2"/>
  <c r="S211" i="2"/>
  <c r="P212" i="2"/>
  <c r="Q212" i="2"/>
  <c r="R212" i="2"/>
  <c r="S212" i="2"/>
  <c r="P213" i="2"/>
  <c r="Q213" i="2"/>
  <c r="R213" i="2"/>
  <c r="S213" i="2"/>
  <c r="P214" i="2"/>
  <c r="Q214" i="2"/>
  <c r="R214" i="2"/>
  <c r="S214" i="2"/>
  <c r="P215" i="2"/>
  <c r="Q215" i="2"/>
  <c r="R215" i="2"/>
  <c r="S215" i="2"/>
  <c r="P216" i="2"/>
  <c r="Q216" i="2"/>
  <c r="R216" i="2"/>
  <c r="S216" i="2"/>
  <c r="P217" i="2"/>
  <c r="Q217" i="2"/>
  <c r="R217" i="2"/>
  <c r="S217" i="2"/>
  <c r="P218" i="2"/>
  <c r="Q218" i="2"/>
  <c r="R218" i="2"/>
  <c r="S218" i="2"/>
  <c r="P219" i="2"/>
  <c r="Q219" i="2"/>
  <c r="R219" i="2"/>
  <c r="S219" i="2"/>
  <c r="P220" i="2"/>
  <c r="Q220" i="2"/>
  <c r="R220" i="2"/>
  <c r="S220" i="2"/>
  <c r="P221" i="2"/>
  <c r="Q221" i="2"/>
  <c r="R221" i="2"/>
  <c r="S221" i="2"/>
  <c r="P222" i="2"/>
  <c r="Q222" i="2"/>
  <c r="R222" i="2"/>
  <c r="S222" i="2"/>
  <c r="P223" i="2"/>
  <c r="Q223" i="2"/>
  <c r="R223" i="2"/>
  <c r="S223" i="2"/>
  <c r="P224" i="2"/>
  <c r="Q224" i="2"/>
  <c r="R224" i="2"/>
  <c r="S224" i="2"/>
  <c r="P225" i="2"/>
  <c r="Q225" i="2"/>
  <c r="R225" i="2"/>
  <c r="S225" i="2"/>
  <c r="P226" i="2"/>
  <c r="Q226" i="2"/>
  <c r="R226" i="2"/>
  <c r="S226" i="2"/>
  <c r="P227" i="2"/>
  <c r="Q227" i="2"/>
  <c r="R227" i="2"/>
  <c r="S227" i="2"/>
  <c r="P228" i="2"/>
  <c r="Q228" i="2"/>
  <c r="R228" i="2"/>
  <c r="S228" i="2"/>
  <c r="P229" i="2"/>
  <c r="Q229" i="2"/>
  <c r="R229" i="2"/>
  <c r="S229" i="2"/>
  <c r="P230" i="2"/>
  <c r="Q230" i="2"/>
  <c r="R230" i="2"/>
  <c r="S230" i="2"/>
  <c r="P231" i="2"/>
  <c r="Q231" i="2"/>
  <c r="R231" i="2"/>
  <c r="S231" i="2"/>
  <c r="P232" i="2"/>
  <c r="Q232" i="2"/>
  <c r="R232" i="2"/>
  <c r="S232" i="2"/>
  <c r="P233" i="2"/>
  <c r="Q233" i="2"/>
  <c r="R233" i="2"/>
  <c r="S233" i="2"/>
  <c r="P234" i="2"/>
  <c r="Q234" i="2"/>
  <c r="R234" i="2"/>
  <c r="S234" i="2"/>
  <c r="P235" i="2"/>
  <c r="Q235" i="2"/>
  <c r="R235" i="2"/>
  <c r="S235" i="2"/>
  <c r="P236" i="2"/>
  <c r="Q236" i="2"/>
  <c r="R236" i="2"/>
  <c r="S236" i="2"/>
  <c r="P237" i="2"/>
  <c r="Q237" i="2"/>
  <c r="R237" i="2"/>
  <c r="S237" i="2"/>
  <c r="P238" i="2"/>
  <c r="Q238" i="2"/>
  <c r="R238" i="2"/>
  <c r="S238" i="2"/>
  <c r="P239" i="2"/>
  <c r="Q239" i="2"/>
  <c r="R239" i="2"/>
  <c r="S239" i="2"/>
  <c r="P240" i="2"/>
  <c r="Q240" i="2"/>
  <c r="R240" i="2"/>
  <c r="S240" i="2"/>
  <c r="P241" i="2"/>
  <c r="Q241" i="2"/>
  <c r="R241" i="2"/>
  <c r="S241" i="2"/>
  <c r="P242" i="2"/>
  <c r="Q242" i="2"/>
  <c r="R242" i="2"/>
  <c r="S242" i="2"/>
  <c r="P243" i="2"/>
  <c r="Q243" i="2"/>
  <c r="R243" i="2"/>
  <c r="S243" i="2"/>
  <c r="P244" i="2"/>
  <c r="Q244" i="2"/>
  <c r="R244" i="2"/>
  <c r="S244" i="2"/>
  <c r="P245" i="2"/>
  <c r="Q245" i="2"/>
  <c r="R245" i="2"/>
  <c r="S245" i="2"/>
  <c r="P246" i="2"/>
  <c r="Q246" i="2"/>
  <c r="R246" i="2"/>
  <c r="S246" i="2"/>
  <c r="P247" i="2"/>
  <c r="Q247" i="2"/>
  <c r="R247" i="2"/>
  <c r="S247" i="2"/>
  <c r="P248" i="2"/>
  <c r="Q248" i="2"/>
  <c r="R248" i="2"/>
  <c r="S248" i="2"/>
  <c r="P249" i="2"/>
  <c r="Q249" i="2"/>
  <c r="R249" i="2"/>
  <c r="S249" i="2"/>
  <c r="P250" i="2"/>
  <c r="Q250" i="2"/>
  <c r="R250" i="2"/>
  <c r="S250" i="2"/>
  <c r="P251" i="2"/>
  <c r="Q251" i="2"/>
  <c r="R251" i="2"/>
  <c r="S251" i="2"/>
  <c r="P252" i="2"/>
  <c r="Q252" i="2"/>
  <c r="R252" i="2"/>
  <c r="S252" i="2"/>
  <c r="P253" i="2"/>
  <c r="Q253" i="2"/>
  <c r="R253" i="2"/>
  <c r="S253" i="2"/>
  <c r="P254" i="2"/>
  <c r="Q254" i="2"/>
  <c r="R254" i="2"/>
  <c r="S254" i="2"/>
  <c r="P255" i="2"/>
  <c r="Q255" i="2"/>
  <c r="R255" i="2"/>
  <c r="S255" i="2"/>
  <c r="P256" i="2"/>
  <c r="Q256" i="2"/>
  <c r="R256" i="2"/>
  <c r="S256" i="2"/>
  <c r="P257" i="2"/>
  <c r="Q257" i="2"/>
  <c r="R257" i="2"/>
  <c r="S257" i="2"/>
  <c r="P258" i="2"/>
  <c r="Q258" i="2"/>
  <c r="R258" i="2"/>
  <c r="S258" i="2"/>
  <c r="P259" i="2"/>
  <c r="Q259" i="2"/>
  <c r="R259" i="2"/>
  <c r="S259" i="2"/>
  <c r="P260" i="2"/>
  <c r="Q260" i="2"/>
  <c r="R260" i="2"/>
  <c r="S260" i="2"/>
  <c r="P261" i="2"/>
  <c r="Q261" i="2"/>
  <c r="R261" i="2"/>
  <c r="S261" i="2"/>
  <c r="P262" i="2"/>
  <c r="Q262" i="2"/>
  <c r="R262" i="2"/>
  <c r="S262" i="2"/>
  <c r="P263" i="2"/>
  <c r="Q263" i="2"/>
  <c r="R263" i="2"/>
  <c r="S263" i="2"/>
  <c r="P264" i="2"/>
  <c r="Q264" i="2"/>
  <c r="R264" i="2"/>
  <c r="S264" i="2"/>
  <c r="P265" i="2"/>
  <c r="Q265" i="2"/>
  <c r="R265" i="2"/>
  <c r="S265" i="2"/>
  <c r="P266" i="2"/>
  <c r="Q266" i="2"/>
  <c r="R266" i="2"/>
  <c r="S266" i="2"/>
  <c r="P267" i="2"/>
  <c r="Q267" i="2"/>
  <c r="R267" i="2"/>
  <c r="S267" i="2"/>
  <c r="P268" i="2"/>
  <c r="Q268" i="2"/>
  <c r="R268" i="2"/>
  <c r="S268" i="2"/>
  <c r="P269" i="2"/>
  <c r="Q269" i="2"/>
  <c r="R269" i="2"/>
  <c r="S269" i="2"/>
  <c r="P270" i="2"/>
  <c r="Q270" i="2"/>
  <c r="R270" i="2"/>
  <c r="S270" i="2"/>
  <c r="P271" i="2"/>
  <c r="Q271" i="2"/>
  <c r="R271" i="2"/>
  <c r="S271" i="2"/>
  <c r="P272" i="2"/>
  <c r="Q272" i="2"/>
  <c r="R272" i="2"/>
  <c r="S272" i="2"/>
  <c r="P273" i="2"/>
  <c r="Q273" i="2"/>
  <c r="R273" i="2"/>
  <c r="S273" i="2"/>
  <c r="P274" i="2"/>
  <c r="Q274" i="2"/>
  <c r="R274" i="2"/>
  <c r="S274" i="2"/>
  <c r="P275" i="2"/>
  <c r="Q275" i="2"/>
  <c r="R275" i="2"/>
  <c r="S275" i="2"/>
  <c r="P276" i="2"/>
  <c r="Q276" i="2"/>
  <c r="R276" i="2"/>
  <c r="S276" i="2"/>
  <c r="P277" i="2"/>
  <c r="Q277" i="2"/>
  <c r="R277" i="2"/>
  <c r="S277" i="2"/>
  <c r="P278" i="2"/>
  <c r="Q278" i="2"/>
  <c r="R278" i="2"/>
  <c r="S278" i="2"/>
  <c r="P279" i="2"/>
  <c r="Q279" i="2"/>
  <c r="R279" i="2"/>
  <c r="S279" i="2"/>
  <c r="P280" i="2"/>
  <c r="Q280" i="2"/>
  <c r="R280" i="2"/>
  <c r="S280" i="2"/>
  <c r="P281" i="2"/>
  <c r="Q281" i="2"/>
  <c r="R281" i="2"/>
  <c r="S281" i="2"/>
  <c r="P282" i="2"/>
  <c r="Q282" i="2"/>
  <c r="R282" i="2"/>
  <c r="S282" i="2"/>
  <c r="P283" i="2"/>
  <c r="Q283" i="2"/>
  <c r="R283" i="2"/>
  <c r="S283" i="2"/>
  <c r="P284" i="2"/>
  <c r="Q284" i="2"/>
  <c r="R284" i="2"/>
  <c r="S284" i="2"/>
  <c r="P285" i="2"/>
  <c r="Q285" i="2"/>
  <c r="R285" i="2"/>
  <c r="S285" i="2"/>
  <c r="P286" i="2"/>
  <c r="Q286" i="2"/>
  <c r="R286" i="2"/>
  <c r="S286" i="2"/>
  <c r="P287" i="2"/>
  <c r="Q287" i="2"/>
  <c r="R287" i="2"/>
  <c r="S287" i="2"/>
  <c r="P288" i="2"/>
  <c r="Q288" i="2"/>
  <c r="R288" i="2"/>
  <c r="S288" i="2"/>
  <c r="P289" i="2"/>
  <c r="Q289" i="2"/>
  <c r="R289" i="2"/>
  <c r="S289" i="2"/>
  <c r="P290" i="2"/>
  <c r="Q290" i="2"/>
  <c r="R290" i="2"/>
  <c r="S290" i="2"/>
  <c r="P291" i="2"/>
  <c r="Q291" i="2"/>
  <c r="R291" i="2"/>
  <c r="S291" i="2"/>
  <c r="P292" i="2"/>
  <c r="Q292" i="2"/>
  <c r="R292" i="2"/>
  <c r="S292" i="2"/>
  <c r="P293" i="2"/>
  <c r="Q293" i="2"/>
  <c r="R293" i="2"/>
  <c r="S293" i="2"/>
  <c r="P294" i="2"/>
  <c r="Q294" i="2"/>
  <c r="R294" i="2"/>
  <c r="S294" i="2"/>
  <c r="P295" i="2"/>
  <c r="Q295" i="2"/>
  <c r="R295" i="2"/>
  <c r="S295" i="2"/>
  <c r="P296" i="2"/>
  <c r="Q296" i="2"/>
  <c r="R296" i="2"/>
  <c r="S296" i="2"/>
  <c r="P297" i="2"/>
  <c r="Q297" i="2"/>
  <c r="R297" i="2"/>
  <c r="S297" i="2"/>
  <c r="P298" i="2"/>
  <c r="Q298" i="2"/>
  <c r="R298" i="2"/>
  <c r="S298" i="2"/>
  <c r="P299" i="2"/>
  <c r="Q299" i="2"/>
  <c r="R299" i="2"/>
  <c r="S299" i="2"/>
  <c r="P300" i="2"/>
  <c r="Q300" i="2"/>
  <c r="R300" i="2"/>
  <c r="S300" i="2"/>
  <c r="P301" i="2"/>
  <c r="Q301" i="2"/>
  <c r="R301" i="2"/>
  <c r="S301" i="2"/>
  <c r="P302" i="2"/>
  <c r="Q302" i="2"/>
  <c r="R302" i="2"/>
  <c r="S302" i="2"/>
  <c r="P303" i="2"/>
  <c r="Q303" i="2"/>
  <c r="R303" i="2"/>
  <c r="S303" i="2"/>
  <c r="P304" i="2"/>
  <c r="Q304" i="2"/>
  <c r="R304" i="2"/>
  <c r="S304" i="2"/>
  <c r="P305" i="2"/>
  <c r="Q305" i="2"/>
  <c r="R305" i="2"/>
  <c r="S305" i="2"/>
  <c r="P306" i="2"/>
  <c r="Q306" i="2"/>
  <c r="R306" i="2"/>
  <c r="S306" i="2"/>
  <c r="P307" i="2"/>
  <c r="Q307" i="2"/>
  <c r="R307" i="2"/>
  <c r="S307" i="2"/>
  <c r="P308" i="2"/>
  <c r="Q308" i="2"/>
  <c r="R308" i="2"/>
  <c r="S308" i="2"/>
  <c r="P309" i="2"/>
  <c r="Q309" i="2"/>
  <c r="R309" i="2"/>
  <c r="S309" i="2"/>
  <c r="P310" i="2"/>
  <c r="Q310" i="2"/>
  <c r="R310" i="2"/>
  <c r="S310" i="2"/>
  <c r="P311" i="2"/>
  <c r="Q311" i="2"/>
  <c r="R311" i="2"/>
  <c r="S311" i="2"/>
  <c r="P312" i="2"/>
  <c r="Q312" i="2"/>
  <c r="R312" i="2"/>
  <c r="S312" i="2"/>
  <c r="P313" i="2"/>
  <c r="Q313" i="2"/>
  <c r="R313" i="2"/>
  <c r="S313" i="2"/>
  <c r="P314" i="2"/>
  <c r="Q314" i="2"/>
  <c r="R314" i="2"/>
  <c r="S314" i="2"/>
  <c r="P315" i="2"/>
  <c r="Q315" i="2"/>
  <c r="R315" i="2"/>
  <c r="S315" i="2"/>
  <c r="P316" i="2"/>
  <c r="Q316" i="2"/>
  <c r="R316" i="2"/>
  <c r="S316" i="2"/>
  <c r="P317" i="2"/>
  <c r="Q317" i="2"/>
  <c r="R317" i="2"/>
  <c r="S317" i="2"/>
  <c r="P318" i="2"/>
  <c r="Q318" i="2"/>
  <c r="R318" i="2"/>
  <c r="S318" i="2"/>
  <c r="P319" i="2"/>
  <c r="Q319" i="2"/>
  <c r="R319" i="2"/>
  <c r="S319" i="2"/>
  <c r="P320" i="2"/>
  <c r="Q320" i="2"/>
  <c r="R320" i="2"/>
  <c r="S320" i="2"/>
  <c r="P321" i="2"/>
  <c r="Q321" i="2"/>
  <c r="R321" i="2"/>
  <c r="S321" i="2"/>
  <c r="P322" i="2"/>
  <c r="Q322" i="2"/>
  <c r="R322" i="2"/>
  <c r="S322" i="2"/>
  <c r="P323" i="2"/>
  <c r="Q323" i="2"/>
  <c r="R323" i="2"/>
  <c r="S323" i="2"/>
  <c r="P324" i="2"/>
  <c r="Q324" i="2"/>
  <c r="R324" i="2"/>
  <c r="S324" i="2"/>
  <c r="P325" i="2"/>
  <c r="Q325" i="2"/>
  <c r="R325" i="2"/>
  <c r="S325" i="2"/>
  <c r="P326" i="2"/>
  <c r="Q326" i="2"/>
  <c r="R326" i="2"/>
  <c r="S326" i="2"/>
  <c r="P327" i="2"/>
  <c r="Q327" i="2"/>
  <c r="R327" i="2"/>
  <c r="S327" i="2"/>
  <c r="P328" i="2"/>
  <c r="Q328" i="2"/>
  <c r="R328" i="2"/>
  <c r="S328" i="2"/>
  <c r="P329" i="2"/>
  <c r="Q329" i="2"/>
  <c r="R329" i="2"/>
  <c r="S329" i="2"/>
  <c r="P330" i="2"/>
  <c r="Q330" i="2"/>
  <c r="R330" i="2"/>
  <c r="S330" i="2"/>
  <c r="P331" i="2"/>
  <c r="Q331" i="2"/>
  <c r="R331" i="2"/>
  <c r="S331" i="2"/>
  <c r="P332" i="2"/>
  <c r="Q332" i="2"/>
  <c r="R332" i="2"/>
  <c r="S332" i="2"/>
  <c r="P333" i="2"/>
  <c r="Q333" i="2"/>
  <c r="R333" i="2"/>
  <c r="S333" i="2"/>
  <c r="P334" i="2"/>
  <c r="Q334" i="2"/>
  <c r="R334" i="2"/>
  <c r="S334" i="2"/>
  <c r="P335" i="2"/>
  <c r="Q335" i="2"/>
  <c r="R335" i="2"/>
  <c r="S335" i="2"/>
  <c r="P336" i="2"/>
  <c r="Q336" i="2"/>
  <c r="R336" i="2"/>
  <c r="S336" i="2"/>
  <c r="P337" i="2"/>
  <c r="Q337" i="2"/>
  <c r="R337" i="2"/>
  <c r="S337" i="2"/>
  <c r="P338" i="2"/>
  <c r="Q338" i="2"/>
  <c r="R338" i="2"/>
  <c r="S338" i="2"/>
  <c r="P339" i="2"/>
  <c r="Q339" i="2"/>
  <c r="R339" i="2"/>
  <c r="S339" i="2"/>
  <c r="P340" i="2"/>
  <c r="Q340" i="2"/>
  <c r="R340" i="2"/>
  <c r="S340" i="2"/>
  <c r="P341" i="2"/>
  <c r="Q341" i="2"/>
  <c r="R341" i="2"/>
  <c r="S341" i="2"/>
  <c r="P342" i="2"/>
  <c r="Q342" i="2"/>
  <c r="R342" i="2"/>
  <c r="S342" i="2"/>
  <c r="P343" i="2"/>
  <c r="Q343" i="2"/>
  <c r="R343" i="2"/>
  <c r="S343" i="2"/>
  <c r="P344" i="2"/>
  <c r="Q344" i="2"/>
  <c r="R344" i="2"/>
  <c r="S344" i="2"/>
  <c r="P345" i="2"/>
  <c r="Q345" i="2"/>
  <c r="R345" i="2"/>
  <c r="S345" i="2"/>
  <c r="P346" i="2"/>
  <c r="Q346" i="2"/>
  <c r="R346" i="2"/>
  <c r="S346" i="2"/>
  <c r="P347" i="2"/>
  <c r="Q347" i="2"/>
  <c r="R347" i="2"/>
  <c r="S347" i="2"/>
  <c r="P348" i="2"/>
  <c r="Q348" i="2"/>
  <c r="R348" i="2"/>
  <c r="S348" i="2"/>
  <c r="P349" i="2"/>
  <c r="Q349" i="2"/>
  <c r="R349" i="2"/>
  <c r="S349" i="2"/>
  <c r="P350" i="2"/>
  <c r="Q350" i="2"/>
  <c r="R350" i="2"/>
  <c r="S350" i="2"/>
  <c r="P351" i="2"/>
  <c r="Q351" i="2"/>
  <c r="R351" i="2"/>
  <c r="S351" i="2"/>
  <c r="P352" i="2"/>
  <c r="Q352" i="2"/>
  <c r="R352" i="2"/>
  <c r="S352" i="2"/>
  <c r="P353" i="2"/>
  <c r="Q353" i="2"/>
  <c r="R353" i="2"/>
  <c r="S353" i="2"/>
  <c r="P354" i="2"/>
  <c r="Q354" i="2"/>
  <c r="R354" i="2"/>
  <c r="S354" i="2"/>
  <c r="P355" i="2"/>
  <c r="Q355" i="2"/>
  <c r="R355" i="2"/>
  <c r="S355" i="2"/>
  <c r="P356" i="2"/>
  <c r="Q356" i="2"/>
  <c r="R356" i="2"/>
  <c r="S356" i="2"/>
  <c r="P357" i="2"/>
  <c r="Q357" i="2"/>
  <c r="R357" i="2"/>
  <c r="S357" i="2"/>
  <c r="P358" i="2"/>
  <c r="Q358" i="2"/>
  <c r="R358" i="2"/>
  <c r="S358" i="2"/>
  <c r="P359" i="2"/>
  <c r="Q359" i="2"/>
  <c r="R359" i="2"/>
  <c r="S359" i="2"/>
  <c r="P360" i="2"/>
  <c r="Q360" i="2"/>
  <c r="R360" i="2"/>
  <c r="S360" i="2"/>
  <c r="P361" i="2"/>
  <c r="Q361" i="2"/>
  <c r="R361" i="2"/>
  <c r="S361" i="2"/>
  <c r="P362" i="2"/>
  <c r="Q362" i="2"/>
  <c r="R362" i="2"/>
  <c r="S362" i="2"/>
  <c r="P363" i="2"/>
  <c r="Q363" i="2"/>
  <c r="R363" i="2"/>
  <c r="S363" i="2"/>
  <c r="P364" i="2"/>
  <c r="Q364" i="2"/>
  <c r="R364" i="2"/>
  <c r="S364" i="2"/>
  <c r="P365" i="2"/>
  <c r="Q365" i="2"/>
  <c r="R365" i="2"/>
  <c r="S365" i="2"/>
  <c r="P366" i="2"/>
  <c r="Q366" i="2"/>
  <c r="R366" i="2"/>
  <c r="S366" i="2"/>
  <c r="P367" i="2"/>
  <c r="Q367" i="2"/>
  <c r="R367" i="2"/>
  <c r="S367" i="2"/>
  <c r="P368" i="2"/>
  <c r="Q368" i="2"/>
  <c r="R368" i="2"/>
  <c r="S368" i="2"/>
  <c r="P369" i="2"/>
  <c r="Q369" i="2"/>
  <c r="R369" i="2"/>
  <c r="S369" i="2"/>
  <c r="P370" i="2"/>
  <c r="Q370" i="2"/>
  <c r="R370" i="2"/>
  <c r="S370" i="2"/>
  <c r="P371" i="2"/>
  <c r="Q371" i="2"/>
  <c r="R371" i="2"/>
  <c r="S371" i="2"/>
  <c r="P372" i="2"/>
  <c r="Q372" i="2"/>
  <c r="R372" i="2"/>
  <c r="S372" i="2"/>
  <c r="P373" i="2"/>
  <c r="Q373" i="2"/>
  <c r="R373" i="2"/>
  <c r="S373" i="2"/>
  <c r="P374" i="2"/>
  <c r="Q374" i="2"/>
  <c r="R374" i="2"/>
  <c r="S374" i="2"/>
  <c r="P375" i="2"/>
  <c r="Q375" i="2"/>
  <c r="R375" i="2"/>
  <c r="S375" i="2"/>
  <c r="P376" i="2"/>
  <c r="Q376" i="2"/>
  <c r="R376" i="2"/>
  <c r="S376" i="2"/>
  <c r="P377" i="2"/>
  <c r="Q377" i="2"/>
  <c r="R377" i="2"/>
  <c r="S377" i="2"/>
  <c r="P378" i="2"/>
  <c r="Q378" i="2"/>
  <c r="R378" i="2"/>
  <c r="S378" i="2"/>
  <c r="P379" i="2"/>
  <c r="Q379" i="2"/>
  <c r="R379" i="2"/>
  <c r="S379" i="2"/>
  <c r="P380" i="2"/>
  <c r="Q380" i="2"/>
  <c r="R380" i="2"/>
  <c r="S380" i="2"/>
  <c r="P381" i="2"/>
  <c r="Q381" i="2"/>
  <c r="R381" i="2"/>
  <c r="S381" i="2"/>
  <c r="P382" i="2"/>
  <c r="Q382" i="2"/>
  <c r="R382" i="2"/>
  <c r="S382" i="2"/>
  <c r="D17" i="2" l="1"/>
  <c r="D19" i="2"/>
  <c r="R7" i="2"/>
  <c r="R6" i="2"/>
  <c r="R5" i="2"/>
  <c r="R4" i="2"/>
  <c r="C19" i="2"/>
  <c r="Q7" i="2"/>
  <c r="Q6" i="2"/>
  <c r="Q5" i="2"/>
  <c r="Q4" i="2"/>
  <c r="E19" i="2"/>
  <c r="C16" i="2"/>
  <c r="Q3" i="2"/>
  <c r="D2" i="2"/>
  <c r="D9" i="2" s="1"/>
  <c r="E4" i="15" s="1"/>
  <c r="R3" i="2"/>
  <c r="B16" i="2"/>
  <c r="B2" i="2"/>
  <c r="P3" i="2"/>
  <c r="B3" i="2" s="1"/>
  <c r="B10" i="2" s="1"/>
  <c r="E16" i="2"/>
  <c r="S3" i="2"/>
  <c r="E3" i="2" s="1"/>
  <c r="E10" i="2" s="1"/>
  <c r="B9" i="2" l="1"/>
  <c r="C4" i="15" s="1"/>
  <c r="U3" i="2"/>
  <c r="C3" i="2"/>
  <c r="C10" i="2" s="1"/>
  <c r="D3" i="2"/>
  <c r="D10" i="2" s="1"/>
  <c r="F4" i="2"/>
  <c r="F11" i="2" s="1"/>
  <c r="F12" i="2" s="1"/>
  <c r="F23" i="2" s="1"/>
  <c r="E4" i="2"/>
  <c r="E11" i="2" s="1"/>
  <c r="E12" i="2" s="1"/>
  <c r="E23" i="2" s="1"/>
  <c r="D4" i="2"/>
  <c r="D11" i="2" s="1"/>
  <c r="C4" i="2"/>
  <c r="C11" i="2" s="1"/>
  <c r="C2" i="2"/>
  <c r="F2" i="2"/>
  <c r="E2" i="2"/>
  <c r="E9" i="2" s="1"/>
  <c r="F4" i="15" l="1"/>
  <c r="E21" i="2"/>
  <c r="D12" i="2"/>
  <c r="D21" i="2" s="1"/>
  <c r="D23" i="2"/>
  <c r="B21" i="2"/>
  <c r="C12" i="2"/>
  <c r="C23" i="2" s="1"/>
  <c r="Y29" i="2"/>
  <c r="AD29" i="2" s="1"/>
  <c r="F9" i="2"/>
  <c r="G4" i="15" s="1"/>
  <c r="V132" i="2"/>
  <c r="AA132" i="2" s="1"/>
  <c r="C9" i="2"/>
  <c r="D4" i="15" s="1"/>
  <c r="V10" i="2"/>
  <c r="AA10" i="2" s="1"/>
  <c r="U236" i="2"/>
  <c r="Z236" i="2" s="1"/>
  <c r="U119" i="2"/>
  <c r="Z119" i="2" s="1"/>
  <c r="Y169" i="2"/>
  <c r="AD169" i="2" s="1"/>
  <c r="U13" i="2"/>
  <c r="Z13" i="2" s="1"/>
  <c r="U10" i="2"/>
  <c r="Z10" i="2" s="1"/>
  <c r="U145" i="2"/>
  <c r="Z145" i="2" s="1"/>
  <c r="U167" i="2"/>
  <c r="Z167" i="2" s="1"/>
  <c r="U248" i="2"/>
  <c r="Z248" i="2" s="1"/>
  <c r="Y352" i="2"/>
  <c r="AD352" i="2" s="1"/>
  <c r="V65" i="2"/>
  <c r="AA65" i="2" s="1"/>
  <c r="V236" i="2"/>
  <c r="AA236" i="2" s="1"/>
  <c r="V156" i="2"/>
  <c r="AA156" i="2" s="1"/>
  <c r="V167" i="2"/>
  <c r="AA167" i="2" s="1"/>
  <c r="U362" i="2"/>
  <c r="Z362" i="2" s="1"/>
  <c r="U306" i="2"/>
  <c r="Z306" i="2" s="1"/>
  <c r="V350" i="2"/>
  <c r="AA350" i="2" s="1"/>
  <c r="V171" i="2"/>
  <c r="AA171" i="2" s="1"/>
  <c r="Y268" i="2"/>
  <c r="AD268" i="2" s="1"/>
  <c r="Y306" i="2"/>
  <c r="AD306" i="2" s="1"/>
  <c r="V26" i="2"/>
  <c r="AA26" i="2" s="1"/>
  <c r="V114" i="2"/>
  <c r="AA114" i="2" s="1"/>
  <c r="V52" i="2"/>
  <c r="AA52" i="2" s="1"/>
  <c r="V251" i="2"/>
  <c r="AA251" i="2" s="1"/>
  <c r="V58" i="2"/>
  <c r="AA58" i="2" s="1"/>
  <c r="U143" i="2"/>
  <c r="Z143" i="2" s="1"/>
  <c r="V176" i="2"/>
  <c r="AA176" i="2" s="1"/>
  <c r="U123" i="2"/>
  <c r="Z123" i="2" s="1"/>
  <c r="U178" i="2"/>
  <c r="Z178" i="2" s="1"/>
  <c r="U181" i="2"/>
  <c r="Z181" i="2" s="1"/>
  <c r="W3" i="2"/>
  <c r="W273" i="2"/>
  <c r="AB273" i="2" s="1"/>
  <c r="W220" i="2"/>
  <c r="AB220" i="2" s="1"/>
  <c r="W90" i="2"/>
  <c r="AB90" i="2" s="1"/>
  <c r="W46" i="2"/>
  <c r="AB46" i="2" s="1"/>
  <c r="W53" i="2"/>
  <c r="AB53" i="2" s="1"/>
  <c r="W182" i="2"/>
  <c r="AB182" i="2" s="1"/>
  <c r="W63" i="2"/>
  <c r="AB63" i="2" s="1"/>
  <c r="W65" i="2"/>
  <c r="AB65" i="2" s="1"/>
  <c r="W213" i="2"/>
  <c r="AB213" i="2" s="1"/>
  <c r="W202" i="2"/>
  <c r="AB202" i="2" s="1"/>
  <c r="W319" i="2"/>
  <c r="AB319" i="2" s="1"/>
  <c r="W13" i="2"/>
  <c r="AB13" i="2" s="1"/>
  <c r="W222" i="2"/>
  <c r="AB222" i="2" s="1"/>
  <c r="W25" i="2"/>
  <c r="AB25" i="2" s="1"/>
  <c r="W130" i="2"/>
  <c r="AB130" i="2" s="1"/>
  <c r="W159" i="2"/>
  <c r="AB159" i="2" s="1"/>
  <c r="W113" i="2"/>
  <c r="AB113" i="2" s="1"/>
  <c r="W28" i="2"/>
  <c r="AB28" i="2" s="1"/>
  <c r="W330" i="2"/>
  <c r="AB330" i="2" s="1"/>
  <c r="W357" i="2"/>
  <c r="AB357" i="2" s="1"/>
  <c r="W267" i="2"/>
  <c r="AB267" i="2" s="1"/>
  <c r="W295" i="2"/>
  <c r="AB295" i="2" s="1"/>
  <c r="W79" i="2"/>
  <c r="AB79" i="2" s="1"/>
  <c r="W232" i="2"/>
  <c r="AB232" i="2" s="1"/>
  <c r="W15" i="2"/>
  <c r="AB15" i="2" s="1"/>
  <c r="W226" i="2"/>
  <c r="AB226" i="2" s="1"/>
  <c r="W88" i="2"/>
  <c r="AB88" i="2" s="1"/>
  <c r="W227" i="2"/>
  <c r="AB227" i="2" s="1"/>
  <c r="W379" i="2"/>
  <c r="AB379" i="2" s="1"/>
  <c r="W337" i="2"/>
  <c r="AB337" i="2" s="1"/>
  <c r="W45" i="2"/>
  <c r="AB45" i="2" s="1"/>
  <c r="W117" i="2"/>
  <c r="AB117" i="2" s="1"/>
  <c r="W54" i="2"/>
  <c r="AB54" i="2" s="1"/>
  <c r="W252" i="2"/>
  <c r="AB252" i="2" s="1"/>
  <c r="W321" i="2"/>
  <c r="AB321" i="2" s="1"/>
  <c r="W115" i="2"/>
  <c r="AB115" i="2" s="1"/>
  <c r="W269" i="2"/>
  <c r="AB269" i="2" s="1"/>
  <c r="W85" i="2"/>
  <c r="AB85" i="2" s="1"/>
  <c r="W284" i="2"/>
  <c r="AB284" i="2" s="1"/>
  <c r="W363" i="2"/>
  <c r="AB363" i="2" s="1"/>
  <c r="W231" i="2"/>
  <c r="AB231" i="2" s="1"/>
  <c r="W89" i="2"/>
  <c r="AB89" i="2" s="1"/>
  <c r="W153" i="2"/>
  <c r="AB153" i="2" s="1"/>
  <c r="W17" i="2"/>
  <c r="AB17" i="2" s="1"/>
  <c r="W289" i="2"/>
  <c r="AB289" i="2" s="1"/>
  <c r="W122" i="2"/>
  <c r="AB122" i="2" s="1"/>
  <c r="W14" i="2"/>
  <c r="AB14" i="2" s="1"/>
  <c r="W23" i="2"/>
  <c r="AB23" i="2" s="1"/>
  <c r="W215" i="2"/>
  <c r="AB215" i="2" s="1"/>
  <c r="W155" i="2"/>
  <c r="AB155" i="2" s="1"/>
  <c r="W204" i="2"/>
  <c r="AB204" i="2" s="1"/>
  <c r="W256" i="2"/>
  <c r="AB256" i="2" s="1"/>
  <c r="W335" i="2"/>
  <c r="AB335" i="2" s="1"/>
  <c r="W276" i="2"/>
  <c r="AB276" i="2" s="1"/>
  <c r="W144" i="2"/>
  <c r="AB144" i="2" s="1"/>
  <c r="W141" i="2"/>
  <c r="AB141" i="2" s="1"/>
  <c r="W105" i="2"/>
  <c r="AB105" i="2" s="1"/>
  <c r="W42" i="2"/>
  <c r="AB42" i="2" s="1"/>
  <c r="W344" i="2"/>
  <c r="AB344" i="2" s="1"/>
  <c r="W81" i="2"/>
  <c r="AB81" i="2" s="1"/>
  <c r="W317" i="2"/>
  <c r="AB317" i="2" s="1"/>
  <c r="W34" i="2"/>
  <c r="AB34" i="2" s="1"/>
  <c r="W195" i="2"/>
  <c r="AB195" i="2" s="1"/>
  <c r="W315" i="2"/>
  <c r="AB315" i="2" s="1"/>
  <c r="W263" i="2"/>
  <c r="AB263" i="2" s="1"/>
  <c r="W311" i="2"/>
  <c r="AB311" i="2" s="1"/>
  <c r="W140" i="2"/>
  <c r="AB140" i="2" s="1"/>
  <c r="W96" i="2"/>
  <c r="AB96" i="2" s="1"/>
  <c r="W380" i="2"/>
  <c r="AB380" i="2" s="1"/>
  <c r="W306" i="2"/>
  <c r="AB306" i="2" s="1"/>
  <c r="W241" i="2"/>
  <c r="AB241" i="2" s="1"/>
  <c r="W173" i="2"/>
  <c r="AB173" i="2" s="1"/>
  <c r="W60" i="2"/>
  <c r="AB60" i="2" s="1"/>
  <c r="W261" i="2"/>
  <c r="AB261" i="2" s="1"/>
  <c r="W129" i="2"/>
  <c r="AB129" i="2" s="1"/>
  <c r="W325" i="2"/>
  <c r="AB325" i="2" s="1"/>
  <c r="W72" i="2"/>
  <c r="AB72" i="2" s="1"/>
  <c r="W318" i="2"/>
  <c r="AB318" i="2" s="1"/>
  <c r="W39" i="2"/>
  <c r="AB39" i="2" s="1"/>
  <c r="W183" i="2"/>
  <c r="AB183" i="2" s="1"/>
  <c r="W275" i="2"/>
  <c r="AB275" i="2" s="1"/>
  <c r="W36" i="2"/>
  <c r="AB36" i="2" s="1"/>
  <c r="W244" i="2"/>
  <c r="AB244" i="2" s="1"/>
  <c r="W77" i="2"/>
  <c r="AB77" i="2" s="1"/>
  <c r="W223" i="2"/>
  <c r="AB223" i="2" s="1"/>
  <c r="W212" i="2"/>
  <c r="AB212" i="2" s="1"/>
  <c r="W138" i="2"/>
  <c r="AB138" i="2" s="1"/>
  <c r="W19" i="2"/>
  <c r="AB19" i="2" s="1"/>
  <c r="W175" i="2"/>
  <c r="AB175" i="2" s="1"/>
  <c r="W181" i="2"/>
  <c r="AB181" i="2" s="1"/>
  <c r="W294" i="2"/>
  <c r="AB294" i="2" s="1"/>
  <c r="W339" i="2"/>
  <c r="AB339" i="2" s="1"/>
  <c r="W152" i="2"/>
  <c r="AB152" i="2" s="1"/>
  <c r="W297" i="2"/>
  <c r="AB297" i="2" s="1"/>
  <c r="W313" i="2"/>
  <c r="AB313" i="2" s="1"/>
  <c r="W162" i="2"/>
  <c r="AB162" i="2" s="1"/>
  <c r="W86" i="2"/>
  <c r="AB86" i="2" s="1"/>
  <c r="W378" i="2"/>
  <c r="AB378" i="2" s="1"/>
  <c r="W163" i="2"/>
  <c r="AB163" i="2" s="1"/>
  <c r="W292" i="2"/>
  <c r="AB292" i="2" s="1"/>
  <c r="W164" i="2"/>
  <c r="AB164" i="2" s="1"/>
  <c r="W73" i="2"/>
  <c r="AB73" i="2" s="1"/>
  <c r="W126" i="2"/>
  <c r="AB126" i="2" s="1"/>
  <c r="W35" i="2"/>
  <c r="AB35" i="2" s="1"/>
  <c r="W347" i="2"/>
  <c r="AB347" i="2" s="1"/>
  <c r="W172" i="2"/>
  <c r="AB172" i="2" s="1"/>
  <c r="W156" i="2"/>
  <c r="AB156" i="2" s="1"/>
  <c r="W361" i="2"/>
  <c r="AB361" i="2" s="1"/>
  <c r="W281" i="2"/>
  <c r="AB281" i="2" s="1"/>
  <c r="W99" i="2"/>
  <c r="AB99" i="2" s="1"/>
  <c r="W372" i="2"/>
  <c r="AB372" i="2" s="1"/>
  <c r="W322" i="2"/>
  <c r="AB322" i="2" s="1"/>
  <c r="W375" i="2"/>
  <c r="AB375" i="2" s="1"/>
  <c r="W264" i="2"/>
  <c r="AB264" i="2" s="1"/>
  <c r="W103" i="2"/>
  <c r="AB103" i="2" s="1"/>
  <c r="W48" i="2"/>
  <c r="AB48" i="2" s="1"/>
  <c r="W101" i="2"/>
  <c r="AB101" i="2" s="1"/>
  <c r="W104" i="2"/>
  <c r="AB104" i="2" s="1"/>
  <c r="W151" i="2"/>
  <c r="AB151" i="2" s="1"/>
  <c r="W316" i="2"/>
  <c r="AB316" i="2" s="1"/>
  <c r="W376" i="2"/>
  <c r="AB376" i="2" s="1"/>
  <c r="W285" i="2"/>
  <c r="AB285" i="2" s="1"/>
  <c r="W146" i="2"/>
  <c r="AB146" i="2" s="1"/>
  <c r="W32" i="2"/>
  <c r="AB32" i="2" s="1"/>
  <c r="W9" i="2"/>
  <c r="AB9" i="2" s="1"/>
  <c r="W120" i="2"/>
  <c r="AB120" i="2" s="1"/>
  <c r="W66" i="2"/>
  <c r="AB66" i="2" s="1"/>
  <c r="W238" i="2"/>
  <c r="AB238" i="2" s="1"/>
  <c r="W107" i="2"/>
  <c r="AB107" i="2" s="1"/>
  <c r="W349" i="2"/>
  <c r="AB349" i="2" s="1"/>
  <c r="W176" i="2"/>
  <c r="AB176" i="2" s="1"/>
  <c r="W271" i="2"/>
  <c r="AB271" i="2" s="1"/>
  <c r="W236" i="2"/>
  <c r="AB236" i="2" s="1"/>
  <c r="W197" i="2"/>
  <c r="AB197" i="2" s="1"/>
  <c r="W329" i="2"/>
  <c r="AB329" i="2" s="1"/>
  <c r="W193" i="2"/>
  <c r="AB193" i="2" s="1"/>
  <c r="W255" i="2"/>
  <c r="AB255" i="2" s="1"/>
  <c r="W326" i="2"/>
  <c r="AB326" i="2" s="1"/>
  <c r="W191" i="2"/>
  <c r="AB191" i="2" s="1"/>
  <c r="W203" i="2"/>
  <c r="AB203" i="2" s="1"/>
  <c r="W287" i="2"/>
  <c r="AB287" i="2" s="1"/>
  <c r="W168" i="2"/>
  <c r="AB168" i="2" s="1"/>
  <c r="W112" i="2"/>
  <c r="AB112" i="2" s="1"/>
  <c r="W169" i="2"/>
  <c r="AB169" i="2" s="1"/>
  <c r="W229" i="2"/>
  <c r="AB229" i="2" s="1"/>
  <c r="W20" i="2"/>
  <c r="AB20" i="2" s="1"/>
  <c r="W158" i="2"/>
  <c r="AB158" i="2" s="1"/>
  <c r="W298" i="2"/>
  <c r="AB298" i="2" s="1"/>
  <c r="W235" i="2"/>
  <c r="AB235" i="2" s="1"/>
  <c r="W282" i="2"/>
  <c r="AB282" i="2" s="1"/>
  <c r="W167" i="2"/>
  <c r="AB167" i="2" s="1"/>
  <c r="W365" i="2"/>
  <c r="AB365" i="2" s="1"/>
  <c r="W157" i="2"/>
  <c r="AB157" i="2" s="1"/>
  <c r="W230" i="2"/>
  <c r="AB230" i="2" s="1"/>
  <c r="W74" i="2"/>
  <c r="AB74" i="2" s="1"/>
  <c r="W245" i="2"/>
  <c r="AB245" i="2" s="1"/>
  <c r="W49" i="2"/>
  <c r="AB49" i="2" s="1"/>
  <c r="W38" i="2"/>
  <c r="AB38" i="2" s="1"/>
  <c r="W336" i="2"/>
  <c r="AB336" i="2" s="1"/>
  <c r="W370" i="2"/>
  <c r="AB370" i="2" s="1"/>
  <c r="W334" i="2"/>
  <c r="AB334" i="2" s="1"/>
  <c r="W43" i="2"/>
  <c r="AB43" i="2" s="1"/>
  <c r="W373" i="2"/>
  <c r="AB373" i="2" s="1"/>
  <c r="W127" i="2"/>
  <c r="AB127" i="2" s="1"/>
  <c r="W26" i="2"/>
  <c r="AB26" i="2" s="1"/>
  <c r="W242" i="2"/>
  <c r="AB242" i="2" s="1"/>
  <c r="W121" i="2"/>
  <c r="AB121" i="2" s="1"/>
  <c r="W194" i="2"/>
  <c r="AB194" i="2" s="1"/>
  <c r="W8" i="2"/>
  <c r="AB8" i="2" s="1"/>
  <c r="W118" i="2"/>
  <c r="AB118" i="2" s="1"/>
  <c r="W207" i="2"/>
  <c r="AB207" i="2" s="1"/>
  <c r="W371" i="2"/>
  <c r="AB371" i="2" s="1"/>
  <c r="W299" i="2"/>
  <c r="AB299" i="2" s="1"/>
  <c r="W200" i="2"/>
  <c r="AB200" i="2" s="1"/>
  <c r="W76" i="2"/>
  <c r="AB76" i="2" s="1"/>
  <c r="W332" i="2"/>
  <c r="AB332" i="2" s="1"/>
  <c r="W137" i="2"/>
  <c r="AB137" i="2" s="1"/>
  <c r="W210" i="2"/>
  <c r="AB210" i="2" s="1"/>
  <c r="W262" i="2"/>
  <c r="AB262" i="2" s="1"/>
  <c r="W11" i="2"/>
  <c r="AB11" i="2" s="1"/>
  <c r="W94" i="2"/>
  <c r="AB94" i="2" s="1"/>
  <c r="W360" i="2"/>
  <c r="AB360" i="2" s="1"/>
  <c r="W331" i="2"/>
  <c r="AB331" i="2" s="1"/>
  <c r="W288" i="2"/>
  <c r="AB288" i="2" s="1"/>
  <c r="W351" i="2"/>
  <c r="AB351" i="2" s="1"/>
  <c r="W37" i="2"/>
  <c r="AB37" i="2" s="1"/>
  <c r="W265" i="2"/>
  <c r="AB265" i="2" s="1"/>
  <c r="W41" i="2"/>
  <c r="AB41" i="2" s="1"/>
  <c r="W248" i="2"/>
  <c r="AB248" i="2" s="1"/>
  <c r="W259" i="2"/>
  <c r="AB259" i="2" s="1"/>
  <c r="W353" i="2"/>
  <c r="AB353" i="2" s="1"/>
  <c r="W324" i="2"/>
  <c r="AB324" i="2" s="1"/>
  <c r="W119" i="2"/>
  <c r="AB119" i="2" s="1"/>
  <c r="W12" i="2"/>
  <c r="AB12" i="2" s="1"/>
  <c r="W272" i="2"/>
  <c r="AB272" i="2" s="1"/>
  <c r="W125" i="2"/>
  <c r="AB125" i="2" s="1"/>
  <c r="W80" i="2"/>
  <c r="AB80" i="2" s="1"/>
  <c r="W300" i="2"/>
  <c r="AB300" i="2" s="1"/>
  <c r="W67" i="2"/>
  <c r="AB67" i="2" s="1"/>
  <c r="W260" i="2"/>
  <c r="AB260" i="2" s="1"/>
  <c r="W290" i="2"/>
  <c r="AB290" i="2" s="1"/>
  <c r="W82" i="2"/>
  <c r="AB82" i="2" s="1"/>
  <c r="W147" i="2"/>
  <c r="AB147" i="2" s="1"/>
  <c r="W206" i="2"/>
  <c r="AB206" i="2" s="1"/>
  <c r="W374" i="2"/>
  <c r="AB374" i="2" s="1"/>
  <c r="W338" i="2"/>
  <c r="AB338" i="2" s="1"/>
  <c r="W225" i="2"/>
  <c r="AB225" i="2" s="1"/>
  <c r="W214" i="2"/>
  <c r="AB214" i="2" s="1"/>
  <c r="W234" i="2"/>
  <c r="AB234" i="2" s="1"/>
  <c r="W51" i="2"/>
  <c r="AB51" i="2" s="1"/>
  <c r="W174" i="2"/>
  <c r="AB174" i="2" s="1"/>
  <c r="W55" i="2"/>
  <c r="AB55" i="2" s="1"/>
  <c r="W283" i="2"/>
  <c r="AB283" i="2" s="1"/>
  <c r="W16" i="2"/>
  <c r="AB16" i="2" s="1"/>
  <c r="W57" i="2"/>
  <c r="AB57" i="2" s="1"/>
  <c r="W253" i="2"/>
  <c r="AB253" i="2" s="1"/>
  <c r="W4" i="2"/>
  <c r="AB4" i="2" s="1"/>
  <c r="W95" i="2"/>
  <c r="AB95" i="2" s="1"/>
  <c r="W160" i="2"/>
  <c r="AB160" i="2" s="1"/>
  <c r="W128" i="2"/>
  <c r="AB128" i="2" s="1"/>
  <c r="W305" i="2"/>
  <c r="AB305" i="2" s="1"/>
  <c r="W149" i="2"/>
  <c r="AB149" i="2" s="1"/>
  <c r="W27" i="2"/>
  <c r="AB27" i="2" s="1"/>
  <c r="W170" i="2"/>
  <c r="AB170" i="2" s="1"/>
  <c r="W92" i="2"/>
  <c r="AB92" i="2" s="1"/>
  <c r="W5" i="2"/>
  <c r="AB5" i="2" s="1"/>
  <c r="W109" i="2"/>
  <c r="AB109" i="2" s="1"/>
  <c r="W91" i="2"/>
  <c r="AB91" i="2" s="1"/>
  <c r="W377" i="2"/>
  <c r="AB377" i="2" s="1"/>
  <c r="W362" i="2"/>
  <c r="AB362" i="2" s="1"/>
  <c r="W358" i="2"/>
  <c r="AB358" i="2" s="1"/>
  <c r="W350" i="2"/>
  <c r="AB350" i="2" s="1"/>
  <c r="W24" i="2"/>
  <c r="AB24" i="2" s="1"/>
  <c r="W291" i="2"/>
  <c r="AB291" i="2" s="1"/>
  <c r="W309" i="2"/>
  <c r="AB309" i="2" s="1"/>
  <c r="W58" i="2"/>
  <c r="AB58" i="2" s="1"/>
  <c r="W75" i="2"/>
  <c r="AB75" i="2" s="1"/>
  <c r="W341" i="2"/>
  <c r="AB341" i="2" s="1"/>
  <c r="W78" i="2"/>
  <c r="AB78" i="2" s="1"/>
  <c r="W286" i="2"/>
  <c r="AB286" i="2" s="1"/>
  <c r="W87" i="2"/>
  <c r="AB87" i="2" s="1"/>
  <c r="W192" i="2"/>
  <c r="AB192" i="2" s="1"/>
  <c r="W303" i="2"/>
  <c r="AB303" i="2" s="1"/>
  <c r="W18" i="2"/>
  <c r="AB18" i="2" s="1"/>
  <c r="W185" i="2"/>
  <c r="AB185" i="2" s="1"/>
  <c r="W274" i="2"/>
  <c r="AB274" i="2" s="1"/>
  <c r="W98" i="2"/>
  <c r="AB98" i="2" s="1"/>
  <c r="W302" i="2"/>
  <c r="AB302" i="2" s="1"/>
  <c r="W323" i="2"/>
  <c r="AB323" i="2" s="1"/>
  <c r="W381" i="2"/>
  <c r="AB381" i="2" s="1"/>
  <c r="W22" i="2"/>
  <c r="AB22" i="2" s="1"/>
  <c r="W250" i="2"/>
  <c r="AB250" i="2" s="1"/>
  <c r="W142" i="2"/>
  <c r="AB142" i="2" s="1"/>
  <c r="W56" i="2"/>
  <c r="AB56" i="2" s="1"/>
  <c r="W188" i="2"/>
  <c r="AB188" i="2" s="1"/>
  <c r="W327" i="2"/>
  <c r="AB327" i="2" s="1"/>
  <c r="W249" i="2"/>
  <c r="AB249" i="2" s="1"/>
  <c r="W258" i="2"/>
  <c r="AB258" i="2" s="1"/>
  <c r="W314" i="2"/>
  <c r="AB314" i="2" s="1"/>
  <c r="W106" i="2"/>
  <c r="AB106" i="2" s="1"/>
  <c r="W340" i="2"/>
  <c r="AB340" i="2" s="1"/>
  <c r="W97" i="2"/>
  <c r="AB97" i="2" s="1"/>
  <c r="W44" i="2"/>
  <c r="AB44" i="2" s="1"/>
  <c r="W233" i="2"/>
  <c r="AB233" i="2" s="1"/>
  <c r="W133" i="2"/>
  <c r="AB133" i="2" s="1"/>
  <c r="W237" i="2"/>
  <c r="AB237" i="2" s="1"/>
  <c r="W171" i="2"/>
  <c r="AB171" i="2" s="1"/>
  <c r="W352" i="2"/>
  <c r="AB352" i="2" s="1"/>
  <c r="W100" i="2"/>
  <c r="AB100" i="2" s="1"/>
  <c r="W131" i="2"/>
  <c r="AB131" i="2" s="1"/>
  <c r="W136" i="2"/>
  <c r="AB136" i="2" s="1"/>
  <c r="W208" i="2"/>
  <c r="AB208" i="2" s="1"/>
  <c r="W343" i="2"/>
  <c r="AB343" i="2" s="1"/>
  <c r="W228" i="2"/>
  <c r="AB228" i="2" s="1"/>
  <c r="W124" i="2"/>
  <c r="AB124" i="2" s="1"/>
  <c r="W369" i="2"/>
  <c r="AB369" i="2" s="1"/>
  <c r="W246" i="2"/>
  <c r="AB246" i="2" s="1"/>
  <c r="W257" i="2"/>
  <c r="AB257" i="2" s="1"/>
  <c r="W342" i="2"/>
  <c r="AB342" i="2" s="1"/>
  <c r="W190" i="2"/>
  <c r="AB190" i="2" s="1"/>
  <c r="W382" i="2"/>
  <c r="AB382" i="2" s="1"/>
  <c r="W71" i="2"/>
  <c r="AB71" i="2" s="1"/>
  <c r="W247" i="2"/>
  <c r="AB247" i="2" s="1"/>
  <c r="W139" i="2"/>
  <c r="AB139" i="2" s="1"/>
  <c r="W84" i="2"/>
  <c r="AB84" i="2" s="1"/>
  <c r="W132" i="2"/>
  <c r="AB132" i="2" s="1"/>
  <c r="W308" i="2"/>
  <c r="AB308" i="2" s="1"/>
  <c r="W205" i="2"/>
  <c r="AB205" i="2" s="1"/>
  <c r="W359" i="2"/>
  <c r="AB359" i="2" s="1"/>
  <c r="W148" i="2"/>
  <c r="AB148" i="2" s="1"/>
  <c r="W6" i="2"/>
  <c r="AB6" i="2" s="1"/>
  <c r="W196" i="2"/>
  <c r="AB196" i="2" s="1"/>
  <c r="W114" i="2"/>
  <c r="AB114" i="2" s="1"/>
  <c r="W345" i="2"/>
  <c r="AB345" i="2" s="1"/>
  <c r="W239" i="2"/>
  <c r="AB239" i="2" s="1"/>
  <c r="W50" i="2"/>
  <c r="AB50" i="2" s="1"/>
  <c r="W178" i="2"/>
  <c r="AB178" i="2" s="1"/>
  <c r="W307" i="2"/>
  <c r="AB307" i="2" s="1"/>
  <c r="W333" i="2"/>
  <c r="AB333" i="2" s="1"/>
  <c r="W40" i="2"/>
  <c r="AB40" i="2" s="1"/>
  <c r="W348" i="2"/>
  <c r="AB348" i="2" s="1"/>
  <c r="W218" i="2"/>
  <c r="AB218" i="2" s="1"/>
  <c r="W364" i="2"/>
  <c r="AB364" i="2" s="1"/>
  <c r="W31" i="2"/>
  <c r="AB31" i="2" s="1"/>
  <c r="W33" i="2"/>
  <c r="AB33" i="2" s="1"/>
  <c r="W266" i="2"/>
  <c r="AB266" i="2" s="1"/>
  <c r="W110" i="2"/>
  <c r="AB110" i="2" s="1"/>
  <c r="W165" i="2"/>
  <c r="AB165" i="2" s="1"/>
  <c r="W201" i="2"/>
  <c r="AB201" i="2" s="1"/>
  <c r="W184" i="2"/>
  <c r="AB184" i="2" s="1"/>
  <c r="W21" i="2"/>
  <c r="AB21" i="2" s="1"/>
  <c r="W189" i="2"/>
  <c r="AB189" i="2" s="1"/>
  <c r="W198" i="2"/>
  <c r="AB198" i="2" s="1"/>
  <c r="W187" i="2"/>
  <c r="AB187" i="2" s="1"/>
  <c r="W93" i="2"/>
  <c r="AB93" i="2" s="1"/>
  <c r="W346" i="2"/>
  <c r="AB346" i="2" s="1"/>
  <c r="W179" i="2"/>
  <c r="AB179" i="2" s="1"/>
  <c r="W219" i="2"/>
  <c r="AB219" i="2" s="1"/>
  <c r="W368" i="2"/>
  <c r="AB368" i="2" s="1"/>
  <c r="W61" i="2"/>
  <c r="AB61" i="2" s="1"/>
  <c r="W310" i="2"/>
  <c r="AB310" i="2" s="1"/>
  <c r="W59" i="2"/>
  <c r="AB59" i="2" s="1"/>
  <c r="W177" i="2"/>
  <c r="AB177" i="2" s="1"/>
  <c r="W123" i="2"/>
  <c r="AB123" i="2" s="1"/>
  <c r="W312" i="2"/>
  <c r="AB312" i="2" s="1"/>
  <c r="W161" i="2"/>
  <c r="AB161" i="2" s="1"/>
  <c r="W320" i="2"/>
  <c r="AB320" i="2" s="1"/>
  <c r="W83" i="2"/>
  <c r="AB83" i="2" s="1"/>
  <c r="W150" i="2"/>
  <c r="AB150" i="2" s="1"/>
  <c r="W64" i="2"/>
  <c r="AB64" i="2" s="1"/>
  <c r="W199" i="2"/>
  <c r="AB199" i="2" s="1"/>
  <c r="W68" i="2"/>
  <c r="AB68" i="2" s="1"/>
  <c r="W279" i="2"/>
  <c r="AB279" i="2" s="1"/>
  <c r="W328" i="2"/>
  <c r="AB328" i="2" s="1"/>
  <c r="W145" i="2"/>
  <c r="AB145" i="2" s="1"/>
  <c r="W29" i="2"/>
  <c r="AB29" i="2" s="1"/>
  <c r="W69" i="2"/>
  <c r="AB69" i="2" s="1"/>
  <c r="W62" i="2"/>
  <c r="AB62" i="2" s="1"/>
  <c r="W254" i="2"/>
  <c r="AB254" i="2" s="1"/>
  <c r="W7" i="2"/>
  <c r="AB7" i="2" s="1"/>
  <c r="W135" i="2"/>
  <c r="AB135" i="2" s="1"/>
  <c r="W211" i="2"/>
  <c r="AB211" i="2" s="1"/>
  <c r="W268" i="2"/>
  <c r="AB268" i="2" s="1"/>
  <c r="W224" i="2"/>
  <c r="AB224" i="2" s="1"/>
  <c r="W180" i="2"/>
  <c r="AB180" i="2" s="1"/>
  <c r="W216" i="2"/>
  <c r="AB216" i="2" s="1"/>
  <c r="W301" i="2"/>
  <c r="AB301" i="2" s="1"/>
  <c r="W278" i="2"/>
  <c r="AB278" i="2" s="1"/>
  <c r="W304" i="2"/>
  <c r="AB304" i="2" s="1"/>
  <c r="W240" i="2"/>
  <c r="AB240" i="2" s="1"/>
  <c r="W251" i="2"/>
  <c r="AB251" i="2" s="1"/>
  <c r="W296" i="2"/>
  <c r="AB296" i="2" s="1"/>
  <c r="W47" i="2"/>
  <c r="AB47" i="2" s="1"/>
  <c r="W354" i="2"/>
  <c r="AB354" i="2" s="1"/>
  <c r="W356" i="2"/>
  <c r="AB356" i="2" s="1"/>
  <c r="W166" i="2"/>
  <c r="AB166" i="2" s="1"/>
  <c r="W143" i="2"/>
  <c r="AB143" i="2" s="1"/>
  <c r="W108" i="2"/>
  <c r="AB108" i="2" s="1"/>
  <c r="W111" i="2"/>
  <c r="AB111" i="2" s="1"/>
  <c r="W134" i="2"/>
  <c r="AB134" i="2" s="1"/>
  <c r="W270" i="2"/>
  <c r="AB270" i="2" s="1"/>
  <c r="W70" i="2"/>
  <c r="AB70" i="2" s="1"/>
  <c r="W217" i="2"/>
  <c r="AB217" i="2" s="1"/>
  <c r="W30" i="2"/>
  <c r="AB30" i="2" s="1"/>
  <c r="W209" i="2"/>
  <c r="AB209" i="2" s="1"/>
  <c r="W102" i="2"/>
  <c r="AB102" i="2" s="1"/>
  <c r="W221" i="2"/>
  <c r="AB221" i="2" s="1"/>
  <c r="W52" i="2"/>
  <c r="AB52" i="2" s="1"/>
  <c r="X3" i="2"/>
  <c r="X64" i="2"/>
  <c r="AC64" i="2" s="1"/>
  <c r="X228" i="2"/>
  <c r="AC228" i="2" s="1"/>
  <c r="X233" i="2"/>
  <c r="AC233" i="2" s="1"/>
  <c r="X141" i="2"/>
  <c r="AC141" i="2" s="1"/>
  <c r="X129" i="2"/>
  <c r="AC129" i="2" s="1"/>
  <c r="X348" i="2"/>
  <c r="AC348" i="2" s="1"/>
  <c r="X6" i="2"/>
  <c r="AC6" i="2" s="1"/>
  <c r="X375" i="2"/>
  <c r="AC375" i="2" s="1"/>
  <c r="X163" i="2"/>
  <c r="AC163" i="2" s="1"/>
  <c r="X333" i="2"/>
  <c r="AC333" i="2" s="1"/>
  <c r="X36" i="2"/>
  <c r="AC36" i="2" s="1"/>
  <c r="X276" i="2"/>
  <c r="AC276" i="2" s="1"/>
  <c r="X285" i="2"/>
  <c r="AC285" i="2" s="1"/>
  <c r="X216" i="2"/>
  <c r="AC216" i="2" s="1"/>
  <c r="X356" i="2"/>
  <c r="AC356" i="2" s="1"/>
  <c r="X311" i="2"/>
  <c r="AC311" i="2" s="1"/>
  <c r="X234" i="2"/>
  <c r="AC234" i="2" s="1"/>
  <c r="X226" i="2"/>
  <c r="AC226" i="2" s="1"/>
  <c r="X238" i="2"/>
  <c r="AC238" i="2" s="1"/>
  <c r="X252" i="2"/>
  <c r="AC252" i="2" s="1"/>
  <c r="X357" i="2"/>
  <c r="AC357" i="2" s="1"/>
  <c r="X370" i="2"/>
  <c r="AC370" i="2" s="1"/>
  <c r="X267" i="2"/>
  <c r="AC267" i="2" s="1"/>
  <c r="X202" i="2"/>
  <c r="AC202" i="2" s="1"/>
  <c r="X181" i="2"/>
  <c r="AC181" i="2" s="1"/>
  <c r="X351" i="2"/>
  <c r="AC351" i="2" s="1"/>
  <c r="X208" i="2"/>
  <c r="AC208" i="2" s="1"/>
  <c r="X304" i="2"/>
  <c r="AC304" i="2" s="1"/>
  <c r="X105" i="2"/>
  <c r="AC105" i="2" s="1"/>
  <c r="X179" i="2"/>
  <c r="AC179" i="2" s="1"/>
  <c r="X367" i="2"/>
  <c r="AC367" i="2" s="1"/>
  <c r="X316" i="2"/>
  <c r="AC316" i="2" s="1"/>
  <c r="X354" i="2"/>
  <c r="AC354" i="2" s="1"/>
  <c r="X324" i="2"/>
  <c r="AC324" i="2" s="1"/>
  <c r="X51" i="2"/>
  <c r="AC51" i="2" s="1"/>
  <c r="X84" i="2"/>
  <c r="AC84" i="2" s="1"/>
  <c r="X232" i="2"/>
  <c r="AC232" i="2" s="1"/>
  <c r="X173" i="2"/>
  <c r="AC173" i="2" s="1"/>
  <c r="X349" i="2"/>
  <c r="AC349" i="2" s="1"/>
  <c r="X345" i="2"/>
  <c r="AC345" i="2" s="1"/>
  <c r="X97" i="2"/>
  <c r="AC97" i="2" s="1"/>
  <c r="X337" i="2"/>
  <c r="AC337" i="2" s="1"/>
  <c r="X106" i="2"/>
  <c r="AC106" i="2" s="1"/>
  <c r="X271" i="2"/>
  <c r="AC271" i="2" s="1"/>
  <c r="X8" i="2"/>
  <c r="AC8" i="2" s="1"/>
  <c r="X160" i="2"/>
  <c r="AC160" i="2" s="1"/>
  <c r="X300" i="2"/>
  <c r="AC300" i="2" s="1"/>
  <c r="X365" i="2"/>
  <c r="AC365" i="2" s="1"/>
  <c r="X90" i="2"/>
  <c r="AC90" i="2" s="1"/>
  <c r="X112" i="2"/>
  <c r="AC112" i="2" s="1"/>
  <c r="X85" i="2"/>
  <c r="AC85" i="2" s="1"/>
  <c r="X373" i="2"/>
  <c r="AC373" i="2" s="1"/>
  <c r="X368" i="2"/>
  <c r="AC368" i="2" s="1"/>
  <c r="X9" i="2"/>
  <c r="AC9" i="2" s="1"/>
  <c r="X251" i="2"/>
  <c r="AC251" i="2" s="1"/>
  <c r="X194" i="2"/>
  <c r="AC194" i="2" s="1"/>
  <c r="X72" i="2"/>
  <c r="AC72" i="2" s="1"/>
  <c r="X38" i="2"/>
  <c r="AC38" i="2" s="1"/>
  <c r="X249" i="2"/>
  <c r="AC249" i="2" s="1"/>
  <c r="X377" i="2"/>
  <c r="AC377" i="2" s="1"/>
  <c r="X81" i="2"/>
  <c r="AC81" i="2" s="1"/>
  <c r="X369" i="2"/>
  <c r="AC369" i="2" s="1"/>
  <c r="X211" i="2"/>
  <c r="AC211" i="2" s="1"/>
  <c r="X219" i="2"/>
  <c r="AC219" i="2" s="1"/>
  <c r="X222" i="2"/>
  <c r="AC222" i="2" s="1"/>
  <c r="X31" i="2"/>
  <c r="AC31" i="2" s="1"/>
  <c r="X378" i="2"/>
  <c r="AC378" i="2" s="1"/>
  <c r="X27" i="2"/>
  <c r="AC27" i="2" s="1"/>
  <c r="X257" i="2"/>
  <c r="AC257" i="2" s="1"/>
  <c r="X310" i="2"/>
  <c r="AC310" i="2" s="1"/>
  <c r="X207" i="2"/>
  <c r="AC207" i="2" s="1"/>
  <c r="X127" i="2"/>
  <c r="AC127" i="2" s="1"/>
  <c r="X274" i="2"/>
  <c r="AC274" i="2" s="1"/>
  <c r="X213" i="2"/>
  <c r="AC213" i="2" s="1"/>
  <c r="X325" i="2"/>
  <c r="AC325" i="2" s="1"/>
  <c r="X218" i="2"/>
  <c r="AC218" i="2" s="1"/>
  <c r="X352" i="2"/>
  <c r="AC352" i="2" s="1"/>
  <c r="X184" i="2"/>
  <c r="AC184" i="2" s="1"/>
  <c r="X265" i="2"/>
  <c r="AC265" i="2" s="1"/>
  <c r="X328" i="2"/>
  <c r="AC328" i="2" s="1"/>
  <c r="X334" i="2"/>
  <c r="AC334" i="2" s="1"/>
  <c r="X309" i="2"/>
  <c r="AC309" i="2" s="1"/>
  <c r="X272" i="2"/>
  <c r="AC272" i="2" s="1"/>
  <c r="X108" i="2"/>
  <c r="AC108" i="2" s="1"/>
  <c r="X312" i="2"/>
  <c r="AC312" i="2" s="1"/>
  <c r="X313" i="2"/>
  <c r="AC313" i="2" s="1"/>
  <c r="X134" i="2"/>
  <c r="AC134" i="2" s="1"/>
  <c r="X247" i="2"/>
  <c r="AC247" i="2" s="1"/>
  <c r="X103" i="2"/>
  <c r="AC103" i="2" s="1"/>
  <c r="X154" i="2"/>
  <c r="AC154" i="2" s="1"/>
  <c r="X121" i="2"/>
  <c r="AC121" i="2" s="1"/>
  <c r="X15" i="2"/>
  <c r="AC15" i="2" s="1"/>
  <c r="X225" i="2"/>
  <c r="AC225" i="2" s="1"/>
  <c r="X137" i="2"/>
  <c r="AC137" i="2" s="1"/>
  <c r="X151" i="2"/>
  <c r="AC151" i="2" s="1"/>
  <c r="X258" i="2"/>
  <c r="AC258" i="2" s="1"/>
  <c r="X16" i="2"/>
  <c r="AC16" i="2" s="1"/>
  <c r="X180" i="2"/>
  <c r="AC180" i="2" s="1"/>
  <c r="X361" i="2"/>
  <c r="AC361" i="2" s="1"/>
  <c r="X254" i="2"/>
  <c r="AC254" i="2" s="1"/>
  <c r="X327" i="2"/>
  <c r="AC327" i="2" s="1"/>
  <c r="X255" i="2"/>
  <c r="AC255" i="2" s="1"/>
  <c r="X55" i="2"/>
  <c r="AC55" i="2" s="1"/>
  <c r="X69" i="2"/>
  <c r="AC69" i="2" s="1"/>
  <c r="X89" i="2"/>
  <c r="AC89" i="2" s="1"/>
  <c r="X331" i="2"/>
  <c r="AC331" i="2" s="1"/>
  <c r="X95" i="2"/>
  <c r="AC95" i="2" s="1"/>
  <c r="X170" i="2"/>
  <c r="AC170" i="2" s="1"/>
  <c r="X298" i="2"/>
  <c r="AC298" i="2" s="1"/>
  <c r="X45" i="2"/>
  <c r="AC45" i="2" s="1"/>
  <c r="X259" i="2"/>
  <c r="AC259" i="2" s="1"/>
  <c r="X256" i="2"/>
  <c r="AC256" i="2" s="1"/>
  <c r="X92" i="2"/>
  <c r="AC92" i="2" s="1"/>
  <c r="X362" i="2"/>
  <c r="AC362" i="2" s="1"/>
  <c r="X193" i="2"/>
  <c r="AC193" i="2" s="1"/>
  <c r="X340" i="2"/>
  <c r="AC340" i="2" s="1"/>
  <c r="X332" i="2"/>
  <c r="AC332" i="2" s="1"/>
  <c r="X117" i="2"/>
  <c r="AC117" i="2" s="1"/>
  <c r="X41" i="2"/>
  <c r="AC41" i="2" s="1"/>
  <c r="X19" i="2"/>
  <c r="AC19" i="2" s="1"/>
  <c r="X20" i="2"/>
  <c r="AC20" i="2" s="1"/>
  <c r="X164" i="2"/>
  <c r="AC164" i="2" s="1"/>
  <c r="X96" i="2"/>
  <c r="AC96" i="2" s="1"/>
  <c r="X46" i="2"/>
  <c r="AC46" i="2" s="1"/>
  <c r="X210" i="2"/>
  <c r="AC210" i="2" s="1"/>
  <c r="X376" i="2"/>
  <c r="AC376" i="2" s="1"/>
  <c r="X49" i="2"/>
  <c r="AC49" i="2" s="1"/>
  <c r="X241" i="2"/>
  <c r="AC241" i="2" s="1"/>
  <c r="X26" i="2"/>
  <c r="AC26" i="2" s="1"/>
  <c r="X278" i="2"/>
  <c r="AC278" i="2" s="1"/>
  <c r="X321" i="2"/>
  <c r="AC321" i="2" s="1"/>
  <c r="X83" i="2"/>
  <c r="AC83" i="2" s="1"/>
  <c r="X175" i="2"/>
  <c r="AC175" i="2" s="1"/>
  <c r="X7" i="2"/>
  <c r="AC7" i="2" s="1"/>
  <c r="X360" i="2"/>
  <c r="AC360" i="2" s="1"/>
  <c r="X242" i="2"/>
  <c r="AC242" i="2" s="1"/>
  <c r="X130" i="2"/>
  <c r="AC130" i="2" s="1"/>
  <c r="X183" i="2"/>
  <c r="AC183" i="2" s="1"/>
  <c r="X37" i="2"/>
  <c r="AC37" i="2" s="1"/>
  <c r="X220" i="2"/>
  <c r="AC220" i="2" s="1"/>
  <c r="X119" i="2"/>
  <c r="AC119" i="2" s="1"/>
  <c r="X78" i="2"/>
  <c r="AC78" i="2" s="1"/>
  <c r="X297" i="2"/>
  <c r="AC297" i="2" s="1"/>
  <c r="X65" i="2"/>
  <c r="AC65" i="2" s="1"/>
  <c r="X230" i="2"/>
  <c r="AC230" i="2" s="1"/>
  <c r="X68" i="2"/>
  <c r="AC68" i="2" s="1"/>
  <c r="X43" i="2"/>
  <c r="AC43" i="2" s="1"/>
  <c r="X44" i="2"/>
  <c r="AC44" i="2" s="1"/>
  <c r="X176" i="2"/>
  <c r="AC176" i="2" s="1"/>
  <c r="X289" i="2"/>
  <c r="AC289" i="2" s="1"/>
  <c r="X246" i="2"/>
  <c r="AC246" i="2" s="1"/>
  <c r="X169" i="2"/>
  <c r="AC169" i="2" s="1"/>
  <c r="X237" i="2"/>
  <c r="AC237" i="2" s="1"/>
  <c r="X366" i="2"/>
  <c r="AC366" i="2" s="1"/>
  <c r="X303" i="2"/>
  <c r="AC303" i="2" s="1"/>
  <c r="X292" i="2"/>
  <c r="AC292" i="2" s="1"/>
  <c r="X48" i="2"/>
  <c r="AC48" i="2" s="1"/>
  <c r="X52" i="2"/>
  <c r="AC52" i="2" s="1"/>
  <c r="X244" i="2"/>
  <c r="AC244" i="2" s="1"/>
  <c r="X372" i="2"/>
  <c r="AC372" i="2" s="1"/>
  <c r="X177" i="2"/>
  <c r="AC177" i="2" s="1"/>
  <c r="X358" i="2"/>
  <c r="AC358" i="2" s="1"/>
  <c r="X342" i="2"/>
  <c r="AC342" i="2" s="1"/>
  <c r="X76" i="2"/>
  <c r="AC76" i="2" s="1"/>
  <c r="X326" i="2"/>
  <c r="AC326" i="2" s="1"/>
  <c r="X227" i="2"/>
  <c r="AC227" i="2" s="1"/>
  <c r="X235" i="2"/>
  <c r="AC235" i="2" s="1"/>
  <c r="X318" i="2"/>
  <c r="AC318" i="2" s="1"/>
  <c r="X171" i="2"/>
  <c r="AC171" i="2" s="1"/>
  <c r="X126" i="2"/>
  <c r="AC126" i="2" s="1"/>
  <c r="X11" i="2"/>
  <c r="AC11" i="2" s="1"/>
  <c r="X147" i="2"/>
  <c r="AC147" i="2" s="1"/>
  <c r="X277" i="2"/>
  <c r="AC277" i="2" s="1"/>
  <c r="X58" i="2"/>
  <c r="AC58" i="2" s="1"/>
  <c r="X150" i="2"/>
  <c r="AC150" i="2" s="1"/>
  <c r="X363" i="2"/>
  <c r="AC363" i="2" s="1"/>
  <c r="X199" i="2"/>
  <c r="AC199" i="2" s="1"/>
  <c r="X122" i="2"/>
  <c r="AC122" i="2" s="1"/>
  <c r="X341" i="2"/>
  <c r="AC341" i="2" s="1"/>
  <c r="X24" i="2"/>
  <c r="AC24" i="2" s="1"/>
  <c r="X56" i="2"/>
  <c r="AC56" i="2" s="1"/>
  <c r="X128" i="2"/>
  <c r="AC128" i="2" s="1"/>
  <c r="X291" i="2"/>
  <c r="AC291" i="2" s="1"/>
  <c r="X275" i="2"/>
  <c r="AC275" i="2" s="1"/>
  <c r="X135" i="2"/>
  <c r="AC135" i="2" s="1"/>
  <c r="X168" i="2"/>
  <c r="AC168" i="2" s="1"/>
  <c r="X39" i="2"/>
  <c r="AC39" i="2" s="1"/>
  <c r="X79" i="2"/>
  <c r="AC79" i="2" s="1"/>
  <c r="X142" i="2"/>
  <c r="AC142" i="2" s="1"/>
  <c r="X284" i="2"/>
  <c r="AC284" i="2" s="1"/>
  <c r="X382" i="2"/>
  <c r="AC382" i="2" s="1"/>
  <c r="X54" i="2"/>
  <c r="AC54" i="2" s="1"/>
  <c r="X260" i="2"/>
  <c r="AC260" i="2" s="1"/>
  <c r="X248" i="2"/>
  <c r="AC248" i="2" s="1"/>
  <c r="X23" i="2"/>
  <c r="AC23" i="2" s="1"/>
  <c r="X35" i="2"/>
  <c r="AC35" i="2" s="1"/>
  <c r="X338" i="2"/>
  <c r="AC338" i="2" s="1"/>
  <c r="X314" i="2"/>
  <c r="AC314" i="2" s="1"/>
  <c r="X359" i="2"/>
  <c r="AC359" i="2" s="1"/>
  <c r="X91" i="2"/>
  <c r="AC91" i="2" s="1"/>
  <c r="X87" i="2"/>
  <c r="AC87" i="2" s="1"/>
  <c r="X118" i="2"/>
  <c r="AC118" i="2" s="1"/>
  <c r="X70" i="2"/>
  <c r="AC70" i="2" s="1"/>
  <c r="X148" i="2"/>
  <c r="AC148" i="2" s="1"/>
  <c r="X74" i="2"/>
  <c r="AC74" i="2" s="1"/>
  <c r="X59" i="2"/>
  <c r="AC59" i="2" s="1"/>
  <c r="X12" i="2"/>
  <c r="AC12" i="2" s="1"/>
  <c r="X40" i="2"/>
  <c r="AC40" i="2" s="1"/>
  <c r="X172" i="2"/>
  <c r="AC172" i="2" s="1"/>
  <c r="X32" i="2"/>
  <c r="AC32" i="2" s="1"/>
  <c r="X212" i="2"/>
  <c r="AC212" i="2" s="1"/>
  <c r="X104" i="2"/>
  <c r="AC104" i="2" s="1"/>
  <c r="X109" i="2"/>
  <c r="AC109" i="2" s="1"/>
  <c r="X221" i="2"/>
  <c r="AC221" i="2" s="1"/>
  <c r="X217" i="2"/>
  <c r="AC217" i="2" s="1"/>
  <c r="X161" i="2"/>
  <c r="AC161" i="2" s="1"/>
  <c r="X166" i="2"/>
  <c r="AC166" i="2" s="1"/>
  <c r="X132" i="2"/>
  <c r="AC132" i="2" s="1"/>
  <c r="X13" i="2"/>
  <c r="AC13" i="2" s="1"/>
  <c r="X240" i="2"/>
  <c r="AC240" i="2" s="1"/>
  <c r="X149" i="2"/>
  <c r="AC149" i="2" s="1"/>
  <c r="X30" i="2"/>
  <c r="AC30" i="2" s="1"/>
  <c r="X73" i="2"/>
  <c r="AC73" i="2" s="1"/>
  <c r="X110" i="2"/>
  <c r="AC110" i="2" s="1"/>
  <c r="X99" i="2"/>
  <c r="AC99" i="2" s="1"/>
  <c r="X229" i="2"/>
  <c r="AC229" i="2" s="1"/>
  <c r="X280" i="2"/>
  <c r="AC280" i="2" s="1"/>
  <c r="X269" i="2"/>
  <c r="AC269" i="2" s="1"/>
  <c r="X47" i="2"/>
  <c r="AC47" i="2" s="1"/>
  <c r="X167" i="2"/>
  <c r="AC167" i="2" s="1"/>
  <c r="X279" i="2"/>
  <c r="AC279" i="2" s="1"/>
  <c r="X115" i="2"/>
  <c r="AC115" i="2" s="1"/>
  <c r="X133" i="2"/>
  <c r="AC133" i="2" s="1"/>
  <c r="X143" i="2"/>
  <c r="AC143" i="2" s="1"/>
  <c r="X380" i="2"/>
  <c r="AC380" i="2" s="1"/>
  <c r="X113" i="2"/>
  <c r="AC113" i="2" s="1"/>
  <c r="X71" i="2"/>
  <c r="AC71" i="2" s="1"/>
  <c r="X66" i="2"/>
  <c r="AC66" i="2" s="1"/>
  <c r="X346" i="2"/>
  <c r="AC346" i="2" s="1"/>
  <c r="X296" i="2"/>
  <c r="AC296" i="2" s="1"/>
  <c r="X156" i="2"/>
  <c r="AC156" i="2" s="1"/>
  <c r="X353" i="2"/>
  <c r="AC353" i="2" s="1"/>
  <c r="X245" i="2"/>
  <c r="AC245" i="2" s="1"/>
  <c r="X67" i="2"/>
  <c r="AC67" i="2" s="1"/>
  <c r="X201" i="2"/>
  <c r="AC201" i="2" s="1"/>
  <c r="X18" i="2"/>
  <c r="AC18" i="2" s="1"/>
  <c r="X114" i="2"/>
  <c r="AC114" i="2" s="1"/>
  <c r="X206" i="2"/>
  <c r="AC206" i="2" s="1"/>
  <c r="X120" i="2"/>
  <c r="AC120" i="2" s="1"/>
  <c r="X224" i="2"/>
  <c r="AC224" i="2" s="1"/>
  <c r="X261" i="2"/>
  <c r="AC261" i="2" s="1"/>
  <c r="X136" i="2"/>
  <c r="AC136" i="2" s="1"/>
  <c r="X264" i="2"/>
  <c r="AC264" i="2" s="1"/>
  <c r="X61" i="2"/>
  <c r="AC61" i="2" s="1"/>
  <c r="X125" i="2"/>
  <c r="AC125" i="2" s="1"/>
  <c r="X189" i="2"/>
  <c r="AC189" i="2" s="1"/>
  <c r="X317" i="2"/>
  <c r="AC317" i="2" s="1"/>
  <c r="X62" i="2"/>
  <c r="AC62" i="2" s="1"/>
  <c r="X344" i="2"/>
  <c r="AC344" i="2" s="1"/>
  <c r="X17" i="2"/>
  <c r="AC17" i="2" s="1"/>
  <c r="X144" i="2"/>
  <c r="AC144" i="2" s="1"/>
  <c r="X86" i="2"/>
  <c r="AC86" i="2" s="1"/>
  <c r="X243" i="2"/>
  <c r="AC243" i="2" s="1"/>
  <c r="X295" i="2"/>
  <c r="AC295" i="2" s="1"/>
  <c r="X335" i="2"/>
  <c r="AC335" i="2" s="1"/>
  <c r="X350" i="2"/>
  <c r="AC350" i="2" s="1"/>
  <c r="X195" i="2"/>
  <c r="AC195" i="2" s="1"/>
  <c r="X231" i="2"/>
  <c r="AC231" i="2" s="1"/>
  <c r="X190" i="2"/>
  <c r="AC190" i="2" s="1"/>
  <c r="X34" i="2"/>
  <c r="AC34" i="2" s="1"/>
  <c r="X262" i="2"/>
  <c r="AC262" i="2" s="1"/>
  <c r="X187" i="2"/>
  <c r="AC187" i="2" s="1"/>
  <c r="X75" i="2"/>
  <c r="AC75" i="2" s="1"/>
  <c r="X158" i="2"/>
  <c r="AC158" i="2" s="1"/>
  <c r="X63" i="2"/>
  <c r="AC63" i="2" s="1"/>
  <c r="X282" i="2"/>
  <c r="AC282" i="2" s="1"/>
  <c r="X339" i="2"/>
  <c r="AC339" i="2" s="1"/>
  <c r="X98" i="2"/>
  <c r="AC98" i="2" s="1"/>
  <c r="X374" i="2"/>
  <c r="AC374" i="2" s="1"/>
  <c r="X320" i="2"/>
  <c r="AC320" i="2" s="1"/>
  <c r="X196" i="2"/>
  <c r="AC196" i="2" s="1"/>
  <c r="X290" i="2"/>
  <c r="AC290" i="2" s="1"/>
  <c r="X307" i="2"/>
  <c r="AC307" i="2" s="1"/>
  <c r="X355" i="2"/>
  <c r="AC355" i="2" s="1"/>
  <c r="X107" i="2"/>
  <c r="AC107" i="2" s="1"/>
  <c r="X299" i="2"/>
  <c r="AC299" i="2" s="1"/>
  <c r="X159" i="2"/>
  <c r="AC159" i="2" s="1"/>
  <c r="X10" i="2"/>
  <c r="AC10" i="2" s="1"/>
  <c r="X223" i="2"/>
  <c r="AC223" i="2" s="1"/>
  <c r="X198" i="2"/>
  <c r="AC198" i="2" s="1"/>
  <c r="X28" i="2"/>
  <c r="AC28" i="2" s="1"/>
  <c r="X124" i="2"/>
  <c r="AC124" i="2" s="1"/>
  <c r="X281" i="2"/>
  <c r="AC281" i="2" s="1"/>
  <c r="X138" i="2"/>
  <c r="AC138" i="2" s="1"/>
  <c r="X53" i="2"/>
  <c r="AC53" i="2" s="1"/>
  <c r="X336" i="2"/>
  <c r="AC336" i="2" s="1"/>
  <c r="X116" i="2"/>
  <c r="AC116" i="2" s="1"/>
  <c r="X203" i="2"/>
  <c r="AC203" i="2" s="1"/>
  <c r="X315" i="2"/>
  <c r="AC315" i="2" s="1"/>
  <c r="X102" i="2"/>
  <c r="AC102" i="2" s="1"/>
  <c r="X100" i="2"/>
  <c r="AC100" i="2" s="1"/>
  <c r="X209" i="2"/>
  <c r="AC209" i="2" s="1"/>
  <c r="X266" i="2"/>
  <c r="AC266" i="2" s="1"/>
  <c r="X236" i="2"/>
  <c r="AC236" i="2" s="1"/>
  <c r="X50" i="2"/>
  <c r="AC50" i="2" s="1"/>
  <c r="X123" i="2"/>
  <c r="AC123" i="2" s="1"/>
  <c r="X287" i="2"/>
  <c r="AC287" i="2" s="1"/>
  <c r="X101" i="2"/>
  <c r="AC101" i="2" s="1"/>
  <c r="X153" i="2"/>
  <c r="AC153" i="2" s="1"/>
  <c r="X57" i="2"/>
  <c r="AC57" i="2" s="1"/>
  <c r="X165" i="2"/>
  <c r="AC165" i="2" s="1"/>
  <c r="X77" i="2"/>
  <c r="AC77" i="2" s="1"/>
  <c r="X273" i="2"/>
  <c r="AC273" i="2" s="1"/>
  <c r="X178" i="2"/>
  <c r="AC178" i="2" s="1"/>
  <c r="X22" i="2"/>
  <c r="AC22" i="2" s="1"/>
  <c r="X347" i="2"/>
  <c r="AC347" i="2" s="1"/>
  <c r="X88" i="2"/>
  <c r="AC88" i="2" s="1"/>
  <c r="X301" i="2"/>
  <c r="AC301" i="2" s="1"/>
  <c r="X182" i="2"/>
  <c r="AC182" i="2" s="1"/>
  <c r="X146" i="2"/>
  <c r="AC146" i="2" s="1"/>
  <c r="X270" i="2"/>
  <c r="AC270" i="2" s="1"/>
  <c r="X294" i="2"/>
  <c r="AC294" i="2" s="1"/>
  <c r="X288" i="2"/>
  <c r="AC288" i="2" s="1"/>
  <c r="X214" i="2"/>
  <c r="AC214" i="2" s="1"/>
  <c r="X308" i="2"/>
  <c r="AC308" i="2" s="1"/>
  <c r="X200" i="2"/>
  <c r="AC200" i="2" s="1"/>
  <c r="X364" i="2"/>
  <c r="AC364" i="2" s="1"/>
  <c r="X29" i="2"/>
  <c r="AC29" i="2" s="1"/>
  <c r="X93" i="2"/>
  <c r="AC93" i="2" s="1"/>
  <c r="X157" i="2"/>
  <c r="AC157" i="2" s="1"/>
  <c r="X253" i="2"/>
  <c r="AC253" i="2" s="1"/>
  <c r="X381" i="2"/>
  <c r="AC381" i="2" s="1"/>
  <c r="X145" i="2"/>
  <c r="AC145" i="2" s="1"/>
  <c r="X239" i="2"/>
  <c r="AC239" i="2" s="1"/>
  <c r="X330" i="2"/>
  <c r="AC330" i="2" s="1"/>
  <c r="X186" i="2"/>
  <c r="AC186" i="2" s="1"/>
  <c r="X319" i="2"/>
  <c r="AC319" i="2" s="1"/>
  <c r="X343" i="2"/>
  <c r="AC343" i="2" s="1"/>
  <c r="X329" i="2"/>
  <c r="AC329" i="2" s="1"/>
  <c r="X205" i="2"/>
  <c r="AC205" i="2" s="1"/>
  <c r="X302" i="2"/>
  <c r="AC302" i="2" s="1"/>
  <c r="X371" i="2"/>
  <c r="AC371" i="2" s="1"/>
  <c r="X80" i="2"/>
  <c r="AC80" i="2" s="1"/>
  <c r="X197" i="2"/>
  <c r="AC197" i="2" s="1"/>
  <c r="X268" i="2"/>
  <c r="AC268" i="2" s="1"/>
  <c r="X94" i="2"/>
  <c r="AC94" i="2" s="1"/>
  <c r="X305" i="2"/>
  <c r="AC305" i="2" s="1"/>
  <c r="X162" i="2"/>
  <c r="AC162" i="2" s="1"/>
  <c r="X191" i="2"/>
  <c r="AC191" i="2" s="1"/>
  <c r="X139" i="2"/>
  <c r="AC139" i="2" s="1"/>
  <c r="X131" i="2"/>
  <c r="AC131" i="2" s="1"/>
  <c r="X25" i="2"/>
  <c r="AC25" i="2" s="1"/>
  <c r="X5" i="2"/>
  <c r="AC5" i="2" s="1"/>
  <c r="X140" i="2"/>
  <c r="AC140" i="2" s="1"/>
  <c r="X60" i="2"/>
  <c r="AC60" i="2" s="1"/>
  <c r="X155" i="2"/>
  <c r="AC155" i="2" s="1"/>
  <c r="X263" i="2"/>
  <c r="AC263" i="2" s="1"/>
  <c r="X215" i="2"/>
  <c r="AC215" i="2" s="1"/>
  <c r="X306" i="2"/>
  <c r="AC306" i="2" s="1"/>
  <c r="X322" i="2"/>
  <c r="AC322" i="2" s="1"/>
  <c r="X323" i="2"/>
  <c r="AC323" i="2" s="1"/>
  <c r="X174" i="2"/>
  <c r="AC174" i="2" s="1"/>
  <c r="X185" i="2"/>
  <c r="AC185" i="2" s="1"/>
  <c r="X111" i="2"/>
  <c r="AC111" i="2" s="1"/>
  <c r="X204" i="2"/>
  <c r="AC204" i="2" s="1"/>
  <c r="X283" i="2"/>
  <c r="AC283" i="2" s="1"/>
  <c r="E5" i="2"/>
  <c r="X14" i="2"/>
  <c r="AC14" i="2" s="1"/>
  <c r="W243" i="2"/>
  <c r="AB243" i="2" s="1"/>
  <c r="W186" i="2"/>
  <c r="AB186" i="2" s="1"/>
  <c r="W116" i="2"/>
  <c r="AB116" i="2" s="1"/>
  <c r="W280" i="2"/>
  <c r="AB280" i="2" s="1"/>
  <c r="F5" i="2"/>
  <c r="W367" i="2"/>
  <c r="AB367" i="2" s="1"/>
  <c r="W293" i="2"/>
  <c r="AB293" i="2" s="1"/>
  <c r="X250" i="2"/>
  <c r="AC250" i="2" s="1"/>
  <c r="W366" i="2"/>
  <c r="AB366" i="2" s="1"/>
  <c r="X82" i="2"/>
  <c r="AC82" i="2" s="1"/>
  <c r="X42" i="2"/>
  <c r="AC42" i="2" s="1"/>
  <c r="X4" i="2"/>
  <c r="AC4" i="2" s="1"/>
  <c r="X286" i="2"/>
  <c r="AC286" i="2" s="1"/>
  <c r="W355" i="2"/>
  <c r="AB355" i="2" s="1"/>
  <c r="X379" i="2"/>
  <c r="AC379" i="2" s="1"/>
  <c r="X293" i="2"/>
  <c r="AC293" i="2" s="1"/>
  <c r="X188" i="2"/>
  <c r="AC188" i="2" s="1"/>
  <c r="Y38" i="2"/>
  <c r="AD38" i="2" s="1"/>
  <c r="Y219" i="2"/>
  <c r="AD219" i="2" s="1"/>
  <c r="Y6" i="2"/>
  <c r="AD6" i="2" s="1"/>
  <c r="Y332" i="2"/>
  <c r="AD332" i="2" s="1"/>
  <c r="Y347" i="2"/>
  <c r="AD347" i="2" s="1"/>
  <c r="Y93" i="2"/>
  <c r="AD93" i="2" s="1"/>
  <c r="Y71" i="2"/>
  <c r="AD71" i="2" s="1"/>
  <c r="Y209" i="2"/>
  <c r="AD209" i="2" s="1"/>
  <c r="Y130" i="2"/>
  <c r="AD130" i="2" s="1"/>
  <c r="Y344" i="2"/>
  <c r="AD344" i="2" s="1"/>
  <c r="Y181" i="2"/>
  <c r="AD181" i="2" s="1"/>
  <c r="Y349" i="2"/>
  <c r="AD349" i="2" s="1"/>
  <c r="Y15" i="2"/>
  <c r="AD15" i="2" s="1"/>
  <c r="Y292" i="2"/>
  <c r="AD292" i="2" s="1"/>
  <c r="Y249" i="2"/>
  <c r="AD249" i="2" s="1"/>
  <c r="Y335" i="2"/>
  <c r="AD335" i="2" s="1"/>
  <c r="Y214" i="2"/>
  <c r="AD214" i="2" s="1"/>
  <c r="Y162" i="2"/>
  <c r="AD162" i="2" s="1"/>
  <c r="Y26" i="2"/>
  <c r="AD26" i="2" s="1"/>
  <c r="Y82" i="2"/>
  <c r="AD82" i="2" s="1"/>
  <c r="Y266" i="2"/>
  <c r="AD266" i="2" s="1"/>
  <c r="Y127" i="2"/>
  <c r="AD127" i="2" s="1"/>
  <c r="Y167" i="2"/>
  <c r="AD167" i="2" s="1"/>
  <c r="Y13" i="2"/>
  <c r="AD13" i="2" s="1"/>
  <c r="Y218" i="2"/>
  <c r="AD218" i="2" s="1"/>
  <c r="Y67" i="2"/>
  <c r="AD67" i="2" s="1"/>
  <c r="Y90" i="2"/>
  <c r="AD90" i="2" s="1"/>
  <c r="Y333" i="2"/>
  <c r="AD333" i="2" s="1"/>
  <c r="Y289" i="2"/>
  <c r="AD289" i="2" s="1"/>
  <c r="Y35" i="2"/>
  <c r="AD35" i="2" s="1"/>
  <c r="Y141" i="2"/>
  <c r="AD141" i="2" s="1"/>
  <c r="Y146" i="2"/>
  <c r="AD146" i="2" s="1"/>
  <c r="Y313" i="2"/>
  <c r="AD313" i="2" s="1"/>
  <c r="Y226" i="2"/>
  <c r="AD226" i="2" s="1"/>
  <c r="Y150" i="2"/>
  <c r="AD150" i="2" s="1"/>
  <c r="Y147" i="2"/>
  <c r="AD147" i="2" s="1"/>
  <c r="Y300" i="2"/>
  <c r="AD300" i="2" s="1"/>
  <c r="Y75" i="2"/>
  <c r="AD75" i="2" s="1"/>
  <c r="Y151" i="2"/>
  <c r="AD151" i="2" s="1"/>
  <c r="Y83" i="2"/>
  <c r="AD83" i="2" s="1"/>
  <c r="Y284" i="2"/>
  <c r="AD284" i="2" s="1"/>
  <c r="Y351" i="2"/>
  <c r="AD351" i="2" s="1"/>
  <c r="Y180" i="2"/>
  <c r="AD180" i="2" s="1"/>
  <c r="Y217" i="2"/>
  <c r="AD217" i="2" s="1"/>
  <c r="Y309" i="2"/>
  <c r="AD309" i="2" s="1"/>
  <c r="Y56" i="2"/>
  <c r="AD56" i="2" s="1"/>
  <c r="Y139" i="2"/>
  <c r="AD139" i="2" s="1"/>
  <c r="Y159" i="2"/>
  <c r="AD159" i="2" s="1"/>
  <c r="Y136" i="2"/>
  <c r="AD136" i="2" s="1"/>
  <c r="Y276" i="2"/>
  <c r="AD276" i="2" s="1"/>
  <c r="Y329" i="2"/>
  <c r="AD329" i="2" s="1"/>
  <c r="Y60" i="2"/>
  <c r="AD60" i="2" s="1"/>
  <c r="Y224" i="2"/>
  <c r="AD224" i="2" s="1"/>
  <c r="Y37" i="2"/>
  <c r="AD37" i="2" s="1"/>
  <c r="Y101" i="2"/>
  <c r="AD101" i="2" s="1"/>
  <c r="Y345" i="2"/>
  <c r="AD345" i="2" s="1"/>
  <c r="Y142" i="2"/>
  <c r="AD142" i="2" s="1"/>
  <c r="Y318" i="2"/>
  <c r="AD318" i="2" s="1"/>
  <c r="Y248" i="2"/>
  <c r="AD248" i="2" s="1"/>
  <c r="Y244" i="2"/>
  <c r="AD244" i="2" s="1"/>
  <c r="Y311" i="2"/>
  <c r="AD311" i="2" s="1"/>
  <c r="Y111" i="2"/>
  <c r="AD111" i="2" s="1"/>
  <c r="Y231" i="2"/>
  <c r="AD231" i="2" s="1"/>
  <c r="Y8" i="2"/>
  <c r="AD8" i="2" s="1"/>
  <c r="Y48" i="2"/>
  <c r="AD48" i="2" s="1"/>
  <c r="Y112" i="2"/>
  <c r="AD112" i="2" s="1"/>
  <c r="Y176" i="2"/>
  <c r="AD176" i="2" s="1"/>
  <c r="Y164" i="2"/>
  <c r="AD164" i="2" s="1"/>
  <c r="Y334" i="2"/>
  <c r="AD334" i="2" s="1"/>
  <c r="Y305" i="2"/>
  <c r="AD305" i="2" s="1"/>
  <c r="Y262" i="2"/>
  <c r="AD262" i="2" s="1"/>
  <c r="Y325" i="2"/>
  <c r="AD325" i="2" s="1"/>
  <c r="Y11" i="2"/>
  <c r="AD11" i="2" s="1"/>
  <c r="Y65" i="2"/>
  <c r="AD65" i="2" s="1"/>
  <c r="Y264" i="2"/>
  <c r="AD264" i="2" s="1"/>
  <c r="Y281" i="2"/>
  <c r="AD281" i="2" s="1"/>
  <c r="Y365" i="2"/>
  <c r="AD365" i="2" s="1"/>
  <c r="Y233" i="2"/>
  <c r="AD233" i="2" s="1"/>
  <c r="Y7" i="2"/>
  <c r="AD7" i="2" s="1"/>
  <c r="Y250" i="2"/>
  <c r="AD250" i="2" s="1"/>
  <c r="Y12" i="2"/>
  <c r="AD12" i="2" s="1"/>
  <c r="Y220" i="2"/>
  <c r="AD220" i="2" s="1"/>
  <c r="Y135" i="2"/>
  <c r="AD135" i="2" s="1"/>
  <c r="Y359" i="2"/>
  <c r="AD359" i="2" s="1"/>
  <c r="Y96" i="2"/>
  <c r="AD96" i="2" s="1"/>
  <c r="Y52" i="2"/>
  <c r="AD52" i="2" s="1"/>
  <c r="Y260" i="2"/>
  <c r="AD260" i="2" s="1"/>
  <c r="Y61" i="2"/>
  <c r="AD61" i="2" s="1"/>
  <c r="Y98" i="2"/>
  <c r="AD98" i="2" s="1"/>
  <c r="Y286" i="2"/>
  <c r="AD286" i="2" s="1"/>
  <c r="Y243" i="2"/>
  <c r="AD243" i="2" s="1"/>
  <c r="Y229" i="2"/>
  <c r="AD229" i="2" s="1"/>
  <c r="Y299" i="2"/>
  <c r="AD299" i="2" s="1"/>
  <c r="Y59" i="2"/>
  <c r="AD59" i="2" s="1"/>
  <c r="Y183" i="2"/>
  <c r="AD183" i="2" s="1"/>
  <c r="Y63" i="2"/>
  <c r="AD63" i="2" s="1"/>
  <c r="Y81" i="2"/>
  <c r="AD81" i="2" s="1"/>
  <c r="Y30" i="2"/>
  <c r="AD30" i="2" s="1"/>
  <c r="Y188" i="2"/>
  <c r="AD188" i="2" s="1"/>
  <c r="Y69" i="2"/>
  <c r="AD69" i="2" s="1"/>
  <c r="Y310" i="2"/>
  <c r="AD310" i="2" s="1"/>
  <c r="Y191" i="2"/>
  <c r="AD191" i="2" s="1"/>
  <c r="Y197" i="2"/>
  <c r="AD197" i="2" s="1"/>
  <c r="Y144" i="2"/>
  <c r="AD144" i="2" s="1"/>
  <c r="Y363" i="2"/>
  <c r="AD363" i="2" s="1"/>
  <c r="Y177" i="2"/>
  <c r="AD177" i="2" s="1"/>
  <c r="Y143" i="2"/>
  <c r="AD143" i="2" s="1"/>
  <c r="Y225" i="2"/>
  <c r="AD225" i="2" s="1"/>
  <c r="Y301" i="2"/>
  <c r="AD301" i="2" s="1"/>
  <c r="Y312" i="2"/>
  <c r="AD312" i="2" s="1"/>
  <c r="Y274" i="2"/>
  <c r="AD274" i="2" s="1"/>
  <c r="Y19" i="2"/>
  <c r="AD19" i="2" s="1"/>
  <c r="Y267" i="2"/>
  <c r="AD267" i="2" s="1"/>
  <c r="Y283" i="2"/>
  <c r="AD283" i="2" s="1"/>
  <c r="Y297" i="2"/>
  <c r="AD297" i="2" s="1"/>
  <c r="Y379" i="2"/>
  <c r="AD379" i="2" s="1"/>
  <c r="Y14" i="2"/>
  <c r="AD14" i="2" s="1"/>
  <c r="Y31" i="2"/>
  <c r="AD31" i="2" s="1"/>
  <c r="Y237" i="2"/>
  <c r="AD237" i="2" s="1"/>
  <c r="Y68" i="2"/>
  <c r="AD68" i="2" s="1"/>
  <c r="Y280" i="2"/>
  <c r="AD280" i="2" s="1"/>
  <c r="Y163" i="2"/>
  <c r="AD163" i="2" s="1"/>
  <c r="Y16" i="2"/>
  <c r="AD16" i="2" s="1"/>
  <c r="Y376" i="2"/>
  <c r="AD376" i="2" s="1"/>
  <c r="Y5" i="2"/>
  <c r="AD5" i="2" s="1"/>
  <c r="Y133" i="2"/>
  <c r="AD133" i="2" s="1"/>
  <c r="Y210" i="2"/>
  <c r="AD210" i="2" s="1"/>
  <c r="Y203" i="2"/>
  <c r="AD203" i="2" s="1"/>
  <c r="Y88" i="2"/>
  <c r="AD88" i="2" s="1"/>
  <c r="Y171" i="2"/>
  <c r="AD171" i="2" s="1"/>
  <c r="Y348" i="2"/>
  <c r="AD348" i="2" s="1"/>
  <c r="Y80" i="2"/>
  <c r="AD80" i="2" s="1"/>
  <c r="Y113" i="2"/>
  <c r="AD113" i="2" s="1"/>
  <c r="Y36" i="2"/>
  <c r="AD36" i="2" s="1"/>
  <c r="Y228" i="2"/>
  <c r="AD228" i="2" s="1"/>
  <c r="Y166" i="2"/>
  <c r="AD166" i="2" s="1"/>
  <c r="Y378" i="2"/>
  <c r="AD378" i="2" s="1"/>
  <c r="Y42" i="2"/>
  <c r="AD42" i="2" s="1"/>
  <c r="Y131" i="2"/>
  <c r="AD131" i="2" s="1"/>
  <c r="Y76" i="2"/>
  <c r="AD76" i="2" s="1"/>
  <c r="Y246" i="2"/>
  <c r="AD246" i="2" s="1"/>
  <c r="Y269" i="2"/>
  <c r="AD269" i="2" s="1"/>
  <c r="Y138" i="2"/>
  <c r="AD138" i="2" s="1"/>
  <c r="Y140" i="2"/>
  <c r="AD140" i="2" s="1"/>
  <c r="Y97" i="2"/>
  <c r="AD97" i="2" s="1"/>
  <c r="Y73" i="2"/>
  <c r="AD73" i="2" s="1"/>
  <c r="Y222" i="2"/>
  <c r="AD222" i="2" s="1"/>
  <c r="Y51" i="2"/>
  <c r="AD51" i="2" s="1"/>
  <c r="Y55" i="2"/>
  <c r="AD55" i="2" s="1"/>
  <c r="Y66" i="2"/>
  <c r="AD66" i="2" s="1"/>
  <c r="Y170" i="2"/>
  <c r="AD170" i="2" s="1"/>
  <c r="Y227" i="2"/>
  <c r="AD227" i="2" s="1"/>
  <c r="Y223" i="2"/>
  <c r="AD223" i="2" s="1"/>
  <c r="Y168" i="2"/>
  <c r="AD168" i="2" s="1"/>
  <c r="Y340" i="2"/>
  <c r="AD340" i="2" s="1"/>
  <c r="Y57" i="2"/>
  <c r="AD57" i="2" s="1"/>
  <c r="Y232" i="2"/>
  <c r="AD232" i="2" s="1"/>
  <c r="Y92" i="2"/>
  <c r="AD92" i="2" s="1"/>
  <c r="Y288" i="2"/>
  <c r="AD288" i="2" s="1"/>
  <c r="Y257" i="2"/>
  <c r="AD257" i="2" s="1"/>
  <c r="Y173" i="2"/>
  <c r="AD173" i="2" s="1"/>
  <c r="Y362" i="2"/>
  <c r="AD362" i="2" s="1"/>
  <c r="Y381" i="2"/>
  <c r="AD381" i="2" s="1"/>
  <c r="Y330" i="2"/>
  <c r="AD330" i="2" s="1"/>
  <c r="Y302" i="2"/>
  <c r="AD302" i="2" s="1"/>
  <c r="Y190" i="2"/>
  <c r="AD190" i="2" s="1"/>
  <c r="Y119" i="2"/>
  <c r="AD119" i="2" s="1"/>
  <c r="Y255" i="2"/>
  <c r="AD255" i="2" s="1"/>
  <c r="Y120" i="2"/>
  <c r="AD120" i="2" s="1"/>
  <c r="Y375" i="2"/>
  <c r="AD375" i="2" s="1"/>
  <c r="Y239" i="2"/>
  <c r="AD239" i="2" s="1"/>
  <c r="Y33" i="2"/>
  <c r="AD33" i="2" s="1"/>
  <c r="Y295" i="2"/>
  <c r="AD295" i="2" s="1"/>
  <c r="Y187" i="2"/>
  <c r="AD187" i="2" s="1"/>
  <c r="Y315" i="2"/>
  <c r="AD315" i="2" s="1"/>
  <c r="Y240" i="2"/>
  <c r="AD240" i="2" s="1"/>
  <c r="Y368" i="2"/>
  <c r="AD368" i="2" s="1"/>
  <c r="Y132" i="2"/>
  <c r="AD132" i="2" s="1"/>
  <c r="Y109" i="2"/>
  <c r="AD109" i="2" s="1"/>
  <c r="Y106" i="2"/>
  <c r="AD106" i="2" s="1"/>
  <c r="Y185" i="2"/>
  <c r="AD185" i="2" s="1"/>
  <c r="Y242" i="2"/>
  <c r="AD242" i="2" s="1"/>
  <c r="Y198" i="2"/>
  <c r="AD198" i="2" s="1"/>
  <c r="Y259" i="2"/>
  <c r="AD259" i="2" s="1"/>
  <c r="Y58" i="2"/>
  <c r="AD58" i="2" s="1"/>
  <c r="Y99" i="2"/>
  <c r="AD99" i="2" s="1"/>
  <c r="Y215" i="2"/>
  <c r="AD215" i="2" s="1"/>
  <c r="Y23" i="2"/>
  <c r="AD23" i="2" s="1"/>
  <c r="Y175" i="2"/>
  <c r="AD175" i="2" s="1"/>
  <c r="Y165" i="2"/>
  <c r="AD165" i="2" s="1"/>
  <c r="Y294" i="2"/>
  <c r="AD294" i="2" s="1"/>
  <c r="Y3" i="2"/>
  <c r="Y50" i="2"/>
  <c r="AD50" i="2" s="1"/>
  <c r="Y110" i="2"/>
  <c r="AD110" i="2" s="1"/>
  <c r="Y343" i="2"/>
  <c r="AD343" i="2" s="1"/>
  <c r="Y95" i="2"/>
  <c r="AD95" i="2" s="1"/>
  <c r="Y298" i="2"/>
  <c r="AD298" i="2" s="1"/>
  <c r="Y174" i="2"/>
  <c r="AD174" i="2" s="1"/>
  <c r="Y40" i="2"/>
  <c r="AD40" i="2" s="1"/>
  <c r="Y323" i="2"/>
  <c r="AD323" i="2" s="1"/>
  <c r="Y105" i="2"/>
  <c r="AD105" i="2" s="1"/>
  <c r="Y193" i="2"/>
  <c r="AD193" i="2" s="1"/>
  <c r="Y182" i="2"/>
  <c r="AD182" i="2" s="1"/>
  <c r="Y317" i="2"/>
  <c r="AD317" i="2" s="1"/>
  <c r="Y202" i="2"/>
  <c r="AD202" i="2" s="1"/>
  <c r="Y195" i="2"/>
  <c r="AD195" i="2" s="1"/>
  <c r="Y265" i="2"/>
  <c r="AD265" i="2" s="1"/>
  <c r="Y308" i="2"/>
  <c r="AD308" i="2" s="1"/>
  <c r="Y123" i="2"/>
  <c r="AD123" i="2" s="1"/>
  <c r="Y251" i="2"/>
  <c r="AD251" i="2" s="1"/>
  <c r="Y304" i="2"/>
  <c r="AD304" i="2" s="1"/>
  <c r="Y331" i="2"/>
  <c r="AD331" i="2" s="1"/>
  <c r="Y4" i="2"/>
  <c r="AD4" i="2" s="1"/>
  <c r="Y356" i="2"/>
  <c r="AD356" i="2" s="1"/>
  <c r="Y45" i="2"/>
  <c r="AD45" i="2" s="1"/>
  <c r="Y221" i="2"/>
  <c r="AD221" i="2" s="1"/>
  <c r="Y377" i="2"/>
  <c r="AD377" i="2" s="1"/>
  <c r="Y94" i="2"/>
  <c r="AD94" i="2" s="1"/>
  <c r="Y282" i="2"/>
  <c r="AD282" i="2" s="1"/>
  <c r="Y179" i="2"/>
  <c r="AD179" i="2" s="1"/>
  <c r="Y230" i="2"/>
  <c r="AD230" i="2" s="1"/>
  <c r="Y273" i="2"/>
  <c r="AD273" i="2" s="1"/>
  <c r="Y41" i="2"/>
  <c r="AD41" i="2" s="1"/>
  <c r="Y134" i="2"/>
  <c r="AD134" i="2" s="1"/>
  <c r="Y74" i="2"/>
  <c r="AD74" i="2" s="1"/>
  <c r="Y21" i="2"/>
  <c r="AD21" i="2" s="1"/>
  <c r="Y213" i="2"/>
  <c r="AD213" i="2" s="1"/>
  <c r="Y278" i="2"/>
  <c r="AD278" i="2" s="1"/>
  <c r="Y53" i="2"/>
  <c r="AD53" i="2" s="1"/>
  <c r="Y54" i="2"/>
  <c r="AD54" i="2" s="1"/>
  <c r="Y366" i="2"/>
  <c r="AD366" i="2" s="1"/>
  <c r="Y346" i="2"/>
  <c r="AD346" i="2" s="1"/>
  <c r="Y115" i="2"/>
  <c r="AD115" i="2" s="1"/>
  <c r="Y27" i="2"/>
  <c r="AD27" i="2" s="1"/>
  <c r="Y104" i="2"/>
  <c r="AD104" i="2" s="1"/>
  <c r="Y212" i="2"/>
  <c r="AD212" i="2" s="1"/>
  <c r="Y360" i="2"/>
  <c r="AD360" i="2" s="1"/>
  <c r="Y126" i="2"/>
  <c r="AD126" i="2" s="1"/>
  <c r="Y245" i="2"/>
  <c r="AD245" i="2" s="1"/>
  <c r="Y354" i="2"/>
  <c r="AD354" i="2" s="1"/>
  <c r="Y184" i="2"/>
  <c r="AD184" i="2" s="1"/>
  <c r="Y247" i="2"/>
  <c r="AD247" i="2" s="1"/>
  <c r="Y39" i="2"/>
  <c r="AD39" i="2" s="1"/>
  <c r="Y364" i="2"/>
  <c r="AD364" i="2" s="1"/>
  <c r="Y196" i="2"/>
  <c r="AD196" i="2" s="1"/>
  <c r="Y77" i="2"/>
  <c r="AD77" i="2" s="1"/>
  <c r="Y145" i="2"/>
  <c r="AD145" i="2" s="1"/>
  <c r="Y158" i="2"/>
  <c r="AD158" i="2" s="1"/>
  <c r="Y380" i="2"/>
  <c r="AD380" i="2" s="1"/>
  <c r="Y290" i="2"/>
  <c r="AD290" i="2" s="1"/>
  <c r="Y205" i="2"/>
  <c r="AD205" i="2" s="1"/>
  <c r="Y44" i="2"/>
  <c r="AD44" i="2" s="1"/>
  <c r="Y117" i="2"/>
  <c r="AD117" i="2" s="1"/>
  <c r="Y91" i="2"/>
  <c r="AD91" i="2" s="1"/>
  <c r="Y128" i="2"/>
  <c r="AD128" i="2" s="1"/>
  <c r="Y208" i="2"/>
  <c r="AD208" i="2" s="1"/>
  <c r="Y204" i="2"/>
  <c r="AD204" i="2" s="1"/>
  <c r="Y20" i="2"/>
  <c r="AD20" i="2" s="1"/>
  <c r="Y148" i="2"/>
  <c r="AD148" i="2" s="1"/>
  <c r="Y253" i="2"/>
  <c r="AD253" i="2" s="1"/>
  <c r="Y161" i="2"/>
  <c r="AD161" i="2" s="1"/>
  <c r="Y178" i="2"/>
  <c r="AD178" i="2" s="1"/>
  <c r="Y341" i="2"/>
  <c r="AD341" i="2" s="1"/>
  <c r="Y70" i="2"/>
  <c r="AD70" i="2" s="1"/>
  <c r="Y235" i="2"/>
  <c r="AD235" i="2" s="1"/>
  <c r="Y367" i="2"/>
  <c r="AD367" i="2" s="1"/>
  <c r="Y160" i="2"/>
  <c r="AD160" i="2" s="1"/>
  <c r="Y25" i="2"/>
  <c r="AD25" i="2" s="1"/>
  <c r="Y62" i="2"/>
  <c r="AD62" i="2" s="1"/>
  <c r="Y361" i="2"/>
  <c r="AD361" i="2" s="1"/>
  <c r="Y189" i="2"/>
  <c r="AD189" i="2" s="1"/>
  <c r="Y194" i="2"/>
  <c r="AD194" i="2" s="1"/>
  <c r="Y129" i="2"/>
  <c r="AD129" i="2" s="1"/>
  <c r="Y369" i="2"/>
  <c r="AD369" i="2" s="1"/>
  <c r="Y186" i="2"/>
  <c r="AD186" i="2" s="1"/>
  <c r="Y118" i="2"/>
  <c r="AD118" i="2" s="1"/>
  <c r="Y338" i="2"/>
  <c r="AD338" i="2" s="1"/>
  <c r="Y275" i="2"/>
  <c r="AD275" i="2" s="1"/>
  <c r="Y271" i="2"/>
  <c r="AD271" i="2" s="1"/>
  <c r="Y287" i="2"/>
  <c r="AD287" i="2" s="1"/>
  <c r="Y200" i="2"/>
  <c r="AD200" i="2" s="1"/>
  <c r="Y296" i="2"/>
  <c r="AD296" i="2" s="1"/>
  <c r="Y124" i="2"/>
  <c r="AD124" i="2" s="1"/>
  <c r="Y49" i="2"/>
  <c r="AD49" i="2" s="1"/>
  <c r="Y149" i="2"/>
  <c r="AD149" i="2" s="1"/>
  <c r="Y336" i="2"/>
  <c r="AD336" i="2" s="1"/>
  <c r="Y324" i="2"/>
  <c r="AD324" i="2" s="1"/>
  <c r="Y373" i="2"/>
  <c r="AD373" i="2" s="1"/>
  <c r="Y279" i="2"/>
  <c r="AD279" i="2" s="1"/>
  <c r="Y137" i="2"/>
  <c r="AD137" i="2" s="1"/>
  <c r="Y46" i="2"/>
  <c r="AD46" i="2" s="1"/>
  <c r="Y211" i="2"/>
  <c r="AD211" i="2" s="1"/>
  <c r="Y157" i="2"/>
  <c r="AD157" i="2" s="1"/>
  <c r="Y277" i="2"/>
  <c r="AD277" i="2" s="1"/>
  <c r="Y78" i="2"/>
  <c r="AD78" i="2" s="1"/>
  <c r="Y32" i="2"/>
  <c r="AD32" i="2" s="1"/>
  <c r="Y272" i="2"/>
  <c r="AD272" i="2" s="1"/>
  <c r="Y116" i="2"/>
  <c r="AD116" i="2" s="1"/>
  <c r="Y125" i="2"/>
  <c r="AD125" i="2" s="1"/>
  <c r="Y72" i="2"/>
  <c r="AD72" i="2" s="1"/>
  <c r="Y201" i="2"/>
  <c r="AD201" i="2" s="1"/>
  <c r="Y238" i="2"/>
  <c r="AD238" i="2" s="1"/>
  <c r="Y370" i="2"/>
  <c r="AD370" i="2" s="1"/>
  <c r="Y216" i="2"/>
  <c r="AD216" i="2" s="1"/>
  <c r="Y24" i="2"/>
  <c r="AD24" i="2" s="1"/>
  <c r="Y372" i="2"/>
  <c r="AD372" i="2" s="1"/>
  <c r="Y87" i="2"/>
  <c r="AD87" i="2" s="1"/>
  <c r="Y89" i="2"/>
  <c r="AD89" i="2" s="1"/>
  <c r="Y100" i="2"/>
  <c r="AD100" i="2" s="1"/>
  <c r="Y86" i="2"/>
  <c r="AD86" i="2" s="1"/>
  <c r="Y326" i="2"/>
  <c r="AD326" i="2" s="1"/>
  <c r="Y357" i="2"/>
  <c r="AD357" i="2" s="1"/>
  <c r="Y43" i="2"/>
  <c r="AD43" i="2" s="1"/>
  <c r="Y303" i="2"/>
  <c r="AD303" i="2" s="1"/>
  <c r="Y47" i="2"/>
  <c r="AD47" i="2" s="1"/>
  <c r="Y121" i="2"/>
  <c r="AD121" i="2" s="1"/>
  <c r="Y339" i="2"/>
  <c r="AD339" i="2" s="1"/>
  <c r="Y85" i="2"/>
  <c r="AD85" i="2" s="1"/>
  <c r="Y320" i="2"/>
  <c r="AD320" i="2" s="1"/>
  <c r="Y256" i="2"/>
  <c r="AD256" i="2" s="1"/>
  <c r="Y34" i="2"/>
  <c r="AD34" i="2" s="1"/>
  <c r="Y192" i="2"/>
  <c r="AD192" i="2" s="1"/>
  <c r="Y353" i="2"/>
  <c r="AD353" i="2" s="1"/>
  <c r="Y153" i="2"/>
  <c r="AD153" i="2" s="1"/>
  <c r="Y337" i="2"/>
  <c r="AD337" i="2" s="1"/>
  <c r="Y371" i="2"/>
  <c r="AD371" i="2" s="1"/>
  <c r="Y234" i="2"/>
  <c r="AD234" i="2" s="1"/>
  <c r="Y252" i="2"/>
  <c r="AD252" i="2" s="1"/>
  <c r="Y285" i="2"/>
  <c r="AD285" i="2" s="1"/>
  <c r="Y9" i="2"/>
  <c r="AD9" i="2" s="1"/>
  <c r="Y358" i="2"/>
  <c r="AD358" i="2" s="1"/>
  <c r="Y108" i="2"/>
  <c r="AD108" i="2" s="1"/>
  <c r="Y107" i="2"/>
  <c r="AD107" i="2" s="1"/>
  <c r="Y199" i="2"/>
  <c r="AD199" i="2" s="1"/>
  <c r="Y316" i="2"/>
  <c r="AD316" i="2" s="1"/>
  <c r="Y322" i="2"/>
  <c r="AD322" i="2" s="1"/>
  <c r="Y314" i="2"/>
  <c r="AD314" i="2" s="1"/>
  <c r="Y155" i="2"/>
  <c r="AD155" i="2" s="1"/>
  <c r="Y382" i="2"/>
  <c r="AD382" i="2" s="1"/>
  <c r="Y172" i="2"/>
  <c r="AD172" i="2" s="1"/>
  <c r="Y122" i="2"/>
  <c r="AD122" i="2" s="1"/>
  <c r="Y64" i="2"/>
  <c r="AD64" i="2" s="1"/>
  <c r="Y79" i="2"/>
  <c r="AD79" i="2" s="1"/>
  <c r="Y28" i="2"/>
  <c r="AD28" i="2" s="1"/>
  <c r="Y236" i="2"/>
  <c r="AD236" i="2" s="1"/>
  <c r="Y321" i="2"/>
  <c r="AD321" i="2" s="1"/>
  <c r="Y350" i="2"/>
  <c r="AD350" i="2" s="1"/>
  <c r="Y291" i="2"/>
  <c r="AD291" i="2" s="1"/>
  <c r="Y355" i="2"/>
  <c r="AD355" i="2" s="1"/>
  <c r="Y114" i="2"/>
  <c r="AD114" i="2" s="1"/>
  <c r="Y342" i="2"/>
  <c r="AD342" i="2" s="1"/>
  <c r="Y254" i="2"/>
  <c r="AD254" i="2" s="1"/>
  <c r="Y319" i="2"/>
  <c r="AD319" i="2" s="1"/>
  <c r="Y152" i="2"/>
  <c r="AD152" i="2" s="1"/>
  <c r="Y103" i="2"/>
  <c r="AD103" i="2" s="1"/>
  <c r="Y261" i="2"/>
  <c r="AD261" i="2" s="1"/>
  <c r="Y18" i="2"/>
  <c r="AD18" i="2" s="1"/>
  <c r="Y258" i="2"/>
  <c r="AD258" i="2" s="1"/>
  <c r="Y241" i="2"/>
  <c r="AD241" i="2" s="1"/>
  <c r="Y293" i="2"/>
  <c r="AD293" i="2" s="1"/>
  <c r="Y307" i="2"/>
  <c r="AD307" i="2" s="1"/>
  <c r="Y327" i="2"/>
  <c r="AD327" i="2" s="1"/>
  <c r="Y17" i="2"/>
  <c r="AD17" i="2" s="1"/>
  <c r="Y22" i="2"/>
  <c r="AD22" i="2" s="1"/>
  <c r="Y102" i="2"/>
  <c r="AD102" i="2" s="1"/>
  <c r="Y206" i="2"/>
  <c r="AD206" i="2" s="1"/>
  <c r="Y270" i="2"/>
  <c r="AD270" i="2" s="1"/>
  <c r="Y328" i="2"/>
  <c r="AD328" i="2" s="1"/>
  <c r="Y374" i="2"/>
  <c r="AD374" i="2" s="1"/>
  <c r="Y10" i="2"/>
  <c r="AD10" i="2" s="1"/>
  <c r="Y207" i="2"/>
  <c r="AD207" i="2" s="1"/>
  <c r="Y84" i="2"/>
  <c r="AD84" i="2" s="1"/>
  <c r="Y154" i="2"/>
  <c r="AD154" i="2" s="1"/>
  <c r="W10" i="2"/>
  <c r="AB10" i="2" s="1"/>
  <c r="C5" i="2"/>
  <c r="X21" i="2"/>
  <c r="AC21" i="2" s="1"/>
  <c r="X192" i="2"/>
  <c r="AC192" i="2" s="1"/>
  <c r="X33" i="2"/>
  <c r="AC33" i="2" s="1"/>
  <c r="Y263" i="2"/>
  <c r="AD263" i="2" s="1"/>
  <c r="W154" i="2"/>
  <c r="AB154" i="2" s="1"/>
  <c r="X152" i="2"/>
  <c r="AC152" i="2" s="1"/>
  <c r="W277" i="2"/>
  <c r="AB277" i="2" s="1"/>
  <c r="Y156" i="2"/>
  <c r="AD156" i="2" s="1"/>
  <c r="V351" i="2"/>
  <c r="AA351" i="2" s="1"/>
  <c r="V166" i="2"/>
  <c r="AA166" i="2" s="1"/>
  <c r="V280" i="2"/>
  <c r="AA280" i="2" s="1"/>
  <c r="V382" i="2"/>
  <c r="AA382" i="2" s="1"/>
  <c r="U159" i="2"/>
  <c r="Z159" i="2" s="1"/>
  <c r="U39" i="2"/>
  <c r="Z39" i="2" s="1"/>
  <c r="U11" i="2"/>
  <c r="Z11" i="2" s="1"/>
  <c r="U227" i="2"/>
  <c r="Z227" i="2" s="1"/>
  <c r="U69" i="2"/>
  <c r="Z69" i="2" s="1"/>
  <c r="U247" i="2"/>
  <c r="Z247" i="2" s="1"/>
  <c r="U117" i="2"/>
  <c r="Z117" i="2" s="1"/>
  <c r="U303" i="2"/>
  <c r="Z303" i="2" s="1"/>
  <c r="U327" i="2"/>
  <c r="Z327" i="2" s="1"/>
  <c r="U242" i="2"/>
  <c r="Z242" i="2" s="1"/>
  <c r="U350" i="2"/>
  <c r="Z350" i="2" s="1"/>
  <c r="U149" i="2"/>
  <c r="Z149" i="2" s="1"/>
  <c r="U64" i="2"/>
  <c r="Z64" i="2" s="1"/>
  <c r="U286" i="2"/>
  <c r="Z286" i="2" s="1"/>
  <c r="U305" i="2"/>
  <c r="Z305" i="2" s="1"/>
  <c r="U165" i="2"/>
  <c r="Z165" i="2" s="1"/>
  <c r="U153" i="2"/>
  <c r="Z153" i="2" s="1"/>
  <c r="U88" i="2"/>
  <c r="Z88" i="2" s="1"/>
  <c r="U337" i="2"/>
  <c r="Z337" i="2" s="1"/>
  <c r="U198" i="2"/>
  <c r="Z198" i="2" s="1"/>
  <c r="U246" i="2"/>
  <c r="Z246" i="2" s="1"/>
  <c r="U49" i="2"/>
  <c r="Z49" i="2" s="1"/>
  <c r="U104" i="2"/>
  <c r="Z104" i="2" s="1"/>
  <c r="U267" i="2"/>
  <c r="Z267" i="2" s="1"/>
  <c r="U349" i="2"/>
  <c r="Z349" i="2" s="1"/>
  <c r="U179" i="2"/>
  <c r="Z179" i="2" s="1"/>
  <c r="U166" i="2"/>
  <c r="Z166" i="2" s="1"/>
  <c r="U111" i="2"/>
  <c r="Z111" i="2" s="1"/>
  <c r="U294" i="2"/>
  <c r="Z294" i="2" s="1"/>
  <c r="U217" i="2"/>
  <c r="Z217" i="2" s="1"/>
  <c r="U126" i="2"/>
  <c r="Z126" i="2" s="1"/>
  <c r="U245" i="2"/>
  <c r="Z245" i="2" s="1"/>
  <c r="U307" i="2"/>
  <c r="Z307" i="2" s="1"/>
  <c r="U263" i="2"/>
  <c r="Z263" i="2" s="1"/>
  <c r="U30" i="2"/>
  <c r="Z30" i="2" s="1"/>
  <c r="U319" i="2"/>
  <c r="Z319" i="2" s="1"/>
  <c r="U187" i="2"/>
  <c r="Z187" i="2" s="1"/>
  <c r="U77" i="2"/>
  <c r="Z77" i="2" s="1"/>
  <c r="U185" i="2"/>
  <c r="Z185" i="2" s="1"/>
  <c r="U331" i="2"/>
  <c r="Z331" i="2" s="1"/>
  <c r="U215" i="2"/>
  <c r="Z215" i="2" s="1"/>
  <c r="U21" i="2"/>
  <c r="Z21" i="2" s="1"/>
  <c r="U188" i="2"/>
  <c r="Z188" i="2" s="1"/>
  <c r="U112" i="2"/>
  <c r="Z112" i="2" s="1"/>
  <c r="U74" i="2"/>
  <c r="Z74" i="2" s="1"/>
  <c r="U347" i="2"/>
  <c r="Z347" i="2" s="1"/>
  <c r="U65" i="2"/>
  <c r="Z65" i="2" s="1"/>
  <c r="U56" i="2"/>
  <c r="Z56" i="2" s="1"/>
  <c r="U140" i="2"/>
  <c r="Z140" i="2" s="1"/>
  <c r="U103" i="2"/>
  <c r="Z103" i="2" s="1"/>
  <c r="U36" i="2"/>
  <c r="Z36" i="2" s="1"/>
  <c r="U231" i="2"/>
  <c r="Z231" i="2" s="1"/>
  <c r="U31" i="2"/>
  <c r="Z31" i="2" s="1"/>
  <c r="U76" i="2"/>
  <c r="Z76" i="2" s="1"/>
  <c r="U359" i="2"/>
  <c r="Z359" i="2" s="1"/>
  <c r="U255" i="2"/>
  <c r="Z255" i="2" s="1"/>
  <c r="U354" i="2"/>
  <c r="Z354" i="2" s="1"/>
  <c r="U170" i="2"/>
  <c r="Z170" i="2" s="1"/>
  <c r="U333" i="2"/>
  <c r="Z333" i="2" s="1"/>
  <c r="U12" i="2"/>
  <c r="Z12" i="2" s="1"/>
  <c r="U14" i="2"/>
  <c r="Z14" i="2" s="1"/>
  <c r="U60" i="2"/>
  <c r="Z60" i="2" s="1"/>
  <c r="U328" i="2"/>
  <c r="Z328" i="2" s="1"/>
  <c r="U220" i="2"/>
  <c r="Z220" i="2" s="1"/>
  <c r="U139" i="2"/>
  <c r="Z139" i="2" s="1"/>
  <c r="U283" i="2"/>
  <c r="Z283" i="2" s="1"/>
  <c r="U341" i="2"/>
  <c r="Z341" i="2" s="1"/>
  <c r="U380" i="2"/>
  <c r="Z380" i="2" s="1"/>
  <c r="U46" i="2"/>
  <c r="Z46" i="2" s="1"/>
  <c r="U183" i="2"/>
  <c r="Z183" i="2" s="1"/>
  <c r="U268" i="2"/>
  <c r="Z268" i="2" s="1"/>
  <c r="U101" i="2"/>
  <c r="Z101" i="2" s="1"/>
  <c r="U253" i="2"/>
  <c r="Z253" i="2" s="1"/>
  <c r="U244" i="2"/>
  <c r="Z244" i="2" s="1"/>
  <c r="U194" i="2"/>
  <c r="Z194" i="2" s="1"/>
  <c r="U102" i="2"/>
  <c r="Z102" i="2" s="1"/>
  <c r="U376" i="2"/>
  <c r="Z376" i="2" s="1"/>
  <c r="U148" i="2"/>
  <c r="Z148" i="2" s="1"/>
  <c r="U304" i="2"/>
  <c r="Z304" i="2" s="1"/>
  <c r="U211" i="2"/>
  <c r="Z211" i="2" s="1"/>
  <c r="U343" i="2"/>
  <c r="Z343" i="2" s="1"/>
  <c r="U276" i="2"/>
  <c r="Z276" i="2" s="1"/>
  <c r="U299" i="2"/>
  <c r="Z299" i="2" s="1"/>
  <c r="U364" i="2"/>
  <c r="Z364" i="2" s="1"/>
  <c r="U216" i="2"/>
  <c r="Z216" i="2" s="1"/>
  <c r="U243" i="2"/>
  <c r="Z243" i="2" s="1"/>
  <c r="U70" i="2"/>
  <c r="Z70" i="2" s="1"/>
  <c r="U45" i="2"/>
  <c r="Z45" i="2" s="1"/>
  <c r="U218" i="2"/>
  <c r="Z218" i="2" s="1"/>
  <c r="U314" i="2"/>
  <c r="Z314" i="2" s="1"/>
  <c r="U278" i="2"/>
  <c r="Z278" i="2" s="1"/>
  <c r="U222" i="2"/>
  <c r="Z222" i="2" s="1"/>
  <c r="U130" i="2"/>
  <c r="Z130" i="2" s="1"/>
  <c r="U24" i="2"/>
  <c r="Z24" i="2" s="1"/>
  <c r="U142" i="2"/>
  <c r="Z142" i="2" s="1"/>
  <c r="U344" i="2"/>
  <c r="Z344" i="2" s="1"/>
  <c r="U28" i="2"/>
  <c r="Z28" i="2" s="1"/>
  <c r="U219" i="2"/>
  <c r="Z219" i="2" s="1"/>
  <c r="U15" i="2"/>
  <c r="Z15" i="2" s="1"/>
  <c r="U259" i="2"/>
  <c r="Z259" i="2" s="1"/>
  <c r="U50" i="2"/>
  <c r="Z50" i="2" s="1"/>
  <c r="U144" i="2"/>
  <c r="Z144" i="2" s="1"/>
  <c r="U5" i="2"/>
  <c r="Z5" i="2" s="1"/>
  <c r="U23" i="2"/>
  <c r="Z23" i="2" s="1"/>
  <c r="U91" i="2"/>
  <c r="Z91" i="2" s="1"/>
  <c r="U213" i="2"/>
  <c r="Z213" i="2" s="1"/>
  <c r="U184" i="2"/>
  <c r="Z184" i="2" s="1"/>
  <c r="U158" i="2"/>
  <c r="Z158" i="2" s="1"/>
  <c r="U86" i="2"/>
  <c r="Z86" i="2" s="1"/>
  <c r="U322" i="2"/>
  <c r="Z322" i="2" s="1"/>
  <c r="U361" i="2"/>
  <c r="Z361" i="2" s="1"/>
  <c r="U121" i="2"/>
  <c r="Z121" i="2" s="1"/>
  <c r="U313" i="2"/>
  <c r="Z313" i="2" s="1"/>
  <c r="U177" i="2"/>
  <c r="Z177" i="2" s="1"/>
  <c r="U32" i="2"/>
  <c r="Z32" i="2" s="1"/>
  <c r="U264" i="2"/>
  <c r="Z264" i="2" s="1"/>
  <c r="U180" i="2"/>
  <c r="Z180" i="2" s="1"/>
  <c r="U250" i="2"/>
  <c r="Z250" i="2" s="1"/>
  <c r="U206" i="2"/>
  <c r="Z206" i="2" s="1"/>
  <c r="U312" i="2"/>
  <c r="Z312" i="2" s="1"/>
  <c r="U66" i="2"/>
  <c r="Z66" i="2" s="1"/>
  <c r="U125" i="2"/>
  <c r="Z125" i="2" s="1"/>
  <c r="U308" i="2"/>
  <c r="Z308" i="2" s="1"/>
  <c r="U269" i="2"/>
  <c r="Z269" i="2" s="1"/>
  <c r="U25" i="2"/>
  <c r="Z25" i="2" s="1"/>
  <c r="U75" i="2"/>
  <c r="Z75" i="2" s="1"/>
  <c r="U251" i="2"/>
  <c r="Z251" i="2" s="1"/>
  <c r="U256" i="2"/>
  <c r="Z256" i="2" s="1"/>
  <c r="U279" i="2"/>
  <c r="Z279" i="2" s="1"/>
  <c r="U275" i="2"/>
  <c r="Z275" i="2" s="1"/>
  <c r="U92" i="2"/>
  <c r="Z92" i="2" s="1"/>
  <c r="U284" i="2"/>
  <c r="Z284" i="2" s="1"/>
  <c r="U62" i="2"/>
  <c r="Z62" i="2" s="1"/>
  <c r="U375" i="2"/>
  <c r="Z375" i="2" s="1"/>
  <c r="U16" i="2"/>
  <c r="Z16" i="2" s="1"/>
  <c r="U340" i="2"/>
  <c r="Z340" i="2" s="1"/>
  <c r="U95" i="2"/>
  <c r="Z95" i="2" s="1"/>
  <c r="U199" i="2"/>
  <c r="Z199" i="2" s="1"/>
  <c r="U20" i="2"/>
  <c r="Z20" i="2" s="1"/>
  <c r="U291" i="2"/>
  <c r="Z291" i="2" s="1"/>
  <c r="U41" i="2"/>
  <c r="Z41" i="2" s="1"/>
  <c r="U40" i="2"/>
  <c r="Z40" i="2" s="1"/>
  <c r="U381" i="2"/>
  <c r="Z381" i="2" s="1"/>
  <c r="U58" i="2"/>
  <c r="Z58" i="2" s="1"/>
  <c r="U17" i="2"/>
  <c r="Z17" i="2" s="1"/>
  <c r="U295" i="2"/>
  <c r="Z295" i="2" s="1"/>
  <c r="U162" i="2"/>
  <c r="Z162" i="2" s="1"/>
  <c r="U266" i="2"/>
  <c r="Z266" i="2" s="1"/>
  <c r="U182" i="2"/>
  <c r="Z182" i="2" s="1"/>
  <c r="U260" i="2"/>
  <c r="Z260" i="2" s="1"/>
  <c r="U68" i="2"/>
  <c r="Z68" i="2" s="1"/>
  <c r="U351" i="2"/>
  <c r="Z351" i="2" s="1"/>
  <c r="U300" i="2"/>
  <c r="Z300" i="2" s="1"/>
  <c r="U35" i="2"/>
  <c r="Z35" i="2" s="1"/>
  <c r="U71" i="2"/>
  <c r="Z71" i="2" s="1"/>
  <c r="U345" i="2"/>
  <c r="Z345" i="2" s="1"/>
  <c r="U134" i="2"/>
  <c r="Z134" i="2" s="1"/>
  <c r="U298" i="2"/>
  <c r="Z298" i="2" s="1"/>
  <c r="U201" i="2"/>
  <c r="Z201" i="2" s="1"/>
  <c r="U152" i="2"/>
  <c r="Z152" i="2" s="1"/>
  <c r="U258" i="2"/>
  <c r="Z258" i="2" s="1"/>
  <c r="U150" i="2"/>
  <c r="Z150" i="2" s="1"/>
  <c r="U186" i="2"/>
  <c r="Z186" i="2" s="1"/>
  <c r="U365" i="2"/>
  <c r="Z365" i="2" s="1"/>
  <c r="U97" i="2"/>
  <c r="Z97" i="2" s="1"/>
  <c r="U54" i="2"/>
  <c r="Z54" i="2" s="1"/>
  <c r="U281" i="2"/>
  <c r="Z281" i="2" s="1"/>
  <c r="U325" i="2"/>
  <c r="Z325" i="2" s="1"/>
  <c r="U373" i="2"/>
  <c r="Z373" i="2" s="1"/>
  <c r="U285" i="2"/>
  <c r="Z285" i="2" s="1"/>
  <c r="U316" i="2"/>
  <c r="Z316" i="2" s="1"/>
  <c r="U116" i="2"/>
  <c r="Z116" i="2" s="1"/>
  <c r="U67" i="2"/>
  <c r="Z67" i="2" s="1"/>
  <c r="U147" i="2"/>
  <c r="Z147" i="2" s="1"/>
  <c r="U109" i="2"/>
  <c r="Z109" i="2" s="1"/>
  <c r="U80" i="2"/>
  <c r="Z80" i="2" s="1"/>
  <c r="U212" i="2"/>
  <c r="Z212" i="2" s="1"/>
  <c r="U89" i="2"/>
  <c r="Z89" i="2" s="1"/>
  <c r="U196" i="2"/>
  <c r="Z196" i="2" s="1"/>
  <c r="U108" i="2"/>
  <c r="Z108" i="2" s="1"/>
  <c r="U127" i="2"/>
  <c r="Z127" i="2" s="1"/>
  <c r="U53" i="2"/>
  <c r="Z53" i="2" s="1"/>
  <c r="U356" i="2"/>
  <c r="Z356" i="2" s="1"/>
  <c r="U221" i="2"/>
  <c r="Z221" i="2" s="1"/>
  <c r="U154" i="2"/>
  <c r="Z154" i="2" s="1"/>
  <c r="U79" i="2"/>
  <c r="Z79" i="2" s="1"/>
  <c r="U272" i="2"/>
  <c r="Z272" i="2" s="1"/>
  <c r="U52" i="2"/>
  <c r="Z52" i="2" s="1"/>
  <c r="U335" i="2"/>
  <c r="Z335" i="2" s="1"/>
  <c r="U131" i="2"/>
  <c r="Z131" i="2" s="1"/>
  <c r="U107" i="2"/>
  <c r="Z107" i="2" s="1"/>
  <c r="U203" i="2"/>
  <c r="Z203" i="2" s="1"/>
  <c r="U135" i="2"/>
  <c r="Z135" i="2" s="1"/>
  <c r="U99" i="2"/>
  <c r="Z99" i="2" s="1"/>
  <c r="U317" i="2"/>
  <c r="Z317" i="2" s="1"/>
  <c r="U315" i="2"/>
  <c r="Z315" i="2" s="1"/>
  <c r="U207" i="2"/>
  <c r="Z207" i="2" s="1"/>
  <c r="U368" i="2"/>
  <c r="Z368" i="2" s="1"/>
  <c r="U324" i="2"/>
  <c r="Z324" i="2" s="1"/>
  <c r="U320" i="2"/>
  <c r="Z320" i="2" s="1"/>
  <c r="U363" i="2"/>
  <c r="Z363" i="2" s="1"/>
  <c r="U47" i="2"/>
  <c r="Z47" i="2" s="1"/>
  <c r="U191" i="2"/>
  <c r="Z191" i="2" s="1"/>
  <c r="U51" i="2"/>
  <c r="Z51" i="2" s="1"/>
  <c r="U83" i="2"/>
  <c r="Z83" i="2" s="1"/>
  <c r="U176" i="2"/>
  <c r="Z176" i="2" s="1"/>
  <c r="U301" i="2"/>
  <c r="Z301" i="2" s="1"/>
  <c r="U94" i="2"/>
  <c r="Z94" i="2" s="1"/>
  <c r="U43" i="2"/>
  <c r="Z43" i="2" s="1"/>
  <c r="D5" i="2"/>
  <c r="U280" i="2"/>
  <c r="Z280" i="2" s="1"/>
  <c r="U81" i="2"/>
  <c r="Z81" i="2" s="1"/>
  <c r="V360" i="2"/>
  <c r="AA360" i="2" s="1"/>
  <c r="U173" i="2"/>
  <c r="Z173" i="2" s="1"/>
  <c r="U141" i="2"/>
  <c r="Z141" i="2" s="1"/>
  <c r="V344" i="2"/>
  <c r="AA344" i="2" s="1"/>
  <c r="V53" i="2"/>
  <c r="AA53" i="2" s="1"/>
  <c r="V285" i="2"/>
  <c r="AA285" i="2" s="1"/>
  <c r="U377" i="2"/>
  <c r="Z377" i="2" s="1"/>
  <c r="V25" i="2"/>
  <c r="AA25" i="2" s="1"/>
  <c r="V197" i="2"/>
  <c r="AA197" i="2" s="1"/>
  <c r="V309" i="2"/>
  <c r="AA309" i="2" s="1"/>
  <c r="V43" i="2"/>
  <c r="AA43" i="2" s="1"/>
  <c r="U57" i="2"/>
  <c r="Z57" i="2" s="1"/>
  <c r="V120" i="2"/>
  <c r="AA120" i="2" s="1"/>
  <c r="U114" i="2"/>
  <c r="Z114" i="2" s="1"/>
  <c r="U369" i="2"/>
  <c r="Z369" i="2" s="1"/>
  <c r="U106" i="2"/>
  <c r="Z106" i="2" s="1"/>
  <c r="U100" i="2"/>
  <c r="Z100" i="2" s="1"/>
  <c r="V107" i="2"/>
  <c r="AA107" i="2" s="1"/>
  <c r="V331" i="2"/>
  <c r="AA331" i="2" s="1"/>
  <c r="V92" i="2"/>
  <c r="AA92" i="2" s="1"/>
  <c r="V145" i="2"/>
  <c r="AA145" i="2" s="1"/>
  <c r="V188" i="2"/>
  <c r="AA188" i="2" s="1"/>
  <c r="V152" i="2"/>
  <c r="AA152" i="2" s="1"/>
  <c r="U110" i="2"/>
  <c r="Z110" i="2" s="1"/>
  <c r="U78" i="2"/>
  <c r="Z78" i="2" s="1"/>
  <c r="V301" i="2"/>
  <c r="AA301" i="2" s="1"/>
  <c r="V316" i="2"/>
  <c r="AA316" i="2" s="1"/>
  <c r="V380" i="2"/>
  <c r="AA380" i="2" s="1"/>
  <c r="U238" i="2"/>
  <c r="Z238" i="2" s="1"/>
  <c r="U38" i="2"/>
  <c r="Z38" i="2" s="1"/>
  <c r="U226" i="2"/>
  <c r="Z226" i="2" s="1"/>
  <c r="U342" i="2"/>
  <c r="Z342" i="2" s="1"/>
  <c r="V112" i="2"/>
  <c r="AA112" i="2" s="1"/>
  <c r="U42" i="2"/>
  <c r="Z42" i="2" s="1"/>
  <c r="U18" i="2"/>
  <c r="Z18" i="2" s="1"/>
  <c r="V332" i="2"/>
  <c r="AA332" i="2" s="1"/>
  <c r="U378" i="2"/>
  <c r="Z378" i="2" s="1"/>
  <c r="U374" i="2"/>
  <c r="Z374" i="2" s="1"/>
  <c r="U93" i="2"/>
  <c r="Z93" i="2" s="1"/>
  <c r="U214" i="2"/>
  <c r="Z214" i="2" s="1"/>
  <c r="V224" i="2"/>
  <c r="AA224" i="2" s="1"/>
  <c r="U157" i="2"/>
  <c r="Z157" i="2" s="1"/>
  <c r="V173" i="2"/>
  <c r="AA173" i="2" s="1"/>
  <c r="U98" i="2"/>
  <c r="Z98" i="2" s="1"/>
  <c r="V317" i="2"/>
  <c r="AA317" i="2" s="1"/>
  <c r="U329" i="2"/>
  <c r="Z329" i="2" s="1"/>
  <c r="V253" i="2"/>
  <c r="AA253" i="2" s="1"/>
  <c r="V61" i="2"/>
  <c r="AA61" i="2" s="1"/>
  <c r="V229" i="2"/>
  <c r="AA229" i="2" s="1"/>
  <c r="V345" i="2"/>
  <c r="AA345" i="2" s="1"/>
  <c r="V235" i="2"/>
  <c r="AA235" i="2" s="1"/>
  <c r="V256" i="2"/>
  <c r="AA256" i="2" s="1"/>
  <c r="U330" i="2"/>
  <c r="Z330" i="2" s="1"/>
  <c r="V249" i="2"/>
  <c r="AA249" i="2" s="1"/>
  <c r="U128" i="2"/>
  <c r="Z128" i="2" s="1"/>
  <c r="U105" i="2"/>
  <c r="Z105" i="2" s="1"/>
  <c r="U310" i="2"/>
  <c r="Z310" i="2" s="1"/>
  <c r="U262" i="2"/>
  <c r="Z262" i="2" s="1"/>
  <c r="U175" i="2"/>
  <c r="Z175" i="2" s="1"/>
  <c r="U200" i="2"/>
  <c r="Z200" i="2" s="1"/>
  <c r="U241" i="2"/>
  <c r="Z241" i="2" s="1"/>
  <c r="U197" i="2"/>
  <c r="Z197" i="2" s="1"/>
  <c r="U321" i="2"/>
  <c r="Z321" i="2" s="1"/>
  <c r="U318" i="2"/>
  <c r="Z318" i="2" s="1"/>
  <c r="U240" i="2"/>
  <c r="Z240" i="2" s="1"/>
  <c r="U129" i="2"/>
  <c r="Z129" i="2" s="1"/>
  <c r="U293" i="2"/>
  <c r="Z293" i="2" s="1"/>
  <c r="U382" i="2"/>
  <c r="Z382" i="2" s="1"/>
  <c r="U358" i="2"/>
  <c r="Z358" i="2" s="1"/>
  <c r="V75" i="2"/>
  <c r="AA75" i="2" s="1"/>
  <c r="V133" i="2"/>
  <c r="AA133" i="2" s="1"/>
  <c r="V313" i="2"/>
  <c r="AA313" i="2" s="1"/>
  <c r="V115" i="2"/>
  <c r="AA115" i="2" s="1"/>
  <c r="V288" i="2"/>
  <c r="AA288" i="2" s="1"/>
  <c r="V337" i="2"/>
  <c r="AA337" i="2" s="1"/>
  <c r="V177" i="2"/>
  <c r="AA177" i="2" s="1"/>
  <c r="V363" i="2"/>
  <c r="AA363" i="2" s="1"/>
  <c r="V128" i="2"/>
  <c r="AA128" i="2" s="1"/>
  <c r="V372" i="2"/>
  <c r="AA372" i="2" s="1"/>
  <c r="V85" i="2"/>
  <c r="AA85" i="2" s="1"/>
  <c r="V361" i="2"/>
  <c r="AA361" i="2" s="1"/>
  <c r="U302" i="2"/>
  <c r="Z302" i="2" s="1"/>
  <c r="U257" i="2"/>
  <c r="Z257" i="2" s="1"/>
  <c r="U273" i="2"/>
  <c r="Z273" i="2" s="1"/>
  <c r="U136" i="2"/>
  <c r="Z136" i="2" s="1"/>
  <c r="V227" i="2"/>
  <c r="AA227" i="2" s="1"/>
  <c r="V222" i="2"/>
  <c r="AA222" i="2" s="1"/>
  <c r="V94" i="2"/>
  <c r="AA94" i="2" s="1"/>
  <c r="V102" i="2"/>
  <c r="AA102" i="2" s="1"/>
  <c r="V11" i="2"/>
  <c r="AA11" i="2" s="1"/>
  <c r="V28" i="2"/>
  <c r="AA28" i="2" s="1"/>
  <c r="U171" i="2"/>
  <c r="Z171" i="2" s="1"/>
  <c r="U249" i="2"/>
  <c r="Z249" i="2" s="1"/>
  <c r="U164" i="2"/>
  <c r="Z164" i="2" s="1"/>
  <c r="U63" i="2"/>
  <c r="Z63" i="2" s="1"/>
  <c r="U228" i="2"/>
  <c r="Z228" i="2" s="1"/>
  <c r="U168" i="2"/>
  <c r="Z168" i="2" s="1"/>
  <c r="U113" i="2"/>
  <c r="Z113" i="2" s="1"/>
  <c r="V339" i="2"/>
  <c r="AA339" i="2" s="1"/>
  <c r="V211" i="2"/>
  <c r="AA211" i="2" s="1"/>
  <c r="V240" i="2"/>
  <c r="AA240" i="2" s="1"/>
  <c r="V206" i="2"/>
  <c r="AA206" i="2" s="1"/>
  <c r="U355" i="2"/>
  <c r="Z355" i="2" s="1"/>
  <c r="U189" i="2"/>
  <c r="Z189" i="2" s="1"/>
  <c r="V122" i="2"/>
  <c r="AA122" i="2" s="1"/>
  <c r="V190" i="2"/>
  <c r="AA190" i="2" s="1"/>
  <c r="U223" i="2"/>
  <c r="Z223" i="2" s="1"/>
  <c r="U27" i="2"/>
  <c r="Z27" i="2" s="1"/>
  <c r="V201" i="2"/>
  <c r="AA201" i="2" s="1"/>
  <c r="U48" i="2"/>
  <c r="Z48" i="2" s="1"/>
  <c r="U348" i="2"/>
  <c r="Z348" i="2" s="1"/>
  <c r="V175" i="2"/>
  <c r="AA175" i="2" s="1"/>
  <c r="V358" i="2"/>
  <c r="AA358" i="2" s="1"/>
  <c r="U323" i="2"/>
  <c r="Z323" i="2" s="1"/>
  <c r="U19" i="2"/>
  <c r="Z19" i="2" s="1"/>
  <c r="U367" i="2"/>
  <c r="Z367" i="2" s="1"/>
  <c r="V135" i="2"/>
  <c r="AA135" i="2" s="1"/>
  <c r="V258" i="2"/>
  <c r="AA258" i="2" s="1"/>
  <c r="V323" i="2"/>
  <c r="AA323" i="2" s="1"/>
  <c r="U7" i="2"/>
  <c r="Z7" i="2" s="1"/>
  <c r="U332" i="2"/>
  <c r="Z332" i="2" s="1"/>
  <c r="V307" i="2"/>
  <c r="AA307" i="2" s="1"/>
  <c r="U34" i="2"/>
  <c r="Z34" i="2" s="1"/>
  <c r="U85" i="2"/>
  <c r="Z85" i="2" s="1"/>
  <c r="V346" i="2"/>
  <c r="AA346" i="2" s="1"/>
  <c r="U204" i="2"/>
  <c r="Z204" i="2" s="1"/>
  <c r="U156" i="2"/>
  <c r="Z156" i="2" s="1"/>
  <c r="U151" i="2"/>
  <c r="Z151" i="2" s="1"/>
  <c r="V322" i="2"/>
  <c r="AA322" i="2" s="1"/>
  <c r="V306" i="2"/>
  <c r="AA306" i="2" s="1"/>
  <c r="U205" i="2"/>
  <c r="Z205" i="2" s="1"/>
  <c r="U309" i="2"/>
  <c r="Z309" i="2" s="1"/>
  <c r="U172" i="2"/>
  <c r="Z172" i="2" s="1"/>
  <c r="V147" i="2"/>
  <c r="AA147" i="2" s="1"/>
  <c r="V144" i="2"/>
  <c r="AA144" i="2" s="1"/>
  <c r="V212" i="2"/>
  <c r="AA212" i="2" s="1"/>
  <c r="V257" i="2"/>
  <c r="AA257" i="2" s="1"/>
  <c r="U72" i="2"/>
  <c r="Z72" i="2" s="1"/>
  <c r="V154" i="2"/>
  <c r="AA154" i="2" s="1"/>
  <c r="V83" i="2"/>
  <c r="AA83" i="2" s="1"/>
  <c r="U379" i="2"/>
  <c r="Z379" i="2" s="1"/>
  <c r="V70" i="2"/>
  <c r="AA70" i="2" s="1"/>
  <c r="U37" i="2"/>
  <c r="Z37" i="2" s="1"/>
  <c r="V321" i="2"/>
  <c r="AA321" i="2" s="1"/>
  <c r="U29" i="2"/>
  <c r="Z29" i="2" s="1"/>
  <c r="U124" i="2"/>
  <c r="Z124" i="2" s="1"/>
  <c r="V8" i="2"/>
  <c r="AA8" i="2" s="1"/>
  <c r="V304" i="2"/>
  <c r="AA304" i="2" s="1"/>
  <c r="V375" i="2"/>
  <c r="AA375" i="2" s="1"/>
  <c r="U84" i="2"/>
  <c r="Z84" i="2" s="1"/>
  <c r="V62" i="2"/>
  <c r="AA62" i="2" s="1"/>
  <c r="V314" i="2"/>
  <c r="AA314" i="2" s="1"/>
  <c r="V63" i="2"/>
  <c r="AA63" i="2" s="1"/>
  <c r="U195" i="2"/>
  <c r="Z195" i="2" s="1"/>
  <c r="U271" i="2"/>
  <c r="Z271" i="2" s="1"/>
  <c r="U370" i="2"/>
  <c r="Z370" i="2" s="1"/>
  <c r="U357" i="2"/>
  <c r="Z357" i="2" s="1"/>
  <c r="U161" i="2"/>
  <c r="Z161" i="2" s="1"/>
  <c r="V69" i="2"/>
  <c r="AA69" i="2" s="1"/>
  <c r="V369" i="2"/>
  <c r="AA369" i="2" s="1"/>
  <c r="V105" i="2"/>
  <c r="AA105" i="2" s="1"/>
  <c r="U282" i="2"/>
  <c r="Z282" i="2" s="1"/>
  <c r="V319" i="2"/>
  <c r="AA319" i="2" s="1"/>
  <c r="U360" i="2"/>
  <c r="Z360" i="2" s="1"/>
  <c r="V174" i="2"/>
  <c r="AA174" i="2" s="1"/>
  <c r="V39" i="2"/>
  <c r="AA39" i="2" s="1"/>
  <c r="V3" i="2"/>
  <c r="V126" i="2"/>
  <c r="AA126" i="2" s="1"/>
  <c r="V79" i="2"/>
  <c r="AA79" i="2" s="1"/>
  <c r="V362" i="2"/>
  <c r="AA362" i="2" s="1"/>
  <c r="V146" i="2"/>
  <c r="AA146" i="2" s="1"/>
  <c r="V86" i="2"/>
  <c r="AA86" i="2" s="1"/>
  <c r="V88" i="2"/>
  <c r="AA88" i="2" s="1"/>
  <c r="V31" i="2"/>
  <c r="AA31" i="2" s="1"/>
  <c r="V298" i="2"/>
  <c r="AA298" i="2" s="1"/>
  <c r="V198" i="2"/>
  <c r="AA198" i="2" s="1"/>
  <c r="V207" i="2"/>
  <c r="AA207" i="2" s="1"/>
  <c r="V263" i="2"/>
  <c r="AA263" i="2" s="1"/>
  <c r="V320" i="2"/>
  <c r="AA320" i="2" s="1"/>
  <c r="V15" i="2"/>
  <c r="AA15" i="2" s="1"/>
  <c r="V370" i="2"/>
  <c r="AA370" i="2" s="1"/>
  <c r="V60" i="2"/>
  <c r="AA60" i="2" s="1"/>
  <c r="V352" i="2"/>
  <c r="AA352" i="2" s="1"/>
  <c r="V117" i="2"/>
  <c r="AA117" i="2" s="1"/>
  <c r="V349" i="2"/>
  <c r="AA349" i="2" s="1"/>
  <c r="V325" i="2"/>
  <c r="AA325" i="2" s="1"/>
  <c r="V365" i="2"/>
  <c r="AA365" i="2" s="1"/>
  <c r="V340" i="2"/>
  <c r="AA340" i="2" s="1"/>
  <c r="V252" i="2"/>
  <c r="AA252" i="2" s="1"/>
  <c r="V267" i="2"/>
  <c r="AA267" i="2" s="1"/>
  <c r="V121" i="2"/>
  <c r="AA121" i="2" s="1"/>
  <c r="V221" i="2"/>
  <c r="AA221" i="2" s="1"/>
  <c r="V192" i="2"/>
  <c r="AA192" i="2" s="1"/>
  <c r="V51" i="2"/>
  <c r="AA51" i="2" s="1"/>
  <c r="V376" i="2"/>
  <c r="AA376" i="2" s="1"/>
  <c r="V200" i="2"/>
  <c r="AA200" i="2" s="1"/>
  <c r="V59" i="2"/>
  <c r="AA59" i="2" s="1"/>
  <c r="V82" i="2"/>
  <c r="AA82" i="2" s="1"/>
  <c r="V286" i="2"/>
  <c r="AA286" i="2" s="1"/>
  <c r="V218" i="2"/>
  <c r="AA218" i="2" s="1"/>
  <c r="V202" i="2"/>
  <c r="AA202" i="2" s="1"/>
  <c r="V178" i="2"/>
  <c r="AA178" i="2" s="1"/>
  <c r="V7" i="2"/>
  <c r="AA7" i="2" s="1"/>
  <c r="V326" i="2"/>
  <c r="AA326" i="2" s="1"/>
  <c r="V182" i="2"/>
  <c r="AA182" i="2" s="1"/>
  <c r="V315" i="2"/>
  <c r="AA315" i="2" s="1"/>
  <c r="V347" i="2"/>
  <c r="AA347" i="2" s="1"/>
  <c r="V278" i="2"/>
  <c r="AA278" i="2" s="1"/>
  <c r="V157" i="2"/>
  <c r="AA157" i="2" s="1"/>
  <c r="V353" i="2"/>
  <c r="AA353" i="2" s="1"/>
  <c r="V93" i="2"/>
  <c r="AA93" i="2" s="1"/>
  <c r="V49" i="2"/>
  <c r="AA49" i="2" s="1"/>
  <c r="V27" i="2"/>
  <c r="AA27" i="2" s="1"/>
  <c r="V217" i="2"/>
  <c r="AA217" i="2" s="1"/>
  <c r="V237" i="2"/>
  <c r="AA237" i="2" s="1"/>
  <c r="V208" i="2"/>
  <c r="AA208" i="2" s="1"/>
  <c r="V130" i="2"/>
  <c r="AA130" i="2" s="1"/>
  <c r="V368" i="2"/>
  <c r="AA368" i="2" s="1"/>
  <c r="V71" i="2"/>
  <c r="AA71" i="2" s="1"/>
  <c r="V247" i="2"/>
  <c r="AA247" i="2" s="1"/>
  <c r="V243" i="2"/>
  <c r="AA243" i="2" s="1"/>
  <c r="V354" i="2"/>
  <c r="AA354" i="2" s="1"/>
  <c r="V6" i="2"/>
  <c r="AA6" i="2" s="1"/>
  <c r="V20" i="2"/>
  <c r="AA20" i="2" s="1"/>
  <c r="V246" i="2"/>
  <c r="AA246" i="2" s="1"/>
  <c r="V374" i="2"/>
  <c r="AA374" i="2" s="1"/>
  <c r="V38" i="2"/>
  <c r="AA38" i="2" s="1"/>
  <c r="V262" i="2"/>
  <c r="AA262" i="2" s="1"/>
  <c r="V81" i="2"/>
  <c r="AA81" i="2" s="1"/>
  <c r="V379" i="2"/>
  <c r="AA379" i="2" s="1"/>
  <c r="V271" i="2"/>
  <c r="AA271" i="2" s="1"/>
  <c r="V163" i="2"/>
  <c r="AA163" i="2" s="1"/>
  <c r="V327" i="2"/>
  <c r="AA327" i="2" s="1"/>
  <c r="V80" i="2"/>
  <c r="AA80" i="2" s="1"/>
  <c r="V168" i="2"/>
  <c r="AA168" i="2" s="1"/>
  <c r="V42" i="2"/>
  <c r="AA42" i="2" s="1"/>
  <c r="V46" i="2"/>
  <c r="AA46" i="2" s="1"/>
  <c r="V98" i="2"/>
  <c r="AA98" i="2" s="1"/>
  <c r="V226" i="2"/>
  <c r="AA226" i="2" s="1"/>
  <c r="V279" i="2"/>
  <c r="AA279" i="2" s="1"/>
  <c r="V338" i="2"/>
  <c r="AA338" i="2" s="1"/>
  <c r="V97" i="2"/>
  <c r="AA97" i="2" s="1"/>
  <c r="V153" i="2"/>
  <c r="AA153" i="2" s="1"/>
  <c r="V241" i="2"/>
  <c r="AA241" i="2" s="1"/>
  <c r="V184" i="2"/>
  <c r="AA184" i="2" s="1"/>
  <c r="V186" i="2"/>
  <c r="AA186" i="2" s="1"/>
  <c r="V199" i="2"/>
  <c r="AA199" i="2" s="1"/>
  <c r="V34" i="2"/>
  <c r="AA34" i="2" s="1"/>
  <c r="V266" i="2"/>
  <c r="AA266" i="2" s="1"/>
  <c r="V232" i="2"/>
  <c r="AA232" i="2" s="1"/>
  <c r="V9" i="2"/>
  <c r="AA9" i="2" s="1"/>
  <c r="V14" i="2"/>
  <c r="AA14" i="2" s="1"/>
  <c r="V214" i="2"/>
  <c r="AA214" i="2" s="1"/>
  <c r="V78" i="2"/>
  <c r="AA78" i="2" s="1"/>
  <c r="V162" i="2"/>
  <c r="AA162" i="2" s="1"/>
  <c r="V343" i="2"/>
  <c r="AA343" i="2" s="1"/>
  <c r="V148" i="2"/>
  <c r="AA148" i="2" s="1"/>
  <c r="V234" i="2"/>
  <c r="AA234" i="2" s="1"/>
  <c r="V294" i="2"/>
  <c r="AA294" i="2" s="1"/>
  <c r="V48" i="2"/>
  <c r="AA48" i="2" s="1"/>
  <c r="V238" i="2"/>
  <c r="AA238" i="2" s="1"/>
  <c r="V239" i="2"/>
  <c r="AA239" i="2" s="1"/>
  <c r="V255" i="2"/>
  <c r="AA255" i="2" s="1"/>
  <c r="V158" i="2"/>
  <c r="AA158" i="2" s="1"/>
  <c r="V242" i="2"/>
  <c r="AA242" i="2" s="1"/>
  <c r="V111" i="2"/>
  <c r="AA111" i="2" s="1"/>
  <c r="V32" i="2"/>
  <c r="AA32" i="2" s="1"/>
  <c r="V35" i="2"/>
  <c r="AA35" i="2" s="1"/>
  <c r="V290" i="2"/>
  <c r="AA290" i="2" s="1"/>
  <c r="V215" i="2"/>
  <c r="AA215" i="2" s="1"/>
  <c r="V204" i="2"/>
  <c r="AA204" i="2" s="1"/>
  <c r="V127" i="2"/>
  <c r="AA127" i="2" s="1"/>
  <c r="V336" i="2"/>
  <c r="AA336" i="2" s="1"/>
  <c r="V95" i="2"/>
  <c r="AA95" i="2" s="1"/>
  <c r="V18" i="2"/>
  <c r="AA18" i="2" s="1"/>
  <c r="V196" i="2"/>
  <c r="AA196" i="2" s="1"/>
  <c r="V261" i="2"/>
  <c r="AA261" i="2" s="1"/>
  <c r="V125" i="2"/>
  <c r="AA125" i="2" s="1"/>
  <c r="V203" i="2"/>
  <c r="AA203" i="2" s="1"/>
  <c r="V165" i="2"/>
  <c r="AA165" i="2" s="1"/>
  <c r="V300" i="2"/>
  <c r="AA300" i="2" s="1"/>
  <c r="V160" i="2"/>
  <c r="AA160" i="2" s="1"/>
  <c r="V131" i="2"/>
  <c r="AA131" i="2" s="1"/>
  <c r="V103" i="2"/>
  <c r="AA103" i="2" s="1"/>
  <c r="V355" i="2"/>
  <c r="AA355" i="2" s="1"/>
  <c r="V172" i="2"/>
  <c r="AA172" i="2" s="1"/>
  <c r="V104" i="2"/>
  <c r="AA104" i="2" s="1"/>
  <c r="V335" i="2"/>
  <c r="AA335" i="2" s="1"/>
  <c r="V195" i="2"/>
  <c r="AA195" i="2" s="1"/>
  <c r="V12" i="2"/>
  <c r="AA12" i="2" s="1"/>
  <c r="V76" i="2"/>
  <c r="AA76" i="2" s="1"/>
  <c r="V140" i="2"/>
  <c r="AA140" i="2" s="1"/>
  <c r="V40" i="2"/>
  <c r="AA40" i="2" s="1"/>
  <c r="V23" i="2"/>
  <c r="AA23" i="2" s="1"/>
  <c r="V87" i="2"/>
  <c r="AA87" i="2" s="1"/>
  <c r="V151" i="2"/>
  <c r="AA151" i="2" s="1"/>
  <c r="V72" i="2"/>
  <c r="AA72" i="2" s="1"/>
  <c r="V150" i="2"/>
  <c r="AA150" i="2" s="1"/>
  <c r="V123" i="2"/>
  <c r="AA123" i="2" s="1"/>
  <c r="V250" i="2"/>
  <c r="AA250" i="2" s="1"/>
  <c r="V136" i="2"/>
  <c r="AA136" i="2" s="1"/>
  <c r="V21" i="2"/>
  <c r="AA21" i="2" s="1"/>
  <c r="V73" i="2"/>
  <c r="AA73" i="2" s="1"/>
  <c r="V37" i="2"/>
  <c r="AA37" i="2" s="1"/>
  <c r="V377" i="2"/>
  <c r="AA377" i="2" s="1"/>
  <c r="V4" i="2"/>
  <c r="AA4" i="2" s="1"/>
  <c r="V205" i="2"/>
  <c r="AA205" i="2" s="1"/>
  <c r="V41" i="2"/>
  <c r="AA41" i="2" s="1"/>
  <c r="V24" i="2"/>
  <c r="AA24" i="2" s="1"/>
  <c r="V116" i="2"/>
  <c r="AA116" i="2" s="1"/>
  <c r="V308" i="2"/>
  <c r="AA308" i="2" s="1"/>
  <c r="V245" i="2"/>
  <c r="AA245" i="2" s="1"/>
  <c r="V324" i="2"/>
  <c r="AA324" i="2" s="1"/>
  <c r="V100" i="2"/>
  <c r="AA100" i="2" s="1"/>
  <c r="V101" i="2"/>
  <c r="AA101" i="2" s="1"/>
  <c r="V359" i="2"/>
  <c r="AA359" i="2" s="1"/>
  <c r="V124" i="2"/>
  <c r="AA124" i="2" s="1"/>
  <c r="V223" i="2"/>
  <c r="AA223" i="2" s="1"/>
  <c r="V143" i="2"/>
  <c r="AA143" i="2" s="1"/>
  <c r="V67" i="2"/>
  <c r="AA67" i="2" s="1"/>
  <c r="V44" i="2"/>
  <c r="AA44" i="2" s="1"/>
  <c r="V108" i="2"/>
  <c r="AA108" i="2" s="1"/>
  <c r="V66" i="2"/>
  <c r="AA66" i="2" s="1"/>
  <c r="V274" i="2"/>
  <c r="AA274" i="2" s="1"/>
  <c r="V142" i="2"/>
  <c r="AA142" i="2" s="1"/>
  <c r="V291" i="2"/>
  <c r="AA291" i="2" s="1"/>
  <c r="V55" i="2"/>
  <c r="AA55" i="2" s="1"/>
  <c r="V119" i="2"/>
  <c r="AA119" i="2" s="1"/>
  <c r="V183" i="2"/>
  <c r="AA183" i="2" s="1"/>
  <c r="V64" i="2"/>
  <c r="AA64" i="2" s="1"/>
  <c r="V248" i="2"/>
  <c r="AA248" i="2" s="1"/>
  <c r="V56" i="2"/>
  <c r="AA56" i="2" s="1"/>
  <c r="V74" i="2"/>
  <c r="AA74" i="2" s="1"/>
  <c r="V276" i="2"/>
  <c r="AA276" i="2" s="1"/>
  <c r="V310" i="2"/>
  <c r="AA310" i="2" s="1"/>
  <c r="V230" i="2"/>
  <c r="AA230" i="2" s="1"/>
  <c r="V159" i="2"/>
  <c r="AA159" i="2" s="1"/>
  <c r="V296" i="2"/>
  <c r="AA296" i="2" s="1"/>
  <c r="V16" i="2"/>
  <c r="AA16" i="2" s="1"/>
  <c r="V96" i="2"/>
  <c r="AA96" i="2" s="1"/>
  <c r="V170" i="2"/>
  <c r="AA170" i="2" s="1"/>
  <c r="V219" i="2"/>
  <c r="AA219" i="2" s="1"/>
  <c r="V118" i="2"/>
  <c r="AA118" i="2" s="1"/>
  <c r="V22" i="2"/>
  <c r="AA22" i="2" s="1"/>
  <c r="V57" i="2"/>
  <c r="AA57" i="2" s="1"/>
  <c r="V13" i="2"/>
  <c r="AA13" i="2" s="1"/>
  <c r="V213" i="2"/>
  <c r="AA213" i="2" s="1"/>
  <c r="V289" i="2"/>
  <c r="AA289" i="2" s="1"/>
  <c r="V189" i="2"/>
  <c r="AA189" i="2" s="1"/>
  <c r="V113" i="2"/>
  <c r="AA113" i="2" s="1"/>
  <c r="V179" i="2"/>
  <c r="AA179" i="2" s="1"/>
  <c r="V29" i="2"/>
  <c r="AA29" i="2" s="1"/>
  <c r="V45" i="2"/>
  <c r="AA45" i="2" s="1"/>
  <c r="V341" i="2"/>
  <c r="AA341" i="2" s="1"/>
  <c r="V292" i="2"/>
  <c r="AA292" i="2" s="1"/>
  <c r="V244" i="2"/>
  <c r="AA244" i="2" s="1"/>
  <c r="V84" i="2"/>
  <c r="AA84" i="2" s="1"/>
  <c r="V378" i="2"/>
  <c r="AA378" i="2" s="1"/>
  <c r="V270" i="2"/>
  <c r="AA270" i="2" s="1"/>
  <c r="V139" i="2"/>
  <c r="AA139" i="2" s="1"/>
  <c r="V54" i="2"/>
  <c r="AA54" i="2" s="1"/>
  <c r="V50" i="2"/>
  <c r="AA50" i="2" s="1"/>
  <c r="V210" i="2"/>
  <c r="AA210" i="2" s="1"/>
  <c r="V318" i="2"/>
  <c r="AA318" i="2" s="1"/>
  <c r="V342" i="2"/>
  <c r="AA342" i="2" s="1"/>
  <c r="V302" i="2"/>
  <c r="AA302" i="2" s="1"/>
  <c r="V194" i="2"/>
  <c r="AA194" i="2" s="1"/>
  <c r="V30" i="2"/>
  <c r="AA30" i="2" s="1"/>
  <c r="V110" i="2"/>
  <c r="AA110" i="2" s="1"/>
  <c r="V90" i="2"/>
  <c r="AA90" i="2" s="1"/>
  <c r="V138" i="2"/>
  <c r="AA138" i="2" s="1"/>
  <c r="V366" i="2"/>
  <c r="AA366" i="2" s="1"/>
  <c r="V47" i="2"/>
  <c r="AA47" i="2" s="1"/>
  <c r="V17" i="2"/>
  <c r="AA17" i="2" s="1"/>
  <c r="V330" i="2"/>
  <c r="AA330" i="2" s="1"/>
  <c r="V367" i="2"/>
  <c r="AA367" i="2" s="1"/>
  <c r="V19" i="2"/>
  <c r="AA19" i="2" s="1"/>
  <c r="V89" i="2"/>
  <c r="AA89" i="2" s="1"/>
  <c r="V295" i="2"/>
  <c r="AA295" i="2" s="1"/>
  <c r="V282" i="2"/>
  <c r="AA282" i="2" s="1"/>
  <c r="U160" i="2"/>
  <c r="Z160" i="2" s="1"/>
  <c r="V268" i="2"/>
  <c r="AA268" i="2" s="1"/>
  <c r="V164" i="2"/>
  <c r="AA164" i="2" s="1"/>
  <c r="V297" i="2"/>
  <c r="AA297" i="2" s="1"/>
  <c r="U265" i="2"/>
  <c r="Z265" i="2" s="1"/>
  <c r="U225" i="2"/>
  <c r="Z225" i="2" s="1"/>
  <c r="V281" i="2"/>
  <c r="AA281" i="2" s="1"/>
  <c r="U146" i="2"/>
  <c r="Z146" i="2" s="1"/>
  <c r="U366" i="2"/>
  <c r="Z366" i="2" s="1"/>
  <c r="V348" i="2"/>
  <c r="AA348" i="2" s="1"/>
  <c r="V273" i="2"/>
  <c r="AA273" i="2" s="1"/>
  <c r="V109" i="2"/>
  <c r="AA109" i="2" s="1"/>
  <c r="U274" i="2"/>
  <c r="Z274" i="2" s="1"/>
  <c r="V155" i="2"/>
  <c r="AA155" i="2" s="1"/>
  <c r="V233" i="2"/>
  <c r="AA233" i="2" s="1"/>
  <c r="V312" i="2"/>
  <c r="AA312" i="2" s="1"/>
  <c r="U297" i="2"/>
  <c r="Z297" i="2" s="1"/>
  <c r="U270" i="2"/>
  <c r="Z270" i="2" s="1"/>
  <c r="U26" i="2"/>
  <c r="Z26" i="2" s="1"/>
  <c r="V187" i="2"/>
  <c r="AA187" i="2" s="1"/>
  <c r="U33" i="2"/>
  <c r="Z33" i="2" s="1"/>
  <c r="U209" i="2"/>
  <c r="Z209" i="2" s="1"/>
  <c r="V373" i="2"/>
  <c r="AA373" i="2" s="1"/>
  <c r="U229" i="2"/>
  <c r="Z229" i="2" s="1"/>
  <c r="U326" i="2"/>
  <c r="Z326" i="2" s="1"/>
  <c r="V169" i="2"/>
  <c r="AA169" i="2" s="1"/>
  <c r="V284" i="2"/>
  <c r="AA284" i="2" s="1"/>
  <c r="V356" i="2"/>
  <c r="AA356" i="2" s="1"/>
  <c r="U190" i="2"/>
  <c r="Z190" i="2" s="1"/>
  <c r="V305" i="2"/>
  <c r="AA305" i="2" s="1"/>
  <c r="V141" i="2"/>
  <c r="AA141" i="2" s="1"/>
  <c r="U290" i="2"/>
  <c r="Z290" i="2" s="1"/>
  <c r="U252" i="2"/>
  <c r="Z252" i="2" s="1"/>
  <c r="U137" i="2"/>
  <c r="Z137" i="2" s="1"/>
  <c r="U193" i="2"/>
  <c r="Z193" i="2" s="1"/>
  <c r="U254" i="2"/>
  <c r="Z254" i="2" s="1"/>
  <c r="U138" i="2"/>
  <c r="Z138" i="2" s="1"/>
  <c r="U174" i="2"/>
  <c r="Z174" i="2" s="1"/>
  <c r="U8" i="2"/>
  <c r="Z8" i="2" s="1"/>
  <c r="V231" i="2"/>
  <c r="AA231" i="2" s="1"/>
  <c r="V36" i="2"/>
  <c r="AA36" i="2" s="1"/>
  <c r="V228" i="2"/>
  <c r="AA228" i="2" s="1"/>
  <c r="U6" i="2"/>
  <c r="Z6" i="2" s="1"/>
  <c r="U261" i="2"/>
  <c r="Z261" i="2" s="1"/>
  <c r="U338" i="2"/>
  <c r="Z338" i="2" s="1"/>
  <c r="U202" i="2"/>
  <c r="Z202" i="2" s="1"/>
  <c r="U289" i="2"/>
  <c r="Z289" i="2" s="1"/>
  <c r="V364" i="2"/>
  <c r="AA364" i="2" s="1"/>
  <c r="V193" i="2"/>
  <c r="AA193" i="2" s="1"/>
  <c r="V333" i="2"/>
  <c r="AA333" i="2" s="1"/>
  <c r="V161" i="2"/>
  <c r="AA161" i="2" s="1"/>
  <c r="V293" i="2"/>
  <c r="AA293" i="2" s="1"/>
  <c r="U115" i="2"/>
  <c r="Z115" i="2" s="1"/>
  <c r="V264" i="2"/>
  <c r="AA264" i="2" s="1"/>
  <c r="V185" i="2"/>
  <c r="AA185" i="2" s="1"/>
  <c r="V209" i="2"/>
  <c r="AA209" i="2" s="1"/>
  <c r="U132" i="2"/>
  <c r="Z132" i="2" s="1"/>
  <c r="U61" i="2"/>
  <c r="Z61" i="2" s="1"/>
  <c r="U277" i="2"/>
  <c r="Z277" i="2" s="1"/>
  <c r="U133" i="2"/>
  <c r="Z133" i="2" s="1"/>
  <c r="U334" i="2"/>
  <c r="Z334" i="2" s="1"/>
  <c r="U296" i="2"/>
  <c r="Z296" i="2" s="1"/>
  <c r="U73" i="2"/>
  <c r="Z73" i="2" s="1"/>
  <c r="U237" i="2"/>
  <c r="Z237" i="2" s="1"/>
  <c r="U82" i="2"/>
  <c r="Z82" i="2" s="1"/>
  <c r="U122" i="2"/>
  <c r="Z122" i="2" s="1"/>
  <c r="U210" i="2"/>
  <c r="Z210" i="2" s="1"/>
  <c r="U120" i="2"/>
  <c r="Z120" i="2" s="1"/>
  <c r="U169" i="2"/>
  <c r="Z169" i="2" s="1"/>
  <c r="U234" i="2"/>
  <c r="Z234" i="2" s="1"/>
  <c r="U346" i="2"/>
  <c r="Z346" i="2" s="1"/>
  <c r="V272" i="2"/>
  <c r="AA272" i="2" s="1"/>
  <c r="V68" i="2"/>
  <c r="AA68" i="2" s="1"/>
  <c r="V216" i="2"/>
  <c r="AA216" i="2" s="1"/>
  <c r="V269" i="2"/>
  <c r="AA269" i="2" s="1"/>
  <c r="V265" i="2"/>
  <c r="AA265" i="2" s="1"/>
  <c r="V357" i="2"/>
  <c r="AA357" i="2" s="1"/>
  <c r="V381" i="2"/>
  <c r="AA381" i="2" s="1"/>
  <c r="V91" i="2"/>
  <c r="AA91" i="2" s="1"/>
  <c r="V328" i="2"/>
  <c r="AA328" i="2" s="1"/>
  <c r="V129" i="2"/>
  <c r="AA129" i="2" s="1"/>
  <c r="V225" i="2"/>
  <c r="AA225" i="2" s="1"/>
  <c r="V181" i="2"/>
  <c r="AA181" i="2" s="1"/>
  <c r="V137" i="2"/>
  <c r="AA137" i="2" s="1"/>
  <c r="U90" i="2"/>
  <c r="Z90" i="2" s="1"/>
  <c r="U233" i="2"/>
  <c r="Z233" i="2" s="1"/>
  <c r="U9" i="2"/>
  <c r="Z9" i="2" s="1"/>
  <c r="U44" i="2"/>
  <c r="Z44" i="2" s="1"/>
  <c r="V77" i="2"/>
  <c r="AA77" i="2" s="1"/>
  <c r="V191" i="2"/>
  <c r="AA191" i="2" s="1"/>
  <c r="V106" i="2"/>
  <c r="AA106" i="2" s="1"/>
  <c r="V5" i="2"/>
  <c r="AA5" i="2" s="1"/>
  <c r="V299" i="2"/>
  <c r="AA299" i="2" s="1"/>
  <c r="V260" i="2"/>
  <c r="AA260" i="2" s="1"/>
  <c r="U292" i="2"/>
  <c r="Z292" i="2" s="1"/>
  <c r="U352" i="2"/>
  <c r="Z352" i="2" s="1"/>
  <c r="U339" i="2"/>
  <c r="Z339" i="2" s="1"/>
  <c r="U311" i="2"/>
  <c r="Z311" i="2" s="1"/>
  <c r="U239" i="2"/>
  <c r="Z239" i="2" s="1"/>
  <c r="U288" i="2"/>
  <c r="Z288" i="2" s="1"/>
  <c r="U371" i="2"/>
  <c r="Z371" i="2" s="1"/>
  <c r="U22" i="2"/>
  <c r="Z22" i="2" s="1"/>
  <c r="U372" i="2"/>
  <c r="Z372" i="2" s="1"/>
  <c r="V275" i="2"/>
  <c r="AA275" i="2" s="1"/>
  <c r="V259" i="2"/>
  <c r="AA259" i="2" s="1"/>
  <c r="U155" i="2"/>
  <c r="Z155" i="2" s="1"/>
  <c r="U59" i="2"/>
  <c r="Z59" i="2" s="1"/>
  <c r="U287" i="2"/>
  <c r="Z287" i="2" s="1"/>
  <c r="U163" i="2"/>
  <c r="Z163" i="2" s="1"/>
  <c r="U55" i="2"/>
  <c r="Z55" i="2" s="1"/>
  <c r="V220" i="2"/>
  <c r="AA220" i="2" s="1"/>
  <c r="V329" i="2"/>
  <c r="AA329" i="2" s="1"/>
  <c r="V99" i="2"/>
  <c r="AA99" i="2" s="1"/>
  <c r="V134" i="2"/>
  <c r="AA134" i="2" s="1"/>
  <c r="U87" i="2"/>
  <c r="Z87" i="2" s="1"/>
  <c r="U235" i="2"/>
  <c r="Z235" i="2" s="1"/>
  <c r="V371" i="2"/>
  <c r="AA371" i="2" s="1"/>
  <c r="V287" i="2"/>
  <c r="AA287" i="2" s="1"/>
  <c r="V311" i="2"/>
  <c r="AA311" i="2" s="1"/>
  <c r="U118" i="2"/>
  <c r="Z118" i="2" s="1"/>
  <c r="V283" i="2"/>
  <c r="AA283" i="2" s="1"/>
  <c r="U96" i="2"/>
  <c r="Z96" i="2" s="1"/>
  <c r="V334" i="2"/>
  <c r="AA334" i="2" s="1"/>
  <c r="U192" i="2"/>
  <c r="Z192" i="2" s="1"/>
  <c r="U232" i="2"/>
  <c r="Z232" i="2" s="1"/>
  <c r="U353" i="2"/>
  <c r="Z353" i="2" s="1"/>
  <c r="U230" i="2"/>
  <c r="Z230" i="2" s="1"/>
  <c r="V149" i="2"/>
  <c r="AA149" i="2" s="1"/>
  <c r="V277" i="2"/>
  <c r="AA277" i="2" s="1"/>
  <c r="V33" i="2"/>
  <c r="AA33" i="2" s="1"/>
  <c r="V180" i="2"/>
  <c r="AA180" i="2" s="1"/>
  <c r="V254" i="2"/>
  <c r="AA254" i="2" s="1"/>
  <c r="U224" i="2"/>
  <c r="Z224" i="2" s="1"/>
  <c r="V303" i="2"/>
  <c r="AA303" i="2" s="1"/>
  <c r="U4" i="2"/>
  <c r="Z4" i="2" s="1"/>
  <c r="U336" i="2"/>
  <c r="Z336" i="2" s="1"/>
  <c r="U208" i="2"/>
  <c r="Z208" i="2" s="1"/>
  <c r="B16" i="15" l="1" a="1"/>
  <c r="B16" i="15" s="1"/>
  <c r="B21" i="15" s="1"/>
  <c r="E20" i="2"/>
  <c r="E24" i="2" s="1"/>
  <c r="B15" i="15" a="1"/>
  <c r="B15" i="15" s="1"/>
  <c r="N10" i="15" s="1"/>
  <c r="B24" i="2"/>
  <c r="F21" i="2"/>
  <c r="C20" i="2"/>
  <c r="C24" i="2" s="1"/>
  <c r="C21" i="2"/>
  <c r="AA3" i="2"/>
  <c r="Z3" i="2"/>
  <c r="AD3" i="2"/>
  <c r="F24" i="2" s="1"/>
  <c r="AC3" i="2"/>
  <c r="AB3" i="2"/>
  <c r="D20" i="2" s="1"/>
  <c r="D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tc={510961CD-AB6B-476F-B393-8A663024B1A3}</author>
    <author>tc={A0FBD0F6-1A83-4C61-A37B-26A1B52319A3}</author>
    <author>tc={2962BE14-7001-40B7-BCA3-AEB8204BA477}</author>
    <author>tc={6C3F6229-8F96-4397-B9D2-E521470D981D}</author>
  </authors>
  <commentList>
    <comment ref="A18" authorId="0" shapeId="0" xr:uid="{510961CD-AB6B-476F-B393-8A663024B1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Steps:
1- Use P/L series and cut-off point of 5%=0.05 in Excel function "=PERCENTILE(P/L;0.05)</t>
      </text>
    </comment>
    <comment ref="A19" authorId="1" shapeId="0" xr:uid="{A0FBD0F6-1A83-4C61-A37B-26A1B52319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Steps:
1- Calculate sum for those P/L which are &lt; 5% VaR using Excel function "=SUMIF (returns;"&lt;"5% VaR")
2- Calculate number of times when P/L are &lt; 5% VaR using EXcel function =COUNTIF(returns;"&lt;"5% VaR")
3- Divide sum/number of times to get ES</t>
      </text>
    </comment>
    <comment ref="A20" authorId="2" shapeId="0" xr:uid="{2962BE14-7001-40B7-BCA3-AEB8204BA4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Steps:
1- Calculate difference X - average
2-Square the difference (X - average)^2 and divide by the number of occurences below 0
3- Calculate number of times n when there is a negative difference X-average, using Excel function "n=COUNTIF(X - average;"&lt;0")"
4- Divide the sum of squared negative differences with their occurence n</t>
      </text>
    </comment>
    <comment ref="A21" authorId="3" shapeId="0" xr:uid="{6C3F6229-8F96-4397-B9D2-E521470D98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Steps:
1- Calculate "annual mean - 3* annual standard deviations" as the benchmark
2- Count the number of times when P/L is belowthe benchmark, using Excel function
'=COUNTIF(returns;&lt;"cut-off)" and divide with the number of total returns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tc={08E46239-D49A-42DF-BAF7-5E02CDA89673}</author>
    <author>tc={B0E2F9CF-2A1B-4839-A8A0-1179C133C30C}</author>
  </authors>
  <commentList>
    <comment ref="AG5" authorId="0" shapeId="0" xr:uid="{08E46239-D49A-42DF-BAF7-5E02CDA8967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CML (Capital Market Line) also Tangent Portfolio Line = Rf+SRxSD</t>
      </text>
    </comment>
    <comment ref="AG7" authorId="1" shapeId="0" xr:uid="{B0E2F9CF-2A1B-4839-A8A0-1179C133C3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rf + risk-premium * beta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<sst xmlns="http://schemas.openxmlformats.org/spreadsheetml/2006/main" count="396" uniqueCount="113">
  <si>
    <t>Date</t>
  </si>
  <si>
    <t>S214X3</t>
  </si>
  <si>
    <t>MSMEXFL</t>
  </si>
  <si>
    <t>S&amp;PCOMP</t>
  </si>
  <si>
    <t>SWEDOMX</t>
  </si>
  <si>
    <t>PALLADM</t>
  </si>
  <si>
    <t>Risk-free</t>
  </si>
  <si>
    <t>Selected 5 assets from the risky ones: 2 indices from the 30 given and 3 commodities from the 6 given</t>
  </si>
  <si>
    <t>Ratio</t>
  </si>
  <si>
    <t>Average excess return</t>
  </si>
  <si>
    <t>Variance</t>
  </si>
  <si>
    <t>Standard deviation</t>
  </si>
  <si>
    <t>Checks on normality</t>
  </si>
  <si>
    <t>Lower partial SD (LPSD)</t>
  </si>
  <si>
    <t>Skewness</t>
  </si>
  <si>
    <t>Kurtosis</t>
  </si>
  <si>
    <t>VaR 5%</t>
  </si>
  <si>
    <t>Var 5%</t>
  </si>
  <si>
    <t>Expected Shortfall (ES)</t>
  </si>
  <si>
    <t>Negative 3 sigma actual</t>
  </si>
  <si>
    <t>normal</t>
  </si>
  <si>
    <t>1-month SD conditional 10%</t>
  </si>
  <si>
    <t>Performance</t>
  </si>
  <si>
    <t>Sharpe ratio</t>
  </si>
  <si>
    <t>Sortino ratio</t>
  </si>
  <si>
    <t>M. Risk-free</t>
  </si>
  <si>
    <t>A. Risk-free</t>
  </si>
  <si>
    <t>Returns</t>
  </si>
  <si>
    <t>Excess returns</t>
  </si>
  <si>
    <t>mean</t>
  </si>
  <si>
    <t>x-r</t>
  </si>
  <si>
    <t>(x-r)^2</t>
  </si>
  <si>
    <t>Excess return</t>
  </si>
  <si>
    <t>Annualized</t>
  </si>
  <si>
    <t>Annual mean</t>
  </si>
  <si>
    <t>Max.</t>
  </si>
  <si>
    <t>Min.</t>
  </si>
  <si>
    <t>Negative 3 sigma outcomes</t>
  </si>
  <si>
    <t>Mkt-RF</t>
  </si>
  <si>
    <t>SMB</t>
  </si>
  <si>
    <t>HML</t>
  </si>
  <si>
    <t>RMW</t>
  </si>
  <si>
    <t>CMA</t>
  </si>
  <si>
    <t>There was no statistically relevant alpha found in any of these indeces.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</si>
  <si>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</si>
  <si>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</si>
  <si>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</si>
  <si>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</si>
  <si>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</si>
  <si>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</si>
  <si>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</si>
  <si>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</si>
  <si>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</si>
  <si>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</si>
  <si>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</si>
  <si>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</si>
  <si>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</si>
  <si>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</si>
  <si>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</si>
  <si>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</si>
  <si>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</si>
  <si>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</si>
  <si>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</si>
  <si>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</si>
  <si>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</si>
  <si>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</si>
  <si>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</si>
  <si>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RF</t>
  </si>
  <si>
    <t>Constraint</t>
  </si>
  <si>
    <t>Equal weights</t>
  </si>
  <si>
    <t>Short selling is allowed</t>
  </si>
  <si>
    <t>Weights (NRF)</t>
  </si>
  <si>
    <t>Ratios</t>
  </si>
  <si>
    <t>Weights</t>
  </si>
  <si>
    <t>Risk free</t>
  </si>
  <si>
    <t>Portfolio</t>
  </si>
  <si>
    <t>Risk premium</t>
  </si>
  <si>
    <t>Weights (RF)</t>
  </si>
  <si>
    <t>Return</t>
  </si>
  <si>
    <t>No risk-free</t>
  </si>
  <si>
    <t>Volatility</t>
  </si>
  <si>
    <t>With risk-free</t>
  </si>
  <si>
    <t>CML</t>
  </si>
  <si>
    <t>Cov. Matrix</t>
  </si>
  <si>
    <t>beta</t>
  </si>
  <si>
    <t>Minimum risk</t>
  </si>
  <si>
    <t>SML</t>
  </si>
  <si>
    <t>Strategy</t>
  </si>
  <si>
    <t>SS eficient portfolio</t>
  </si>
  <si>
    <t>Short selling</t>
  </si>
  <si>
    <t>No short selling</t>
  </si>
  <si>
    <t>Max. Sharpe Ratio</t>
  </si>
  <si>
    <t>Name</t>
  </si>
  <si>
    <t>Result</t>
  </si>
  <si>
    <t>Return (NRF)</t>
  </si>
  <si>
    <t>Return (RF)</t>
  </si>
  <si>
    <t>Variance (NRF)</t>
  </si>
  <si>
    <t>Variance (RF)</t>
  </si>
  <si>
    <t>Standard deviation (NRF)</t>
  </si>
  <si>
    <t>Standard deviation (RF)</t>
  </si>
  <si>
    <t>No short selling allowed</t>
  </si>
  <si>
    <t>Short selling allowed</t>
  </si>
  <si>
    <t>Sharpe Ratio</t>
  </si>
  <si>
    <t>SD</t>
  </si>
  <si>
    <t>Tangent</t>
  </si>
  <si>
    <t>Efficient weights</t>
  </si>
  <si>
    <t>Covariance matrix:</t>
  </si>
  <si>
    <t>Monthly population covariance</t>
  </si>
  <si>
    <t>Multiply by n/(n-1) to go from population to sample:</t>
  </si>
  <si>
    <t>Monthly sample covariance</t>
  </si>
  <si>
    <t>Annual sample covariance</t>
  </si>
  <si>
    <t>Correlation matrix: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</si>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</sst>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%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13">
    <xf numFmtId="0" fontId="0" fillId="0" borderId="0" xfId="0"/>
    <xf numFmtId="0" fontId="1" fillId="0" borderId="0" xfId="1" applyFill="1" applyBorder="1"/>
    <xf numFmtId="14" fontId="0" fillId="0" borderId="0" xfId="0" applyNumberFormat="1"/>
    <xf numFmtId="0" fontId="2" fillId="0" borderId="0" xfId="1" applyFont="1" applyFill="1" applyBorder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6" fontId="0" fillId="0" borderId="0" xfId="0" applyNumberFormat="1"/>
    <xf numFmtId="0" fontId="1" fillId="4" borderId="0" xfId="1" applyFill="1" applyBorder="1"/>
    <xf numFmtId="0" fontId="0" fillId="5" borderId="0" xfId="0" applyFill="1"/>
    <xf numFmtId="0" fontId="0" fillId="7" borderId="0" xfId="0" applyFill="1"/>
    <xf numFmtId="0" fontId="1" fillId="0" borderId="0" xfId="1"/>
    <xf numFmtId="166" fontId="0" fillId="0" borderId="0" xfId="2" applyNumberFormat="1" applyFont="1" applyFill="1" applyBorder="1"/>
    <xf numFmtId="166" fontId="0" fillId="0" borderId="0" xfId="2" applyNumberFormat="1" applyFont="1" applyAlignment="1">
      <alignment horizontal="right"/>
    </xf>
    <xf numFmtId="0" fontId="0" fillId="0" borderId="1" xfId="0" applyBorder="1"/>
    <xf numFmtId="166" fontId="0" fillId="0" borderId="1" xfId="0" applyNumberFormat="1" applyBorder="1"/>
    <xf numFmtId="0" fontId="0" fillId="8" borderId="1" xfId="0" applyFill="1" applyBorder="1"/>
    <xf numFmtId="0" fontId="1" fillId="8" borderId="1" xfId="1" applyFill="1" applyBorder="1"/>
    <xf numFmtId="165" fontId="0" fillId="3" borderId="0" xfId="0" applyNumberFormat="1" applyFill="1"/>
    <xf numFmtId="165" fontId="0" fillId="2" borderId="0" xfId="0" applyNumberFormat="1" applyFill="1"/>
    <xf numFmtId="164" fontId="0" fillId="0" borderId="1" xfId="0" applyNumberFormat="1" applyBorder="1"/>
    <xf numFmtId="9" fontId="0" fillId="0" borderId="0" xfId="2" applyFont="1" applyFill="1" applyBorder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10" borderId="6" xfId="0" applyNumberFormat="1" applyFill="1" applyBorder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10" borderId="7" xfId="0" applyNumberFormat="1" applyFill="1" applyBorder="1" applyAlignment="1">
      <alignment horizontal="center"/>
    </xf>
    <xf numFmtId="164" fontId="0" fillId="10" borderId="8" xfId="0" applyNumberFormat="1" applyFill="1" applyBorder="1" applyAlignment="1">
      <alignment horizontal="center"/>
    </xf>
    <xf numFmtId="164" fontId="0" fillId="10" borderId="9" xfId="0" applyNumberFormat="1" applyFill="1" applyBorder="1" applyAlignment="1">
      <alignment horizontal="center"/>
    </xf>
    <xf numFmtId="164" fontId="0" fillId="10" borderId="10" xfId="0" applyNumberFormat="1" applyFill="1" applyBorder="1" applyAlignment="1">
      <alignment horizontal="center"/>
    </xf>
    <xf numFmtId="0" fontId="1" fillId="12" borderId="6" xfId="1" applyFill="1" applyBorder="1"/>
    <xf numFmtId="0" fontId="1" fillId="12" borderId="0" xfId="1" applyFill="1" applyBorder="1"/>
    <xf numFmtId="0" fontId="1" fillId="12" borderId="7" xfId="1" applyFill="1" applyBorder="1"/>
    <xf numFmtId="164" fontId="0" fillId="2" borderId="6" xfId="0" applyNumberFormat="1" applyFill="1" applyBorder="1" applyAlignment="1">
      <alignment horizontal="center"/>
    </xf>
    <xf numFmtId="9" fontId="0" fillId="0" borderId="1" xfId="2" applyFont="1" applyFill="1" applyBorder="1"/>
    <xf numFmtId="10" fontId="0" fillId="0" borderId="1" xfId="2" applyNumberFormat="1" applyFont="1" applyFill="1" applyBorder="1"/>
    <xf numFmtId="0" fontId="2" fillId="0" borderId="6" xfId="1" applyFont="1" applyFill="1" applyBorder="1"/>
    <xf numFmtId="167" fontId="0" fillId="0" borderId="1" xfId="2" applyNumberFormat="1" applyFont="1" applyFill="1" applyBorder="1"/>
    <xf numFmtId="0" fontId="1" fillId="4" borderId="0" xfId="1" applyFill="1"/>
    <xf numFmtId="0" fontId="6" fillId="0" borderId="0" xfId="0" applyFont="1"/>
    <xf numFmtId="1" fontId="0" fillId="2" borderId="0" xfId="0" applyNumberFormat="1" applyFill="1"/>
    <xf numFmtId="0" fontId="1" fillId="0" borderId="1" xfId="1" applyFill="1" applyBorder="1"/>
    <xf numFmtId="0" fontId="7" fillId="0" borderId="13" xfId="0" applyFont="1" applyBorder="1" applyAlignment="1">
      <alignment horizontal="centerContinuous"/>
    </xf>
    <xf numFmtId="0" fontId="0" fillId="0" borderId="14" xfId="0" applyBorder="1"/>
    <xf numFmtId="2" fontId="0" fillId="0" borderId="14" xfId="0" applyNumberFormat="1" applyBorder="1"/>
    <xf numFmtId="0" fontId="7" fillId="0" borderId="13" xfId="0" applyFont="1" applyBorder="1" applyAlignment="1">
      <alignment horizontal="center"/>
    </xf>
    <xf numFmtId="2" fontId="0" fillId="13" borderId="0" xfId="0" applyNumberFormat="1" applyFill="1"/>
    <xf numFmtId="2" fontId="0" fillId="13" borderId="14" xfId="0" applyNumberFormat="1" applyFill="1" applyBorder="1"/>
    <xf numFmtId="2" fontId="0" fillId="0" borderId="0" xfId="2" applyNumberFormat="1" applyFont="1"/>
    <xf numFmtId="0" fontId="8" fillId="15" borderId="1" xfId="0" applyFont="1" applyFill="1" applyBorder="1"/>
    <xf numFmtId="9" fontId="0" fillId="8" borderId="1" xfId="2" applyFont="1" applyFill="1" applyBorder="1"/>
    <xf numFmtId="0" fontId="0" fillId="0" borderId="3" xfId="0" applyBorder="1"/>
    <xf numFmtId="10" fontId="0" fillId="0" borderId="0" xfId="2" applyNumberFormat="1" applyFont="1" applyFill="1" applyBorder="1"/>
    <xf numFmtId="0" fontId="8" fillId="0" borderId="0" xfId="0" applyFont="1"/>
    <xf numFmtId="0" fontId="5" fillId="0" borderId="0" xfId="0" applyFont="1" applyAlignment="1">
      <alignment horizontal="center"/>
    </xf>
    <xf numFmtId="10" fontId="0" fillId="0" borderId="0" xfId="0" applyNumberFormat="1"/>
    <xf numFmtId="164" fontId="0" fillId="6" borderId="1" xfId="0" applyNumberFormat="1" applyFill="1" applyBorder="1"/>
    <xf numFmtId="0" fontId="2" fillId="10" borderId="1" xfId="1" applyFont="1" applyFill="1" applyBorder="1" applyAlignment="1"/>
    <xf numFmtId="10" fontId="0" fillId="10" borderId="1" xfId="2" applyNumberFormat="1" applyFont="1" applyFill="1" applyBorder="1"/>
    <xf numFmtId="164" fontId="0" fillId="0" borderId="0" xfId="2" applyNumberFormat="1" applyFont="1" applyFill="1" applyBorder="1"/>
    <xf numFmtId="0" fontId="0" fillId="0" borderId="6" xfId="0" applyBorder="1"/>
    <xf numFmtId="0" fontId="0" fillId="0" borderId="8" xfId="0" applyBorder="1"/>
    <xf numFmtId="9" fontId="0" fillId="0" borderId="1" xfId="2" applyFont="1" applyBorder="1"/>
    <xf numFmtId="0" fontId="0" fillId="8" borderId="3" xfId="0" applyFill="1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0" fontId="0" fillId="8" borderId="1" xfId="2" applyNumberFormat="1" applyFont="1" applyFill="1" applyBorder="1" applyAlignment="1">
      <alignment horizontal="center"/>
    </xf>
    <xf numFmtId="9" fontId="0" fillId="8" borderId="1" xfId="2" applyFont="1" applyFill="1" applyBorder="1" applyAlignment="1">
      <alignment horizontal="center"/>
    </xf>
    <xf numFmtId="10" fontId="0" fillId="0" borderId="0" xfId="2" applyNumberFormat="1" applyFont="1" applyFill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9" fontId="0" fillId="0" borderId="1" xfId="2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2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14" borderId="8" xfId="0" applyFont="1" applyFill="1" applyBorder="1" applyAlignment="1">
      <alignment horizontal="center"/>
    </xf>
    <xf numFmtId="0" fontId="5" fillId="14" borderId="9" xfId="0" applyFont="1" applyFill="1" applyBorder="1" applyAlignment="1">
      <alignment horizontal="center"/>
    </xf>
    <xf numFmtId="0" fontId="5" fillId="14" borderId="10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</cellXfs>
  <cellStyles count="3">
    <cellStyle name="Link" xfId="1" builtinId="8"/>
    <cellStyle name="Prozent" xfId="2" builtinId="5"/>
    <cellStyle name="Standard" xfId="0" builtinId="0"/>
  </cellStyles>
  <dxfs count="1"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portfolio Short Selling</a:t>
            </a:r>
            <a:r>
              <a:rPr lang="en-US" baseline="0"/>
              <a:t> allowed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portfolio 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 Optimization'!$N$23:$N$26</c:f>
              <c:numCache>
                <c:formatCode>0.00%</c:formatCode>
                <c:ptCount val="4"/>
                <c:pt idx="0">
                  <c:v>0.15510951856681712</c:v>
                </c:pt>
                <c:pt idx="1">
                  <c:v>0.14939001225645462</c:v>
                </c:pt>
                <c:pt idx="2">
                  <c:v>0.23726943665018976</c:v>
                </c:pt>
                <c:pt idx="3">
                  <c:v>0.38972717647164457</c:v>
                </c:pt>
              </c:numCache>
            </c:numRef>
          </c:xVal>
          <c:yVal>
            <c:numRef>
              <c:f>'Part 4 Optimization'!$K$23:$K$26</c:f>
              <c:numCache>
                <c:formatCode>0%</c:formatCode>
                <c:ptCount val="4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A03-4DD5-BA4C-75352E9AEEBB}"/>
            </c:ext>
          </c:extLst>
        </c:ser>
        <c:ser>
          <c:idx val="1"/>
          <c:order val="1"/>
          <c:tx>
            <c:v>Tangent Portfolio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4 Optimization'!$N$22:$N$26</c:f>
              <c:numCache>
                <c:formatCode>0.00%</c:formatCode>
                <c:ptCount val="5"/>
                <c:pt idx="0" formatCode="General">
                  <c:v>0</c:v>
                </c:pt>
                <c:pt idx="1">
                  <c:v>0.15510951856681712</c:v>
                </c:pt>
                <c:pt idx="2">
                  <c:v>0.14939001225645462</c:v>
                </c:pt>
                <c:pt idx="3">
                  <c:v>0.23726943665018976</c:v>
                </c:pt>
                <c:pt idx="4">
                  <c:v>0.38972717647164457</c:v>
                </c:pt>
              </c:numCache>
            </c:numRef>
          </c:xVal>
          <c:yVal>
            <c:numRef>
              <c:f>'Part 4 Optimization'!$O$22:$O$26</c:f>
              <c:numCache>
                <c:formatCode>0.00%</c:formatCode>
                <c:ptCount val="5"/>
                <c:pt idx="0">
                  <c:v>4.3007655371724567E-2</c:v>
                </c:pt>
                <c:pt idx="1">
                  <c:v>0.14124666495415469</c:v>
                </c:pt>
                <c:pt idx="2">
                  <c:v>0.13762420103045664</c:v>
                </c:pt>
                <c:pt idx="3">
                  <c:v>0.1932828588284024</c:v>
                </c:pt>
                <c:pt idx="4">
                  <c:v>0.28984235757240573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A03-4DD5-BA4C-75352E9AE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871720"/>
        <c:axId val="651874672"/>
      </c:scatterChart>
      <c:valAx>
        <c:axId val="651871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74672"/>
        <c:crosses val="autoZero"/>
        <c:crossBetween val="midCat"/>
      </c:valAx>
      <c:valAx>
        <c:axId val="6518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7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portfolio Short Selling</a:t>
            </a:r>
            <a:r>
              <a:rPr lang="en-US" baseline="0"/>
              <a:t> is not allowed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 Optimization'!$L$23:$L$26</c:f>
              <c:numCache>
                <c:formatCode>0.00%</c:formatCode>
                <c:ptCount val="4"/>
                <c:pt idx="0">
                  <c:v>0.18898865885526794</c:v>
                </c:pt>
                <c:pt idx="1">
                  <c:v>0.14939001225645462</c:v>
                </c:pt>
                <c:pt idx="2">
                  <c:v>0.24865402138293297</c:v>
                </c:pt>
                <c:pt idx="3">
                  <c:v>0.43560677901551431</c:v>
                </c:pt>
              </c:numCache>
            </c:numRef>
          </c:xVal>
          <c:yVal>
            <c:numRef>
              <c:f>'Part 4 Optimization'!$K$23:$K$26</c:f>
              <c:numCache>
                <c:formatCode>0%</c:formatCode>
                <c:ptCount val="4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39-4BB2-909A-4047787DFBE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4 Optimization'!$L$22:$L$26</c:f>
              <c:numCache>
                <c:formatCode>0.00%</c:formatCode>
                <c:ptCount val="5"/>
                <c:pt idx="0" formatCode="General">
                  <c:v>0</c:v>
                </c:pt>
                <c:pt idx="1">
                  <c:v>0.18898865885526794</c:v>
                </c:pt>
                <c:pt idx="2">
                  <c:v>0.14939001225645462</c:v>
                </c:pt>
                <c:pt idx="3">
                  <c:v>0.24865402138293297</c:v>
                </c:pt>
                <c:pt idx="4">
                  <c:v>0.43560677901551431</c:v>
                </c:pt>
              </c:numCache>
            </c:numRef>
          </c:xVal>
          <c:yVal>
            <c:numRef>
              <c:f>'Part 4 Optimization'!$M$22:$M$26</c:f>
              <c:numCache>
                <c:formatCode>0.00%</c:formatCode>
                <c:ptCount val="5"/>
                <c:pt idx="0">
                  <c:v>4.3007655371724567E-2</c:v>
                </c:pt>
                <c:pt idx="1">
                  <c:v>0.16203560463545544</c:v>
                </c:pt>
                <c:pt idx="2">
                  <c:v>0.137095771066471</c:v>
                </c:pt>
                <c:pt idx="3">
                  <c:v>0.19961376295861594</c:v>
                </c:pt>
                <c:pt idx="4">
                  <c:v>0.31735947047880658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39-4BB2-909A-4047787DF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871720"/>
        <c:axId val="651874672"/>
      </c:scatterChart>
      <c:valAx>
        <c:axId val="651871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74672"/>
        <c:crosses val="autoZero"/>
        <c:crossBetween val="midCat"/>
      </c:valAx>
      <c:valAx>
        <c:axId val="6518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7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</a:t>
            </a:r>
            <a:r>
              <a:rPr lang="en-US" baseline="0"/>
              <a:t> Market Line with 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4 Optimization'!$AH$4:$AM$4</c:f>
              <c:numCache>
                <c:formatCode>0.0000</c:formatCode>
                <c:ptCount val="6"/>
                <c:pt idx="0">
                  <c:v>0.37279092428331156</c:v>
                </c:pt>
                <c:pt idx="1">
                  <c:v>0.23726943665018971</c:v>
                </c:pt>
                <c:pt idx="2">
                  <c:v>0.1551095185668171</c:v>
                </c:pt>
                <c:pt idx="3">
                  <c:v>0.20785783368443214</c:v>
                </c:pt>
                <c:pt idx="4">
                  <c:v>0.20785783368443214</c:v>
                </c:pt>
                <c:pt idx="5">
                  <c:v>0</c:v>
                </c:pt>
              </c:numCache>
            </c:numRef>
          </c:xVal>
          <c:yVal>
            <c:numRef>
              <c:f>'Part 4 Optimization'!$AH$5:$AM$5</c:f>
              <c:numCache>
                <c:formatCode>0.0000</c:formatCode>
                <c:ptCount val="6"/>
                <c:pt idx="0">
                  <c:v>0.27911573901028713</c:v>
                </c:pt>
                <c:pt idx="1">
                  <c:v>0.19328285882840238</c:v>
                </c:pt>
                <c:pt idx="2">
                  <c:v>0.14124666495415469</c:v>
                </c:pt>
                <c:pt idx="3">
                  <c:v>0.17465494500154702</c:v>
                </c:pt>
                <c:pt idx="4">
                  <c:v>0.17465494500154702</c:v>
                </c:pt>
                <c:pt idx="5">
                  <c:v>4.3007655371724567E-2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2B-4A45-ABF6-0E3FB385FC51}"/>
            </c:ext>
          </c:extLst>
        </c:ser>
        <c:ser>
          <c:idx val="1"/>
          <c:order val="1"/>
          <c:tx>
            <c:v>Returns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4 Optimization'!$AH$4:$AM$4</c:f>
              <c:numCache>
                <c:formatCode>0.0000</c:formatCode>
                <c:ptCount val="6"/>
                <c:pt idx="0">
                  <c:v>0.37279092428331156</c:v>
                </c:pt>
                <c:pt idx="1">
                  <c:v>0.23726943665018971</c:v>
                </c:pt>
                <c:pt idx="2">
                  <c:v>0.1551095185668171</c:v>
                </c:pt>
                <c:pt idx="3">
                  <c:v>0.20785783368443214</c:v>
                </c:pt>
                <c:pt idx="4">
                  <c:v>0.20785783368443214</c:v>
                </c:pt>
                <c:pt idx="5">
                  <c:v>0</c:v>
                </c:pt>
              </c:numCache>
            </c:numRef>
          </c:xVal>
          <c:yVal>
            <c:numRef>
              <c:f>'Part 4 Optimization'!$AH$3:$AM$3</c:f>
              <c:numCache>
                <c:formatCode>0.0000</c:formatCode>
                <c:ptCount val="6"/>
                <c:pt idx="0">
                  <c:v>0.10572596247431114</c:v>
                </c:pt>
                <c:pt idx="1">
                  <c:v>0.18264271920375819</c:v>
                </c:pt>
                <c:pt idx="2">
                  <c:v>9.2979614324432469E-2</c:v>
                </c:pt>
                <c:pt idx="3">
                  <c:v>9.8585525596960613E-2</c:v>
                </c:pt>
                <c:pt idx="4">
                  <c:v>0.14688865557523548</c:v>
                </c:pt>
                <c:pt idx="5">
                  <c:v>4.3007655371724567E-2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2B-4A45-ABF6-0E3FB385F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366624"/>
        <c:axId val="735369248"/>
      </c:scatterChart>
      <c:valAx>
        <c:axId val="73536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369248"/>
        <c:crosses val="autoZero"/>
        <c:crossBetween val="midCat"/>
      </c:valAx>
      <c:valAx>
        <c:axId val="7353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36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Security</a:t>
            </a:r>
            <a:r>
              <a:rPr lang="en-US" baseline="0"/>
              <a:t> Market Line with 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4 Optimization'!$AH$6:$AL$6</c:f>
              <c:numCache>
                <c:formatCode>0.0000</c:formatCode>
                <c:ptCount val="5"/>
                <c:pt idx="0">
                  <c:v>0.2821669130857552</c:v>
                </c:pt>
                <c:pt idx="1">
                  <c:v>0.55202750560687419</c:v>
                </c:pt>
                <c:pt idx="2">
                  <c:v>0.23418498572045554</c:v>
                </c:pt>
                <c:pt idx="3">
                  <c:v>0.22818231677703588</c:v>
                </c:pt>
                <c:pt idx="4">
                  <c:v>0.39783532908694758</c:v>
                </c:pt>
              </c:numCache>
            </c:numRef>
          </c:xVal>
          <c:yVal>
            <c:numRef>
              <c:f>'Part 4 Optimization'!$AH$3:$AL$3</c:f>
              <c:numCache>
                <c:formatCode>0.0000</c:formatCode>
                <c:ptCount val="5"/>
                <c:pt idx="0">
                  <c:v>0.10572596247431114</c:v>
                </c:pt>
                <c:pt idx="1">
                  <c:v>0.18264271920375819</c:v>
                </c:pt>
                <c:pt idx="2">
                  <c:v>9.2979614324432469E-2</c:v>
                </c:pt>
                <c:pt idx="3">
                  <c:v>9.8585525596960613E-2</c:v>
                </c:pt>
                <c:pt idx="4">
                  <c:v>0.14688865557523548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5-472E-9C81-7B5861B3241C}"/>
            </c:ext>
          </c:extLst>
        </c:ser>
        <c:ser>
          <c:idx val="0"/>
          <c:order val="1"/>
          <c:tx>
            <c:v>SML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4 Optimization'!$AH$6:$AM$6</c:f>
              <c:numCache>
                <c:formatCode>0.0000</c:formatCode>
                <c:ptCount val="6"/>
                <c:pt idx="0">
                  <c:v>0.2821669130857552</c:v>
                </c:pt>
                <c:pt idx="1">
                  <c:v>0.55202750560687419</c:v>
                </c:pt>
                <c:pt idx="2">
                  <c:v>0.23418498572045554</c:v>
                </c:pt>
                <c:pt idx="3">
                  <c:v>0.22818231677703588</c:v>
                </c:pt>
                <c:pt idx="4">
                  <c:v>0.39783532908694758</c:v>
                </c:pt>
                <c:pt idx="5">
                  <c:v>2.83836035961497</c:v>
                </c:pt>
              </c:numCache>
            </c:numRef>
          </c:xVal>
          <c:yVal>
            <c:numRef>
              <c:f>'Part 4 Optimization'!$AH$7:$AM$7</c:f>
              <c:numCache>
                <c:formatCode>0.0000</c:formatCode>
                <c:ptCount val="6"/>
                <c:pt idx="0">
                  <c:v>7.5533567257083323E-2</c:v>
                </c:pt>
                <c:pt idx="1">
                  <c:v>0.10664090637662424</c:v>
                </c:pt>
                <c:pt idx="2">
                  <c:v>7.0002600055768999E-2</c:v>
                </c:pt>
                <c:pt idx="3">
                  <c:v>6.9310661093133386E-2</c:v>
                </c:pt>
                <c:pt idx="4">
                  <c:v>8.8866883575536293E-2</c:v>
                </c:pt>
                <c:pt idx="5">
                  <c:v>0.37019080362296558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85-472E-9C81-7B5861B32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366624"/>
        <c:axId val="735369248"/>
      </c:scatterChart>
      <c:valAx>
        <c:axId val="73536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369248"/>
        <c:crosses val="autoZero"/>
        <c:crossBetween val="midCat"/>
      </c:valAx>
      <c:valAx>
        <c:axId val="7353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36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Crude oil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Crude oil</a:t>
          </a:r>
        </a:p>
      </cx:txPr>
    </cx:title>
    <cx:plotArea>
      <cx:plotAreaRegion>
        <cx:series layoutId="clusteredColumn" uniqueId="{8FCB5D8E-95AC-4AD0-8B11-F9D13425CE4C}">
          <cx:tx>
            <cx:txData>
              <cx:f/>
              <cx:v>S214X3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MSCI MEXICO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MSCI MEXICO</a:t>
          </a:r>
        </a:p>
      </cx:txPr>
    </cx:title>
    <cx:plotArea>
      <cx:plotAreaRegion>
        <cx:series layoutId="clusteredColumn" uniqueId="{8FCB5D8E-95AC-4AD0-8B11-F9D13425CE4C}">
          <cx:tx>
            <cx:txData>
              <cx:f/>
              <cx:v>SILVERH</cx:v>
            </cx:txData>
          </cx:tx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S&amp;PCOMP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S&amp;PCOMP</a:t>
          </a:r>
        </a:p>
      </cx:txPr>
    </cx:title>
    <cx:plotArea>
      <cx:plotAreaRegion>
        <cx:series layoutId="clusteredColumn" uniqueId="{8FCB5D8E-95AC-4AD0-8B11-F9D13425CE4C}">
          <cx:tx>
            <cx:txData>
              <cx:f/>
              <cx:v>S&amp;PCOMP</cx:v>
            </cx:txData>
          </cx:tx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Sweden OMXS30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Sweden OMXS30</a:t>
          </a:r>
        </a:p>
      </cx:txPr>
    </cx:title>
    <cx:plotArea>
      <cx:plotAreaRegion>
        <cx:series layoutId="clusteredColumn" uniqueId="{8FCB5D8E-95AC-4AD0-8B11-F9D13425CE4C}">
          <cx:tx>
            <cx:txData>
              <cx:f/>
              <cx:v>SWEDOMX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PALLADIUM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PALLADIUM</a:t>
          </a:r>
        </a:p>
      </cx:txPr>
    </cx:title>
    <cx:plotArea>
      <cx:plotAreaRegion>
        <cx:series layoutId="clusteredColumn" uniqueId="{8FCB5D8E-95AC-4AD0-8B11-F9D13425CE4C}">
          <cx:tx>
            <cx:txData>
              <cx:f/>
              <cx:v>S20665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590551</xdr:colOff>
      <xdr:row>0</xdr:row>
      <xdr:rowOff>0</xdr:rowOff>
    </xdr:from>
    <xdr:to>
      <xdr:col>23</xdr:col>
      <xdr:colOff>19050</xdr:colOff>
      <xdr:row>44</xdr:row>
      <xdr:rowOff>167227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5210A3-2E0A-4E4F-9745-04FA01951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6" y="0"/>
          <a:ext cx="9791699" cy="8558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27</xdr:row>
      <xdr:rowOff>47625</xdr:rowOff>
    </xdr:from>
    <xdr:to>
      <xdr:col>3</xdr:col>
      <xdr:colOff>395287</xdr:colOff>
      <xdr:row>39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6D8FD8C-0987-4435-A867-9691A98B40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" y="5038725"/>
              <a:ext cx="3521075" cy="2162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</xdr:col>
      <xdr:colOff>485775</xdr:colOff>
      <xdr:row>26</xdr:row>
      <xdr:rowOff>161924</xdr:rowOff>
    </xdr:from>
    <xdr:to>
      <xdr:col>8</xdr:col>
      <xdr:colOff>631911</xdr:colOff>
      <xdr:row>38</xdr:row>
      <xdr:rowOff>114224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86EF725-8A91-4C39-89B6-A7E7A803FD93}"/>
                </a:ext>
                <a:ext uri="{147F2762-F138-4A5C-976F-8EAC2B608ADB}">
                  <a16:predDERef xmlns:a16="http://schemas.microsoft.com/office/drawing/2014/main" pred="{76D8FD8C-0987-4435-A867-9691A98B40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4425" y="4968874"/>
              <a:ext cx="3810086" cy="216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39</xdr:row>
      <xdr:rowOff>147636</xdr:rowOff>
    </xdr:from>
    <xdr:to>
      <xdr:col>3</xdr:col>
      <xdr:colOff>390525</xdr:colOff>
      <xdr:row>51</xdr:row>
      <xdr:rowOff>99936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A39FBFB-555C-4787-A2B7-C313A61E1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348536"/>
              <a:ext cx="3559175" cy="216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</xdr:col>
      <xdr:colOff>442911</xdr:colOff>
      <xdr:row>40</xdr:row>
      <xdr:rowOff>0</xdr:rowOff>
    </xdr:from>
    <xdr:to>
      <xdr:col>8</xdr:col>
      <xdr:colOff>655722</xdr:colOff>
      <xdr:row>51</xdr:row>
      <xdr:rowOff>133275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258C86B-945D-428D-979F-3198F5662CD5}"/>
                </a:ext>
                <a:ext uri="{147F2762-F138-4A5C-976F-8EAC2B608ADB}">
                  <a16:predDERef xmlns:a16="http://schemas.microsoft.com/office/drawing/2014/main" pred="{0A39FBFB-555C-4787-A2B7-C313A61E1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1561" y="7385050"/>
              <a:ext cx="3876761" cy="215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51</xdr:row>
      <xdr:rowOff>176214</xdr:rowOff>
    </xdr:from>
    <xdr:to>
      <xdr:col>3</xdr:col>
      <xdr:colOff>466725</xdr:colOff>
      <xdr:row>63</xdr:row>
      <xdr:rowOff>128514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C1924C7-A3AF-4C3D-AF1A-2BFA7C0BFC42}"/>
                </a:ext>
                <a:ext uri="{147F2762-F138-4A5C-976F-8EAC2B608ADB}">
                  <a16:predDERef xmlns:a16="http://schemas.microsoft.com/office/drawing/2014/main" pred="{1258C86B-945D-428D-979F-3198F5662C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86914"/>
              <a:ext cx="3635375" cy="216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150018</xdr:colOff>
      <xdr:row>17</xdr:row>
      <xdr:rowOff>145256</xdr:rowOff>
    </xdr:from>
    <xdr:to>
      <xdr:col>23</xdr:col>
      <xdr:colOff>90487</xdr:colOff>
      <xdr:row>36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3A4292-D8B7-41FB-8715-9CE6CB021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223838</xdr:colOff>
      <xdr:row>17</xdr:row>
      <xdr:rowOff>123825</xdr:rowOff>
    </xdr:from>
    <xdr:to>
      <xdr:col>31</xdr:col>
      <xdr:colOff>164307</xdr:colOff>
      <xdr:row>36</xdr:row>
      <xdr:rowOff>88107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FE19E4-982D-4C31-85D8-F5AA13931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176212</xdr:colOff>
      <xdr:row>8</xdr:row>
      <xdr:rowOff>90488</xdr:rowOff>
    </xdr:from>
    <xdr:to>
      <xdr:col>40</xdr:col>
      <xdr:colOff>333374</xdr:colOff>
      <xdr:row>23</xdr:row>
      <xdr:rowOff>119063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0F079E-8BC1-40A8-BF2B-06C2BC029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166688</xdr:colOff>
      <xdr:row>24</xdr:row>
      <xdr:rowOff>19050</xdr:rowOff>
    </xdr:from>
    <xdr:to>
      <xdr:col>40</xdr:col>
      <xdr:colOff>323850</xdr:colOff>
      <xdr:row>39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6410D7-925F-4006-9A00-B29B9DA04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hamed Azaouiat" id="{1F259D54-8520-4EF8-8D78-1D38D402EE80}" userId="6216dde5eb0dac5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A63C8-AA0C-4A52-98D5-948A61304308}" name="Portfolio_Values" displayName="Portfolio_Values" ref="A14:B21" totalsRowShown="0">
  <autoFilter ref="A14:B21" xr:uid="{562A63C8-AA0C-4A52-98D5-948A61304308}"/>
  <tableColumns count="2">
    <tableColumn id="1" xr3:uid="{9F0D6FB9-4F11-48C3-ABAC-0AC9F19066A6}" name="Name"/>
    <tableColumn id="2" xr3:uid="{B66BC79D-939A-43D5-90FE-2EE25F757A59}" name="Resul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1-09-30T09:12:32.66" personId="{1F259D54-8520-4EF8-8D78-1D38D402EE80}" id="{510961CD-AB6B-476F-B393-8A663024B1A3}">
    <text>Steps:
1- Use P/L series and cut-off point of 5%=0.05 in Excel function "=PERCENTILE(P/L;0.05)</text>
  </threadedComment>
  <threadedComment ref="A19" dT="2021-09-30T09:04:52.03" personId="{1F259D54-8520-4EF8-8D78-1D38D402EE80}" id="{A0FBD0F6-1A83-4C61-A37B-26A1B52319A3}">
    <text>Steps:
1- Calculate sum for those P/L which are &lt; 5% VaR using Excel function "=SUMIF (returns;"&lt;"5% VaR")
2- Calculate number of times when P/L are &lt; 5% VaR using EXcel function =COUNTIF(returns;"&lt;"5% VaR")
3- Divide sum/number of times to get ES</text>
  </threadedComment>
  <threadedComment ref="A20" dT="2021-09-30T09:02:47.38" personId="{1F259D54-8520-4EF8-8D78-1D38D402EE80}" id="{2962BE14-7001-40B7-BCA3-AEB8204BA477}">
    <text>Steps:
1- Calculate difference X - average
2-Square the difference (X - average)^2 and divide by the number of occurences below 0
3- Calculate number of times n when there is a negative difference X-average, using Excel function "n=COUNTIF(X - average;"&lt;0")"
4- Divide the sum of squared negative differences with their occurence n</text>
  </threadedComment>
  <threadedComment ref="A21" dT="2021-09-30T09:13:34.89" personId="{1F259D54-8520-4EF8-8D78-1D38D402EE80}" id="{6C3F6229-8F96-4397-B9D2-E521470D981D}">
    <text>Steps:
1- Calculate "annual mean - 3* annual standard deviations" as the benchmark
2- Count the number of times when P/L is belowthe benchmark, using Excel function
'=COUNTIF(returns;&lt;"cut-off)" and divide with the number of total returns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5" dT="2021-10-04T13:02:15.64" personId="{1F259D54-8520-4EF8-8D78-1D38D402EE80}" id="{08E46239-D49A-42DF-BAF7-5E02CDA89673}">
    <text>CML (Capital Market Line) also Tangent Portfolio Line = Rf+SRxSD</text>
  </threadedComment>
  <threadedComment ref="AG7" dT="2021-10-04T13:24:58.59" personId="{1F259D54-8520-4EF8-8D78-1D38D402EE80}" id="{B0E2F9CF-2A1B-4839-A8A0-1179C133C30C}">
    <text>rf + risk-premium * beta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ea1.datastream.cp.thomsonreuters.com/navigator/EconomicsMetadata.aspx?navcode=MSMEXFL&amp;caller=DFO&amp;version=3.0.29.54&amp;nova=false" TargetMode="External"/><Relationship Id="rId2" Type="http://schemas.openxmlformats.org/officeDocument/2006/relationships/hyperlink" Target="https://emea1.datastream.cp.thomsonreuters.com/navigator/EconomicsMetadata.aspx?navcode=SWEDOMX&amp;caller=DFO&amp;version=3.0.29.54&amp;nova=false" TargetMode="External"/><Relationship Id="rId1" Type="http://schemas.openxmlformats.org/officeDocument/2006/relationships/hyperlink" Target="https://emea1.datastream.cp.thomsonreuters.com/navigator/EconomicsMetadata.aspx?navcode=S%26PCOMP&amp;caller=DFO&amp;version=3.0.29.54&amp;nova=fals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mea1.datastream.cp.thomsonreuters.com/navigator/EconomicsMetadata.aspx?navcode=S214X3&amp;caller=DFO&amp;version=3.0.29.54&amp;nova=false" TargetMode="External"/><Relationship Id="rId4" Type="http://schemas.openxmlformats.org/officeDocument/2006/relationships/hyperlink" Target="https://emea1.datastream.cp.thomsonreuters.com/navigator/EconomicsMetadata.aspx?navcode=PALLADM&amp;caller=DFO&amp;version=3.0.29.54&amp;nova=fal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mea1.datastream.cp.thomsonreuters.com/navigator/EconomicsMetadata.aspx?navcode=SWEDOMX&amp;caller=DFO&amp;version=3.0.29.54&amp;nova=false" TargetMode="External"/><Relationship Id="rId13" Type="http://schemas.openxmlformats.org/officeDocument/2006/relationships/hyperlink" Target="https://emea1.datastream.cp.thomsonreuters.com/navigator/EconomicsMetadata.aspx?navcode=S%26PCOMP&amp;caller=DFO&amp;version=3.0.29.54&amp;nova=false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emea1.datastream.cp.thomsonreuters.com/navigator/EconomicsMetadata.aspx?navcode=S%26PCOMP&amp;caller=DFO&amp;version=3.0.29.54&amp;nova=false" TargetMode="External"/><Relationship Id="rId7" Type="http://schemas.openxmlformats.org/officeDocument/2006/relationships/hyperlink" Target="https://emea1.datastream.cp.thomsonreuters.com/navigator/EconomicsMetadata.aspx?navcode=S%26PCOMP&amp;caller=DFO&amp;version=3.0.29.54&amp;nova=false" TargetMode="External"/><Relationship Id="rId12" Type="http://schemas.openxmlformats.org/officeDocument/2006/relationships/hyperlink" Target="https://emea1.datastream.cp.thomsonreuters.com/navigator/EconomicsMetadata.aspx?navcode=SWEDOMX&amp;caller=DFO&amp;version=3.0.29.54&amp;nova=false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emea1.datastream.cp.thomsonreuters.com/navigator/EconomicsMetadata.aspx?navcode=SILVERH&amp;caller=DFO&amp;version=3.0.29.54&amp;nova=false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emea1.datastream.cp.thomsonreuters.com/navigator/EconomicsMetadata.aspx?navcode=S214X3&amp;caller=DFO&amp;version=3.0.29.54&amp;nova=false" TargetMode="External"/><Relationship Id="rId6" Type="http://schemas.openxmlformats.org/officeDocument/2006/relationships/hyperlink" Target="https://emea1.datastream.cp.thomsonreuters.com/navigator/EconomicsMetadata.aspx?navcode=S214X3&amp;caller=DFO&amp;version=3.0.29.54&amp;nova=false" TargetMode="External"/><Relationship Id="rId11" Type="http://schemas.openxmlformats.org/officeDocument/2006/relationships/hyperlink" Target="https://emea1.datastream.cp.thomsonreuters.com/navigator/EconomicsMetadata.aspx?navcode=S20665&amp;caller=DFO&amp;version=3.0.29.54&amp;nova=false" TargetMode="External"/><Relationship Id="rId5" Type="http://schemas.openxmlformats.org/officeDocument/2006/relationships/hyperlink" Target="https://emea1.datastream.cp.thomsonreuters.com/navigator/EconomicsMetadata.aspx?navcode=S20665&amp;caller=DFO&amp;version=3.0.29.54&amp;nova=false" TargetMode="External"/><Relationship Id="rId15" Type="http://schemas.openxmlformats.org/officeDocument/2006/relationships/hyperlink" Target="https://emea1.datastream.cp.thomsonreuters.com/navigator/EconomicsMetadata.aspx?navcode=S214X3&amp;caller=DFO&amp;version=3.0.29.54&amp;nova=false" TargetMode="External"/><Relationship Id="rId10" Type="http://schemas.openxmlformats.org/officeDocument/2006/relationships/hyperlink" Target="https://emea1.datastream.cp.thomsonreuters.com/navigator/EconomicsMetadata.aspx?navcode=PALLADM&amp;caller=DFO&amp;version=3.0.29.54&amp;nova=false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https://emea1.datastream.cp.thomsonreuters.com/navigator/EconomicsMetadata.aspx?navcode=SWEDOMX&amp;caller=DFO&amp;version=3.0.29.54&amp;nova=false" TargetMode="External"/><Relationship Id="rId9" Type="http://schemas.openxmlformats.org/officeDocument/2006/relationships/hyperlink" Target="https://emea1.datastream.cp.thomsonreuters.com/navigator/EconomicsMetadata.aspx?navcode=MSMEXFL&amp;caller=DFO&amp;version=3.0.29.54&amp;nova=false" TargetMode="External"/><Relationship Id="rId14" Type="http://schemas.openxmlformats.org/officeDocument/2006/relationships/hyperlink" Target="https://emea1.datastream.cp.thomsonreuters.com/navigator/EconomicsMetadata.aspx?navcode=SILVERH&amp;caller=DFO&amp;version=3.0.29.54&amp;nova=fals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emea1.datastream.cp.thomsonreuters.com/navigator/EconomicsMetadata.aspx?navcode=S%26PCOMP&amp;caller=DFO&amp;version=3.0.29.54&amp;nova=fals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mea1.datastream.cp.thomsonreuters.com/navigator/EconomicsMetadata.aspx?navcode=SILVERH&amp;caller=DFO&amp;version=3.0.29.54&amp;nova=false" TargetMode="External"/><Relationship Id="rId1" Type="http://schemas.openxmlformats.org/officeDocument/2006/relationships/hyperlink" Target="https://emea1.datastream.cp.thomsonreuters.com/navigator/EconomicsMetadata.aspx?navcode=S214X3&amp;caller=DFO&amp;version=3.0.29.54&amp;nova=false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3.xml"/><Relationship Id="rId4" Type="http://schemas.openxmlformats.org/officeDocument/2006/relationships/hyperlink" Target="https://emea1.datastream.cp.thomsonreuters.com/navigator/EconomicsMetadata.aspx?navcode=SWEDOMX&amp;caller=DFO&amp;version=3.0.29.54&amp;nova=false" TargetMode="External"/><Relationship Id="rId9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mea1.datastream.cp.thomsonreuters.com/navigator/EconomicsMetadata.aspx?navcode=S%26PCOMP&amp;caller=DFO&amp;version=3.0.29.54&amp;nova=false" TargetMode="External"/><Relationship Id="rId13" Type="http://schemas.openxmlformats.org/officeDocument/2006/relationships/hyperlink" Target="https://emea1.datastream.cp.thomsonreuters.com/navigator/EconomicsMetadata.aspx?navcode=S%26PCOMP&amp;caller=DFO&amp;version=3.0.29.54&amp;nova=false" TargetMode="External"/><Relationship Id="rId18" Type="http://schemas.openxmlformats.org/officeDocument/2006/relationships/hyperlink" Target="https://emea1.datastream.cp.thomsonreuters.com/navigator/EconomicsMetadata.aspx?navcode=S%26PCOMP&amp;caller=DFO&amp;version=3.0.29.54&amp;nova=false" TargetMode="External"/><Relationship Id="rId3" Type="http://schemas.openxmlformats.org/officeDocument/2006/relationships/hyperlink" Target="https://emea1.datastream.cp.thomsonreuters.com/navigator/EconomicsMetadata.aspx?navcode=S%26PCOMP&amp;caller=DFO&amp;version=3.0.29.54&amp;nova=false" TargetMode="External"/><Relationship Id="rId7" Type="http://schemas.openxmlformats.org/officeDocument/2006/relationships/hyperlink" Target="https://emea1.datastream.cp.thomsonreuters.com/navigator/EconomicsMetadata.aspx?navcode=SWEDOMX&amp;caller=DFO&amp;version=3.0.29.54&amp;nova=false" TargetMode="External"/><Relationship Id="rId12" Type="http://schemas.openxmlformats.org/officeDocument/2006/relationships/hyperlink" Target="https://emea1.datastream.cp.thomsonreuters.com/navigator/EconomicsMetadata.aspx?navcode=SWEDOMX&amp;caller=DFO&amp;version=3.0.29.54&amp;nova=false" TargetMode="External"/><Relationship Id="rId17" Type="http://schemas.openxmlformats.org/officeDocument/2006/relationships/hyperlink" Target="https://emea1.datastream.cp.thomsonreuters.com/navigator/EconomicsMetadata.aspx?navcode=SWEDOMX&amp;caller=DFO&amp;version=3.0.29.54&amp;nova=false" TargetMode="External"/><Relationship Id="rId2" Type="http://schemas.openxmlformats.org/officeDocument/2006/relationships/hyperlink" Target="https://emea1.datastream.cp.thomsonreuters.com/navigator/EconomicsMetadata.aspx?navcode=SILVERH&amp;caller=DFO&amp;version=3.0.29.54&amp;nova=false" TargetMode="External"/><Relationship Id="rId16" Type="http://schemas.openxmlformats.org/officeDocument/2006/relationships/hyperlink" Target="https://emea1.datastream.cp.thomsonreuters.com/navigator/EconomicsMetadata.aspx?navcode=S20665&amp;caller=DFO&amp;version=3.0.29.54&amp;nova=false" TargetMode="External"/><Relationship Id="rId20" Type="http://schemas.openxmlformats.org/officeDocument/2006/relationships/hyperlink" Target="https://emea1.datastream.cp.thomsonreuters.com/navigator/EconomicsMetadata.aspx?navcode=S214X3&amp;caller=DFO&amp;version=3.0.29.54&amp;nova=false" TargetMode="External"/><Relationship Id="rId1" Type="http://schemas.openxmlformats.org/officeDocument/2006/relationships/hyperlink" Target="https://emea1.datastream.cp.thomsonreuters.com/navigator/EconomicsMetadata.aspx?navcode=S214X3&amp;caller=DFO&amp;version=3.0.29.54&amp;nova=false" TargetMode="External"/><Relationship Id="rId6" Type="http://schemas.openxmlformats.org/officeDocument/2006/relationships/hyperlink" Target="https://emea1.datastream.cp.thomsonreuters.com/navigator/EconomicsMetadata.aspx?navcode=S20665&amp;caller=DFO&amp;version=3.0.29.54&amp;nova=false" TargetMode="External"/><Relationship Id="rId11" Type="http://schemas.openxmlformats.org/officeDocument/2006/relationships/hyperlink" Target="https://emea1.datastream.cp.thomsonreuters.com/navigator/EconomicsMetadata.aspx?navcode=S20665&amp;caller=DFO&amp;version=3.0.29.54&amp;nova=false" TargetMode="External"/><Relationship Id="rId5" Type="http://schemas.openxmlformats.org/officeDocument/2006/relationships/hyperlink" Target="https://emea1.datastream.cp.thomsonreuters.com/navigator/EconomicsMetadata.aspx?navcode=S20665&amp;caller=DFO&amp;version=3.0.29.54&amp;nova=false" TargetMode="External"/><Relationship Id="rId15" Type="http://schemas.openxmlformats.org/officeDocument/2006/relationships/hyperlink" Target="https://emea1.datastream.cp.thomsonreuters.com/navigator/EconomicsMetadata.aspx?navcode=S214X3&amp;caller=DFO&amp;version=3.0.29.54&amp;nova=false" TargetMode="External"/><Relationship Id="rId10" Type="http://schemas.openxmlformats.org/officeDocument/2006/relationships/hyperlink" Target="https://emea1.datastream.cp.thomsonreuters.com/navigator/EconomicsMetadata.aspx?navcode=S214X3&amp;caller=DFO&amp;version=3.0.29.54&amp;nova=false" TargetMode="External"/><Relationship Id="rId19" Type="http://schemas.openxmlformats.org/officeDocument/2006/relationships/hyperlink" Target="https://emea1.datastream.cp.thomsonreuters.com/navigator/EconomicsMetadata.aspx?navcode=SILVERH&amp;caller=DFO&amp;version=3.0.29.54&amp;nova=false" TargetMode="External"/><Relationship Id="rId4" Type="http://schemas.openxmlformats.org/officeDocument/2006/relationships/hyperlink" Target="https://emea1.datastream.cp.thomsonreuters.com/navigator/EconomicsMetadata.aspx?navcode=SWEDOMX&amp;caller=DFO&amp;version=3.0.29.54&amp;nova=false" TargetMode="External"/><Relationship Id="rId9" Type="http://schemas.openxmlformats.org/officeDocument/2006/relationships/hyperlink" Target="https://emea1.datastream.cp.thomsonreuters.com/navigator/EconomicsMetadata.aspx?navcode=SILVERH&amp;caller=DFO&amp;version=3.0.29.54&amp;nova=false" TargetMode="External"/><Relationship Id="rId14" Type="http://schemas.openxmlformats.org/officeDocument/2006/relationships/hyperlink" Target="https://emea1.datastream.cp.thomsonreuters.com/navigator/EconomicsMetadata.aspx?navcode=SILVERH&amp;caller=DFO&amp;version=3.0.29.54&amp;nova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E81-66BE-4733-B311-CED5AFFCBE50}">
  <sheetPr codeName="Sheet2"/>
  <dimension ref="A1:H382"/>
  <sheetViews>
    <sheetView topLeftCell="A46" workbookViewId="0">
      <selection activeCell="K13" sqref="K13"/>
    </sheetView>
  </sheetViews>
  <sheetFormatPr baseColWidth="10" defaultColWidth="8.7265625" defaultRowHeight="14.5" x14ac:dyDescent="0.35"/>
  <cols>
    <col min="1" max="1" width="11.453125" bestFit="1" customWidth="1"/>
    <col min="2" max="2" width="8.81640625" bestFit="1" customWidth="1"/>
    <col min="3" max="3" width="9.26953125" bestFit="1" customWidth="1"/>
    <col min="4" max="4" width="11" bestFit="1" customWidth="1"/>
    <col min="5" max="5" width="11.54296875" bestFit="1" customWidth="1"/>
    <col min="6" max="6" width="11.54296875" customWidth="1"/>
  </cols>
  <sheetData>
    <row r="1" spans="1:8" x14ac:dyDescent="0.35">
      <c r="A1" t="s">
        <v>0</v>
      </c>
      <c r="B1" s="1" t="s">
        <v>1</v>
      </c>
      <c r="C1" s="13" t="s">
        <v>2</v>
      </c>
      <c r="D1" s="1" t="s">
        <v>3</v>
      </c>
      <c r="E1" s="1" t="s">
        <v>4</v>
      </c>
      <c r="F1" s="13" t="s">
        <v>5</v>
      </c>
      <c r="G1" t="s">
        <v>6</v>
      </c>
    </row>
    <row r="2" spans="1:8" x14ac:dyDescent="0.35">
      <c r="A2" s="2">
        <v>32874</v>
      </c>
      <c r="B2" s="84">
        <v>21.83</v>
      </c>
      <c r="C2" s="84">
        <v>369.36500000000001</v>
      </c>
      <c r="D2">
        <v>353.4</v>
      </c>
      <c r="E2" s="84">
        <v>208.48</v>
      </c>
      <c r="F2">
        <v>134.25</v>
      </c>
      <c r="G2">
        <v>8.3125</v>
      </c>
      <c r="H2" t="s">
        <v>7</v>
      </c>
    </row>
    <row r="3" spans="1:8" x14ac:dyDescent="0.35">
      <c r="A3" s="2">
        <v>32905</v>
      </c>
      <c r="B3" s="84">
        <v>22.7</v>
      </c>
      <c r="C3" s="84">
        <v>415.13600000000002</v>
      </c>
      <c r="D3">
        <v>328.79</v>
      </c>
      <c r="E3" s="84">
        <v>211.09</v>
      </c>
      <c r="F3">
        <v>135.6</v>
      </c>
      <c r="G3">
        <v>8.25</v>
      </c>
    </row>
    <row r="4" spans="1:8" x14ac:dyDescent="0.35">
      <c r="A4" s="2">
        <v>32933</v>
      </c>
      <c r="B4" s="84">
        <v>21.18</v>
      </c>
      <c r="C4" s="84">
        <v>430.755</v>
      </c>
      <c r="D4">
        <v>332.74</v>
      </c>
      <c r="E4" s="84">
        <v>193.96</v>
      </c>
      <c r="F4">
        <v>129.75</v>
      </c>
      <c r="G4">
        <v>8.5</v>
      </c>
    </row>
    <row r="5" spans="1:8" x14ac:dyDescent="0.35">
      <c r="A5" s="2">
        <v>32964</v>
      </c>
      <c r="B5" s="84">
        <v>20.51</v>
      </c>
      <c r="C5" s="84">
        <v>437.98700000000002</v>
      </c>
      <c r="D5">
        <v>338.7</v>
      </c>
      <c r="E5" s="84">
        <v>184.99</v>
      </c>
      <c r="F5">
        <v>127.65</v>
      </c>
      <c r="G5">
        <v>8.125</v>
      </c>
    </row>
    <row r="6" spans="1:8" x14ac:dyDescent="0.35">
      <c r="A6" s="2">
        <v>32994</v>
      </c>
      <c r="B6" s="84">
        <v>18.75</v>
      </c>
      <c r="C6" s="84">
        <v>469.125</v>
      </c>
      <c r="D6">
        <v>332.25</v>
      </c>
      <c r="E6" s="84">
        <v>190.89</v>
      </c>
      <c r="F6">
        <v>118.5</v>
      </c>
      <c r="G6">
        <v>8.25</v>
      </c>
    </row>
    <row r="7" spans="1:8" x14ac:dyDescent="0.35">
      <c r="A7" s="2">
        <v>33025</v>
      </c>
      <c r="B7" s="84">
        <v>17.5</v>
      </c>
      <c r="C7" s="84">
        <v>605.89499999999998</v>
      </c>
      <c r="D7">
        <v>363.16</v>
      </c>
      <c r="E7" s="84">
        <v>216.25</v>
      </c>
      <c r="F7">
        <v>118.5</v>
      </c>
      <c r="G7">
        <v>8.125</v>
      </c>
    </row>
    <row r="8" spans="1:8" x14ac:dyDescent="0.35">
      <c r="A8" s="2">
        <v>33055</v>
      </c>
      <c r="B8" s="84">
        <v>16.93</v>
      </c>
      <c r="C8" s="84">
        <v>571.32299999999998</v>
      </c>
      <c r="D8">
        <v>359.54</v>
      </c>
      <c r="E8" s="84">
        <v>226.19</v>
      </c>
      <c r="F8">
        <v>116.8</v>
      </c>
      <c r="G8">
        <v>8.1875</v>
      </c>
    </row>
    <row r="9" spans="1:8" x14ac:dyDescent="0.35">
      <c r="A9" s="2">
        <v>33086</v>
      </c>
      <c r="B9" s="84">
        <v>21.59</v>
      </c>
      <c r="C9" s="84">
        <v>644.44000000000005</v>
      </c>
      <c r="D9">
        <v>355.52</v>
      </c>
      <c r="E9" s="84">
        <v>228.86</v>
      </c>
      <c r="F9">
        <v>116</v>
      </c>
      <c r="G9">
        <v>8.3125</v>
      </c>
    </row>
    <row r="10" spans="1:8" x14ac:dyDescent="0.35">
      <c r="A10" s="2">
        <v>33117</v>
      </c>
      <c r="B10" s="84">
        <v>27.44</v>
      </c>
      <c r="C10" s="84">
        <v>577.18399999999997</v>
      </c>
      <c r="D10">
        <v>322.56</v>
      </c>
      <c r="E10" s="84">
        <v>195.2</v>
      </c>
      <c r="F10">
        <v>111.6</v>
      </c>
      <c r="G10">
        <v>8.4375</v>
      </c>
    </row>
    <row r="11" spans="1:8" x14ac:dyDescent="0.35">
      <c r="A11" s="2">
        <v>33147</v>
      </c>
      <c r="B11" s="84">
        <v>37.07</v>
      </c>
      <c r="C11" s="84">
        <v>533.59500000000003</v>
      </c>
      <c r="D11">
        <v>314.94</v>
      </c>
      <c r="E11" s="84">
        <v>161.66</v>
      </c>
      <c r="F11">
        <v>97</v>
      </c>
      <c r="G11">
        <v>8.5625</v>
      </c>
    </row>
    <row r="12" spans="1:8" x14ac:dyDescent="0.35">
      <c r="A12" s="2">
        <v>33178</v>
      </c>
      <c r="B12" s="84">
        <v>35.29</v>
      </c>
      <c r="C12" s="84">
        <v>622.46500000000003</v>
      </c>
      <c r="D12">
        <v>307.02</v>
      </c>
      <c r="E12" s="84">
        <v>153.97999999999999</v>
      </c>
      <c r="F12">
        <v>95.5</v>
      </c>
      <c r="G12">
        <v>8.6875</v>
      </c>
    </row>
    <row r="13" spans="1:8" x14ac:dyDescent="0.35">
      <c r="A13" s="2">
        <v>33208</v>
      </c>
      <c r="B13" s="84">
        <v>29.4</v>
      </c>
      <c r="C13" s="84">
        <v>645.09199999999998</v>
      </c>
      <c r="D13">
        <v>324.10000000000002</v>
      </c>
      <c r="E13" s="84">
        <v>152.33000000000001</v>
      </c>
      <c r="F13">
        <v>92</v>
      </c>
      <c r="G13">
        <v>9.25</v>
      </c>
    </row>
    <row r="14" spans="1:8" x14ac:dyDescent="0.35">
      <c r="A14" s="2">
        <v>33239</v>
      </c>
      <c r="B14" s="84">
        <v>28.47</v>
      </c>
      <c r="C14" s="84">
        <v>645.13099999999997</v>
      </c>
      <c r="D14">
        <v>330.22</v>
      </c>
      <c r="E14" s="84">
        <v>150.33000000000001</v>
      </c>
      <c r="F14">
        <v>81.75</v>
      </c>
      <c r="G14">
        <v>9.25</v>
      </c>
    </row>
    <row r="15" spans="1:8" x14ac:dyDescent="0.35">
      <c r="A15" s="2">
        <v>33270</v>
      </c>
      <c r="B15" s="84">
        <v>21.32</v>
      </c>
      <c r="C15" s="84">
        <v>632.41300000000001</v>
      </c>
      <c r="D15">
        <v>343.05</v>
      </c>
      <c r="E15" s="84">
        <v>169.7</v>
      </c>
      <c r="F15">
        <v>85.75</v>
      </c>
      <c r="G15">
        <v>9.1875</v>
      </c>
    </row>
    <row r="16" spans="1:8" x14ac:dyDescent="0.35">
      <c r="A16" s="2">
        <v>33298</v>
      </c>
      <c r="B16" s="84">
        <v>19.43</v>
      </c>
      <c r="C16" s="84">
        <v>676.58799999999997</v>
      </c>
      <c r="D16">
        <v>370.47</v>
      </c>
      <c r="E16" s="84">
        <v>187.3</v>
      </c>
      <c r="F16">
        <v>86.35</v>
      </c>
      <c r="G16">
        <v>9</v>
      </c>
    </row>
    <row r="17" spans="1:7" x14ac:dyDescent="0.35">
      <c r="A17" s="2">
        <v>33329</v>
      </c>
      <c r="B17" s="84">
        <v>19.27</v>
      </c>
      <c r="C17" s="84">
        <v>853.32600000000002</v>
      </c>
      <c r="D17">
        <v>371.3</v>
      </c>
      <c r="E17" s="84">
        <v>193.29</v>
      </c>
      <c r="F17">
        <v>91.25</v>
      </c>
      <c r="G17">
        <v>9.25</v>
      </c>
    </row>
    <row r="18" spans="1:7" x14ac:dyDescent="0.35">
      <c r="A18" s="2">
        <v>33359</v>
      </c>
      <c r="B18" s="84">
        <v>21.27</v>
      </c>
      <c r="C18" s="84">
        <v>963.19899999999996</v>
      </c>
      <c r="D18">
        <v>380.29</v>
      </c>
      <c r="E18" s="84">
        <v>184.1</v>
      </c>
      <c r="F18">
        <v>100.25</v>
      </c>
      <c r="G18">
        <v>9.0625</v>
      </c>
    </row>
    <row r="19" spans="1:7" x14ac:dyDescent="0.35">
      <c r="A19" s="2">
        <v>33390</v>
      </c>
      <c r="B19" s="84">
        <v>21.15</v>
      </c>
      <c r="C19" s="84">
        <v>1145.5360000000001</v>
      </c>
      <c r="D19">
        <v>388.06</v>
      </c>
      <c r="E19" s="84">
        <v>205.48</v>
      </c>
      <c r="F19">
        <v>97.2</v>
      </c>
      <c r="G19">
        <v>9</v>
      </c>
    </row>
    <row r="20" spans="1:7" x14ac:dyDescent="0.35">
      <c r="A20" s="2">
        <v>33420</v>
      </c>
      <c r="B20" s="84">
        <v>20.78</v>
      </c>
      <c r="C20" s="84">
        <v>1080.3119999999999</v>
      </c>
      <c r="D20">
        <v>377.92</v>
      </c>
      <c r="E20" s="84">
        <v>203.52</v>
      </c>
      <c r="F20">
        <v>96</v>
      </c>
      <c r="G20">
        <v>9</v>
      </c>
    </row>
    <row r="21" spans="1:7" x14ac:dyDescent="0.35">
      <c r="A21" s="2">
        <v>33451</v>
      </c>
      <c r="B21" s="84">
        <v>21.32</v>
      </c>
      <c r="C21" s="84">
        <v>1212.529</v>
      </c>
      <c r="D21">
        <v>387.12</v>
      </c>
      <c r="E21" s="84">
        <v>205.53</v>
      </c>
      <c r="F21">
        <v>87.5</v>
      </c>
      <c r="G21">
        <v>9.3125</v>
      </c>
    </row>
    <row r="22" spans="1:7" x14ac:dyDescent="0.35">
      <c r="A22" s="2">
        <v>33482</v>
      </c>
      <c r="B22" s="84">
        <v>22.28</v>
      </c>
      <c r="C22" s="84">
        <v>1297.4780000000001</v>
      </c>
      <c r="D22">
        <v>395.43</v>
      </c>
      <c r="E22" s="84">
        <v>200.92</v>
      </c>
      <c r="F22">
        <v>81.25</v>
      </c>
      <c r="G22">
        <v>9.1875</v>
      </c>
    </row>
    <row r="23" spans="1:7" x14ac:dyDescent="0.35">
      <c r="A23" s="2">
        <v>33512</v>
      </c>
      <c r="B23" s="84">
        <v>22.09</v>
      </c>
      <c r="C23" s="84">
        <v>1265.3430000000001</v>
      </c>
      <c r="D23">
        <v>389.2</v>
      </c>
      <c r="E23" s="84">
        <v>188.27</v>
      </c>
      <c r="F23">
        <v>82.75</v>
      </c>
      <c r="G23">
        <v>9.3125</v>
      </c>
    </row>
    <row r="24" spans="1:7" x14ac:dyDescent="0.35">
      <c r="A24" s="2">
        <v>33543</v>
      </c>
      <c r="B24" s="84">
        <v>23.84</v>
      </c>
      <c r="C24" s="84">
        <v>1416.2329999999999</v>
      </c>
      <c r="D24">
        <v>391.32</v>
      </c>
      <c r="E24" s="84">
        <v>185.88</v>
      </c>
      <c r="F24">
        <v>86</v>
      </c>
      <c r="G24">
        <v>9.4375</v>
      </c>
    </row>
    <row r="25" spans="1:7" x14ac:dyDescent="0.35">
      <c r="A25" s="2">
        <v>33573</v>
      </c>
      <c r="B25" s="84">
        <v>21.09</v>
      </c>
      <c r="C25" s="84">
        <v>1432.5360000000001</v>
      </c>
      <c r="D25">
        <v>381.4</v>
      </c>
      <c r="E25" s="84">
        <v>167.14</v>
      </c>
      <c r="F25">
        <v>84.25</v>
      </c>
      <c r="G25">
        <v>9.5</v>
      </c>
    </row>
    <row r="26" spans="1:7" x14ac:dyDescent="0.35">
      <c r="A26" s="2">
        <v>33604</v>
      </c>
      <c r="B26" s="84">
        <v>19.14</v>
      </c>
      <c r="C26" s="84">
        <v>1495.9110000000001</v>
      </c>
      <c r="D26">
        <v>417.09</v>
      </c>
      <c r="E26" s="84">
        <v>166.88</v>
      </c>
      <c r="F26">
        <v>79.75</v>
      </c>
      <c r="G26">
        <v>9.5625</v>
      </c>
    </row>
    <row r="27" spans="1:7" x14ac:dyDescent="0.35">
      <c r="A27" s="2">
        <v>33635</v>
      </c>
      <c r="B27" s="84">
        <v>18.96</v>
      </c>
      <c r="C27" s="84">
        <v>1650.106</v>
      </c>
      <c r="D27">
        <v>409.53</v>
      </c>
      <c r="E27" s="84">
        <v>174.33</v>
      </c>
      <c r="F27">
        <v>87.5</v>
      </c>
      <c r="G27">
        <v>9.5625</v>
      </c>
    </row>
    <row r="28" spans="1:7" x14ac:dyDescent="0.35">
      <c r="A28" s="2">
        <v>33664</v>
      </c>
      <c r="B28" s="84">
        <v>18.350000000000001</v>
      </c>
      <c r="C28" s="84">
        <v>1921.28</v>
      </c>
      <c r="D28">
        <v>412.45</v>
      </c>
      <c r="E28" s="84">
        <v>176.01</v>
      </c>
      <c r="F28">
        <v>83.5</v>
      </c>
      <c r="G28">
        <v>9.625</v>
      </c>
    </row>
    <row r="29" spans="1:7" x14ac:dyDescent="0.35">
      <c r="A29" s="2">
        <v>33695</v>
      </c>
      <c r="B29" s="84">
        <v>19.84</v>
      </c>
      <c r="C29" s="84">
        <v>1904.7529999999999</v>
      </c>
      <c r="D29">
        <v>404.23</v>
      </c>
      <c r="E29" s="84">
        <v>180.58</v>
      </c>
      <c r="F29">
        <v>85.35</v>
      </c>
      <c r="G29">
        <v>9.6875</v>
      </c>
    </row>
    <row r="30" spans="1:7" x14ac:dyDescent="0.35">
      <c r="A30" s="2">
        <v>33725</v>
      </c>
      <c r="B30" s="84">
        <v>20.88</v>
      </c>
      <c r="C30" s="84">
        <v>1846.317</v>
      </c>
      <c r="D30">
        <v>412.53</v>
      </c>
      <c r="E30" s="84">
        <v>179.16</v>
      </c>
      <c r="F30">
        <v>82.75</v>
      </c>
      <c r="G30">
        <v>9.8125</v>
      </c>
    </row>
    <row r="31" spans="1:7" x14ac:dyDescent="0.35">
      <c r="A31" s="2">
        <v>33756</v>
      </c>
      <c r="B31" s="84">
        <v>22.07</v>
      </c>
      <c r="C31" s="84">
        <v>1909.239</v>
      </c>
      <c r="D31">
        <v>417.3</v>
      </c>
      <c r="E31" s="84">
        <v>185.04</v>
      </c>
      <c r="F31">
        <v>79.25</v>
      </c>
      <c r="G31">
        <v>9.75</v>
      </c>
    </row>
    <row r="32" spans="1:7" x14ac:dyDescent="0.35">
      <c r="A32" s="2">
        <v>33786</v>
      </c>
      <c r="B32" s="84">
        <v>21.9</v>
      </c>
      <c r="C32" s="84">
        <v>1638.4949999999999</v>
      </c>
      <c r="D32">
        <v>412.88</v>
      </c>
      <c r="E32" s="84">
        <v>167.46</v>
      </c>
      <c r="F32">
        <v>82.25</v>
      </c>
      <c r="G32">
        <v>9.75</v>
      </c>
    </row>
    <row r="33" spans="1:7" x14ac:dyDescent="0.35">
      <c r="A33" s="2">
        <v>33817</v>
      </c>
      <c r="B33" s="84">
        <v>21.59</v>
      </c>
      <c r="C33" s="84">
        <v>1574.569</v>
      </c>
      <c r="D33">
        <v>425.09</v>
      </c>
      <c r="E33" s="84">
        <v>159.26</v>
      </c>
      <c r="F33">
        <v>88.25</v>
      </c>
      <c r="G33">
        <v>9.8125</v>
      </c>
    </row>
    <row r="34" spans="1:7" x14ac:dyDescent="0.35">
      <c r="A34" s="2">
        <v>33848</v>
      </c>
      <c r="B34" s="84">
        <v>21.71</v>
      </c>
      <c r="C34" s="84">
        <v>1458.0340000000001</v>
      </c>
      <c r="D34">
        <v>416.07</v>
      </c>
      <c r="E34" s="84">
        <v>140.66</v>
      </c>
      <c r="F34">
        <v>87.3</v>
      </c>
      <c r="G34">
        <v>9.8125</v>
      </c>
    </row>
    <row r="35" spans="1:7" x14ac:dyDescent="0.35">
      <c r="A35" s="2">
        <v>33878</v>
      </c>
      <c r="B35" s="84">
        <v>21.82</v>
      </c>
      <c r="C35" s="84">
        <v>1435.258</v>
      </c>
      <c r="D35">
        <v>416.29</v>
      </c>
      <c r="E35" s="84">
        <v>134.21</v>
      </c>
      <c r="F35">
        <v>97.25</v>
      </c>
      <c r="G35">
        <v>9.0625</v>
      </c>
    </row>
    <row r="36" spans="1:7" x14ac:dyDescent="0.35">
      <c r="A36" s="2">
        <v>33909</v>
      </c>
      <c r="B36" s="84">
        <v>20.77</v>
      </c>
      <c r="C36" s="84">
        <v>1684.9169999999999</v>
      </c>
      <c r="D36">
        <v>422.75</v>
      </c>
      <c r="E36" s="84">
        <v>137.53</v>
      </c>
      <c r="F36">
        <v>94.25</v>
      </c>
      <c r="G36">
        <v>8.9375</v>
      </c>
    </row>
    <row r="37" spans="1:7" x14ac:dyDescent="0.35">
      <c r="A37" s="2">
        <v>33939</v>
      </c>
      <c r="B37" s="84">
        <v>19.55</v>
      </c>
      <c r="C37" s="84">
        <v>1790.9949999999999</v>
      </c>
      <c r="D37">
        <v>430.78</v>
      </c>
      <c r="E37" s="84">
        <v>175.63</v>
      </c>
      <c r="F37">
        <v>95.5</v>
      </c>
      <c r="G37">
        <v>8.9375</v>
      </c>
    </row>
    <row r="38" spans="1:7" x14ac:dyDescent="0.35">
      <c r="A38" s="2">
        <v>33970</v>
      </c>
      <c r="B38" s="84">
        <v>19.48</v>
      </c>
      <c r="C38" s="84">
        <v>1871.52</v>
      </c>
      <c r="D38">
        <v>435.71</v>
      </c>
      <c r="E38" s="84">
        <v>179.63</v>
      </c>
      <c r="F38">
        <v>106.25</v>
      </c>
      <c r="G38">
        <v>8.6875</v>
      </c>
    </row>
    <row r="39" spans="1:7" x14ac:dyDescent="0.35">
      <c r="A39" s="2">
        <v>34001</v>
      </c>
      <c r="B39" s="84">
        <v>20.309999999999999</v>
      </c>
      <c r="C39" s="84">
        <v>1780.1849999999999</v>
      </c>
      <c r="D39">
        <v>442.52</v>
      </c>
      <c r="E39" s="84">
        <v>177.9</v>
      </c>
      <c r="F39">
        <v>110.1</v>
      </c>
      <c r="G39">
        <v>8.3125</v>
      </c>
    </row>
    <row r="40" spans="1:7" x14ac:dyDescent="0.35">
      <c r="A40" s="2">
        <v>34029</v>
      </c>
      <c r="B40" s="84">
        <v>20.61</v>
      </c>
      <c r="C40" s="84">
        <v>1666.7950000000001</v>
      </c>
      <c r="D40">
        <v>442.01</v>
      </c>
      <c r="E40" s="84">
        <v>197.88</v>
      </c>
      <c r="F40">
        <v>103.25</v>
      </c>
      <c r="G40">
        <v>8.125</v>
      </c>
    </row>
    <row r="41" spans="1:7" x14ac:dyDescent="0.35">
      <c r="A41" s="2">
        <v>34060</v>
      </c>
      <c r="B41" s="84">
        <v>20.53</v>
      </c>
      <c r="C41" s="84">
        <v>1851.4179999999999</v>
      </c>
      <c r="D41">
        <v>450.3</v>
      </c>
      <c r="E41" s="84">
        <v>192.54</v>
      </c>
      <c r="F41">
        <v>111.4</v>
      </c>
      <c r="G41">
        <v>7.9375</v>
      </c>
    </row>
    <row r="42" spans="1:7" x14ac:dyDescent="0.35">
      <c r="A42" s="2">
        <v>34090</v>
      </c>
      <c r="B42" s="84">
        <v>20.58</v>
      </c>
      <c r="C42" s="84">
        <v>1712.883</v>
      </c>
      <c r="D42">
        <v>442.46</v>
      </c>
      <c r="E42" s="84">
        <v>199.26</v>
      </c>
      <c r="F42">
        <v>119.35</v>
      </c>
      <c r="G42">
        <v>7.6875</v>
      </c>
    </row>
    <row r="43" spans="1:7" x14ac:dyDescent="0.35">
      <c r="A43" s="2">
        <v>34121</v>
      </c>
      <c r="B43" s="84">
        <v>20.2</v>
      </c>
      <c r="C43" s="84">
        <v>1713.6410000000001</v>
      </c>
      <c r="D43">
        <v>453.83</v>
      </c>
      <c r="E43" s="84">
        <v>210.74</v>
      </c>
      <c r="F43">
        <v>123.25</v>
      </c>
      <c r="G43">
        <v>7.625</v>
      </c>
    </row>
    <row r="44" spans="1:7" x14ac:dyDescent="0.35">
      <c r="A44" s="2">
        <v>34151</v>
      </c>
      <c r="B44" s="84">
        <v>18.440000000000001</v>
      </c>
      <c r="C44" s="84">
        <v>1732.3530000000001</v>
      </c>
      <c r="D44">
        <v>449.02</v>
      </c>
      <c r="E44" s="84">
        <v>212.11</v>
      </c>
      <c r="F44">
        <v>140</v>
      </c>
      <c r="G44">
        <v>7.375</v>
      </c>
    </row>
    <row r="45" spans="1:7" x14ac:dyDescent="0.35">
      <c r="A45" s="2">
        <v>34182</v>
      </c>
      <c r="B45" s="84">
        <v>17.670000000000002</v>
      </c>
      <c r="C45" s="84">
        <v>1874.143</v>
      </c>
      <c r="D45">
        <v>450.15</v>
      </c>
      <c r="E45" s="84">
        <v>233.74</v>
      </c>
      <c r="F45">
        <v>143.15</v>
      </c>
      <c r="G45">
        <v>6.6875</v>
      </c>
    </row>
    <row r="46" spans="1:7" x14ac:dyDescent="0.35">
      <c r="A46" s="2">
        <v>34213</v>
      </c>
      <c r="B46" s="84">
        <v>17.920000000000002</v>
      </c>
      <c r="C46" s="84">
        <v>2001.5519999999999</v>
      </c>
      <c r="D46">
        <v>463.15</v>
      </c>
      <c r="E46" s="84">
        <v>244.85</v>
      </c>
      <c r="F46">
        <v>123.5</v>
      </c>
      <c r="G46">
        <v>6.625</v>
      </c>
    </row>
    <row r="47" spans="1:7" x14ac:dyDescent="0.35">
      <c r="A47" s="2">
        <v>34243</v>
      </c>
      <c r="B47" s="84">
        <v>18.63</v>
      </c>
      <c r="C47" s="84">
        <v>1919.9829999999999</v>
      </c>
      <c r="D47">
        <v>461.29</v>
      </c>
      <c r="E47" s="84">
        <v>253.22</v>
      </c>
      <c r="F47">
        <v>125.15</v>
      </c>
      <c r="G47">
        <v>6.6875</v>
      </c>
    </row>
    <row r="48" spans="1:7" x14ac:dyDescent="0.35">
      <c r="A48" s="2">
        <v>34274</v>
      </c>
      <c r="B48" s="84">
        <v>17.5</v>
      </c>
      <c r="C48" s="84">
        <v>2131.5059999999999</v>
      </c>
      <c r="D48">
        <v>469.1</v>
      </c>
      <c r="E48" s="84">
        <v>277.88</v>
      </c>
      <c r="F48">
        <v>127.75</v>
      </c>
      <c r="G48">
        <v>6.4375</v>
      </c>
    </row>
    <row r="49" spans="1:7" x14ac:dyDescent="0.35">
      <c r="A49" s="2">
        <v>34304</v>
      </c>
      <c r="B49" s="84">
        <v>15.45</v>
      </c>
      <c r="C49" s="84">
        <v>2345.1610000000001</v>
      </c>
      <c r="D49">
        <v>461.89</v>
      </c>
      <c r="E49" s="84">
        <v>261.95</v>
      </c>
      <c r="F49">
        <v>121.4</v>
      </c>
      <c r="G49">
        <v>6.1875</v>
      </c>
    </row>
    <row r="50" spans="1:7" x14ac:dyDescent="0.35">
      <c r="A50" s="2">
        <v>34335</v>
      </c>
      <c r="B50" s="84">
        <v>14.52</v>
      </c>
      <c r="C50" s="84">
        <v>2638.9760000000001</v>
      </c>
      <c r="D50">
        <v>465.44</v>
      </c>
      <c r="E50" s="84">
        <v>279.60000000000002</v>
      </c>
      <c r="F50">
        <v>123.25</v>
      </c>
      <c r="G50">
        <v>5.875</v>
      </c>
    </row>
    <row r="51" spans="1:7" x14ac:dyDescent="0.35">
      <c r="A51" s="2">
        <v>34366</v>
      </c>
      <c r="B51" s="84">
        <v>15.91</v>
      </c>
      <c r="C51" s="84">
        <v>2954.99</v>
      </c>
      <c r="D51">
        <v>479.62</v>
      </c>
      <c r="E51" s="84">
        <v>304.63</v>
      </c>
      <c r="F51">
        <v>125.1</v>
      </c>
      <c r="G51">
        <v>5.8125</v>
      </c>
    </row>
    <row r="52" spans="1:7" x14ac:dyDescent="0.35">
      <c r="A52" s="2">
        <v>34394</v>
      </c>
      <c r="B52" s="84">
        <v>14.78</v>
      </c>
      <c r="C52" s="84">
        <v>2674.9569999999999</v>
      </c>
      <c r="D52">
        <v>464.44</v>
      </c>
      <c r="E52" s="84">
        <v>290.2</v>
      </c>
      <c r="F52">
        <v>135.25</v>
      </c>
      <c r="G52">
        <v>5.875</v>
      </c>
    </row>
    <row r="53" spans="1:7" x14ac:dyDescent="0.35">
      <c r="A53" s="2">
        <v>34425</v>
      </c>
      <c r="B53" s="84">
        <v>14.78</v>
      </c>
      <c r="C53" s="84">
        <v>2562.799</v>
      </c>
      <c r="D53">
        <v>445.77</v>
      </c>
      <c r="E53" s="84">
        <v>267.67</v>
      </c>
      <c r="F53">
        <v>133.5</v>
      </c>
      <c r="G53">
        <v>5.625</v>
      </c>
    </row>
    <row r="54" spans="1:7" x14ac:dyDescent="0.35">
      <c r="A54" s="2">
        <v>34455</v>
      </c>
      <c r="B54" s="84">
        <v>17.18</v>
      </c>
      <c r="C54" s="84">
        <v>2355.9409999999998</v>
      </c>
      <c r="D54">
        <v>453.02</v>
      </c>
      <c r="E54" s="84">
        <v>286.55</v>
      </c>
      <c r="F54">
        <v>136.75</v>
      </c>
      <c r="G54">
        <v>5.3125</v>
      </c>
    </row>
    <row r="55" spans="1:7" x14ac:dyDescent="0.35">
      <c r="A55" s="2">
        <v>34486</v>
      </c>
      <c r="B55" s="84">
        <v>18.29</v>
      </c>
      <c r="C55" s="84">
        <v>2594.9540000000002</v>
      </c>
      <c r="D55">
        <v>457.63</v>
      </c>
      <c r="E55" s="84">
        <v>283.35000000000002</v>
      </c>
      <c r="F55">
        <v>135.75</v>
      </c>
      <c r="G55">
        <v>5.125</v>
      </c>
    </row>
    <row r="56" spans="1:7" x14ac:dyDescent="0.35">
      <c r="A56" s="2">
        <v>34516</v>
      </c>
      <c r="B56" s="84">
        <v>19.52</v>
      </c>
      <c r="C56" s="84">
        <v>2401.81</v>
      </c>
      <c r="D56">
        <v>446.2</v>
      </c>
      <c r="E56" s="84">
        <v>258.32</v>
      </c>
      <c r="F56">
        <v>142.85</v>
      </c>
      <c r="G56">
        <v>5</v>
      </c>
    </row>
    <row r="57" spans="1:7" x14ac:dyDescent="0.35">
      <c r="A57" s="2">
        <v>34547</v>
      </c>
      <c r="B57" s="84">
        <v>20.65</v>
      </c>
      <c r="C57" s="84">
        <v>2629.0990000000002</v>
      </c>
      <c r="D57">
        <v>461.01</v>
      </c>
      <c r="E57" s="84">
        <v>286.63</v>
      </c>
      <c r="F57">
        <v>152.25</v>
      </c>
      <c r="G57">
        <v>4.9375</v>
      </c>
    </row>
    <row r="58" spans="1:7" x14ac:dyDescent="0.35">
      <c r="A58" s="2">
        <v>34578</v>
      </c>
      <c r="B58" s="84">
        <v>17.47</v>
      </c>
      <c r="C58" s="84">
        <v>2788.5140000000001</v>
      </c>
      <c r="D58">
        <v>473.17</v>
      </c>
      <c r="E58" s="84">
        <v>284</v>
      </c>
      <c r="F58">
        <v>152.5</v>
      </c>
      <c r="G58">
        <v>4.9375</v>
      </c>
    </row>
    <row r="59" spans="1:7" x14ac:dyDescent="0.35">
      <c r="A59" s="2">
        <v>34608</v>
      </c>
      <c r="B59" s="84">
        <v>18.16</v>
      </c>
      <c r="C59" s="84">
        <v>2790.79</v>
      </c>
      <c r="D59">
        <v>461.74</v>
      </c>
      <c r="E59" s="84">
        <v>271.8</v>
      </c>
      <c r="F59">
        <v>151.5</v>
      </c>
      <c r="G59">
        <v>5.125</v>
      </c>
    </row>
    <row r="60" spans="1:7" x14ac:dyDescent="0.35">
      <c r="A60" s="2">
        <v>34639</v>
      </c>
      <c r="B60" s="84">
        <v>18.66</v>
      </c>
      <c r="C60" s="84">
        <v>2649.4090000000001</v>
      </c>
      <c r="D60">
        <v>468.42</v>
      </c>
      <c r="E60" s="84">
        <v>287.75</v>
      </c>
      <c r="F60">
        <v>158.85</v>
      </c>
      <c r="G60">
        <v>5.125</v>
      </c>
    </row>
    <row r="61" spans="1:7" x14ac:dyDescent="0.35">
      <c r="A61" s="2">
        <v>34669</v>
      </c>
      <c r="B61" s="84">
        <v>17.77</v>
      </c>
      <c r="C61" s="84">
        <v>2667.3359999999998</v>
      </c>
      <c r="D61">
        <v>448.92</v>
      </c>
      <c r="E61" s="84">
        <v>291.95</v>
      </c>
      <c r="F61">
        <v>152</v>
      </c>
      <c r="G61">
        <v>5.25</v>
      </c>
    </row>
    <row r="62" spans="1:7" x14ac:dyDescent="0.35">
      <c r="A62" s="2">
        <v>34700</v>
      </c>
      <c r="B62" s="84">
        <v>17.77</v>
      </c>
      <c r="C62" s="84">
        <v>2543.4859999999999</v>
      </c>
      <c r="D62">
        <v>459.27</v>
      </c>
      <c r="E62" s="84">
        <v>287.13</v>
      </c>
      <c r="F62">
        <v>156.75</v>
      </c>
      <c r="G62">
        <v>5.1875</v>
      </c>
    </row>
    <row r="63" spans="1:7" x14ac:dyDescent="0.35">
      <c r="A63" s="2">
        <v>34731</v>
      </c>
      <c r="B63" s="84">
        <v>18.48</v>
      </c>
      <c r="C63" s="84">
        <v>2182.3910000000001</v>
      </c>
      <c r="D63">
        <v>470.4</v>
      </c>
      <c r="E63" s="84">
        <v>292</v>
      </c>
      <c r="F63">
        <v>157.5</v>
      </c>
      <c r="G63">
        <v>5</v>
      </c>
    </row>
    <row r="64" spans="1:7" x14ac:dyDescent="0.35">
      <c r="A64" s="2">
        <v>34759</v>
      </c>
      <c r="B64" s="84">
        <v>18.309999999999999</v>
      </c>
      <c r="C64" s="84">
        <v>1797.424</v>
      </c>
      <c r="D64">
        <v>485.65</v>
      </c>
      <c r="E64" s="84">
        <v>290.07</v>
      </c>
      <c r="F64">
        <v>153.5</v>
      </c>
      <c r="G64">
        <v>5.0937999999999999</v>
      </c>
    </row>
    <row r="65" spans="1:7" x14ac:dyDescent="0.35">
      <c r="A65" s="2">
        <v>34790</v>
      </c>
      <c r="B65" s="84">
        <v>19.05</v>
      </c>
      <c r="C65" s="84">
        <v>2180.569</v>
      </c>
      <c r="D65">
        <v>501.85</v>
      </c>
      <c r="E65" s="84">
        <v>284.2</v>
      </c>
      <c r="F65">
        <v>172.75</v>
      </c>
      <c r="G65">
        <v>4.6875</v>
      </c>
    </row>
    <row r="66" spans="1:7" x14ac:dyDescent="0.35">
      <c r="A66" s="2">
        <v>34820</v>
      </c>
      <c r="B66" s="84">
        <v>20.53</v>
      </c>
      <c r="C66" s="84">
        <v>2186.924</v>
      </c>
      <c r="D66">
        <v>514.26</v>
      </c>
      <c r="E66" s="84">
        <v>304.77</v>
      </c>
      <c r="F66">
        <v>162.5</v>
      </c>
      <c r="G66">
        <v>4.5</v>
      </c>
    </row>
    <row r="67" spans="1:7" x14ac:dyDescent="0.35">
      <c r="A67" s="2">
        <v>34851</v>
      </c>
      <c r="B67" s="84">
        <v>18.89</v>
      </c>
      <c r="C67" s="84">
        <v>2293.165</v>
      </c>
      <c r="D67">
        <v>533.49</v>
      </c>
      <c r="E67" s="84">
        <v>316.32</v>
      </c>
      <c r="F67">
        <v>158.25</v>
      </c>
      <c r="G67">
        <v>4.4375</v>
      </c>
    </row>
    <row r="68" spans="1:7" x14ac:dyDescent="0.35">
      <c r="A68" s="2">
        <v>34881</v>
      </c>
      <c r="B68" s="84">
        <v>17.329999999999998</v>
      </c>
      <c r="C68" s="84">
        <v>2450.48</v>
      </c>
      <c r="D68">
        <v>547.09</v>
      </c>
      <c r="E68" s="84">
        <v>325.42</v>
      </c>
      <c r="F68">
        <v>158</v>
      </c>
      <c r="G68">
        <v>4.5625</v>
      </c>
    </row>
    <row r="69" spans="1:7" x14ac:dyDescent="0.35">
      <c r="A69" s="2">
        <v>34912</v>
      </c>
      <c r="B69" s="84">
        <v>17.59</v>
      </c>
      <c r="C69" s="84">
        <v>2613.1990000000001</v>
      </c>
      <c r="D69">
        <v>559.64</v>
      </c>
      <c r="E69" s="84">
        <v>332.38</v>
      </c>
      <c r="F69">
        <v>152</v>
      </c>
      <c r="G69">
        <v>4.5</v>
      </c>
    </row>
    <row r="70" spans="1:7" x14ac:dyDescent="0.35">
      <c r="A70" s="2">
        <v>34943</v>
      </c>
      <c r="B70" s="84">
        <v>18.079999999999998</v>
      </c>
      <c r="C70" s="84">
        <v>2771.1089999999999</v>
      </c>
      <c r="D70">
        <v>563.84</v>
      </c>
      <c r="E70" s="84">
        <v>339.9</v>
      </c>
      <c r="F70">
        <v>146.25</v>
      </c>
      <c r="G70">
        <v>4.3125</v>
      </c>
    </row>
    <row r="71" spans="1:7" x14ac:dyDescent="0.35">
      <c r="A71" s="2">
        <v>34973</v>
      </c>
      <c r="B71" s="84">
        <v>17.670000000000002</v>
      </c>
      <c r="C71" s="84">
        <v>2563.1210000000001</v>
      </c>
      <c r="D71">
        <v>581.72</v>
      </c>
      <c r="E71" s="84">
        <v>362.8</v>
      </c>
      <c r="F71">
        <v>141.5</v>
      </c>
      <c r="G71">
        <v>4</v>
      </c>
    </row>
    <row r="72" spans="1:7" x14ac:dyDescent="0.35">
      <c r="A72" s="2">
        <v>35004</v>
      </c>
      <c r="B72" s="84">
        <v>17.739999999999998</v>
      </c>
      <c r="C72" s="84">
        <v>2560.1289999999999</v>
      </c>
      <c r="D72">
        <v>584.22</v>
      </c>
      <c r="E72" s="84">
        <v>335.1</v>
      </c>
      <c r="F72">
        <v>136.25</v>
      </c>
      <c r="G72">
        <v>4</v>
      </c>
    </row>
    <row r="73" spans="1:7" x14ac:dyDescent="0.35">
      <c r="A73" s="2">
        <v>35034</v>
      </c>
      <c r="B73" s="84">
        <v>18.43</v>
      </c>
      <c r="C73" s="84">
        <v>2978.1579999999999</v>
      </c>
      <c r="D73">
        <v>606.98</v>
      </c>
      <c r="E73" s="84">
        <v>344.05</v>
      </c>
      <c r="F73">
        <v>132.15</v>
      </c>
      <c r="G73">
        <v>3.875</v>
      </c>
    </row>
    <row r="74" spans="1:7" x14ac:dyDescent="0.35">
      <c r="A74" s="2">
        <v>35065</v>
      </c>
      <c r="B74" s="84">
        <v>19.54</v>
      </c>
      <c r="C74" s="84">
        <v>3098.1770000000001</v>
      </c>
      <c r="D74">
        <v>615.92999999999995</v>
      </c>
      <c r="E74" s="84">
        <v>337.97</v>
      </c>
      <c r="F74">
        <v>127.5</v>
      </c>
      <c r="G74">
        <v>3.75</v>
      </c>
    </row>
    <row r="75" spans="1:7" x14ac:dyDescent="0.35">
      <c r="A75" s="2">
        <v>35096</v>
      </c>
      <c r="B75" s="84">
        <v>17.63</v>
      </c>
      <c r="C75" s="84">
        <v>3351.9929999999999</v>
      </c>
      <c r="D75">
        <v>638.46</v>
      </c>
      <c r="E75" s="84">
        <v>346.77</v>
      </c>
      <c r="F75">
        <v>130</v>
      </c>
      <c r="G75">
        <v>3.1875</v>
      </c>
    </row>
    <row r="76" spans="1:7" x14ac:dyDescent="0.35">
      <c r="A76" s="2">
        <v>35125</v>
      </c>
      <c r="B76" s="84">
        <v>19.45</v>
      </c>
      <c r="C76" s="84">
        <v>3165.5160000000001</v>
      </c>
      <c r="D76">
        <v>644.37</v>
      </c>
      <c r="E76" s="84">
        <v>372.04</v>
      </c>
      <c r="F76">
        <v>137</v>
      </c>
      <c r="G76">
        <v>3.3130000000000002</v>
      </c>
    </row>
    <row r="77" spans="1:7" x14ac:dyDescent="0.35">
      <c r="A77" s="2">
        <v>35156</v>
      </c>
      <c r="B77" s="84">
        <v>22.29</v>
      </c>
      <c r="C77" s="84">
        <v>3357.018</v>
      </c>
      <c r="D77">
        <v>653.73</v>
      </c>
      <c r="E77" s="84">
        <v>369.7</v>
      </c>
      <c r="F77">
        <v>140.5</v>
      </c>
      <c r="G77">
        <v>3.2810000000000001</v>
      </c>
    </row>
    <row r="78" spans="1:7" x14ac:dyDescent="0.35">
      <c r="A78" s="2">
        <v>35186</v>
      </c>
      <c r="B78" s="84">
        <v>20.81</v>
      </c>
      <c r="C78" s="84">
        <v>3450.1109999999999</v>
      </c>
      <c r="D78">
        <v>654.58000000000004</v>
      </c>
      <c r="E78" s="84">
        <v>376.81</v>
      </c>
      <c r="F78">
        <v>131.5</v>
      </c>
      <c r="G78">
        <v>3.1875</v>
      </c>
    </row>
    <row r="79" spans="1:7" x14ac:dyDescent="0.35">
      <c r="A79" s="2">
        <v>35217</v>
      </c>
      <c r="B79" s="84">
        <v>19.86</v>
      </c>
      <c r="C79" s="84">
        <v>3483.2080000000001</v>
      </c>
      <c r="D79">
        <v>667.68</v>
      </c>
      <c r="E79" s="84">
        <v>386.44</v>
      </c>
      <c r="F79">
        <v>131</v>
      </c>
      <c r="G79">
        <v>3.3125</v>
      </c>
    </row>
    <row r="80" spans="1:7" x14ac:dyDescent="0.35">
      <c r="A80" s="2">
        <v>35247</v>
      </c>
      <c r="B80" s="84">
        <v>21.48</v>
      </c>
      <c r="C80" s="84">
        <v>3467.9630000000002</v>
      </c>
      <c r="D80">
        <v>675.88</v>
      </c>
      <c r="E80" s="84">
        <v>387.2</v>
      </c>
      <c r="F80">
        <v>133.75</v>
      </c>
      <c r="G80">
        <v>3.3125</v>
      </c>
    </row>
    <row r="81" spans="1:7" x14ac:dyDescent="0.35">
      <c r="A81" s="2">
        <v>35278</v>
      </c>
      <c r="B81" s="84">
        <v>20.95</v>
      </c>
      <c r="C81" s="84">
        <v>3372.8380000000002</v>
      </c>
      <c r="D81">
        <v>650.02</v>
      </c>
      <c r="E81" s="84">
        <v>366.85</v>
      </c>
      <c r="F81">
        <v>131.5</v>
      </c>
      <c r="G81">
        <v>3.25</v>
      </c>
    </row>
    <row r="82" spans="1:7" x14ac:dyDescent="0.35">
      <c r="A82" s="2">
        <v>35309</v>
      </c>
      <c r="B82" s="84">
        <v>22.25</v>
      </c>
      <c r="C82" s="84">
        <v>3568.6880000000001</v>
      </c>
      <c r="D82">
        <v>651.99</v>
      </c>
      <c r="E82" s="84">
        <v>388.18</v>
      </c>
      <c r="F82">
        <v>125.5</v>
      </c>
      <c r="G82">
        <v>3.1093999999999999</v>
      </c>
    </row>
    <row r="83" spans="1:7" x14ac:dyDescent="0.35">
      <c r="A83" s="2">
        <v>35339</v>
      </c>
      <c r="B83" s="84">
        <v>24.35</v>
      </c>
      <c r="C83" s="84">
        <v>3587.9409999999998</v>
      </c>
      <c r="D83">
        <v>689.08</v>
      </c>
      <c r="E83" s="84">
        <v>410.07</v>
      </c>
      <c r="F83">
        <v>118.75</v>
      </c>
      <c r="G83">
        <v>3.0156000000000001</v>
      </c>
    </row>
    <row r="84" spans="1:7" x14ac:dyDescent="0.35">
      <c r="A84" s="2">
        <v>35370</v>
      </c>
      <c r="B84" s="84">
        <v>23</v>
      </c>
      <c r="C84" s="84">
        <v>3567.076</v>
      </c>
      <c r="D84">
        <v>703.77</v>
      </c>
      <c r="E84" s="84">
        <v>417.85</v>
      </c>
      <c r="F84">
        <v>115.75</v>
      </c>
      <c r="G84">
        <v>3.125</v>
      </c>
    </row>
    <row r="85" spans="1:7" x14ac:dyDescent="0.35">
      <c r="A85" s="2">
        <v>35400</v>
      </c>
      <c r="B85" s="84">
        <v>24.7</v>
      </c>
      <c r="C85" s="84">
        <v>3639.8969999999999</v>
      </c>
      <c r="D85">
        <v>756.56</v>
      </c>
      <c r="E85" s="84">
        <v>452.35</v>
      </c>
      <c r="F85">
        <v>114.5</v>
      </c>
      <c r="G85">
        <v>3.1718999999999999</v>
      </c>
    </row>
    <row r="86" spans="1:7" x14ac:dyDescent="0.35">
      <c r="A86" s="2">
        <v>35431</v>
      </c>
      <c r="B86" s="84">
        <v>25.9</v>
      </c>
      <c r="C86" s="84">
        <v>3705.346</v>
      </c>
      <c r="D86">
        <v>740.74</v>
      </c>
      <c r="E86" s="84">
        <v>469.28</v>
      </c>
      <c r="F86">
        <v>116.5</v>
      </c>
      <c r="G86">
        <v>3.125</v>
      </c>
    </row>
    <row r="87" spans="1:7" x14ac:dyDescent="0.35">
      <c r="A87" s="2">
        <v>35462</v>
      </c>
      <c r="B87" s="84">
        <v>24.2</v>
      </c>
      <c r="C87" s="84">
        <v>3978.5650000000001</v>
      </c>
      <c r="D87">
        <v>786.73</v>
      </c>
      <c r="E87" s="84">
        <v>499.61</v>
      </c>
      <c r="F87">
        <v>124.25</v>
      </c>
      <c r="G87">
        <v>3.0625</v>
      </c>
    </row>
    <row r="88" spans="1:7" x14ac:dyDescent="0.35">
      <c r="A88" s="2">
        <v>35490</v>
      </c>
      <c r="B88" s="84">
        <v>20.25</v>
      </c>
      <c r="C88" s="84">
        <v>4155.7250000000004</v>
      </c>
      <c r="D88">
        <v>795.31</v>
      </c>
      <c r="E88" s="84">
        <v>523.04999999999995</v>
      </c>
      <c r="F88">
        <v>150</v>
      </c>
      <c r="G88">
        <v>3.1850000000000001</v>
      </c>
    </row>
    <row r="89" spans="1:7" x14ac:dyDescent="0.35">
      <c r="A89" s="2">
        <v>35521</v>
      </c>
      <c r="B89" s="84">
        <v>20.3</v>
      </c>
      <c r="C89" s="84">
        <v>4056.8820000000001</v>
      </c>
      <c r="D89">
        <v>759.64</v>
      </c>
      <c r="E89" s="84">
        <v>521.44000000000005</v>
      </c>
      <c r="F89">
        <v>145.75</v>
      </c>
      <c r="G89">
        <v>3.1875</v>
      </c>
    </row>
    <row r="90" spans="1:7" x14ac:dyDescent="0.35">
      <c r="A90" s="2">
        <v>35551</v>
      </c>
      <c r="B90" s="84">
        <v>19.899999999999999</v>
      </c>
      <c r="C90" s="84">
        <v>4124.8819999999996</v>
      </c>
      <c r="D90">
        <v>798.53</v>
      </c>
      <c r="E90" s="84">
        <v>520.42999999999995</v>
      </c>
      <c r="F90">
        <v>156.5</v>
      </c>
      <c r="G90">
        <v>3.1562999999999999</v>
      </c>
    </row>
    <row r="91" spans="1:7" x14ac:dyDescent="0.35">
      <c r="A91" s="2">
        <v>35582</v>
      </c>
      <c r="B91" s="84">
        <v>21.15</v>
      </c>
      <c r="C91" s="84">
        <v>4379.3050000000003</v>
      </c>
      <c r="D91">
        <v>846.36</v>
      </c>
      <c r="E91" s="84">
        <v>561.96</v>
      </c>
      <c r="F91">
        <v>172</v>
      </c>
      <c r="G91">
        <v>3.0156000000000001</v>
      </c>
    </row>
    <row r="92" spans="1:7" x14ac:dyDescent="0.35">
      <c r="A92" s="2">
        <v>35612</v>
      </c>
      <c r="B92" s="84">
        <v>20.07</v>
      </c>
      <c r="C92" s="84">
        <v>4894.2879999999996</v>
      </c>
      <c r="D92">
        <v>891.03</v>
      </c>
      <c r="E92" s="84">
        <v>605.5</v>
      </c>
      <c r="F92">
        <v>196</v>
      </c>
      <c r="G92">
        <v>3.0625</v>
      </c>
    </row>
    <row r="93" spans="1:7" x14ac:dyDescent="0.35">
      <c r="A93" s="2">
        <v>35643</v>
      </c>
      <c r="B93" s="84">
        <v>20.260000000000002</v>
      </c>
      <c r="C93" s="84">
        <v>5483.6480000000001</v>
      </c>
      <c r="D93">
        <v>947.14</v>
      </c>
      <c r="E93" s="84">
        <v>647.52</v>
      </c>
      <c r="F93">
        <v>227.5</v>
      </c>
      <c r="G93">
        <v>3.0937999999999999</v>
      </c>
    </row>
    <row r="94" spans="1:7" x14ac:dyDescent="0.35">
      <c r="A94" s="2">
        <v>35674</v>
      </c>
      <c r="B94" s="84">
        <v>19.66</v>
      </c>
      <c r="C94" s="84">
        <v>5031.6099999999997</v>
      </c>
      <c r="D94">
        <v>899.47</v>
      </c>
      <c r="E94" s="84">
        <v>615.41</v>
      </c>
      <c r="F94">
        <v>187</v>
      </c>
      <c r="G94">
        <v>3.25</v>
      </c>
    </row>
    <row r="95" spans="1:7" x14ac:dyDescent="0.35">
      <c r="A95" s="2">
        <v>35704</v>
      </c>
      <c r="B95" s="84">
        <v>21.02</v>
      </c>
      <c r="C95" s="84">
        <v>5793.1220000000003</v>
      </c>
      <c r="D95">
        <v>955.41</v>
      </c>
      <c r="E95" s="84">
        <v>659.06</v>
      </c>
      <c r="F95">
        <v>192</v>
      </c>
      <c r="G95">
        <v>3.375</v>
      </c>
    </row>
    <row r="96" spans="1:7" x14ac:dyDescent="0.35">
      <c r="A96" s="2">
        <v>35735</v>
      </c>
      <c r="B96" s="84">
        <v>20.91</v>
      </c>
      <c r="C96" s="84">
        <v>5264.2470000000003</v>
      </c>
      <c r="D96">
        <v>938.99</v>
      </c>
      <c r="E96" s="84">
        <v>592.82000000000005</v>
      </c>
      <c r="F96">
        <v>209</v>
      </c>
      <c r="G96">
        <v>3.6875</v>
      </c>
    </row>
    <row r="97" spans="1:7" x14ac:dyDescent="0.35">
      <c r="A97" s="2">
        <v>35765</v>
      </c>
      <c r="B97" s="84">
        <v>18.760000000000002</v>
      </c>
      <c r="C97" s="84">
        <v>5566.9369999999999</v>
      </c>
      <c r="D97">
        <v>974.78</v>
      </c>
      <c r="E97" s="84">
        <v>624.42999999999995</v>
      </c>
      <c r="F97">
        <v>205</v>
      </c>
      <c r="G97">
        <v>3.7656000000000001</v>
      </c>
    </row>
    <row r="98" spans="1:7" x14ac:dyDescent="0.35">
      <c r="A98" s="2">
        <v>35796</v>
      </c>
      <c r="B98" s="84">
        <v>17.649999999999999</v>
      </c>
      <c r="C98" s="84">
        <v>5750.8789999999999</v>
      </c>
      <c r="D98">
        <v>970.43</v>
      </c>
      <c r="E98" s="84">
        <v>599.71</v>
      </c>
      <c r="F98">
        <v>204</v>
      </c>
      <c r="G98">
        <v>3.6093000000000002</v>
      </c>
    </row>
    <row r="99" spans="1:7" x14ac:dyDescent="0.35">
      <c r="A99" s="2">
        <v>35827</v>
      </c>
      <c r="B99" s="84">
        <v>17.07</v>
      </c>
      <c r="C99" s="84">
        <v>5272.0550000000003</v>
      </c>
      <c r="D99">
        <v>1001.27</v>
      </c>
      <c r="E99" s="84">
        <v>638.69000000000005</v>
      </c>
      <c r="F99">
        <v>239</v>
      </c>
      <c r="G99">
        <v>3.3906000000000001</v>
      </c>
    </row>
    <row r="100" spans="1:7" x14ac:dyDescent="0.35">
      <c r="A100" s="2">
        <v>35855</v>
      </c>
      <c r="B100" s="84">
        <v>15.32</v>
      </c>
      <c r="C100" s="84">
        <v>5474.9459999999999</v>
      </c>
      <c r="D100">
        <v>1047.7</v>
      </c>
      <c r="E100" s="84">
        <v>690.99</v>
      </c>
      <c r="F100">
        <v>234.5</v>
      </c>
      <c r="G100">
        <v>3.4843000000000002</v>
      </c>
    </row>
    <row r="101" spans="1:7" x14ac:dyDescent="0.35">
      <c r="A101" s="2">
        <v>35886</v>
      </c>
      <c r="B101" s="84">
        <v>15.69</v>
      </c>
      <c r="C101" s="84">
        <v>5653.3469999999998</v>
      </c>
      <c r="D101">
        <v>1108.1500000000001</v>
      </c>
      <c r="E101" s="84">
        <v>731.28</v>
      </c>
      <c r="F101">
        <v>270.5</v>
      </c>
      <c r="G101">
        <v>3.5937999999999999</v>
      </c>
    </row>
    <row r="102" spans="1:7" x14ac:dyDescent="0.35">
      <c r="A102" s="2">
        <v>35916</v>
      </c>
      <c r="B102" s="84">
        <v>16.239999999999998</v>
      </c>
      <c r="C102" s="84">
        <v>5769.4219999999996</v>
      </c>
      <c r="D102">
        <v>1121</v>
      </c>
      <c r="E102" s="84">
        <v>737.02</v>
      </c>
      <c r="F102">
        <v>363</v>
      </c>
      <c r="G102">
        <v>3.625</v>
      </c>
    </row>
    <row r="103" spans="1:7" x14ac:dyDescent="0.35">
      <c r="A103" s="2">
        <v>35947</v>
      </c>
      <c r="B103" s="84">
        <v>14.99</v>
      </c>
      <c r="C103" s="84">
        <v>5036.7719999999999</v>
      </c>
      <c r="D103">
        <v>1090.98</v>
      </c>
      <c r="E103" s="84">
        <v>765.59</v>
      </c>
      <c r="F103">
        <v>282</v>
      </c>
      <c r="G103">
        <v>3.5312999999999999</v>
      </c>
    </row>
    <row r="104" spans="1:7" x14ac:dyDescent="0.35">
      <c r="A104" s="2">
        <v>35977</v>
      </c>
      <c r="B104" s="84">
        <v>14.47</v>
      </c>
      <c r="C104" s="84">
        <v>5066.2020000000002</v>
      </c>
      <c r="D104">
        <v>1148.56</v>
      </c>
      <c r="E104" s="84">
        <v>787.13</v>
      </c>
      <c r="F104">
        <v>293</v>
      </c>
      <c r="G104">
        <v>3.5625</v>
      </c>
    </row>
    <row r="105" spans="1:7" x14ac:dyDescent="0.35">
      <c r="A105" s="2">
        <v>36008</v>
      </c>
      <c r="B105" s="84">
        <v>13.93</v>
      </c>
      <c r="C105" s="84">
        <v>4768.7280000000001</v>
      </c>
      <c r="D105">
        <v>1112.44</v>
      </c>
      <c r="E105" s="84">
        <v>769.11</v>
      </c>
      <c r="F105">
        <v>303</v>
      </c>
      <c r="G105">
        <v>3.4843000000000002</v>
      </c>
    </row>
    <row r="106" spans="1:7" x14ac:dyDescent="0.35">
      <c r="A106" s="2">
        <v>36039</v>
      </c>
      <c r="B106" s="84">
        <v>13.62</v>
      </c>
      <c r="C106" s="84">
        <v>3622.1909999999998</v>
      </c>
      <c r="D106">
        <v>994.26</v>
      </c>
      <c r="E106" s="84">
        <v>641.19000000000005</v>
      </c>
      <c r="F106">
        <v>279</v>
      </c>
      <c r="G106">
        <v>3.4687999999999999</v>
      </c>
    </row>
    <row r="107" spans="1:7" x14ac:dyDescent="0.35">
      <c r="A107" s="2">
        <v>36069</v>
      </c>
      <c r="B107" s="84">
        <v>15.52</v>
      </c>
      <c r="C107" s="84">
        <v>4107.848</v>
      </c>
      <c r="D107">
        <v>986.39</v>
      </c>
      <c r="E107" s="84">
        <v>565.04999999999995</v>
      </c>
      <c r="F107">
        <v>283</v>
      </c>
      <c r="G107">
        <v>3.5625</v>
      </c>
    </row>
    <row r="108" spans="1:7" x14ac:dyDescent="0.35">
      <c r="A108" s="2">
        <v>36100</v>
      </c>
      <c r="B108" s="84">
        <v>14.45</v>
      </c>
      <c r="C108" s="84">
        <v>4790.5230000000001</v>
      </c>
      <c r="D108">
        <v>1111.5999999999999</v>
      </c>
      <c r="E108" s="84">
        <v>651.49</v>
      </c>
      <c r="F108">
        <v>273</v>
      </c>
      <c r="G108">
        <v>3.5156000000000001</v>
      </c>
    </row>
    <row r="109" spans="1:7" x14ac:dyDescent="0.35">
      <c r="A109" s="2">
        <v>36130</v>
      </c>
      <c r="B109" s="84">
        <v>11.27</v>
      </c>
      <c r="C109" s="84">
        <v>4428.3379999999997</v>
      </c>
      <c r="D109">
        <v>1175.28</v>
      </c>
      <c r="E109" s="84">
        <v>689.71</v>
      </c>
      <c r="F109">
        <v>272</v>
      </c>
      <c r="G109">
        <v>3.6093999999999999</v>
      </c>
    </row>
    <row r="110" spans="1:7" x14ac:dyDescent="0.35">
      <c r="A110" s="2">
        <v>36161</v>
      </c>
      <c r="B110" s="84">
        <v>12.14</v>
      </c>
      <c r="C110" s="84">
        <v>4623.4269999999997</v>
      </c>
      <c r="D110">
        <v>1229.23</v>
      </c>
      <c r="E110" s="84">
        <v>701.31</v>
      </c>
      <c r="F110">
        <v>329</v>
      </c>
      <c r="G110">
        <v>3.25</v>
      </c>
    </row>
    <row r="111" spans="1:7" x14ac:dyDescent="0.35">
      <c r="A111" s="2">
        <v>36192</v>
      </c>
      <c r="B111" s="84">
        <v>12.36</v>
      </c>
      <c r="C111" s="84">
        <v>4764.4639999999999</v>
      </c>
      <c r="D111">
        <v>1273</v>
      </c>
      <c r="E111" s="84">
        <v>733.1</v>
      </c>
      <c r="F111">
        <v>342.5</v>
      </c>
      <c r="G111">
        <v>3.0625</v>
      </c>
    </row>
    <row r="112" spans="1:7" x14ac:dyDescent="0.35">
      <c r="A112" s="2">
        <v>36220</v>
      </c>
      <c r="B112" s="84">
        <v>12.28</v>
      </c>
      <c r="C112" s="84">
        <v>4975.21</v>
      </c>
      <c r="D112">
        <v>1236.1600000000001</v>
      </c>
      <c r="E112" s="84">
        <v>718.32</v>
      </c>
      <c r="F112">
        <v>351</v>
      </c>
      <c r="G112">
        <v>3.0781000000000001</v>
      </c>
    </row>
    <row r="113" spans="1:7" x14ac:dyDescent="0.35">
      <c r="A113" s="2">
        <v>36251</v>
      </c>
      <c r="B113" s="84">
        <v>16.649999999999999</v>
      </c>
      <c r="C113" s="84">
        <v>5698.8429999999998</v>
      </c>
      <c r="D113">
        <v>1293.72</v>
      </c>
      <c r="E113" s="84">
        <v>746.24</v>
      </c>
      <c r="F113">
        <v>349</v>
      </c>
      <c r="G113">
        <v>2.875</v>
      </c>
    </row>
    <row r="114" spans="1:7" x14ac:dyDescent="0.35">
      <c r="A114" s="2">
        <v>36281</v>
      </c>
      <c r="B114" s="84">
        <v>18.829999999999998</v>
      </c>
      <c r="C114" s="84">
        <v>6392.1440000000002</v>
      </c>
      <c r="D114">
        <v>1354.63</v>
      </c>
      <c r="E114" s="84">
        <v>792.89</v>
      </c>
      <c r="F114">
        <v>332</v>
      </c>
      <c r="G114">
        <v>2.5312999999999999</v>
      </c>
    </row>
    <row r="115" spans="1:7" x14ac:dyDescent="0.35">
      <c r="A115" s="2">
        <v>36312</v>
      </c>
      <c r="B115" s="84">
        <v>16.309999999999999</v>
      </c>
      <c r="C115" s="84">
        <v>6242.2809999999999</v>
      </c>
      <c r="D115">
        <v>1294.26</v>
      </c>
      <c r="E115" s="84">
        <v>772.73</v>
      </c>
      <c r="F115">
        <v>340.8</v>
      </c>
      <c r="G115">
        <v>2.5625</v>
      </c>
    </row>
    <row r="116" spans="1:7" x14ac:dyDescent="0.35">
      <c r="A116" s="2">
        <v>36342</v>
      </c>
      <c r="B116" s="84">
        <v>19.39</v>
      </c>
      <c r="C116" s="84">
        <v>6625.9110000000001</v>
      </c>
      <c r="D116">
        <v>1380.96</v>
      </c>
      <c r="E116" s="84">
        <v>837.16</v>
      </c>
      <c r="F116">
        <v>320</v>
      </c>
      <c r="G116">
        <v>2.5937000000000001</v>
      </c>
    </row>
    <row r="117" spans="1:7" x14ac:dyDescent="0.35">
      <c r="A117" s="2">
        <v>36373</v>
      </c>
      <c r="B117" s="84">
        <v>20.46</v>
      </c>
      <c r="C117" s="84">
        <v>5835.3879999999999</v>
      </c>
      <c r="D117">
        <v>1328.05</v>
      </c>
      <c r="E117" s="84">
        <v>818.69</v>
      </c>
      <c r="F117">
        <v>331.75</v>
      </c>
      <c r="G117">
        <v>2.6718999999999999</v>
      </c>
    </row>
    <row r="118" spans="1:7" x14ac:dyDescent="0.35">
      <c r="A118" s="2">
        <v>36404</v>
      </c>
      <c r="B118" s="84">
        <v>21.79</v>
      </c>
      <c r="C118" s="84">
        <v>5769.18</v>
      </c>
      <c r="D118">
        <v>1331.07</v>
      </c>
      <c r="E118" s="84">
        <v>840.79</v>
      </c>
      <c r="F118">
        <v>340</v>
      </c>
      <c r="G118">
        <v>2.6875</v>
      </c>
    </row>
    <row r="119" spans="1:7" x14ac:dyDescent="0.35">
      <c r="A119" s="2">
        <v>36434</v>
      </c>
      <c r="B119" s="84">
        <v>24.51</v>
      </c>
      <c r="C119" s="84">
        <v>5645.51</v>
      </c>
      <c r="D119">
        <v>1282.81</v>
      </c>
      <c r="E119" s="84">
        <v>835.09</v>
      </c>
      <c r="F119">
        <v>383</v>
      </c>
      <c r="G119">
        <v>3.1562999999999999</v>
      </c>
    </row>
    <row r="120" spans="1:7" x14ac:dyDescent="0.35">
      <c r="A120" s="2">
        <v>36465</v>
      </c>
      <c r="B120" s="84">
        <v>22.44</v>
      </c>
      <c r="C120" s="84">
        <v>6194.32</v>
      </c>
      <c r="D120">
        <v>1354.12</v>
      </c>
      <c r="E120" s="84">
        <v>921.37</v>
      </c>
      <c r="F120">
        <v>394</v>
      </c>
      <c r="G120">
        <v>3.4218999999999999</v>
      </c>
    </row>
    <row r="121" spans="1:7" x14ac:dyDescent="0.35">
      <c r="A121" s="2">
        <v>36495</v>
      </c>
      <c r="B121" s="84">
        <v>25.01</v>
      </c>
      <c r="C121" s="84">
        <v>6942.07</v>
      </c>
      <c r="D121">
        <v>1397.72</v>
      </c>
      <c r="E121" s="84">
        <v>1057.1600000000001</v>
      </c>
      <c r="F121">
        <v>397</v>
      </c>
      <c r="G121">
        <v>3.4375</v>
      </c>
    </row>
    <row r="122" spans="1:7" x14ac:dyDescent="0.35">
      <c r="A122" s="2">
        <v>36526</v>
      </c>
      <c r="B122" s="84">
        <v>25.76</v>
      </c>
      <c r="C122" s="84">
        <v>7833.3130000000001</v>
      </c>
      <c r="D122">
        <v>1455.22</v>
      </c>
      <c r="E122" s="84">
        <v>1211.79</v>
      </c>
      <c r="F122">
        <v>454</v>
      </c>
      <c r="G122">
        <v>3.2812999999999999</v>
      </c>
    </row>
    <row r="123" spans="1:7" x14ac:dyDescent="0.35">
      <c r="A123" s="2">
        <v>36557</v>
      </c>
      <c r="B123" s="84">
        <v>28.28</v>
      </c>
      <c r="C123" s="84">
        <v>7326.7560000000003</v>
      </c>
      <c r="D123">
        <v>1409.28</v>
      </c>
      <c r="E123" s="84">
        <v>1261.1500000000001</v>
      </c>
      <c r="F123">
        <v>486</v>
      </c>
      <c r="G123">
        <v>3.5</v>
      </c>
    </row>
    <row r="124" spans="1:7" x14ac:dyDescent="0.35">
      <c r="A124" s="2">
        <v>36586</v>
      </c>
      <c r="B124" s="84">
        <v>31.71</v>
      </c>
      <c r="C124" s="84">
        <v>8205.9470000000001</v>
      </c>
      <c r="D124">
        <v>1379.19</v>
      </c>
      <c r="E124" s="84">
        <v>1463.75</v>
      </c>
      <c r="F124">
        <v>696</v>
      </c>
      <c r="G124">
        <v>3.625</v>
      </c>
    </row>
    <row r="125" spans="1:7" x14ac:dyDescent="0.35">
      <c r="A125" s="2">
        <v>36617</v>
      </c>
      <c r="B125" s="84">
        <v>26.28</v>
      </c>
      <c r="C125" s="84">
        <v>7962.5110000000004</v>
      </c>
      <c r="D125">
        <v>1505.97</v>
      </c>
      <c r="E125" s="84">
        <v>1368.99</v>
      </c>
      <c r="F125">
        <v>585</v>
      </c>
      <c r="G125">
        <v>3.8281000000000001</v>
      </c>
    </row>
    <row r="126" spans="1:7" x14ac:dyDescent="0.35">
      <c r="A126" s="2">
        <v>36647</v>
      </c>
      <c r="B126" s="84">
        <v>25.84</v>
      </c>
      <c r="C126" s="84">
        <v>7276.4939999999997</v>
      </c>
      <c r="D126">
        <v>1468.25</v>
      </c>
      <c r="E126" s="84">
        <v>1429.61</v>
      </c>
      <c r="F126">
        <v>600</v>
      </c>
      <c r="G126">
        <v>4.0625</v>
      </c>
    </row>
    <row r="127" spans="1:7" x14ac:dyDescent="0.35">
      <c r="A127" s="2">
        <v>36678</v>
      </c>
      <c r="B127" s="84">
        <v>30.19</v>
      </c>
      <c r="C127" s="84">
        <v>6842.38</v>
      </c>
      <c r="D127">
        <v>1448.81</v>
      </c>
      <c r="E127" s="84">
        <v>1377.15</v>
      </c>
      <c r="F127">
        <v>572</v>
      </c>
      <c r="G127">
        <v>4.4375</v>
      </c>
    </row>
    <row r="128" spans="1:7" x14ac:dyDescent="0.35">
      <c r="A128" s="2">
        <v>36708</v>
      </c>
      <c r="B128" s="84">
        <v>32.44</v>
      </c>
      <c r="C128" s="84">
        <v>7985.4960000000001</v>
      </c>
      <c r="D128">
        <v>1469.54</v>
      </c>
      <c r="E128" s="84">
        <v>1342.75</v>
      </c>
      <c r="F128">
        <v>625</v>
      </c>
      <c r="G128">
        <v>4.5468999999999999</v>
      </c>
    </row>
    <row r="129" spans="1:7" x14ac:dyDescent="0.35">
      <c r="A129" s="2">
        <v>36739</v>
      </c>
      <c r="B129" s="84">
        <v>27.85</v>
      </c>
      <c r="C129" s="84">
        <v>7115.8059999999996</v>
      </c>
      <c r="D129">
        <v>1438.1</v>
      </c>
      <c r="E129" s="84">
        <v>1310.55</v>
      </c>
      <c r="F129">
        <v>842</v>
      </c>
      <c r="G129">
        <v>4.6406000000000001</v>
      </c>
    </row>
    <row r="130" spans="1:7" x14ac:dyDescent="0.35">
      <c r="A130" s="2">
        <v>36770</v>
      </c>
      <c r="B130" s="84">
        <v>33.42</v>
      </c>
      <c r="C130" s="84">
        <v>7375.0730000000003</v>
      </c>
      <c r="D130">
        <v>1520.77</v>
      </c>
      <c r="E130" s="84">
        <v>1358.26</v>
      </c>
      <c r="F130">
        <v>725</v>
      </c>
      <c r="G130">
        <v>4.75</v>
      </c>
    </row>
    <row r="131" spans="1:7" x14ac:dyDescent="0.35">
      <c r="A131" s="2">
        <v>36800</v>
      </c>
      <c r="B131" s="84">
        <v>32.049999999999997</v>
      </c>
      <c r="C131" s="84">
        <v>6812.7849999999999</v>
      </c>
      <c r="D131">
        <v>1436.23</v>
      </c>
      <c r="E131" s="84">
        <v>1234.04</v>
      </c>
      <c r="F131">
        <v>714</v>
      </c>
      <c r="G131">
        <v>4.9687999999999999</v>
      </c>
    </row>
    <row r="132" spans="1:7" x14ac:dyDescent="0.35">
      <c r="A132" s="2">
        <v>36831</v>
      </c>
      <c r="B132" s="84">
        <v>33.14</v>
      </c>
      <c r="C132" s="84">
        <v>7168.643</v>
      </c>
      <c r="D132">
        <v>1421.22</v>
      </c>
      <c r="E132" s="84">
        <v>1190.4100000000001</v>
      </c>
      <c r="F132">
        <v>773</v>
      </c>
      <c r="G132">
        <v>5.1406000000000001</v>
      </c>
    </row>
    <row r="133" spans="1:7" x14ac:dyDescent="0.35">
      <c r="A133" s="2">
        <v>36861</v>
      </c>
      <c r="B133" s="84">
        <v>32.06</v>
      </c>
      <c r="C133" s="84">
        <v>6317.3519999999999</v>
      </c>
      <c r="D133">
        <v>1315.23</v>
      </c>
      <c r="E133" s="84">
        <v>1119.94</v>
      </c>
      <c r="F133">
        <v>828</v>
      </c>
      <c r="G133">
        <v>5</v>
      </c>
    </row>
    <row r="134" spans="1:7" x14ac:dyDescent="0.35">
      <c r="A134" s="2">
        <v>36892</v>
      </c>
      <c r="B134" s="84">
        <v>26.72</v>
      </c>
      <c r="C134" s="84">
        <v>6283.4530000000004</v>
      </c>
      <c r="D134">
        <v>1320.28</v>
      </c>
      <c r="E134" s="84">
        <v>1056.1099999999999</v>
      </c>
      <c r="F134">
        <v>954</v>
      </c>
      <c r="G134">
        <v>4.8125</v>
      </c>
    </row>
    <row r="135" spans="1:7" x14ac:dyDescent="0.35">
      <c r="A135" s="2">
        <v>36923</v>
      </c>
      <c r="B135" s="84">
        <v>29.88</v>
      </c>
      <c r="C135" s="84">
        <v>7321.3010000000004</v>
      </c>
      <c r="D135">
        <v>1373.47</v>
      </c>
      <c r="E135" s="84">
        <v>1098.44</v>
      </c>
      <c r="F135">
        <v>1056</v>
      </c>
      <c r="G135">
        <v>4.7031000000000001</v>
      </c>
    </row>
    <row r="136" spans="1:7" x14ac:dyDescent="0.35">
      <c r="A136" s="2">
        <v>36951</v>
      </c>
      <c r="B136" s="84">
        <v>27.78</v>
      </c>
      <c r="C136" s="84">
        <v>6838.97</v>
      </c>
      <c r="D136">
        <v>1241.23</v>
      </c>
      <c r="E136" s="84">
        <v>945.05</v>
      </c>
      <c r="F136">
        <v>792</v>
      </c>
      <c r="G136">
        <v>4.7343999999999999</v>
      </c>
    </row>
    <row r="137" spans="1:7" x14ac:dyDescent="0.35">
      <c r="A137" s="2">
        <v>36982</v>
      </c>
      <c r="B137" s="84">
        <v>25.7</v>
      </c>
      <c r="C137" s="84">
        <v>6353.4480000000003</v>
      </c>
      <c r="D137">
        <v>1145.8699999999999</v>
      </c>
      <c r="E137" s="84">
        <v>811.76</v>
      </c>
      <c r="F137">
        <v>725</v>
      </c>
      <c r="G137">
        <v>4.5625</v>
      </c>
    </row>
    <row r="138" spans="1:7" x14ac:dyDescent="0.35">
      <c r="A138" s="2">
        <v>37012</v>
      </c>
      <c r="B138" s="84">
        <v>28.37</v>
      </c>
      <c r="C138" s="84">
        <v>6813.3609999999999</v>
      </c>
      <c r="D138">
        <v>1266.44</v>
      </c>
      <c r="E138" s="84">
        <v>934.49</v>
      </c>
      <c r="F138">
        <v>675</v>
      </c>
      <c r="G138">
        <v>4.8125</v>
      </c>
    </row>
    <row r="139" spans="1:7" x14ac:dyDescent="0.35">
      <c r="A139" s="2">
        <v>37043</v>
      </c>
      <c r="B139" s="84">
        <v>27.88</v>
      </c>
      <c r="C139" s="84">
        <v>7311.1819999999998</v>
      </c>
      <c r="D139">
        <v>1260.67</v>
      </c>
      <c r="E139" s="84">
        <v>917.07</v>
      </c>
      <c r="F139">
        <v>645</v>
      </c>
      <c r="G139">
        <v>4.5</v>
      </c>
    </row>
    <row r="140" spans="1:7" x14ac:dyDescent="0.35">
      <c r="A140" s="2">
        <v>37073</v>
      </c>
      <c r="B140" s="84">
        <v>26.02</v>
      </c>
      <c r="C140" s="84">
        <v>7452.8950000000004</v>
      </c>
      <c r="D140">
        <v>1236.71</v>
      </c>
      <c r="E140" s="84">
        <v>896.75</v>
      </c>
      <c r="F140">
        <v>598</v>
      </c>
      <c r="G140">
        <v>4.3593999999999999</v>
      </c>
    </row>
    <row r="141" spans="1:7" x14ac:dyDescent="0.35">
      <c r="A141" s="2">
        <v>37104</v>
      </c>
      <c r="B141" s="84">
        <v>26.83</v>
      </c>
      <c r="C141" s="84">
        <v>7235.0810000000001</v>
      </c>
      <c r="D141">
        <v>1215.93</v>
      </c>
      <c r="E141" s="84">
        <v>868.01</v>
      </c>
      <c r="F141">
        <v>466</v>
      </c>
      <c r="G141">
        <v>4.4218999999999999</v>
      </c>
    </row>
    <row r="142" spans="1:7" x14ac:dyDescent="0.35">
      <c r="A142" s="2">
        <v>37135</v>
      </c>
      <c r="B142" s="84">
        <v>26.65</v>
      </c>
      <c r="C142" s="84">
        <v>6901.9290000000001</v>
      </c>
      <c r="D142">
        <v>1133.58</v>
      </c>
      <c r="E142" s="84">
        <v>788.1</v>
      </c>
      <c r="F142">
        <v>457</v>
      </c>
      <c r="G142">
        <v>4.25</v>
      </c>
    </row>
    <row r="143" spans="1:7" x14ac:dyDescent="0.35">
      <c r="A143" s="2">
        <v>37165</v>
      </c>
      <c r="B143" s="84">
        <v>23.12</v>
      </c>
      <c r="C143" s="84">
        <v>6073.2070000000003</v>
      </c>
      <c r="D143">
        <v>1038.55</v>
      </c>
      <c r="E143" s="84">
        <v>693.34</v>
      </c>
      <c r="F143">
        <v>325</v>
      </c>
      <c r="G143">
        <v>3.6093999999999999</v>
      </c>
    </row>
    <row r="144" spans="1:7" x14ac:dyDescent="0.35">
      <c r="A144" s="2">
        <v>37196</v>
      </c>
      <c r="B144" s="84">
        <v>20.47</v>
      </c>
      <c r="C144" s="84">
        <v>6355.817</v>
      </c>
      <c r="D144">
        <v>1084.0999999999999</v>
      </c>
      <c r="E144" s="84">
        <v>743.8</v>
      </c>
      <c r="F144">
        <v>319</v>
      </c>
      <c r="G144">
        <v>3.4531000000000001</v>
      </c>
    </row>
    <row r="145" spans="1:7" x14ac:dyDescent="0.35">
      <c r="A145" s="2">
        <v>37226</v>
      </c>
      <c r="B145" s="84">
        <v>20.27</v>
      </c>
      <c r="C145" s="84">
        <v>6544.6480000000001</v>
      </c>
      <c r="D145">
        <v>1129.9000000000001</v>
      </c>
      <c r="E145" s="84">
        <v>832.06</v>
      </c>
      <c r="F145">
        <v>355</v>
      </c>
      <c r="G145">
        <v>3.3593999999999999</v>
      </c>
    </row>
    <row r="146" spans="1:7" x14ac:dyDescent="0.35">
      <c r="A146" s="2">
        <v>37257</v>
      </c>
      <c r="B146" s="84">
        <v>19.96</v>
      </c>
      <c r="C146" s="84">
        <v>6950.9470000000001</v>
      </c>
      <c r="D146">
        <v>1148.08</v>
      </c>
      <c r="E146" s="84">
        <v>846.49</v>
      </c>
      <c r="F146">
        <v>440</v>
      </c>
      <c r="G146">
        <v>3.2812999999999999</v>
      </c>
    </row>
    <row r="147" spans="1:7" x14ac:dyDescent="0.35">
      <c r="A147" s="2">
        <v>37288</v>
      </c>
      <c r="B147" s="84">
        <v>20.399999999999999</v>
      </c>
      <c r="C147" s="84">
        <v>7491.2659999999996</v>
      </c>
      <c r="D147">
        <v>1122.2</v>
      </c>
      <c r="E147" s="84">
        <v>784.49</v>
      </c>
      <c r="F147">
        <v>367</v>
      </c>
      <c r="G147">
        <v>3.3593999999999999</v>
      </c>
    </row>
    <row r="148" spans="1:7" x14ac:dyDescent="0.35">
      <c r="A148" s="2">
        <v>37316</v>
      </c>
      <c r="B148" s="84">
        <v>22.37</v>
      </c>
      <c r="C148" s="84">
        <v>7516.1980000000003</v>
      </c>
      <c r="D148">
        <v>1131.78</v>
      </c>
      <c r="E148" s="84">
        <v>792.7</v>
      </c>
      <c r="F148">
        <v>370</v>
      </c>
      <c r="G148">
        <v>3.3593999999999999</v>
      </c>
    </row>
    <row r="149" spans="1:7" x14ac:dyDescent="0.35">
      <c r="A149" s="2">
        <v>37347</v>
      </c>
      <c r="B149" s="84">
        <v>26.82</v>
      </c>
      <c r="C149" s="84">
        <v>8027.7030000000004</v>
      </c>
      <c r="D149">
        <v>1146.54</v>
      </c>
      <c r="E149" s="84">
        <v>798.61</v>
      </c>
      <c r="F149">
        <v>386</v>
      </c>
      <c r="G149">
        <v>3.4218999999999999</v>
      </c>
    </row>
    <row r="150" spans="1:7" x14ac:dyDescent="0.35">
      <c r="A150" s="2">
        <v>37377</v>
      </c>
      <c r="B150" s="84">
        <v>26.58</v>
      </c>
      <c r="C150" s="84">
        <v>8160.6170000000002</v>
      </c>
      <c r="D150">
        <v>1086.46</v>
      </c>
      <c r="E150" s="84">
        <v>714.34</v>
      </c>
      <c r="F150">
        <v>355</v>
      </c>
      <c r="G150">
        <v>3.3593999999999999</v>
      </c>
    </row>
    <row r="151" spans="1:7" x14ac:dyDescent="0.35">
      <c r="A151" s="2">
        <v>37408</v>
      </c>
      <c r="B151" s="84">
        <v>25.1</v>
      </c>
      <c r="C151" s="84">
        <v>7635.9459999999999</v>
      </c>
      <c r="D151">
        <v>1040.68</v>
      </c>
      <c r="E151" s="84">
        <v>658.61</v>
      </c>
      <c r="F151">
        <v>348</v>
      </c>
      <c r="G151">
        <v>3.4687999999999999</v>
      </c>
    </row>
    <row r="152" spans="1:7" x14ac:dyDescent="0.35">
      <c r="A152" s="2">
        <v>37438</v>
      </c>
      <c r="B152" s="84">
        <v>26.82</v>
      </c>
      <c r="C152" s="84">
        <v>6935.6729999999998</v>
      </c>
      <c r="D152">
        <v>968.65</v>
      </c>
      <c r="E152" s="84">
        <v>609.29</v>
      </c>
      <c r="F152">
        <v>316</v>
      </c>
      <c r="G152">
        <v>3.3906000000000001</v>
      </c>
    </row>
    <row r="153" spans="1:7" x14ac:dyDescent="0.35">
      <c r="A153" s="2">
        <v>37469</v>
      </c>
      <c r="B153" s="84">
        <v>26.51</v>
      </c>
      <c r="C153" s="84">
        <v>6210.8140000000003</v>
      </c>
      <c r="D153">
        <v>884.66</v>
      </c>
      <c r="E153" s="84">
        <v>529.92999999999995</v>
      </c>
      <c r="F153">
        <v>318</v>
      </c>
      <c r="G153">
        <v>3.3281000000000001</v>
      </c>
    </row>
    <row r="154" spans="1:7" x14ac:dyDescent="0.35">
      <c r="A154" s="2">
        <v>37500</v>
      </c>
      <c r="B154" s="84">
        <v>28.97</v>
      </c>
      <c r="C154" s="84">
        <v>6673.085</v>
      </c>
      <c r="D154">
        <v>916.07</v>
      </c>
      <c r="E154" s="84">
        <v>523.54</v>
      </c>
      <c r="F154">
        <v>325</v>
      </c>
      <c r="G154">
        <v>3.3125</v>
      </c>
    </row>
    <row r="155" spans="1:7" x14ac:dyDescent="0.35">
      <c r="A155" s="2">
        <v>37530</v>
      </c>
      <c r="B155" s="84">
        <v>30.71</v>
      </c>
      <c r="C155" s="84">
        <v>6411.2449999999999</v>
      </c>
      <c r="D155">
        <v>847.91</v>
      </c>
      <c r="E155" s="84">
        <v>453.29</v>
      </c>
      <c r="F155">
        <v>318</v>
      </c>
      <c r="G155">
        <v>3.2343999999999999</v>
      </c>
    </row>
    <row r="156" spans="1:7" x14ac:dyDescent="0.35">
      <c r="A156" s="2">
        <v>37561</v>
      </c>
      <c r="B156" s="84">
        <v>27.04</v>
      </c>
      <c r="C156" s="84">
        <v>6630.4859999999999</v>
      </c>
      <c r="D156">
        <v>900.96</v>
      </c>
      <c r="E156" s="84">
        <v>502.58</v>
      </c>
      <c r="F156">
        <v>309</v>
      </c>
      <c r="G156">
        <v>3.1718999999999999</v>
      </c>
    </row>
    <row r="157" spans="1:7" x14ac:dyDescent="0.35">
      <c r="A157" s="2">
        <v>37591</v>
      </c>
      <c r="B157" s="84">
        <v>27.27</v>
      </c>
      <c r="C157" s="84">
        <v>6939.6310000000003</v>
      </c>
      <c r="D157">
        <v>934.53</v>
      </c>
      <c r="E157" s="84">
        <v>570.82000000000005</v>
      </c>
      <c r="F157">
        <v>262</v>
      </c>
      <c r="G157">
        <v>3</v>
      </c>
    </row>
    <row r="158" spans="1:7" x14ac:dyDescent="0.35">
      <c r="A158" s="2">
        <v>37622</v>
      </c>
      <c r="B158" s="84">
        <v>31.21</v>
      </c>
      <c r="C158" s="84">
        <v>6740.0280000000002</v>
      </c>
      <c r="D158">
        <v>879.82</v>
      </c>
      <c r="E158" s="84">
        <v>493.2</v>
      </c>
      <c r="F158">
        <v>233</v>
      </c>
      <c r="G158">
        <v>2.8281000000000001</v>
      </c>
    </row>
    <row r="159" spans="1:7" x14ac:dyDescent="0.35">
      <c r="A159" s="2">
        <v>37653</v>
      </c>
      <c r="B159" s="84">
        <v>32.840000000000003</v>
      </c>
      <c r="C159" s="84">
        <v>6735.2330000000002</v>
      </c>
      <c r="D159">
        <v>860.32</v>
      </c>
      <c r="E159" s="84">
        <v>481.8</v>
      </c>
      <c r="F159">
        <v>261</v>
      </c>
      <c r="G159">
        <v>2.7656000000000001</v>
      </c>
    </row>
    <row r="160" spans="1:7" x14ac:dyDescent="0.35">
      <c r="A160" s="2">
        <v>37681</v>
      </c>
      <c r="B160" s="84">
        <v>36.1</v>
      </c>
      <c r="C160" s="84">
        <v>6593.7740000000003</v>
      </c>
      <c r="D160">
        <v>834.81</v>
      </c>
      <c r="E160" s="84">
        <v>471.43</v>
      </c>
      <c r="F160">
        <v>238</v>
      </c>
      <c r="G160">
        <v>2.4843999999999999</v>
      </c>
    </row>
    <row r="161" spans="1:7" x14ac:dyDescent="0.35">
      <c r="A161" s="2">
        <v>37712</v>
      </c>
      <c r="B161" s="84">
        <v>29.48</v>
      </c>
      <c r="C161" s="84">
        <v>6494.01</v>
      </c>
      <c r="D161">
        <v>858.48</v>
      </c>
      <c r="E161" s="84">
        <v>461.69</v>
      </c>
      <c r="F161">
        <v>179.5</v>
      </c>
      <c r="G161">
        <v>2.4843999999999999</v>
      </c>
    </row>
    <row r="162" spans="1:7" x14ac:dyDescent="0.35">
      <c r="A162" s="2">
        <v>37742</v>
      </c>
      <c r="B162" s="84">
        <v>26.05</v>
      </c>
      <c r="C162" s="84">
        <v>7113.4430000000002</v>
      </c>
      <c r="D162">
        <v>916.3</v>
      </c>
      <c r="E162" s="84">
        <v>521.91999999999996</v>
      </c>
      <c r="F162">
        <v>153</v>
      </c>
      <c r="G162">
        <v>2.4687999999999999</v>
      </c>
    </row>
    <row r="163" spans="1:7" x14ac:dyDescent="0.35">
      <c r="A163" s="2">
        <v>37773</v>
      </c>
      <c r="B163" s="84">
        <v>30.72</v>
      </c>
      <c r="C163" s="84">
        <v>7327.5159999999996</v>
      </c>
      <c r="D163">
        <v>967</v>
      </c>
      <c r="E163" s="84">
        <v>518.52</v>
      </c>
      <c r="F163">
        <v>186</v>
      </c>
      <c r="G163">
        <v>2.2343999999999999</v>
      </c>
    </row>
    <row r="164" spans="1:7" x14ac:dyDescent="0.35">
      <c r="A164" s="2">
        <v>37803</v>
      </c>
      <c r="B164" s="84">
        <v>30.41</v>
      </c>
      <c r="C164" s="84">
        <v>7716.9489999999996</v>
      </c>
      <c r="D164">
        <v>982.32</v>
      </c>
      <c r="E164" s="84">
        <v>522.32000000000005</v>
      </c>
      <c r="F164">
        <v>184</v>
      </c>
      <c r="G164">
        <v>2.125</v>
      </c>
    </row>
    <row r="165" spans="1:7" x14ac:dyDescent="0.35">
      <c r="A165" s="2">
        <v>37834</v>
      </c>
      <c r="B165" s="84">
        <v>32.229999999999997</v>
      </c>
      <c r="C165" s="84">
        <v>7937.6270000000004</v>
      </c>
      <c r="D165">
        <v>980.15</v>
      </c>
      <c r="E165" s="84">
        <v>568.51</v>
      </c>
      <c r="F165">
        <v>180</v>
      </c>
      <c r="G165">
        <v>2.125</v>
      </c>
    </row>
    <row r="166" spans="1:7" x14ac:dyDescent="0.35">
      <c r="A166" s="2">
        <v>37865</v>
      </c>
      <c r="B166" s="84">
        <v>31.76</v>
      </c>
      <c r="C166" s="84">
        <v>8321.3580000000002</v>
      </c>
      <c r="D166">
        <v>1008.01</v>
      </c>
      <c r="E166" s="84">
        <v>598.45000000000005</v>
      </c>
      <c r="F166">
        <v>200</v>
      </c>
      <c r="G166">
        <v>2.125</v>
      </c>
    </row>
    <row r="167" spans="1:7" x14ac:dyDescent="0.35">
      <c r="A167" s="2">
        <v>37895</v>
      </c>
      <c r="B167" s="84">
        <v>29.43</v>
      </c>
      <c r="C167" s="84">
        <v>8559.7060000000001</v>
      </c>
      <c r="D167">
        <v>1018.22</v>
      </c>
      <c r="E167" s="84">
        <v>572.55999999999995</v>
      </c>
      <c r="F167">
        <v>214</v>
      </c>
      <c r="G167">
        <v>2.0937999999999999</v>
      </c>
    </row>
    <row r="168" spans="1:7" x14ac:dyDescent="0.35">
      <c r="A168" s="2">
        <v>37926</v>
      </c>
      <c r="B168" s="84">
        <v>28.81</v>
      </c>
      <c r="C168" s="84">
        <v>8837.3140000000003</v>
      </c>
      <c r="D168">
        <v>1059.02</v>
      </c>
      <c r="E168" s="84">
        <v>622.09</v>
      </c>
      <c r="F168">
        <v>205</v>
      </c>
      <c r="G168">
        <v>2.1406000000000001</v>
      </c>
    </row>
    <row r="169" spans="1:7" x14ac:dyDescent="0.35">
      <c r="A169" s="2">
        <v>37956</v>
      </c>
      <c r="B169" s="84">
        <v>29.89</v>
      </c>
      <c r="C169" s="84">
        <v>9327.61</v>
      </c>
      <c r="D169">
        <v>1070.1199999999999</v>
      </c>
      <c r="E169" s="84">
        <v>621.26</v>
      </c>
      <c r="F169">
        <v>187</v>
      </c>
      <c r="G169">
        <v>2.1562999999999999</v>
      </c>
    </row>
    <row r="170" spans="1:7" x14ac:dyDescent="0.35">
      <c r="A170" s="2">
        <v>37987</v>
      </c>
      <c r="B170" s="84">
        <v>32.51</v>
      </c>
      <c r="C170" s="84">
        <v>9396.2860000000001</v>
      </c>
      <c r="D170">
        <v>1111.92</v>
      </c>
      <c r="E170" s="84">
        <v>636.29</v>
      </c>
      <c r="F170">
        <v>195</v>
      </c>
      <c r="G170">
        <v>2.0937999999999999</v>
      </c>
    </row>
    <row r="171" spans="1:7" x14ac:dyDescent="0.35">
      <c r="A171" s="2">
        <v>38018</v>
      </c>
      <c r="B171" s="84">
        <v>34.869999999999997</v>
      </c>
      <c r="C171" s="84">
        <v>10235.300999999999</v>
      </c>
      <c r="D171">
        <v>1135.26</v>
      </c>
      <c r="E171" s="84">
        <v>670.48</v>
      </c>
      <c r="F171">
        <v>231</v>
      </c>
      <c r="G171">
        <v>2.0781000000000001</v>
      </c>
    </row>
    <row r="172" spans="1:7" x14ac:dyDescent="0.35">
      <c r="A172" s="2">
        <v>38047</v>
      </c>
      <c r="B172" s="84">
        <v>36.85</v>
      </c>
      <c r="C172" s="84">
        <v>10798.046</v>
      </c>
      <c r="D172">
        <v>1155.96</v>
      </c>
      <c r="E172" s="84">
        <v>704.47</v>
      </c>
      <c r="F172">
        <v>238</v>
      </c>
      <c r="G172">
        <v>2.0312999999999999</v>
      </c>
    </row>
    <row r="173" spans="1:7" x14ac:dyDescent="0.35">
      <c r="A173" s="2">
        <v>38078</v>
      </c>
      <c r="B173" s="84">
        <v>34.47</v>
      </c>
      <c r="C173" s="84">
        <v>11290.944</v>
      </c>
      <c r="D173">
        <v>1132.17</v>
      </c>
      <c r="E173" s="84">
        <v>705.05</v>
      </c>
      <c r="F173">
        <v>290</v>
      </c>
      <c r="G173">
        <v>1.9688000000000001</v>
      </c>
    </row>
    <row r="174" spans="1:7" x14ac:dyDescent="0.35">
      <c r="A174" s="2">
        <v>38108</v>
      </c>
      <c r="B174" s="84">
        <v>38.26</v>
      </c>
      <c r="C174" s="84">
        <v>10812.978999999999</v>
      </c>
      <c r="D174">
        <v>1117.49</v>
      </c>
      <c r="E174" s="84">
        <v>689.97</v>
      </c>
      <c r="F174">
        <v>252</v>
      </c>
      <c r="G174">
        <v>2.0781000000000001</v>
      </c>
    </row>
    <row r="175" spans="1:7" x14ac:dyDescent="0.35">
      <c r="A175" s="2">
        <v>38139</v>
      </c>
      <c r="B175" s="84">
        <v>42.33</v>
      </c>
      <c r="C175" s="84">
        <v>10636.638999999999</v>
      </c>
      <c r="D175">
        <v>1121.2</v>
      </c>
      <c r="E175" s="84">
        <v>666.06</v>
      </c>
      <c r="F175">
        <v>252</v>
      </c>
      <c r="G175">
        <v>2.0625</v>
      </c>
    </row>
    <row r="176" spans="1:7" x14ac:dyDescent="0.35">
      <c r="A176" s="2">
        <v>38169</v>
      </c>
      <c r="B176" s="84">
        <v>38.56</v>
      </c>
      <c r="C176" s="84">
        <v>10867.05</v>
      </c>
      <c r="D176">
        <v>1128.94</v>
      </c>
      <c r="E176" s="84">
        <v>697.97</v>
      </c>
      <c r="F176">
        <v>213</v>
      </c>
      <c r="G176">
        <v>2.1093999999999999</v>
      </c>
    </row>
    <row r="177" spans="1:7" x14ac:dyDescent="0.35">
      <c r="A177" s="2">
        <v>38200</v>
      </c>
      <c r="B177" s="84">
        <v>43.83</v>
      </c>
      <c r="C177" s="84">
        <v>10666.366</v>
      </c>
      <c r="D177">
        <v>1106.6199999999999</v>
      </c>
      <c r="E177" s="84">
        <v>678.8</v>
      </c>
      <c r="F177">
        <v>216</v>
      </c>
      <c r="G177">
        <v>2.0937999999999999</v>
      </c>
    </row>
    <row r="178" spans="1:7" x14ac:dyDescent="0.35">
      <c r="A178" s="2">
        <v>38231</v>
      </c>
      <c r="B178" s="84">
        <v>43.89</v>
      </c>
      <c r="C178" s="84">
        <v>10789.82</v>
      </c>
      <c r="D178">
        <v>1105.9100000000001</v>
      </c>
      <c r="E178" s="84">
        <v>693.43</v>
      </c>
      <c r="F178">
        <v>213</v>
      </c>
      <c r="G178">
        <v>2.0937999999999999</v>
      </c>
    </row>
    <row r="179" spans="1:7" x14ac:dyDescent="0.35">
      <c r="A179" s="2">
        <v>38261</v>
      </c>
      <c r="B179" s="84">
        <v>50.16</v>
      </c>
      <c r="C179" s="84">
        <v>11445.425999999999</v>
      </c>
      <c r="D179">
        <v>1131.5</v>
      </c>
      <c r="E179" s="84">
        <v>717.1</v>
      </c>
      <c r="F179">
        <v>222</v>
      </c>
      <c r="G179">
        <v>2.1406000000000001</v>
      </c>
    </row>
    <row r="180" spans="1:7" x14ac:dyDescent="0.35">
      <c r="A180" s="2">
        <v>38292</v>
      </c>
      <c r="B180" s="84">
        <v>50.1</v>
      </c>
      <c r="C180" s="84">
        <v>12134.581</v>
      </c>
      <c r="D180">
        <v>1130.51</v>
      </c>
      <c r="E180" s="84">
        <v>711.49</v>
      </c>
      <c r="F180">
        <v>209</v>
      </c>
      <c r="G180">
        <v>2.125</v>
      </c>
    </row>
    <row r="181" spans="1:7" x14ac:dyDescent="0.35">
      <c r="A181" s="2">
        <v>38322</v>
      </c>
      <c r="B181" s="84">
        <v>45.56</v>
      </c>
      <c r="C181" s="84">
        <v>12741.683999999999</v>
      </c>
      <c r="D181">
        <v>1191.3699999999999</v>
      </c>
      <c r="E181" s="84">
        <v>750.13</v>
      </c>
      <c r="F181">
        <v>211</v>
      </c>
      <c r="G181">
        <v>2.1562999999999999</v>
      </c>
    </row>
    <row r="182" spans="1:7" x14ac:dyDescent="0.35">
      <c r="A182" s="2">
        <v>38353</v>
      </c>
      <c r="B182" s="84">
        <v>42.16</v>
      </c>
      <c r="C182" s="84">
        <v>13632.855</v>
      </c>
      <c r="D182">
        <v>1202.08</v>
      </c>
      <c r="E182" s="84">
        <v>747.76</v>
      </c>
      <c r="F182">
        <v>184</v>
      </c>
      <c r="G182">
        <v>2.1406000000000001</v>
      </c>
    </row>
    <row r="183" spans="1:7" x14ac:dyDescent="0.35">
      <c r="A183" s="2">
        <v>38384</v>
      </c>
      <c r="B183" s="84">
        <v>47.1</v>
      </c>
      <c r="C183" s="84">
        <v>13897.073</v>
      </c>
      <c r="D183">
        <v>1189.4100000000001</v>
      </c>
      <c r="E183" s="84">
        <v>750.06</v>
      </c>
      <c r="F183">
        <v>190</v>
      </c>
      <c r="G183">
        <v>2.125</v>
      </c>
    </row>
    <row r="184" spans="1:7" x14ac:dyDescent="0.35">
      <c r="A184" s="2">
        <v>38412</v>
      </c>
      <c r="B184" s="84">
        <v>51.67</v>
      </c>
      <c r="C184" s="84">
        <v>14547.718000000001</v>
      </c>
      <c r="D184">
        <v>1210.4100000000001</v>
      </c>
      <c r="E184" s="84">
        <v>772.09</v>
      </c>
      <c r="F184">
        <v>183.5</v>
      </c>
      <c r="G184">
        <v>2.125</v>
      </c>
    </row>
    <row r="185" spans="1:7" x14ac:dyDescent="0.35">
      <c r="A185" s="2">
        <v>38443</v>
      </c>
      <c r="B185" s="84">
        <v>57.26</v>
      </c>
      <c r="C185" s="84">
        <v>13263.254000000001</v>
      </c>
      <c r="D185">
        <v>1172.92</v>
      </c>
      <c r="E185" s="84">
        <v>778.64</v>
      </c>
      <c r="F185">
        <v>202</v>
      </c>
      <c r="G185">
        <v>2.1406000000000001</v>
      </c>
    </row>
    <row r="186" spans="1:7" x14ac:dyDescent="0.35">
      <c r="A186" s="2">
        <v>38473</v>
      </c>
      <c r="B186" s="84">
        <v>50.94</v>
      </c>
      <c r="C186" s="84">
        <v>12889.874</v>
      </c>
      <c r="D186">
        <v>1162.1600000000001</v>
      </c>
      <c r="E186" s="84">
        <v>754.79</v>
      </c>
      <c r="F186">
        <v>196</v>
      </c>
      <c r="G186">
        <v>2.1093999999999999</v>
      </c>
    </row>
    <row r="187" spans="1:7" x14ac:dyDescent="0.35">
      <c r="A187" s="2">
        <v>38504</v>
      </c>
      <c r="B187" s="84">
        <v>54.4</v>
      </c>
      <c r="C187" s="84">
        <v>13734.385</v>
      </c>
      <c r="D187">
        <v>1202.27</v>
      </c>
      <c r="E187" s="84">
        <v>795.58</v>
      </c>
      <c r="F187">
        <v>186</v>
      </c>
      <c r="G187">
        <v>2.1093999999999999</v>
      </c>
    </row>
    <row r="188" spans="1:7" x14ac:dyDescent="0.35">
      <c r="A188" s="2">
        <v>38534</v>
      </c>
      <c r="B188" s="84">
        <v>59.11</v>
      </c>
      <c r="C188" s="84">
        <v>14165.846</v>
      </c>
      <c r="D188">
        <v>1194.44</v>
      </c>
      <c r="E188" s="84">
        <v>830.15</v>
      </c>
      <c r="F188">
        <v>180.5</v>
      </c>
      <c r="G188">
        <v>2.0937999999999999</v>
      </c>
    </row>
    <row r="189" spans="1:7" x14ac:dyDescent="0.35">
      <c r="A189" s="2">
        <v>38565</v>
      </c>
      <c r="B189" s="84">
        <v>61.51</v>
      </c>
      <c r="C189" s="84">
        <v>15421.343999999999</v>
      </c>
      <c r="D189">
        <v>1235.3499999999999</v>
      </c>
      <c r="E189" s="84">
        <v>862.97</v>
      </c>
      <c r="F189">
        <v>192.5</v>
      </c>
      <c r="G189">
        <v>2.1093999999999999</v>
      </c>
    </row>
    <row r="190" spans="1:7" x14ac:dyDescent="0.35">
      <c r="A190" s="2">
        <v>38596</v>
      </c>
      <c r="B190" s="84">
        <v>69.5</v>
      </c>
      <c r="C190" s="84">
        <v>15583.232</v>
      </c>
      <c r="D190">
        <v>1221.5899999999999</v>
      </c>
      <c r="E190" s="84">
        <v>851.89</v>
      </c>
      <c r="F190">
        <v>184.5</v>
      </c>
      <c r="G190">
        <v>2.125</v>
      </c>
    </row>
    <row r="191" spans="1:7" x14ac:dyDescent="0.35">
      <c r="A191" s="2">
        <v>38626</v>
      </c>
      <c r="B191" s="84">
        <v>65.36</v>
      </c>
      <c r="C191" s="84">
        <v>17194.778999999999</v>
      </c>
      <c r="D191">
        <v>1226.7</v>
      </c>
      <c r="E191" s="84">
        <v>905.38</v>
      </c>
      <c r="F191">
        <v>194</v>
      </c>
      <c r="G191">
        <v>2.1718999999999999</v>
      </c>
    </row>
    <row r="192" spans="1:7" x14ac:dyDescent="0.35">
      <c r="A192" s="2">
        <v>38657</v>
      </c>
      <c r="B192" s="84">
        <v>59.85</v>
      </c>
      <c r="C192" s="84">
        <v>17060.514999999999</v>
      </c>
      <c r="D192">
        <v>1202.76</v>
      </c>
      <c r="E192" s="84">
        <v>885.81</v>
      </c>
      <c r="F192">
        <v>219</v>
      </c>
      <c r="G192">
        <v>2.2343999999999999</v>
      </c>
    </row>
    <row r="193" spans="1:7" x14ac:dyDescent="0.35">
      <c r="A193" s="2">
        <v>38687</v>
      </c>
      <c r="B193" s="84">
        <v>58.46</v>
      </c>
      <c r="C193" s="84">
        <v>18266.656999999999</v>
      </c>
      <c r="D193">
        <v>1264.67</v>
      </c>
      <c r="E193" s="84">
        <v>927.16</v>
      </c>
      <c r="F193">
        <v>263</v>
      </c>
      <c r="G193">
        <v>2.4218999999999999</v>
      </c>
    </row>
    <row r="194" spans="1:7" x14ac:dyDescent="0.35">
      <c r="A194" s="2">
        <v>38718</v>
      </c>
      <c r="B194" s="84">
        <v>61.06</v>
      </c>
      <c r="C194" s="84">
        <v>18862.439999999999</v>
      </c>
      <c r="D194">
        <v>1248.29</v>
      </c>
      <c r="E194" s="84">
        <v>963.39</v>
      </c>
      <c r="F194">
        <v>253</v>
      </c>
      <c r="G194">
        <v>2.4687999999999999</v>
      </c>
    </row>
    <row r="195" spans="1:7" x14ac:dyDescent="0.35">
      <c r="A195" s="2">
        <v>38749</v>
      </c>
      <c r="B195" s="84">
        <v>66.61</v>
      </c>
      <c r="C195" s="84">
        <v>20122.654999999999</v>
      </c>
      <c r="D195">
        <v>1282.46</v>
      </c>
      <c r="E195" s="84">
        <v>968.9</v>
      </c>
      <c r="F195">
        <v>292</v>
      </c>
      <c r="G195">
        <v>2.5468999999999999</v>
      </c>
    </row>
    <row r="196" spans="1:7" x14ac:dyDescent="0.35">
      <c r="A196" s="2">
        <v>38777</v>
      </c>
      <c r="B196" s="84">
        <v>62.01</v>
      </c>
      <c r="C196" s="84">
        <v>20027.600999999999</v>
      </c>
      <c r="D196">
        <v>1291.24</v>
      </c>
      <c r="E196" s="84">
        <v>1006</v>
      </c>
      <c r="F196">
        <v>288</v>
      </c>
      <c r="G196">
        <v>2.6718999999999999</v>
      </c>
    </row>
    <row r="197" spans="1:7" x14ac:dyDescent="0.35">
      <c r="A197" s="2">
        <v>38808</v>
      </c>
      <c r="B197" s="84">
        <v>66.069999999999993</v>
      </c>
      <c r="C197" s="84">
        <v>20839.035</v>
      </c>
      <c r="D197">
        <v>1297.81</v>
      </c>
      <c r="E197" s="84">
        <v>1076.5</v>
      </c>
      <c r="F197">
        <v>339</v>
      </c>
      <c r="G197">
        <v>2.8281000000000001</v>
      </c>
    </row>
    <row r="198" spans="1:7" x14ac:dyDescent="0.35">
      <c r="A198" s="2">
        <v>38838</v>
      </c>
      <c r="B198" s="84">
        <v>73.75</v>
      </c>
      <c r="C198" s="84">
        <v>21932.077000000001</v>
      </c>
      <c r="D198">
        <v>1305.19</v>
      </c>
      <c r="E198" s="84">
        <v>1036.8699999999999</v>
      </c>
      <c r="F198">
        <v>362</v>
      </c>
      <c r="G198">
        <v>2.8125</v>
      </c>
    </row>
    <row r="199" spans="1:7" x14ac:dyDescent="0.35">
      <c r="A199" s="2">
        <v>38869</v>
      </c>
      <c r="B199" s="84">
        <v>70.11</v>
      </c>
      <c r="C199" s="84">
        <v>20338.577000000001</v>
      </c>
      <c r="D199">
        <v>1285.71</v>
      </c>
      <c r="E199" s="84">
        <v>962.29</v>
      </c>
      <c r="F199">
        <v>338</v>
      </c>
      <c r="G199">
        <v>2.9062999999999999</v>
      </c>
    </row>
    <row r="200" spans="1:7" x14ac:dyDescent="0.35">
      <c r="A200" s="2">
        <v>38899</v>
      </c>
      <c r="B200" s="84">
        <v>73.849999999999994</v>
      </c>
      <c r="C200" s="84">
        <v>21145.142</v>
      </c>
      <c r="D200">
        <v>1280.19</v>
      </c>
      <c r="E200" s="84">
        <v>961.24</v>
      </c>
      <c r="F200">
        <v>326</v>
      </c>
      <c r="G200">
        <v>3.0350000000000001</v>
      </c>
    </row>
    <row r="201" spans="1:7" x14ac:dyDescent="0.35">
      <c r="A201" s="2">
        <v>38930</v>
      </c>
      <c r="B201" s="84">
        <v>74.930000000000007</v>
      </c>
      <c r="C201" s="84">
        <v>20760.187999999998</v>
      </c>
      <c r="D201">
        <v>1270.92</v>
      </c>
      <c r="E201" s="84">
        <v>932.04</v>
      </c>
      <c r="F201">
        <v>316</v>
      </c>
      <c r="G201">
        <v>3.1549999999999998</v>
      </c>
    </row>
    <row r="202" spans="1:7" x14ac:dyDescent="0.35">
      <c r="A202" s="2">
        <v>38961</v>
      </c>
      <c r="B202" s="84">
        <v>69.239999999999995</v>
      </c>
      <c r="C202" s="84">
        <v>21890.194</v>
      </c>
      <c r="D202">
        <v>1311.01</v>
      </c>
      <c r="E202" s="84">
        <v>997.57</v>
      </c>
      <c r="F202">
        <v>343</v>
      </c>
      <c r="G202">
        <v>3.2450000000000001</v>
      </c>
    </row>
    <row r="203" spans="1:7" x14ac:dyDescent="0.35">
      <c r="A203" s="2">
        <v>38991</v>
      </c>
      <c r="B203" s="84">
        <v>60.96</v>
      </c>
      <c r="C203" s="84">
        <v>22457.317999999999</v>
      </c>
      <c r="D203">
        <v>1331.32</v>
      </c>
      <c r="E203" s="84">
        <v>1043.3599999999999</v>
      </c>
      <c r="F203">
        <v>313</v>
      </c>
      <c r="G203">
        <v>3.415</v>
      </c>
    </row>
    <row r="204" spans="1:7" x14ac:dyDescent="0.35">
      <c r="A204" s="2">
        <v>39022</v>
      </c>
      <c r="B204" s="84">
        <v>58.64</v>
      </c>
      <c r="C204" s="84">
        <v>23779.469000000001</v>
      </c>
      <c r="D204">
        <v>1367.81</v>
      </c>
      <c r="E204" s="84">
        <v>1094.9100000000001</v>
      </c>
      <c r="F204">
        <v>324</v>
      </c>
      <c r="G204">
        <v>3.5449999999999999</v>
      </c>
    </row>
    <row r="205" spans="1:7" x14ac:dyDescent="0.35">
      <c r="A205" s="2">
        <v>39052</v>
      </c>
      <c r="B205" s="84">
        <v>63.43</v>
      </c>
      <c r="C205" s="84">
        <v>25436.955000000002</v>
      </c>
      <c r="D205">
        <v>1396.71</v>
      </c>
      <c r="E205" s="84">
        <v>1059.8399999999999</v>
      </c>
      <c r="F205">
        <v>326</v>
      </c>
      <c r="G205">
        <v>3.6150000000000002</v>
      </c>
    </row>
    <row r="206" spans="1:7" x14ac:dyDescent="0.35">
      <c r="A206" s="2">
        <v>39083</v>
      </c>
      <c r="B206" s="84">
        <v>60.85</v>
      </c>
      <c r="C206" s="84">
        <v>26502.876</v>
      </c>
      <c r="D206">
        <v>1418.3</v>
      </c>
      <c r="E206" s="84">
        <v>1147.27</v>
      </c>
      <c r="F206">
        <v>324</v>
      </c>
      <c r="G206">
        <v>3.6949999999999998</v>
      </c>
    </row>
    <row r="207" spans="1:7" x14ac:dyDescent="0.35">
      <c r="A207" s="2">
        <v>39114</v>
      </c>
      <c r="B207" s="84">
        <v>57.35</v>
      </c>
      <c r="C207" s="84">
        <v>27978.246999999999</v>
      </c>
      <c r="D207">
        <v>1445.94</v>
      </c>
      <c r="E207" s="84">
        <v>1191.71</v>
      </c>
      <c r="F207">
        <v>342</v>
      </c>
      <c r="G207">
        <v>3.7650000000000001</v>
      </c>
    </row>
    <row r="208" spans="1:7" x14ac:dyDescent="0.35">
      <c r="A208" s="2">
        <v>39142</v>
      </c>
      <c r="B208" s="84">
        <v>61.97</v>
      </c>
      <c r="C208" s="84">
        <v>26759.275000000001</v>
      </c>
      <c r="D208">
        <v>1403.17</v>
      </c>
      <c r="E208" s="84">
        <v>1151.18</v>
      </c>
      <c r="F208">
        <v>353</v>
      </c>
      <c r="G208">
        <v>3.835</v>
      </c>
    </row>
    <row r="209" spans="1:7" x14ac:dyDescent="0.35">
      <c r="A209" s="2">
        <v>39173</v>
      </c>
      <c r="B209" s="84">
        <v>66.03</v>
      </c>
      <c r="C209" s="84">
        <v>29145.907999999999</v>
      </c>
      <c r="D209">
        <v>1424.55</v>
      </c>
      <c r="E209" s="84">
        <v>1225.98</v>
      </c>
      <c r="F209">
        <v>350.5</v>
      </c>
      <c r="G209">
        <v>3.9049999999999998</v>
      </c>
    </row>
    <row r="210" spans="1:7" x14ac:dyDescent="0.35">
      <c r="A210" s="2">
        <v>39203</v>
      </c>
      <c r="B210" s="84">
        <v>64.430000000000007</v>
      </c>
      <c r="C210" s="84">
        <v>28786.123</v>
      </c>
      <c r="D210">
        <v>1486.3</v>
      </c>
      <c r="E210" s="84">
        <v>1273.83</v>
      </c>
      <c r="F210">
        <v>368</v>
      </c>
      <c r="G210">
        <v>3.9950000000000001</v>
      </c>
    </row>
    <row r="211" spans="1:7" x14ac:dyDescent="0.35">
      <c r="A211" s="2">
        <v>39234</v>
      </c>
      <c r="B211" s="84">
        <v>65.09</v>
      </c>
      <c r="C211" s="84">
        <v>32026.690999999999</v>
      </c>
      <c r="D211">
        <v>1536.34</v>
      </c>
      <c r="E211" s="84">
        <v>1292.02</v>
      </c>
      <c r="F211">
        <v>371</v>
      </c>
      <c r="G211">
        <v>4.1050000000000004</v>
      </c>
    </row>
    <row r="212" spans="1:7" x14ac:dyDescent="0.35">
      <c r="A212" s="2">
        <v>39264</v>
      </c>
      <c r="B212" s="84">
        <v>71.11</v>
      </c>
      <c r="C212" s="84">
        <v>31587.945</v>
      </c>
      <c r="D212">
        <v>1519.43</v>
      </c>
      <c r="E212" s="84">
        <v>1254.49</v>
      </c>
      <c r="F212">
        <v>366</v>
      </c>
      <c r="G212">
        <v>4.1500000000000004</v>
      </c>
    </row>
    <row r="213" spans="1:7" x14ac:dyDescent="0.35">
      <c r="A213" s="2">
        <v>39295</v>
      </c>
      <c r="B213" s="84">
        <v>76.489999999999995</v>
      </c>
      <c r="C213" s="84">
        <v>29655.294000000002</v>
      </c>
      <c r="D213">
        <v>1465.81</v>
      </c>
      <c r="E213" s="84">
        <v>1221.08</v>
      </c>
      <c r="F213">
        <v>363</v>
      </c>
      <c r="G213">
        <v>4.2549999999999999</v>
      </c>
    </row>
    <row r="214" spans="1:7" x14ac:dyDescent="0.35">
      <c r="A214" s="2">
        <v>39326</v>
      </c>
      <c r="B214" s="84">
        <v>73.98</v>
      </c>
      <c r="C214" s="84">
        <v>30709.387999999999</v>
      </c>
      <c r="D214">
        <v>1473.99</v>
      </c>
      <c r="E214" s="84">
        <v>1222.31</v>
      </c>
      <c r="F214">
        <v>330</v>
      </c>
      <c r="G214">
        <v>4.7149999999999999</v>
      </c>
    </row>
    <row r="215" spans="1:7" x14ac:dyDescent="0.35">
      <c r="A215" s="2">
        <v>39356</v>
      </c>
      <c r="B215" s="84">
        <v>80.31</v>
      </c>
      <c r="C215" s="84">
        <v>30801.447</v>
      </c>
      <c r="D215">
        <v>1547.03</v>
      </c>
      <c r="E215" s="84">
        <v>1229.3</v>
      </c>
      <c r="F215">
        <v>352</v>
      </c>
      <c r="G215">
        <v>4.76</v>
      </c>
    </row>
    <row r="216" spans="1:7" x14ac:dyDescent="0.35">
      <c r="A216" s="2">
        <v>39387</v>
      </c>
      <c r="B216" s="84">
        <v>93.53</v>
      </c>
      <c r="C216" s="84">
        <v>29991.012999999999</v>
      </c>
      <c r="D216">
        <v>1508.44</v>
      </c>
      <c r="E216" s="84">
        <v>1168.49</v>
      </c>
      <c r="F216">
        <v>370</v>
      </c>
      <c r="G216">
        <v>4.51</v>
      </c>
    </row>
    <row r="217" spans="1:7" x14ac:dyDescent="0.35">
      <c r="A217" s="2">
        <v>39417</v>
      </c>
      <c r="B217" s="84">
        <v>89.29</v>
      </c>
      <c r="C217" s="84">
        <v>29632.224999999999</v>
      </c>
      <c r="D217">
        <v>1472.42</v>
      </c>
      <c r="E217" s="84">
        <v>1102.3900000000001</v>
      </c>
      <c r="F217">
        <v>347</v>
      </c>
      <c r="G217">
        <v>4.82</v>
      </c>
    </row>
    <row r="218" spans="1:7" x14ac:dyDescent="0.35">
      <c r="A218" s="2">
        <v>39448</v>
      </c>
      <c r="B218" s="84">
        <v>95.95</v>
      </c>
      <c r="C218" s="84">
        <v>29196.083999999999</v>
      </c>
      <c r="D218">
        <v>1468.35</v>
      </c>
      <c r="E218" s="84">
        <v>1081.44</v>
      </c>
      <c r="F218">
        <v>365</v>
      </c>
      <c r="G218">
        <v>4.6050000000000004</v>
      </c>
    </row>
    <row r="219" spans="1:7" x14ac:dyDescent="0.35">
      <c r="A219" s="2">
        <v>39479</v>
      </c>
      <c r="B219" s="84">
        <v>89.03</v>
      </c>
      <c r="C219" s="84">
        <v>29200.276999999998</v>
      </c>
      <c r="D219">
        <v>1395.42</v>
      </c>
      <c r="E219" s="84">
        <v>976.43</v>
      </c>
      <c r="F219">
        <v>410.5</v>
      </c>
      <c r="G219">
        <v>4.33</v>
      </c>
    </row>
    <row r="220" spans="1:7" x14ac:dyDescent="0.35">
      <c r="A220" s="2">
        <v>39508</v>
      </c>
      <c r="B220" s="84">
        <v>102.42</v>
      </c>
      <c r="C220" s="84">
        <v>28961.075000000001</v>
      </c>
      <c r="D220">
        <v>1331.34</v>
      </c>
      <c r="E220" s="84">
        <v>954.22</v>
      </c>
      <c r="F220">
        <v>579</v>
      </c>
      <c r="G220">
        <v>4.3499999999999996</v>
      </c>
    </row>
    <row r="221" spans="1:7" x14ac:dyDescent="0.35">
      <c r="A221" s="2">
        <v>39539</v>
      </c>
      <c r="B221" s="84">
        <v>100.92</v>
      </c>
      <c r="C221" s="84">
        <v>30824.083999999999</v>
      </c>
      <c r="D221">
        <v>1370.18</v>
      </c>
      <c r="E221" s="84">
        <v>981.23</v>
      </c>
      <c r="F221">
        <v>426</v>
      </c>
      <c r="G221">
        <v>4.7</v>
      </c>
    </row>
    <row r="222" spans="1:7" x14ac:dyDescent="0.35">
      <c r="A222" s="2">
        <v>39569</v>
      </c>
      <c r="B222" s="84">
        <v>112.6</v>
      </c>
      <c r="C222" s="84">
        <v>28911.14</v>
      </c>
      <c r="D222">
        <v>1409.34</v>
      </c>
      <c r="E222" s="84">
        <v>986.06</v>
      </c>
      <c r="F222">
        <v>406</v>
      </c>
      <c r="G222">
        <v>4.82</v>
      </c>
    </row>
    <row r="223" spans="1:7" x14ac:dyDescent="0.35">
      <c r="A223" s="2">
        <v>39600</v>
      </c>
      <c r="B223" s="84">
        <v>127.75</v>
      </c>
      <c r="C223" s="84">
        <v>29757.888999999999</v>
      </c>
      <c r="D223">
        <v>1385.67</v>
      </c>
      <c r="E223" s="84">
        <v>995.59</v>
      </c>
      <c r="F223">
        <v>435</v>
      </c>
      <c r="G223">
        <v>4.835</v>
      </c>
    </row>
    <row r="224" spans="1:7" x14ac:dyDescent="0.35">
      <c r="A224" s="2">
        <v>39630</v>
      </c>
      <c r="B224" s="84">
        <v>141.06</v>
      </c>
      <c r="C224" s="84">
        <v>27120.094000000001</v>
      </c>
      <c r="D224">
        <v>1284.9100000000001</v>
      </c>
      <c r="E224" s="84">
        <v>841.07</v>
      </c>
      <c r="F224">
        <v>465</v>
      </c>
      <c r="G224">
        <v>4.9249999999999998</v>
      </c>
    </row>
    <row r="225" spans="1:7" x14ac:dyDescent="0.35">
      <c r="A225" s="2">
        <v>39661</v>
      </c>
      <c r="B225" s="84">
        <v>125.03</v>
      </c>
      <c r="C225" s="84">
        <v>24870.69</v>
      </c>
      <c r="D225">
        <v>1260.31</v>
      </c>
      <c r="E225" s="84">
        <v>854.68</v>
      </c>
      <c r="F225">
        <v>367</v>
      </c>
      <c r="G225">
        <v>4.93</v>
      </c>
    </row>
    <row r="226" spans="1:7" x14ac:dyDescent="0.35">
      <c r="A226" s="2">
        <v>39692</v>
      </c>
      <c r="B226" s="84">
        <v>115.55</v>
      </c>
      <c r="C226" s="84">
        <v>25071.005000000001</v>
      </c>
      <c r="D226">
        <v>1282.83</v>
      </c>
      <c r="E226" s="84">
        <v>873.41</v>
      </c>
      <c r="F226">
        <v>300</v>
      </c>
      <c r="G226">
        <v>4.92</v>
      </c>
    </row>
    <row r="227" spans="1:7" x14ac:dyDescent="0.35">
      <c r="A227" s="2">
        <v>39722</v>
      </c>
      <c r="B227" s="84">
        <v>98.26</v>
      </c>
      <c r="C227" s="84">
        <v>23796.907999999999</v>
      </c>
      <c r="D227">
        <v>1161.06</v>
      </c>
      <c r="E227" s="84">
        <v>769.33</v>
      </c>
      <c r="F227">
        <v>201</v>
      </c>
      <c r="G227">
        <v>5.2750000000000004</v>
      </c>
    </row>
    <row r="228" spans="1:7" x14ac:dyDescent="0.35">
      <c r="A228" s="2">
        <v>39753</v>
      </c>
      <c r="B228" s="84">
        <v>63.96</v>
      </c>
      <c r="C228" s="84">
        <v>19114.544999999998</v>
      </c>
      <c r="D228">
        <v>966.3</v>
      </c>
      <c r="E228" s="84">
        <v>667.88</v>
      </c>
      <c r="F228">
        <v>199.5</v>
      </c>
      <c r="G228">
        <v>4.8</v>
      </c>
    </row>
    <row r="229" spans="1:7" x14ac:dyDescent="0.35">
      <c r="A229" s="2">
        <v>39783</v>
      </c>
      <c r="B229" s="84">
        <v>49.34</v>
      </c>
      <c r="C229" s="84">
        <v>18098.069</v>
      </c>
      <c r="D229">
        <v>816.21</v>
      </c>
      <c r="E229" s="84">
        <v>607.09</v>
      </c>
      <c r="F229">
        <v>174</v>
      </c>
      <c r="G229">
        <v>4.0199999999999996</v>
      </c>
    </row>
    <row r="230" spans="1:7" x14ac:dyDescent="0.35">
      <c r="A230" s="2">
        <v>39814</v>
      </c>
      <c r="B230" s="84">
        <v>44.6</v>
      </c>
      <c r="C230" s="84">
        <v>20752.545999999998</v>
      </c>
      <c r="D230">
        <v>903.25</v>
      </c>
      <c r="E230" s="84">
        <v>662.33</v>
      </c>
      <c r="F230">
        <v>183.5</v>
      </c>
      <c r="G230">
        <v>2.85</v>
      </c>
    </row>
    <row r="231" spans="1:7" x14ac:dyDescent="0.35">
      <c r="A231" s="2">
        <v>39845</v>
      </c>
      <c r="B231" s="84">
        <v>41.35</v>
      </c>
      <c r="C231" s="84">
        <v>18796.609</v>
      </c>
      <c r="D231">
        <v>825.44</v>
      </c>
      <c r="E231" s="84">
        <v>602.08000000000004</v>
      </c>
      <c r="F231">
        <v>193.5</v>
      </c>
      <c r="G231">
        <v>2.0499999999999998</v>
      </c>
    </row>
    <row r="232" spans="1:7" x14ac:dyDescent="0.35">
      <c r="A232" s="2">
        <v>39873</v>
      </c>
      <c r="B232" s="84">
        <v>40.07</v>
      </c>
      <c r="C232" s="84">
        <v>16178.571</v>
      </c>
      <c r="D232">
        <v>700.82</v>
      </c>
      <c r="E232" s="84">
        <v>619.27</v>
      </c>
      <c r="F232">
        <v>198</v>
      </c>
      <c r="G232">
        <v>1.87</v>
      </c>
    </row>
    <row r="233" spans="1:7" x14ac:dyDescent="0.35">
      <c r="A233" s="2">
        <v>39904</v>
      </c>
      <c r="B233" s="84">
        <v>48.46</v>
      </c>
      <c r="C233" s="84">
        <v>18460.687999999998</v>
      </c>
      <c r="D233">
        <v>811.08</v>
      </c>
      <c r="E233" s="84">
        <v>679.51</v>
      </c>
      <c r="F233">
        <v>216</v>
      </c>
      <c r="G233">
        <v>1.48</v>
      </c>
    </row>
    <row r="234" spans="1:7" x14ac:dyDescent="0.35">
      <c r="A234" s="2">
        <v>39934</v>
      </c>
      <c r="B234" s="84">
        <v>52.18</v>
      </c>
      <c r="C234" s="84">
        <v>20431.462</v>
      </c>
      <c r="D234">
        <v>877.52</v>
      </c>
      <c r="E234" s="84">
        <v>763.89</v>
      </c>
      <c r="F234">
        <v>212</v>
      </c>
      <c r="G234">
        <v>1.41</v>
      </c>
    </row>
    <row r="235" spans="1:7" x14ac:dyDescent="0.35">
      <c r="A235" s="2">
        <v>39965</v>
      </c>
      <c r="B235" s="84">
        <v>68.59</v>
      </c>
      <c r="C235" s="84">
        <v>23458.826000000001</v>
      </c>
      <c r="D235">
        <v>942.87</v>
      </c>
      <c r="E235" s="84">
        <v>801.57</v>
      </c>
      <c r="F235">
        <v>235.5</v>
      </c>
      <c r="G235">
        <v>1.3</v>
      </c>
    </row>
    <row r="236" spans="1:7" x14ac:dyDescent="0.35">
      <c r="A236" s="2">
        <v>39995</v>
      </c>
      <c r="B236" s="84">
        <v>69.319999999999993</v>
      </c>
      <c r="C236" s="84">
        <v>23079.524000000001</v>
      </c>
      <c r="D236">
        <v>923.33</v>
      </c>
      <c r="E236" s="84">
        <v>813.7</v>
      </c>
      <c r="F236">
        <v>253</v>
      </c>
      <c r="G236">
        <v>1.1399999999999999</v>
      </c>
    </row>
    <row r="237" spans="1:7" x14ac:dyDescent="0.35">
      <c r="A237" s="2">
        <v>40026</v>
      </c>
      <c r="B237" s="84">
        <v>71.59</v>
      </c>
      <c r="C237" s="84">
        <v>25932.760999999999</v>
      </c>
      <c r="D237">
        <v>1002.63</v>
      </c>
      <c r="E237" s="84">
        <v>895.14</v>
      </c>
      <c r="F237">
        <v>268</v>
      </c>
      <c r="G237">
        <v>0.94</v>
      </c>
    </row>
    <row r="238" spans="1:7" x14ac:dyDescent="0.35">
      <c r="A238" s="2">
        <v>40057</v>
      </c>
      <c r="B238" s="84">
        <v>68.11</v>
      </c>
      <c r="C238" s="84">
        <v>26359.981</v>
      </c>
      <c r="D238">
        <v>998.04</v>
      </c>
      <c r="E238" s="84">
        <v>888.5</v>
      </c>
      <c r="F238">
        <v>289</v>
      </c>
      <c r="G238">
        <v>0.87</v>
      </c>
    </row>
    <row r="239" spans="1:7" x14ac:dyDescent="0.35">
      <c r="A239" s="2">
        <v>40087</v>
      </c>
      <c r="B239" s="84">
        <v>70.67</v>
      </c>
      <c r="C239" s="84">
        <v>27256.685000000001</v>
      </c>
      <c r="D239">
        <v>1029.8499999999999</v>
      </c>
      <c r="E239" s="84">
        <v>878.33</v>
      </c>
      <c r="F239">
        <v>293</v>
      </c>
      <c r="G239">
        <v>0.81</v>
      </c>
    </row>
    <row r="240" spans="1:7" x14ac:dyDescent="0.35">
      <c r="A240" s="2">
        <v>40118</v>
      </c>
      <c r="B240" s="84">
        <v>78.08</v>
      </c>
      <c r="C240" s="84">
        <v>26917.937999999998</v>
      </c>
      <c r="D240">
        <v>1042.8800000000001</v>
      </c>
      <c r="E240" s="84">
        <v>932.06</v>
      </c>
      <c r="F240">
        <v>324</v>
      </c>
      <c r="G240">
        <v>0.58499999999999996</v>
      </c>
    </row>
    <row r="241" spans="1:7" x14ac:dyDescent="0.35">
      <c r="A241" s="2">
        <v>40148</v>
      </c>
      <c r="B241" s="84">
        <v>78.39</v>
      </c>
      <c r="C241" s="84">
        <v>29741.870999999999</v>
      </c>
      <c r="D241">
        <v>1108.8599999999999</v>
      </c>
      <c r="E241" s="84">
        <v>953.88</v>
      </c>
      <c r="F241">
        <v>380</v>
      </c>
      <c r="G241">
        <v>0.67</v>
      </c>
    </row>
    <row r="242" spans="1:7" x14ac:dyDescent="0.35">
      <c r="A242" s="2">
        <v>40179</v>
      </c>
      <c r="B242" s="84">
        <v>79.39</v>
      </c>
      <c r="C242" s="84">
        <v>29946.309000000001</v>
      </c>
      <c r="D242">
        <v>1115.0999999999999</v>
      </c>
      <c r="E242" s="84">
        <v>951.72</v>
      </c>
      <c r="F242">
        <v>393</v>
      </c>
      <c r="G242">
        <v>0.59</v>
      </c>
    </row>
    <row r="243" spans="1:7" x14ac:dyDescent="0.35">
      <c r="A243" s="2">
        <v>40210</v>
      </c>
      <c r="B243" s="84">
        <v>74.41</v>
      </c>
      <c r="C243" s="84">
        <v>27907.935000000001</v>
      </c>
      <c r="D243">
        <v>1089.19</v>
      </c>
      <c r="E243" s="84">
        <v>967.77</v>
      </c>
      <c r="F243">
        <v>424</v>
      </c>
      <c r="G243">
        <v>0.48499999999999999</v>
      </c>
    </row>
    <row r="244" spans="1:7" x14ac:dyDescent="0.35">
      <c r="A244" s="2">
        <v>40238</v>
      </c>
      <c r="B244" s="84">
        <v>78.709999999999994</v>
      </c>
      <c r="C244" s="84">
        <v>28756.620999999999</v>
      </c>
      <c r="D244">
        <v>1115.71</v>
      </c>
      <c r="E244" s="84">
        <v>966.38</v>
      </c>
      <c r="F244">
        <v>437</v>
      </c>
      <c r="G244">
        <v>0.57999999999999996</v>
      </c>
    </row>
    <row r="245" spans="1:7" x14ac:dyDescent="0.35">
      <c r="A245" s="2">
        <v>40269</v>
      </c>
      <c r="B245" s="84">
        <v>84.53</v>
      </c>
      <c r="C245" s="84">
        <v>30452.272000000001</v>
      </c>
      <c r="D245">
        <v>1178.0999999999999</v>
      </c>
      <c r="E245" s="84">
        <v>1036.93</v>
      </c>
      <c r="F245">
        <v>491</v>
      </c>
      <c r="G245">
        <v>0.53</v>
      </c>
    </row>
    <row r="246" spans="1:7" x14ac:dyDescent="0.35">
      <c r="A246" s="2">
        <v>40299</v>
      </c>
      <c r="B246" s="84">
        <v>86.19</v>
      </c>
      <c r="C246" s="84">
        <v>30383.202000000001</v>
      </c>
      <c r="D246">
        <v>1202.26</v>
      </c>
      <c r="E246" s="84">
        <v>1059.44</v>
      </c>
      <c r="F246">
        <v>552</v>
      </c>
      <c r="G246">
        <v>0.495</v>
      </c>
    </row>
    <row r="247" spans="1:7" x14ac:dyDescent="0.35">
      <c r="A247" s="2">
        <v>40330</v>
      </c>
      <c r="B247" s="84">
        <v>72.7</v>
      </c>
      <c r="C247" s="84">
        <v>29006.98</v>
      </c>
      <c r="D247">
        <v>1070.71</v>
      </c>
      <c r="E247" s="84">
        <v>981.25</v>
      </c>
      <c r="F247">
        <v>457</v>
      </c>
      <c r="G247">
        <v>0.6</v>
      </c>
    </row>
    <row r="248" spans="1:7" x14ac:dyDescent="0.35">
      <c r="A248" s="2">
        <v>40360</v>
      </c>
      <c r="B248" s="84">
        <v>72.95</v>
      </c>
      <c r="C248" s="84">
        <v>28872.795999999998</v>
      </c>
      <c r="D248">
        <v>1027.3699999999999</v>
      </c>
      <c r="E248" s="84">
        <v>981.54</v>
      </c>
      <c r="F248">
        <v>433.5</v>
      </c>
      <c r="G248">
        <v>0.755</v>
      </c>
    </row>
    <row r="249" spans="1:7" x14ac:dyDescent="0.35">
      <c r="A249" s="2">
        <v>40391</v>
      </c>
      <c r="B249" s="84">
        <v>81.25</v>
      </c>
      <c r="C249" s="84">
        <v>30384.541000000001</v>
      </c>
      <c r="D249">
        <v>1125.8599999999999</v>
      </c>
      <c r="E249" s="84">
        <v>1074.6099999999999</v>
      </c>
      <c r="F249">
        <v>501</v>
      </c>
      <c r="G249">
        <v>0.88</v>
      </c>
    </row>
    <row r="250" spans="1:7" x14ac:dyDescent="0.35">
      <c r="A250" s="2">
        <v>40422</v>
      </c>
      <c r="B250" s="84">
        <v>73.97</v>
      </c>
      <c r="C250" s="84">
        <v>30161.073</v>
      </c>
      <c r="D250">
        <v>1080.29</v>
      </c>
      <c r="E250" s="84">
        <v>1049.26</v>
      </c>
      <c r="F250">
        <v>508</v>
      </c>
      <c r="G250">
        <v>0.86</v>
      </c>
    </row>
    <row r="251" spans="1:7" x14ac:dyDescent="0.35">
      <c r="A251" s="2">
        <v>40452</v>
      </c>
      <c r="B251" s="84">
        <v>81.569999999999993</v>
      </c>
      <c r="C251" s="84">
        <v>31579.718000000001</v>
      </c>
      <c r="D251">
        <v>1146.24</v>
      </c>
      <c r="E251" s="84">
        <v>1082.3699999999999</v>
      </c>
      <c r="F251">
        <v>570</v>
      </c>
      <c r="G251">
        <v>0.87</v>
      </c>
    </row>
    <row r="252" spans="1:7" x14ac:dyDescent="0.35">
      <c r="A252" s="2">
        <v>40483</v>
      </c>
      <c r="B252" s="84">
        <v>82.94</v>
      </c>
      <c r="C252" s="84">
        <v>33334.614999999998</v>
      </c>
      <c r="D252">
        <v>1184.3800000000001</v>
      </c>
      <c r="E252" s="84">
        <v>1091.69</v>
      </c>
      <c r="F252">
        <v>644</v>
      </c>
      <c r="G252">
        <v>0.97</v>
      </c>
    </row>
    <row r="253" spans="1:7" x14ac:dyDescent="0.35">
      <c r="A253" s="2">
        <v>40513</v>
      </c>
      <c r="B253" s="84">
        <v>86.75</v>
      </c>
      <c r="C253" s="84">
        <v>34558.633000000002</v>
      </c>
      <c r="D253">
        <v>1206.07</v>
      </c>
      <c r="E253" s="84">
        <v>1134.27</v>
      </c>
      <c r="F253">
        <v>707</v>
      </c>
      <c r="G253">
        <v>1.0549999999999999</v>
      </c>
    </row>
    <row r="254" spans="1:7" x14ac:dyDescent="0.35">
      <c r="A254" s="2">
        <v>40544</v>
      </c>
      <c r="B254" s="84">
        <v>91.59</v>
      </c>
      <c r="C254" s="84">
        <v>35692.078999999998</v>
      </c>
      <c r="D254">
        <v>1271.8699999999999</v>
      </c>
      <c r="E254" s="84">
        <v>1176.8499999999999</v>
      </c>
      <c r="F254">
        <v>797</v>
      </c>
      <c r="G254">
        <v>0.98</v>
      </c>
    </row>
    <row r="255" spans="1:7" x14ac:dyDescent="0.35">
      <c r="A255" s="2">
        <v>40575</v>
      </c>
      <c r="B255" s="84">
        <v>89.54</v>
      </c>
      <c r="C255" s="84">
        <v>34689.945</v>
      </c>
      <c r="D255">
        <v>1307.5899999999999</v>
      </c>
      <c r="E255" s="84">
        <v>1146.79</v>
      </c>
      <c r="F255">
        <v>822</v>
      </c>
      <c r="G255">
        <v>0.96</v>
      </c>
    </row>
    <row r="256" spans="1:7" x14ac:dyDescent="0.35">
      <c r="A256" s="2">
        <v>40603</v>
      </c>
      <c r="B256" s="84">
        <v>99.63</v>
      </c>
      <c r="C256" s="84">
        <v>33981.517999999996</v>
      </c>
      <c r="D256">
        <v>1306.33</v>
      </c>
      <c r="E256" s="84">
        <v>1119.1600000000001</v>
      </c>
      <c r="F256">
        <v>812</v>
      </c>
      <c r="G256">
        <v>0.995</v>
      </c>
    </row>
    <row r="257" spans="1:7" x14ac:dyDescent="0.35">
      <c r="A257" s="2">
        <v>40634</v>
      </c>
      <c r="B257" s="84">
        <v>107.55</v>
      </c>
      <c r="C257" s="84">
        <v>34890.267</v>
      </c>
      <c r="D257">
        <v>1332.41</v>
      </c>
      <c r="E257" s="84">
        <v>1145.5999999999999</v>
      </c>
      <c r="F257">
        <v>772</v>
      </c>
      <c r="G257">
        <v>1.3</v>
      </c>
    </row>
    <row r="258" spans="1:7" x14ac:dyDescent="0.35">
      <c r="A258" s="2">
        <v>40664</v>
      </c>
      <c r="B258" s="84">
        <v>113.03</v>
      </c>
      <c r="C258" s="84">
        <v>33591.805</v>
      </c>
      <c r="D258">
        <v>1361.22</v>
      </c>
      <c r="E258" s="84">
        <v>1163.46</v>
      </c>
      <c r="F258">
        <v>777</v>
      </c>
      <c r="G258">
        <v>1.39</v>
      </c>
    </row>
    <row r="259" spans="1:7" x14ac:dyDescent="0.35">
      <c r="A259" s="2">
        <v>40695</v>
      </c>
      <c r="B259" s="84">
        <v>100.3</v>
      </c>
      <c r="C259" s="84">
        <v>32532.288</v>
      </c>
      <c r="D259">
        <v>1314.55</v>
      </c>
      <c r="E259" s="84">
        <v>1159.47</v>
      </c>
      <c r="F259">
        <v>780</v>
      </c>
      <c r="G259">
        <v>1.43</v>
      </c>
    </row>
    <row r="260" spans="1:7" x14ac:dyDescent="0.35">
      <c r="A260" s="2">
        <v>40725</v>
      </c>
      <c r="B260" s="84">
        <v>94.81</v>
      </c>
      <c r="C260" s="84">
        <v>33841.137000000002</v>
      </c>
      <c r="D260">
        <v>1339.67</v>
      </c>
      <c r="E260" s="84">
        <v>1118.05</v>
      </c>
      <c r="F260">
        <v>750</v>
      </c>
      <c r="G260">
        <v>1.55</v>
      </c>
    </row>
    <row r="261" spans="1:7" x14ac:dyDescent="0.35">
      <c r="A261" s="2">
        <v>40756</v>
      </c>
      <c r="B261" s="84">
        <v>94.98</v>
      </c>
      <c r="C261" s="84">
        <v>33049.366000000002</v>
      </c>
      <c r="D261">
        <v>1286.94</v>
      </c>
      <c r="E261" s="84">
        <v>1039.05</v>
      </c>
      <c r="F261">
        <v>842</v>
      </c>
      <c r="G261">
        <v>1.6</v>
      </c>
    </row>
    <row r="262" spans="1:7" x14ac:dyDescent="0.35">
      <c r="A262" s="2">
        <v>40787</v>
      </c>
      <c r="B262" s="84">
        <v>88.93</v>
      </c>
      <c r="C262" s="84">
        <v>33509.635999999999</v>
      </c>
      <c r="D262">
        <v>1204.42</v>
      </c>
      <c r="E262" s="84">
        <v>961.55</v>
      </c>
      <c r="F262">
        <v>777</v>
      </c>
      <c r="G262">
        <v>1.54</v>
      </c>
    </row>
    <row r="263" spans="1:7" x14ac:dyDescent="0.35">
      <c r="A263" s="2">
        <v>40817</v>
      </c>
      <c r="B263" s="84">
        <v>77.34</v>
      </c>
      <c r="C263" s="84">
        <v>31384.925999999999</v>
      </c>
      <c r="D263">
        <v>1099.23</v>
      </c>
      <c r="E263" s="84">
        <v>902.72</v>
      </c>
      <c r="F263">
        <v>595</v>
      </c>
      <c r="G263">
        <v>1.59</v>
      </c>
    </row>
    <row r="264" spans="1:7" x14ac:dyDescent="0.35">
      <c r="A264" s="2">
        <v>40848</v>
      </c>
      <c r="B264" s="84">
        <v>92.19</v>
      </c>
      <c r="C264" s="84">
        <v>33996.695</v>
      </c>
      <c r="D264">
        <v>1218.28</v>
      </c>
      <c r="E264" s="84">
        <v>945.86</v>
      </c>
      <c r="F264">
        <v>631</v>
      </c>
      <c r="G264">
        <v>1.58</v>
      </c>
    </row>
    <row r="265" spans="1:7" x14ac:dyDescent="0.35">
      <c r="A265" s="2">
        <v>40878</v>
      </c>
      <c r="B265" s="84">
        <v>100.2</v>
      </c>
      <c r="C265" s="84">
        <v>34400.506999999998</v>
      </c>
      <c r="D265">
        <v>1244.58</v>
      </c>
      <c r="E265" s="84">
        <v>967.31</v>
      </c>
      <c r="F265">
        <v>633</v>
      </c>
      <c r="G265">
        <v>1.45</v>
      </c>
    </row>
    <row r="266" spans="1:7" x14ac:dyDescent="0.35">
      <c r="A266" s="2">
        <v>40909</v>
      </c>
      <c r="B266" s="84">
        <v>98.83</v>
      </c>
      <c r="C266" s="84">
        <v>35127.589</v>
      </c>
      <c r="D266">
        <v>1257.5999999999999</v>
      </c>
      <c r="E266" s="84">
        <v>999.43</v>
      </c>
      <c r="F266">
        <v>630</v>
      </c>
      <c r="G266">
        <v>1.34</v>
      </c>
    </row>
    <row r="267" spans="1:7" x14ac:dyDescent="0.35">
      <c r="A267" s="2">
        <v>40940</v>
      </c>
      <c r="B267" s="84">
        <v>97.63</v>
      </c>
      <c r="C267" s="84">
        <v>35202.317000000003</v>
      </c>
      <c r="D267">
        <v>1324.09</v>
      </c>
      <c r="E267" s="84">
        <v>1065.29</v>
      </c>
      <c r="F267">
        <v>695</v>
      </c>
      <c r="G267">
        <v>1.1100000000000001</v>
      </c>
    </row>
    <row r="268" spans="1:7" x14ac:dyDescent="0.35">
      <c r="A268" s="2">
        <v>40969</v>
      </c>
      <c r="B268" s="84">
        <v>108.76</v>
      </c>
      <c r="C268" s="84">
        <v>35549.703000000001</v>
      </c>
      <c r="D268">
        <v>1374.09</v>
      </c>
      <c r="E268" s="84">
        <v>1104.58</v>
      </c>
      <c r="F268">
        <v>703</v>
      </c>
      <c r="G268">
        <v>0.96</v>
      </c>
    </row>
    <row r="269" spans="1:7" x14ac:dyDescent="0.35">
      <c r="A269" s="2">
        <v>41000</v>
      </c>
      <c r="B269" s="84">
        <v>105.25</v>
      </c>
      <c r="C269" s="84">
        <v>37336.815999999999</v>
      </c>
      <c r="D269">
        <v>1419.04</v>
      </c>
      <c r="E269" s="84">
        <v>1086.47</v>
      </c>
      <c r="F269">
        <v>656</v>
      </c>
      <c r="G269">
        <v>0.74</v>
      </c>
    </row>
    <row r="270" spans="1:7" x14ac:dyDescent="0.35">
      <c r="A270" s="2">
        <v>41030</v>
      </c>
      <c r="B270" s="84">
        <v>106.17</v>
      </c>
      <c r="C270" s="84">
        <v>37186.767</v>
      </c>
      <c r="D270">
        <v>1405.82</v>
      </c>
      <c r="E270" s="84">
        <v>1059.6199999999999</v>
      </c>
      <c r="F270">
        <v>681</v>
      </c>
      <c r="G270">
        <v>0.62</v>
      </c>
    </row>
    <row r="271" spans="1:7" x14ac:dyDescent="0.35">
      <c r="A271" s="2">
        <v>41061</v>
      </c>
      <c r="B271" s="84">
        <v>83.17</v>
      </c>
      <c r="C271" s="84">
        <v>35275.271000000001</v>
      </c>
      <c r="D271">
        <v>1278.04</v>
      </c>
      <c r="E271" s="84">
        <v>956.7</v>
      </c>
      <c r="F271">
        <v>607</v>
      </c>
      <c r="G271">
        <v>0.66</v>
      </c>
    </row>
    <row r="272" spans="1:7" x14ac:dyDescent="0.35">
      <c r="A272" s="2">
        <v>41091</v>
      </c>
      <c r="B272" s="84">
        <v>83.72</v>
      </c>
      <c r="C272" s="84">
        <v>38031.78</v>
      </c>
      <c r="D272">
        <v>1365.51</v>
      </c>
      <c r="E272" s="84">
        <v>1024.8599999999999</v>
      </c>
      <c r="F272">
        <v>580</v>
      </c>
      <c r="G272">
        <v>0.56000000000000005</v>
      </c>
    </row>
    <row r="273" spans="1:7" x14ac:dyDescent="0.35">
      <c r="A273" s="2">
        <v>41122</v>
      </c>
      <c r="B273" s="84">
        <v>88.99</v>
      </c>
      <c r="C273" s="84">
        <v>38467.392</v>
      </c>
      <c r="D273">
        <v>1375.14</v>
      </c>
      <c r="E273" s="84">
        <v>1065.9100000000001</v>
      </c>
      <c r="F273">
        <v>586</v>
      </c>
      <c r="G273">
        <v>0.38</v>
      </c>
    </row>
    <row r="274" spans="1:7" x14ac:dyDescent="0.35">
      <c r="A274" s="2">
        <v>41153</v>
      </c>
      <c r="B274" s="84">
        <v>97.04</v>
      </c>
      <c r="C274" s="84">
        <v>37815.11</v>
      </c>
      <c r="D274">
        <v>1406.58</v>
      </c>
      <c r="E274" s="84">
        <v>1049.52</v>
      </c>
      <c r="F274">
        <v>629</v>
      </c>
      <c r="G274">
        <v>0.19</v>
      </c>
    </row>
    <row r="275" spans="1:7" x14ac:dyDescent="0.35">
      <c r="A275" s="2">
        <v>41183</v>
      </c>
      <c r="B275" s="84">
        <v>92.44</v>
      </c>
      <c r="C275" s="84">
        <v>38975.563000000002</v>
      </c>
      <c r="D275">
        <v>1444.49</v>
      </c>
      <c r="E275" s="84">
        <v>1085.1400000000001</v>
      </c>
      <c r="F275">
        <v>650</v>
      </c>
      <c r="G275">
        <v>0.22</v>
      </c>
    </row>
    <row r="276" spans="1:7" x14ac:dyDescent="0.35">
      <c r="A276" s="2">
        <v>41214</v>
      </c>
      <c r="B276" s="84">
        <v>87.05</v>
      </c>
      <c r="C276" s="84">
        <v>39497.311999999998</v>
      </c>
      <c r="D276">
        <v>1427.59</v>
      </c>
      <c r="E276" s="84">
        <v>1062.51</v>
      </c>
      <c r="F276">
        <v>614</v>
      </c>
      <c r="G276">
        <v>0.19</v>
      </c>
    </row>
    <row r="277" spans="1:7" x14ac:dyDescent="0.35">
      <c r="A277" s="2">
        <v>41244</v>
      </c>
      <c r="B277" s="84">
        <v>88.69</v>
      </c>
      <c r="C277" s="84">
        <v>39861.302000000003</v>
      </c>
      <c r="D277">
        <v>1409.46</v>
      </c>
      <c r="E277" s="84">
        <v>1088.8800000000001</v>
      </c>
      <c r="F277">
        <v>682</v>
      </c>
      <c r="G277">
        <v>8.5000000000000006E-2</v>
      </c>
    </row>
    <row r="278" spans="1:7" x14ac:dyDescent="0.35">
      <c r="A278" s="2">
        <v>41275</v>
      </c>
      <c r="B278" s="84">
        <v>91.83</v>
      </c>
      <c r="C278" s="84">
        <v>41267.927000000003</v>
      </c>
      <c r="D278">
        <v>1426.19</v>
      </c>
      <c r="E278" s="84">
        <v>1104.73</v>
      </c>
      <c r="F278">
        <v>704</v>
      </c>
      <c r="G278">
        <v>0.12</v>
      </c>
    </row>
    <row r="279" spans="1:7" x14ac:dyDescent="0.35">
      <c r="A279" s="2">
        <v>41306</v>
      </c>
      <c r="B279" s="84">
        <v>97.46</v>
      </c>
      <c r="C279" s="84">
        <v>43068.305999999997</v>
      </c>
      <c r="D279">
        <v>1513.17</v>
      </c>
      <c r="E279" s="84">
        <v>1176.1099999999999</v>
      </c>
      <c r="F279">
        <v>745</v>
      </c>
      <c r="G279">
        <v>0.14000000000000001</v>
      </c>
    </row>
    <row r="280" spans="1:7" x14ac:dyDescent="0.35">
      <c r="A280" s="2">
        <v>41334</v>
      </c>
      <c r="B280" s="84">
        <v>90.71</v>
      </c>
      <c r="C280" s="84">
        <v>41383.046000000002</v>
      </c>
      <c r="D280">
        <v>1518.2</v>
      </c>
      <c r="E280" s="84">
        <v>1199.21</v>
      </c>
      <c r="F280">
        <v>721</v>
      </c>
      <c r="G280">
        <v>0.15</v>
      </c>
    </row>
    <row r="281" spans="1:7" x14ac:dyDescent="0.35">
      <c r="A281" s="2">
        <v>41365</v>
      </c>
      <c r="B281" s="84">
        <v>97.1</v>
      </c>
      <c r="C281" s="84">
        <v>41417.31</v>
      </c>
      <c r="D281">
        <v>1562.17</v>
      </c>
      <c r="E281" s="84">
        <v>1201.19</v>
      </c>
      <c r="F281">
        <v>770</v>
      </c>
      <c r="G281">
        <v>0.2</v>
      </c>
    </row>
    <row r="282" spans="1:7" x14ac:dyDescent="0.35">
      <c r="A282" s="2">
        <v>41395</v>
      </c>
      <c r="B282" s="84">
        <v>90.74</v>
      </c>
      <c r="C282" s="84">
        <v>39966.542000000001</v>
      </c>
      <c r="D282">
        <v>1582.7</v>
      </c>
      <c r="E282" s="84">
        <v>1198.99</v>
      </c>
      <c r="F282">
        <v>688</v>
      </c>
      <c r="G282">
        <v>0.15</v>
      </c>
    </row>
    <row r="283" spans="1:7" x14ac:dyDescent="0.35">
      <c r="A283" s="2">
        <v>41426</v>
      </c>
      <c r="B283" s="84">
        <v>93.41</v>
      </c>
      <c r="C283" s="84">
        <v>39060.771000000001</v>
      </c>
      <c r="D283">
        <v>1640.42</v>
      </c>
      <c r="E283" s="84">
        <v>1209.71</v>
      </c>
      <c r="F283">
        <v>755</v>
      </c>
      <c r="G283">
        <v>0.15</v>
      </c>
    </row>
    <row r="284" spans="1:7" x14ac:dyDescent="0.35">
      <c r="A284" s="2">
        <v>41456</v>
      </c>
      <c r="B284" s="84">
        <v>97.94</v>
      </c>
      <c r="C284" s="84">
        <v>39233.408000000003</v>
      </c>
      <c r="D284">
        <v>1614.96</v>
      </c>
      <c r="E284" s="84">
        <v>1165.6400000000001</v>
      </c>
      <c r="F284">
        <v>678</v>
      </c>
      <c r="G284">
        <v>0.15</v>
      </c>
    </row>
    <row r="285" spans="1:7" x14ac:dyDescent="0.35">
      <c r="A285" s="2">
        <v>41487</v>
      </c>
      <c r="B285" s="84">
        <v>107.93</v>
      </c>
      <c r="C285" s="84">
        <v>39720.160000000003</v>
      </c>
      <c r="D285">
        <v>1706.87</v>
      </c>
      <c r="E285" s="84">
        <v>1248.3800000000001</v>
      </c>
      <c r="F285">
        <v>733</v>
      </c>
      <c r="G285">
        <v>0.15</v>
      </c>
    </row>
    <row r="286" spans="1:7" x14ac:dyDescent="0.35">
      <c r="A286" s="2">
        <v>41518</v>
      </c>
      <c r="B286" s="84">
        <v>107.98</v>
      </c>
      <c r="C286" s="84">
        <v>38249.345999999998</v>
      </c>
      <c r="D286">
        <v>1632.97</v>
      </c>
      <c r="E286" s="84">
        <v>1230.8800000000001</v>
      </c>
      <c r="F286">
        <v>724</v>
      </c>
      <c r="G286">
        <v>0.15</v>
      </c>
    </row>
    <row r="287" spans="1:7" x14ac:dyDescent="0.35">
      <c r="A287" s="2">
        <v>41548</v>
      </c>
      <c r="B287" s="84">
        <v>102.09</v>
      </c>
      <c r="C287" s="84">
        <v>39401.368999999999</v>
      </c>
      <c r="D287">
        <v>1695</v>
      </c>
      <c r="E287" s="84">
        <v>1268.3499999999999</v>
      </c>
      <c r="F287">
        <v>719</v>
      </c>
      <c r="G287">
        <v>0.16</v>
      </c>
    </row>
    <row r="288" spans="1:7" x14ac:dyDescent="0.35">
      <c r="A288" s="2">
        <v>41579</v>
      </c>
      <c r="B288" s="84">
        <v>94.56</v>
      </c>
      <c r="C288" s="84">
        <v>39337.334999999999</v>
      </c>
      <c r="D288">
        <v>1761.64</v>
      </c>
      <c r="E288" s="84">
        <v>1278.42</v>
      </c>
      <c r="F288">
        <v>737</v>
      </c>
      <c r="G288">
        <v>0.26</v>
      </c>
    </row>
    <row r="289" spans="1:7" x14ac:dyDescent="0.35">
      <c r="A289" s="2">
        <v>41609</v>
      </c>
      <c r="B289" s="84">
        <v>93.84</v>
      </c>
      <c r="C289" s="84">
        <v>40202.538</v>
      </c>
      <c r="D289">
        <v>1800.9</v>
      </c>
      <c r="E289" s="84">
        <v>1304.58</v>
      </c>
      <c r="F289">
        <v>717</v>
      </c>
      <c r="G289">
        <v>0.2</v>
      </c>
    </row>
    <row r="290" spans="1:7" x14ac:dyDescent="0.35">
      <c r="A290" s="2">
        <v>41640</v>
      </c>
      <c r="B290" s="84">
        <v>98.04</v>
      </c>
      <c r="C290" s="84">
        <v>40790.957999999999</v>
      </c>
      <c r="D290">
        <v>1848.36</v>
      </c>
      <c r="E290" s="84">
        <v>1332.95</v>
      </c>
      <c r="F290">
        <v>716</v>
      </c>
      <c r="G290">
        <v>0.25</v>
      </c>
    </row>
    <row r="291" spans="1:7" x14ac:dyDescent="0.35">
      <c r="A291" s="2">
        <v>41671</v>
      </c>
      <c r="B291" s="84">
        <v>96.44</v>
      </c>
      <c r="C291" s="84">
        <v>38963.633999999998</v>
      </c>
      <c r="D291">
        <v>1741.89</v>
      </c>
      <c r="E291" s="84">
        <v>1285.9100000000001</v>
      </c>
      <c r="F291">
        <v>710</v>
      </c>
      <c r="G291">
        <v>0.25</v>
      </c>
    </row>
    <row r="292" spans="1:7" x14ac:dyDescent="0.35">
      <c r="A292" s="2">
        <v>41699</v>
      </c>
      <c r="B292" s="84">
        <v>105.04</v>
      </c>
      <c r="C292" s="84">
        <v>36900.440999999999</v>
      </c>
      <c r="D292">
        <v>1845.73</v>
      </c>
      <c r="E292" s="84">
        <v>1335.56</v>
      </c>
      <c r="F292">
        <v>747</v>
      </c>
      <c r="G292">
        <v>0.24</v>
      </c>
    </row>
    <row r="293" spans="1:7" x14ac:dyDescent="0.35">
      <c r="A293" s="2">
        <v>41730</v>
      </c>
      <c r="B293" s="84">
        <v>99.69</v>
      </c>
      <c r="C293" s="84">
        <v>38593.387000000002</v>
      </c>
      <c r="D293">
        <v>1885.52</v>
      </c>
      <c r="E293" s="84">
        <v>1375.01</v>
      </c>
      <c r="F293">
        <v>778.5</v>
      </c>
      <c r="G293">
        <v>0.31</v>
      </c>
    </row>
    <row r="294" spans="1:7" x14ac:dyDescent="0.35">
      <c r="A294" s="2">
        <v>41760</v>
      </c>
      <c r="B294" s="84">
        <v>99.4</v>
      </c>
      <c r="C294" s="84">
        <v>38784.866000000002</v>
      </c>
      <c r="D294">
        <v>1883.68</v>
      </c>
      <c r="E294" s="84">
        <v>1364.39</v>
      </c>
      <c r="F294">
        <v>815</v>
      </c>
      <c r="G294">
        <v>0.32</v>
      </c>
    </row>
    <row r="295" spans="1:7" x14ac:dyDescent="0.35">
      <c r="A295" s="2">
        <v>41791</v>
      </c>
      <c r="B295" s="84">
        <v>102.42</v>
      </c>
      <c r="C295" s="84">
        <v>39761.754000000001</v>
      </c>
      <c r="D295">
        <v>1924.97</v>
      </c>
      <c r="E295" s="84">
        <v>1399.4</v>
      </c>
      <c r="F295">
        <v>833</v>
      </c>
      <c r="G295">
        <v>0.28000000000000003</v>
      </c>
    </row>
    <row r="296" spans="1:7" x14ac:dyDescent="0.35">
      <c r="A296" s="2">
        <v>41821</v>
      </c>
      <c r="B296" s="84">
        <v>105.36</v>
      </c>
      <c r="C296" s="84">
        <v>40902.459000000003</v>
      </c>
      <c r="D296">
        <v>1973.32</v>
      </c>
      <c r="E296" s="84">
        <v>1384.36</v>
      </c>
      <c r="F296">
        <v>849</v>
      </c>
      <c r="G296">
        <v>0.17</v>
      </c>
    </row>
    <row r="297" spans="1:7" x14ac:dyDescent="0.35">
      <c r="A297" s="2">
        <v>41852</v>
      </c>
      <c r="B297" s="84">
        <v>97.86</v>
      </c>
      <c r="C297" s="84">
        <v>42227.196000000004</v>
      </c>
      <c r="D297">
        <v>1925.15</v>
      </c>
      <c r="E297" s="84">
        <v>1361.44</v>
      </c>
      <c r="F297">
        <v>871</v>
      </c>
      <c r="G297">
        <v>0.185</v>
      </c>
    </row>
    <row r="298" spans="1:7" x14ac:dyDescent="0.35">
      <c r="A298" s="2">
        <v>41883</v>
      </c>
      <c r="B298" s="84">
        <v>97.86</v>
      </c>
      <c r="C298" s="84">
        <v>43499.349000000002</v>
      </c>
      <c r="D298">
        <v>2003.37</v>
      </c>
      <c r="E298" s="84">
        <v>1386.97</v>
      </c>
      <c r="F298">
        <v>911</v>
      </c>
      <c r="G298">
        <v>0.12</v>
      </c>
    </row>
    <row r="299" spans="1:7" x14ac:dyDescent="0.35">
      <c r="A299" s="2">
        <v>41913</v>
      </c>
      <c r="B299" s="84">
        <v>90.74</v>
      </c>
      <c r="C299" s="84">
        <v>42328.180999999997</v>
      </c>
      <c r="D299">
        <v>1946.16</v>
      </c>
      <c r="E299" s="84">
        <v>1381.59</v>
      </c>
      <c r="F299">
        <v>771</v>
      </c>
      <c r="G299">
        <v>0.04</v>
      </c>
    </row>
    <row r="300" spans="1:7" x14ac:dyDescent="0.35">
      <c r="A300" s="2">
        <v>41944</v>
      </c>
      <c r="B300" s="84">
        <v>78.77</v>
      </c>
      <c r="C300" s="84">
        <v>43072.589</v>
      </c>
      <c r="D300">
        <v>2017.81</v>
      </c>
      <c r="E300" s="84">
        <v>1399.05</v>
      </c>
      <c r="F300">
        <v>800</v>
      </c>
      <c r="G300">
        <v>0.04</v>
      </c>
    </row>
    <row r="301" spans="1:7" x14ac:dyDescent="0.35">
      <c r="A301" s="2">
        <v>41974</v>
      </c>
      <c r="B301" s="84">
        <v>68.98</v>
      </c>
      <c r="C301" s="84">
        <v>41387.442000000003</v>
      </c>
      <c r="D301">
        <v>2053.44</v>
      </c>
      <c r="E301" s="84">
        <v>1450.03</v>
      </c>
      <c r="F301">
        <v>804</v>
      </c>
      <c r="G301">
        <v>0.04</v>
      </c>
    </row>
    <row r="302" spans="1:7" x14ac:dyDescent="0.35">
      <c r="A302" s="2">
        <v>42005</v>
      </c>
      <c r="B302" s="84">
        <v>53.45</v>
      </c>
      <c r="C302" s="84">
        <v>41210.375999999997</v>
      </c>
      <c r="D302">
        <v>2058.9</v>
      </c>
      <c r="E302" s="84">
        <v>1464.55</v>
      </c>
      <c r="F302">
        <v>811</v>
      </c>
      <c r="G302">
        <v>9.5000000000000001E-2</v>
      </c>
    </row>
    <row r="303" spans="1:7" x14ac:dyDescent="0.35">
      <c r="A303" s="2">
        <v>42036</v>
      </c>
      <c r="B303" s="84">
        <v>49.25</v>
      </c>
      <c r="C303" s="84">
        <v>39341.097999999998</v>
      </c>
      <c r="D303">
        <v>2020.85</v>
      </c>
      <c r="E303" s="84">
        <v>1575.95</v>
      </c>
      <c r="F303">
        <v>773</v>
      </c>
      <c r="G303">
        <v>0.02</v>
      </c>
    </row>
    <row r="304" spans="1:7" x14ac:dyDescent="0.35">
      <c r="A304" s="2">
        <v>42064</v>
      </c>
      <c r="B304" s="84">
        <v>49.59</v>
      </c>
      <c r="C304" s="84">
        <v>41830.536999999997</v>
      </c>
      <c r="D304">
        <v>2117.39</v>
      </c>
      <c r="E304" s="84">
        <v>1686.64</v>
      </c>
      <c r="F304">
        <v>821</v>
      </c>
      <c r="G304">
        <v>5.5E-2</v>
      </c>
    </row>
    <row r="305" spans="1:7" x14ac:dyDescent="0.35">
      <c r="A305" s="2">
        <v>42095</v>
      </c>
      <c r="B305" s="84">
        <v>50.12</v>
      </c>
      <c r="C305" s="84">
        <v>42210.510999999999</v>
      </c>
      <c r="D305">
        <v>2059.69</v>
      </c>
      <c r="E305" s="84">
        <v>1669.49</v>
      </c>
      <c r="F305">
        <v>741</v>
      </c>
      <c r="G305">
        <v>-0.01</v>
      </c>
    </row>
    <row r="306" spans="1:7" x14ac:dyDescent="0.35">
      <c r="A306" s="2">
        <v>42125</v>
      </c>
      <c r="B306" s="84">
        <v>59.1</v>
      </c>
      <c r="C306" s="84">
        <v>42311.254999999997</v>
      </c>
      <c r="D306">
        <v>2108.29</v>
      </c>
      <c r="E306" s="84">
        <v>1628.04</v>
      </c>
      <c r="F306">
        <v>772</v>
      </c>
      <c r="G306">
        <v>-3.5000000000000003E-2</v>
      </c>
    </row>
    <row r="307" spans="1:7" x14ac:dyDescent="0.35">
      <c r="A307" s="2">
        <v>42156</v>
      </c>
      <c r="B307" s="84">
        <v>60.24</v>
      </c>
      <c r="C307" s="84">
        <v>42555.563999999998</v>
      </c>
      <c r="D307">
        <v>2111.73</v>
      </c>
      <c r="E307" s="84">
        <v>1649.59</v>
      </c>
      <c r="F307">
        <v>773</v>
      </c>
      <c r="G307">
        <v>-3.5000000000000003E-2</v>
      </c>
    </row>
    <row r="308" spans="1:7" x14ac:dyDescent="0.35">
      <c r="A308" s="2">
        <v>42186</v>
      </c>
      <c r="B308" s="84">
        <v>56.94</v>
      </c>
      <c r="C308" s="84">
        <v>42705.084000000003</v>
      </c>
      <c r="D308">
        <v>2077.42</v>
      </c>
      <c r="E308" s="84">
        <v>1575.5</v>
      </c>
      <c r="F308">
        <v>699</v>
      </c>
      <c r="G308">
        <v>-0.06</v>
      </c>
    </row>
    <row r="309" spans="1:7" x14ac:dyDescent="0.35">
      <c r="A309" s="2">
        <v>42217</v>
      </c>
      <c r="B309" s="84">
        <v>45.25</v>
      </c>
      <c r="C309" s="84">
        <v>42717.222000000002</v>
      </c>
      <c r="D309">
        <v>2098.04</v>
      </c>
      <c r="E309" s="84">
        <v>1618.28</v>
      </c>
      <c r="F309">
        <v>622</v>
      </c>
      <c r="G309">
        <v>0.04</v>
      </c>
    </row>
    <row r="310" spans="1:7" x14ac:dyDescent="0.35">
      <c r="A310" s="2">
        <v>42248</v>
      </c>
      <c r="B310" s="84">
        <v>45.38</v>
      </c>
      <c r="C310" s="84">
        <v>40873.434000000001</v>
      </c>
      <c r="D310">
        <v>1913.85</v>
      </c>
      <c r="E310" s="84">
        <v>1469.86</v>
      </c>
      <c r="F310">
        <v>598</v>
      </c>
      <c r="G310">
        <v>-7.0000000000000007E-2</v>
      </c>
    </row>
    <row r="311" spans="1:7" x14ac:dyDescent="0.35">
      <c r="A311" s="2">
        <v>42278</v>
      </c>
      <c r="B311" s="84">
        <v>44.75</v>
      </c>
      <c r="C311" s="84">
        <v>40520.627</v>
      </c>
      <c r="D311">
        <v>1923.82</v>
      </c>
      <c r="E311" s="84">
        <v>1404.45</v>
      </c>
      <c r="F311">
        <v>659</v>
      </c>
      <c r="G311">
        <v>-7.0000000000000007E-2</v>
      </c>
    </row>
    <row r="312" spans="1:7" x14ac:dyDescent="0.35">
      <c r="A312" s="2">
        <v>42309</v>
      </c>
      <c r="B312" s="84">
        <v>46.12</v>
      </c>
      <c r="C312" s="84">
        <v>42243.608</v>
      </c>
      <c r="D312">
        <v>2104.0500000000002</v>
      </c>
      <c r="E312" s="84">
        <v>1502.44</v>
      </c>
      <c r="F312">
        <v>655</v>
      </c>
      <c r="G312">
        <v>-0.09</v>
      </c>
    </row>
    <row r="313" spans="1:7" x14ac:dyDescent="0.35">
      <c r="A313" s="2">
        <v>42339</v>
      </c>
      <c r="B313" s="84">
        <v>40.58</v>
      </c>
      <c r="C313" s="84">
        <v>41656.483</v>
      </c>
      <c r="D313">
        <v>2102.63</v>
      </c>
      <c r="E313" s="84">
        <v>1530.52</v>
      </c>
      <c r="F313">
        <v>547</v>
      </c>
      <c r="G313">
        <v>-0.18</v>
      </c>
    </row>
    <row r="314" spans="1:7" x14ac:dyDescent="0.35">
      <c r="A314" s="2">
        <v>42370</v>
      </c>
      <c r="B314" s="84">
        <v>37.130000000000003</v>
      </c>
      <c r="C314" s="84">
        <v>40572.747000000003</v>
      </c>
      <c r="D314">
        <v>2043.94</v>
      </c>
      <c r="E314" s="84">
        <v>1446.82</v>
      </c>
      <c r="F314">
        <v>555</v>
      </c>
      <c r="G314">
        <v>-5.5E-2</v>
      </c>
    </row>
    <row r="315" spans="1:7" x14ac:dyDescent="0.35">
      <c r="A315" s="2">
        <v>42401</v>
      </c>
      <c r="B315" s="84">
        <v>31.62</v>
      </c>
      <c r="C315" s="84">
        <v>41231.815999999999</v>
      </c>
      <c r="D315">
        <v>1939.38</v>
      </c>
      <c r="E315" s="84">
        <v>1342.43</v>
      </c>
      <c r="F315">
        <v>502</v>
      </c>
      <c r="G315">
        <v>-0.15</v>
      </c>
    </row>
    <row r="316" spans="1:7" x14ac:dyDescent="0.35">
      <c r="A316" s="2">
        <v>42430</v>
      </c>
      <c r="B316" s="84">
        <v>34.39</v>
      </c>
      <c r="C316" s="84">
        <v>41894.243999999999</v>
      </c>
      <c r="D316">
        <v>1978.35</v>
      </c>
      <c r="E316" s="84">
        <v>1391.45</v>
      </c>
      <c r="F316">
        <v>511</v>
      </c>
      <c r="G316">
        <v>-0.25</v>
      </c>
    </row>
    <row r="317" spans="1:7" x14ac:dyDescent="0.35">
      <c r="A317" s="2">
        <v>42461</v>
      </c>
      <c r="B317" s="84">
        <v>36.78</v>
      </c>
      <c r="C317" s="84">
        <v>43796.555</v>
      </c>
      <c r="D317">
        <v>2072.7800000000002</v>
      </c>
      <c r="E317" s="84">
        <v>1358.22</v>
      </c>
      <c r="F317">
        <v>559</v>
      </c>
      <c r="G317">
        <v>-0.31</v>
      </c>
    </row>
    <row r="318" spans="1:7" x14ac:dyDescent="0.35">
      <c r="A318" s="2">
        <v>42491</v>
      </c>
      <c r="B318" s="84">
        <v>44.75</v>
      </c>
      <c r="C318" s="84">
        <v>43256.748</v>
      </c>
      <c r="D318">
        <v>2081.4299999999998</v>
      </c>
      <c r="E318" s="84">
        <v>1352.91</v>
      </c>
      <c r="F318">
        <v>628</v>
      </c>
      <c r="G318">
        <v>-0.28999999999999998</v>
      </c>
    </row>
    <row r="319" spans="1:7" x14ac:dyDescent="0.35">
      <c r="A319" s="2">
        <v>42522</v>
      </c>
      <c r="B319" s="84">
        <v>49.07</v>
      </c>
      <c r="C319" s="84">
        <v>42910.034</v>
      </c>
      <c r="D319">
        <v>2099.33</v>
      </c>
      <c r="E319" s="84">
        <v>1356.75</v>
      </c>
      <c r="F319">
        <v>546</v>
      </c>
      <c r="G319">
        <v>-0.29499999999999998</v>
      </c>
    </row>
    <row r="320" spans="1:7" x14ac:dyDescent="0.35">
      <c r="A320" s="2">
        <v>42552</v>
      </c>
      <c r="B320" s="84">
        <v>49.02</v>
      </c>
      <c r="C320" s="84">
        <v>43687.542999999998</v>
      </c>
      <c r="D320">
        <v>2102.9499999999998</v>
      </c>
      <c r="E320" s="84">
        <v>1340.26</v>
      </c>
      <c r="F320">
        <v>598</v>
      </c>
      <c r="G320">
        <v>-0.30499999999999999</v>
      </c>
    </row>
    <row r="321" spans="1:7" x14ac:dyDescent="0.35">
      <c r="A321" s="2">
        <v>42583</v>
      </c>
      <c r="B321" s="84">
        <v>40.049999999999997</v>
      </c>
      <c r="C321" s="84">
        <v>44058.624000000003</v>
      </c>
      <c r="D321">
        <v>2170.84</v>
      </c>
      <c r="E321" s="84">
        <v>1379.46</v>
      </c>
      <c r="F321">
        <v>721</v>
      </c>
      <c r="G321">
        <v>-0.315</v>
      </c>
    </row>
    <row r="322" spans="1:7" x14ac:dyDescent="0.35">
      <c r="A322" s="2">
        <v>42614</v>
      </c>
      <c r="B322" s="84">
        <v>43.17</v>
      </c>
      <c r="C322" s="84">
        <v>44645.144999999997</v>
      </c>
      <c r="D322">
        <v>2170.86</v>
      </c>
      <c r="E322" s="84">
        <v>1417.59</v>
      </c>
      <c r="F322">
        <v>666</v>
      </c>
      <c r="G322">
        <v>-0.33500000000000002</v>
      </c>
    </row>
    <row r="323" spans="1:7" x14ac:dyDescent="0.35">
      <c r="A323" s="2">
        <v>42644</v>
      </c>
      <c r="B323" s="84">
        <v>48.8</v>
      </c>
      <c r="C323" s="84">
        <v>44670.201000000001</v>
      </c>
      <c r="D323">
        <v>2161.1999999999998</v>
      </c>
      <c r="E323" s="84">
        <v>1443.46</v>
      </c>
      <c r="F323">
        <v>722</v>
      </c>
      <c r="G323">
        <v>-0.34</v>
      </c>
    </row>
    <row r="324" spans="1:7" x14ac:dyDescent="0.35">
      <c r="A324" s="2">
        <v>42675</v>
      </c>
      <c r="B324" s="84">
        <v>46.66</v>
      </c>
      <c r="C324" s="84">
        <v>44501.773000000001</v>
      </c>
      <c r="D324">
        <v>2111.7199999999998</v>
      </c>
      <c r="E324" s="84">
        <v>1431.87</v>
      </c>
      <c r="F324">
        <v>631</v>
      </c>
      <c r="G324">
        <v>-0.315</v>
      </c>
    </row>
    <row r="325" spans="1:7" x14ac:dyDescent="0.35">
      <c r="A325" s="2">
        <v>42705</v>
      </c>
      <c r="B325" s="84">
        <v>51.08</v>
      </c>
      <c r="C325" s="84">
        <v>42340.775000000001</v>
      </c>
      <c r="D325">
        <v>2191.08</v>
      </c>
      <c r="E325" s="84">
        <v>1477.95</v>
      </c>
      <c r="F325">
        <v>767</v>
      </c>
      <c r="G325">
        <v>-0.35</v>
      </c>
    </row>
    <row r="326" spans="1:7" x14ac:dyDescent="0.35">
      <c r="A326" s="2">
        <v>42736</v>
      </c>
      <c r="B326" s="84">
        <v>53.75</v>
      </c>
      <c r="C326" s="84">
        <v>43250.158000000003</v>
      </c>
      <c r="D326">
        <v>2238.83</v>
      </c>
      <c r="E326" s="84">
        <v>1526.83</v>
      </c>
      <c r="F326">
        <v>670</v>
      </c>
      <c r="G326">
        <v>-0.36499999999999999</v>
      </c>
    </row>
    <row r="327" spans="1:7" x14ac:dyDescent="0.35">
      <c r="A327" s="2">
        <v>42767</v>
      </c>
      <c r="B327" s="84">
        <v>53.9</v>
      </c>
      <c r="C327" s="84">
        <v>44451.186999999998</v>
      </c>
      <c r="D327">
        <v>2279.5500000000002</v>
      </c>
      <c r="E327" s="84">
        <v>1547.31</v>
      </c>
      <c r="F327">
        <v>759</v>
      </c>
      <c r="G327">
        <v>-0.38500000000000001</v>
      </c>
    </row>
    <row r="328" spans="1:7" x14ac:dyDescent="0.35">
      <c r="A328" s="2">
        <v>42795</v>
      </c>
      <c r="B328" s="84">
        <v>53.82</v>
      </c>
      <c r="C328" s="84">
        <v>44815.565000000002</v>
      </c>
      <c r="D328">
        <v>2395.96</v>
      </c>
      <c r="E328" s="84">
        <v>1591.37</v>
      </c>
      <c r="F328">
        <v>775</v>
      </c>
      <c r="G328">
        <v>-0.36499999999999999</v>
      </c>
    </row>
    <row r="329" spans="1:7" x14ac:dyDescent="0.35">
      <c r="A329" s="2">
        <v>42826</v>
      </c>
      <c r="B329" s="84">
        <v>50.25</v>
      </c>
      <c r="C329" s="84">
        <v>45928.561999999998</v>
      </c>
      <c r="D329">
        <v>2358.84</v>
      </c>
      <c r="E329" s="84">
        <v>1571.41</v>
      </c>
      <c r="F329">
        <v>797</v>
      </c>
      <c r="G329">
        <v>-0.36499999999999999</v>
      </c>
    </row>
    <row r="330" spans="1:7" x14ac:dyDescent="0.35">
      <c r="A330" s="2">
        <v>42856</v>
      </c>
      <c r="B330" s="84">
        <v>48.83</v>
      </c>
      <c r="C330" s="84">
        <v>46293.459000000003</v>
      </c>
      <c r="D330">
        <v>2388.33</v>
      </c>
      <c r="E330" s="84">
        <v>1626.99</v>
      </c>
      <c r="F330">
        <v>824</v>
      </c>
      <c r="G330">
        <v>-0.38500000000000001</v>
      </c>
    </row>
    <row r="331" spans="1:7" x14ac:dyDescent="0.35">
      <c r="A331" s="2">
        <v>42887</v>
      </c>
      <c r="B331" s="84">
        <v>48.32</v>
      </c>
      <c r="C331" s="84">
        <v>46005.076000000001</v>
      </c>
      <c r="D331">
        <v>2430.06</v>
      </c>
      <c r="E331" s="84">
        <v>1641.32</v>
      </c>
      <c r="F331">
        <v>823</v>
      </c>
      <c r="G331">
        <v>-0.38</v>
      </c>
    </row>
    <row r="332" spans="1:7" x14ac:dyDescent="0.35">
      <c r="A332" s="2">
        <v>42917</v>
      </c>
      <c r="B332" s="84">
        <v>46.02</v>
      </c>
      <c r="C332" s="84">
        <v>46882.133999999998</v>
      </c>
      <c r="D332">
        <v>2429.0100000000002</v>
      </c>
      <c r="E332" s="84">
        <v>1627.41</v>
      </c>
      <c r="F332">
        <v>838</v>
      </c>
      <c r="G332">
        <v>-0.38</v>
      </c>
    </row>
    <row r="333" spans="1:7" x14ac:dyDescent="0.35">
      <c r="A333" s="2">
        <v>42948</v>
      </c>
      <c r="B333" s="84">
        <v>49.19</v>
      </c>
      <c r="C333" s="84">
        <v>48050.578999999998</v>
      </c>
      <c r="D333">
        <v>2476.35</v>
      </c>
      <c r="E333" s="84">
        <v>1566.31</v>
      </c>
      <c r="F333">
        <v>894</v>
      </c>
      <c r="G333">
        <v>-0.38</v>
      </c>
    </row>
    <row r="334" spans="1:7" x14ac:dyDescent="0.35">
      <c r="A334" s="2">
        <v>42979</v>
      </c>
      <c r="B334" s="84">
        <v>47.32</v>
      </c>
      <c r="C334" s="84">
        <v>48042.19</v>
      </c>
      <c r="D334">
        <v>2476.5500000000002</v>
      </c>
      <c r="E334" s="84">
        <v>1558.79</v>
      </c>
      <c r="F334">
        <v>946</v>
      </c>
      <c r="G334">
        <v>-0.33</v>
      </c>
    </row>
    <row r="335" spans="1:7" x14ac:dyDescent="0.35">
      <c r="A335" s="2">
        <v>43009</v>
      </c>
      <c r="B335" s="84">
        <v>50.59</v>
      </c>
      <c r="C335" s="84">
        <v>47418.49</v>
      </c>
      <c r="D335">
        <v>2529.12</v>
      </c>
      <c r="E335" s="84">
        <v>1640.65</v>
      </c>
      <c r="F335">
        <v>935</v>
      </c>
      <c r="G335">
        <v>-0.33</v>
      </c>
    </row>
    <row r="336" spans="1:7" x14ac:dyDescent="0.35">
      <c r="A336" s="2">
        <v>43040</v>
      </c>
      <c r="B336" s="84">
        <v>54.32</v>
      </c>
      <c r="C336" s="84">
        <v>45667.610999999997</v>
      </c>
      <c r="D336">
        <v>2579.36</v>
      </c>
      <c r="E336" s="84">
        <v>1672.03</v>
      </c>
      <c r="F336">
        <v>1002</v>
      </c>
      <c r="G336">
        <v>-0.33</v>
      </c>
    </row>
    <row r="337" spans="1:7" x14ac:dyDescent="0.35">
      <c r="A337" s="2">
        <v>43070</v>
      </c>
      <c r="B337" s="84">
        <v>58.35</v>
      </c>
      <c r="C337" s="84">
        <v>44497.231</v>
      </c>
      <c r="D337">
        <v>2642.22</v>
      </c>
      <c r="E337" s="84">
        <v>1592.2</v>
      </c>
      <c r="F337">
        <v>1016</v>
      </c>
      <c r="G337">
        <v>-0.33</v>
      </c>
    </row>
    <row r="338" spans="1:7" x14ac:dyDescent="0.35">
      <c r="A338" s="2">
        <v>43101</v>
      </c>
      <c r="B338" s="84">
        <v>60.46</v>
      </c>
      <c r="C338" s="84">
        <v>46586.148999999998</v>
      </c>
      <c r="D338">
        <v>2673.61</v>
      </c>
      <c r="E338" s="84">
        <v>1576.94</v>
      </c>
      <c r="F338">
        <v>1056</v>
      </c>
      <c r="G338">
        <v>-0.33</v>
      </c>
    </row>
    <row r="339" spans="1:7" x14ac:dyDescent="0.35">
      <c r="A339" s="2">
        <v>43132</v>
      </c>
      <c r="B339" s="84">
        <v>65.92</v>
      </c>
      <c r="C339" s="84">
        <v>47861.853999999999</v>
      </c>
      <c r="D339">
        <v>2821.98</v>
      </c>
      <c r="E339" s="84">
        <v>1601.84</v>
      </c>
      <c r="F339">
        <v>1039</v>
      </c>
      <c r="G339">
        <v>-0.33</v>
      </c>
    </row>
    <row r="340" spans="1:7" x14ac:dyDescent="0.35">
      <c r="A340" s="2">
        <v>43160</v>
      </c>
      <c r="B340" s="84">
        <v>60.98</v>
      </c>
      <c r="C340" s="84">
        <v>45129.961000000003</v>
      </c>
      <c r="D340">
        <v>2677.67</v>
      </c>
      <c r="E340" s="84">
        <v>1560.56</v>
      </c>
      <c r="F340">
        <v>1011</v>
      </c>
      <c r="G340">
        <v>-0.33</v>
      </c>
    </row>
    <row r="341" spans="1:7" x14ac:dyDescent="0.35">
      <c r="A341" s="2">
        <v>43191</v>
      </c>
      <c r="B341" s="84">
        <v>63.05</v>
      </c>
      <c r="C341" s="84">
        <v>43467.483999999997</v>
      </c>
      <c r="D341">
        <v>2581.88</v>
      </c>
      <c r="E341" s="84">
        <v>1535.35</v>
      </c>
      <c r="F341">
        <v>970</v>
      </c>
      <c r="G341">
        <v>-0.33</v>
      </c>
    </row>
    <row r="342" spans="1:7" x14ac:dyDescent="0.35">
      <c r="A342" s="2">
        <v>43221</v>
      </c>
      <c r="B342" s="84">
        <v>67.28</v>
      </c>
      <c r="C342" s="84">
        <v>45985.341999999997</v>
      </c>
      <c r="D342">
        <v>2654.8</v>
      </c>
      <c r="E342" s="84">
        <v>1570.71</v>
      </c>
      <c r="F342">
        <v>952</v>
      </c>
      <c r="G342">
        <v>-0.33</v>
      </c>
    </row>
    <row r="343" spans="1:7" x14ac:dyDescent="0.35">
      <c r="A343" s="2">
        <v>43252</v>
      </c>
      <c r="B343" s="84">
        <v>65.81</v>
      </c>
      <c r="C343" s="84">
        <v>42563.940999999999</v>
      </c>
      <c r="D343">
        <v>2734.62</v>
      </c>
      <c r="E343" s="84">
        <v>1569.51</v>
      </c>
      <c r="F343">
        <v>991</v>
      </c>
      <c r="G343">
        <v>-0.33</v>
      </c>
    </row>
    <row r="344" spans="1:7" x14ac:dyDescent="0.35">
      <c r="A344" s="2">
        <v>43282</v>
      </c>
      <c r="B344" s="84">
        <v>73.89</v>
      </c>
      <c r="C344" s="84">
        <v>44059.482000000004</v>
      </c>
      <c r="D344">
        <v>2726.71</v>
      </c>
      <c r="E344" s="84">
        <v>1540.86</v>
      </c>
      <c r="F344">
        <v>941</v>
      </c>
      <c r="G344">
        <v>-0.33</v>
      </c>
    </row>
    <row r="345" spans="1:7" x14ac:dyDescent="0.35">
      <c r="A345" s="2">
        <v>43313</v>
      </c>
      <c r="B345" s="84">
        <v>68.8</v>
      </c>
      <c r="C345" s="84">
        <v>46128.663999999997</v>
      </c>
      <c r="D345">
        <v>2813.36</v>
      </c>
      <c r="E345" s="84">
        <v>1612.54</v>
      </c>
      <c r="F345">
        <v>927</v>
      </c>
      <c r="G345">
        <v>-0.33</v>
      </c>
    </row>
    <row r="346" spans="1:7" x14ac:dyDescent="0.35">
      <c r="A346" s="2">
        <v>43344</v>
      </c>
      <c r="B346" s="84">
        <v>70.03</v>
      </c>
      <c r="C346" s="84">
        <v>45840.144</v>
      </c>
      <c r="D346">
        <v>2901.52</v>
      </c>
      <c r="E346" s="84">
        <v>1660.14</v>
      </c>
      <c r="F346">
        <v>980</v>
      </c>
      <c r="G346">
        <v>-0.33</v>
      </c>
    </row>
    <row r="347" spans="1:7" x14ac:dyDescent="0.35">
      <c r="A347" s="2">
        <v>43374</v>
      </c>
      <c r="B347" s="84">
        <v>75.37</v>
      </c>
      <c r="C347" s="84">
        <v>45993.489000000001</v>
      </c>
      <c r="D347">
        <v>2924.59</v>
      </c>
      <c r="E347" s="84">
        <v>1667.45</v>
      </c>
      <c r="F347">
        <v>1053</v>
      </c>
      <c r="G347">
        <v>-0.33</v>
      </c>
    </row>
    <row r="348" spans="1:7" x14ac:dyDescent="0.35">
      <c r="A348" s="2">
        <v>43405</v>
      </c>
      <c r="B348" s="84">
        <v>63.67</v>
      </c>
      <c r="C348" s="84">
        <v>42194.605000000003</v>
      </c>
      <c r="D348">
        <v>2740.37</v>
      </c>
      <c r="E348" s="84">
        <v>1531.26</v>
      </c>
      <c r="F348">
        <v>1091</v>
      </c>
      <c r="G348">
        <v>-0.33</v>
      </c>
    </row>
    <row r="349" spans="1:7" x14ac:dyDescent="0.35">
      <c r="A349" s="2">
        <v>43435</v>
      </c>
      <c r="B349" s="84">
        <v>52.98</v>
      </c>
      <c r="C349" s="84">
        <v>39142.434000000001</v>
      </c>
      <c r="D349">
        <v>2790.37</v>
      </c>
      <c r="E349" s="84">
        <v>1529.78</v>
      </c>
      <c r="F349">
        <v>1213</v>
      </c>
      <c r="G349">
        <v>-0.33</v>
      </c>
    </row>
    <row r="350" spans="1:7" x14ac:dyDescent="0.35">
      <c r="A350" s="2">
        <v>43466</v>
      </c>
      <c r="B350" s="84">
        <v>45.15</v>
      </c>
      <c r="C350" s="84">
        <v>38719.154000000002</v>
      </c>
      <c r="D350">
        <v>2506.85</v>
      </c>
      <c r="E350" s="84">
        <v>1408.74</v>
      </c>
      <c r="F350">
        <v>1263</v>
      </c>
      <c r="G350">
        <v>-0.33</v>
      </c>
    </row>
    <row r="351" spans="1:7" x14ac:dyDescent="0.35">
      <c r="A351" s="2">
        <v>43497</v>
      </c>
      <c r="B351" s="84">
        <v>55.29</v>
      </c>
      <c r="C351" s="84">
        <v>40852.766000000003</v>
      </c>
      <c r="D351">
        <v>2706.53</v>
      </c>
      <c r="E351" s="84">
        <v>1525.69</v>
      </c>
      <c r="F351">
        <v>1368</v>
      </c>
      <c r="G351">
        <v>-0.32</v>
      </c>
    </row>
    <row r="352" spans="1:7" x14ac:dyDescent="0.35">
      <c r="A352" s="2">
        <v>43525</v>
      </c>
      <c r="B352" s="84">
        <v>55.76</v>
      </c>
      <c r="C352" s="84">
        <v>39589.966</v>
      </c>
      <c r="D352">
        <v>2803.69</v>
      </c>
      <c r="E352" s="84">
        <v>1580.21</v>
      </c>
      <c r="F352">
        <v>1553</v>
      </c>
      <c r="G352">
        <v>-0.32</v>
      </c>
    </row>
    <row r="353" spans="1:7" x14ac:dyDescent="0.35">
      <c r="A353" s="2">
        <v>43556</v>
      </c>
      <c r="B353" s="84">
        <v>61.59</v>
      </c>
      <c r="C353" s="84">
        <v>40511.534</v>
      </c>
      <c r="D353">
        <v>2867.19</v>
      </c>
      <c r="E353" s="84">
        <v>1580.33</v>
      </c>
      <c r="F353">
        <v>1403</v>
      </c>
      <c r="G353">
        <v>-0.33</v>
      </c>
    </row>
    <row r="354" spans="1:7" x14ac:dyDescent="0.35">
      <c r="A354" s="2">
        <v>43586</v>
      </c>
      <c r="B354" s="84">
        <v>63.55</v>
      </c>
      <c r="C354" s="84">
        <v>41313.135999999999</v>
      </c>
      <c r="D354">
        <v>2923.73</v>
      </c>
      <c r="E354" s="84">
        <v>1676.14</v>
      </c>
      <c r="F354">
        <v>1363</v>
      </c>
      <c r="G354">
        <v>-0.33</v>
      </c>
    </row>
    <row r="355" spans="1:7" x14ac:dyDescent="0.35">
      <c r="A355" s="2">
        <v>43617</v>
      </c>
      <c r="B355" s="84">
        <v>53.25</v>
      </c>
      <c r="C355" s="84">
        <v>39764.858999999997</v>
      </c>
      <c r="D355">
        <v>2744.45</v>
      </c>
      <c r="E355" s="84">
        <v>1518.23</v>
      </c>
      <c r="F355">
        <v>1340</v>
      </c>
      <c r="G355">
        <v>-0.33</v>
      </c>
    </row>
    <row r="356" spans="1:7" x14ac:dyDescent="0.35">
      <c r="A356" s="2">
        <v>43647</v>
      </c>
      <c r="B356" s="84">
        <v>58.91</v>
      </c>
      <c r="C356" s="84">
        <v>39957.968999999997</v>
      </c>
      <c r="D356">
        <v>2964.33</v>
      </c>
      <c r="E356" s="84">
        <v>1642</v>
      </c>
      <c r="F356">
        <v>1552</v>
      </c>
      <c r="G356">
        <v>-0.375</v>
      </c>
    </row>
    <row r="357" spans="1:7" x14ac:dyDescent="0.35">
      <c r="A357" s="2">
        <v>43678</v>
      </c>
      <c r="B357" s="84">
        <v>53.64</v>
      </c>
      <c r="C357" s="84">
        <v>37095.152000000002</v>
      </c>
      <c r="D357">
        <v>2953.56</v>
      </c>
      <c r="E357" s="84">
        <v>1612.91</v>
      </c>
      <c r="F357">
        <v>1451</v>
      </c>
      <c r="G357">
        <v>-0.42</v>
      </c>
    </row>
    <row r="358" spans="1:7" x14ac:dyDescent="0.35">
      <c r="A358" s="2">
        <v>43709</v>
      </c>
      <c r="B358" s="84">
        <v>55.07</v>
      </c>
      <c r="C358" s="84">
        <v>38882.32</v>
      </c>
      <c r="D358">
        <v>2926.46</v>
      </c>
      <c r="E358" s="84">
        <v>1570.18</v>
      </c>
      <c r="F358">
        <v>1523</v>
      </c>
      <c r="G358">
        <v>-0.5</v>
      </c>
    </row>
    <row r="359" spans="1:7" x14ac:dyDescent="0.35">
      <c r="A359" s="2">
        <v>43739</v>
      </c>
      <c r="B359" s="84">
        <v>53.6</v>
      </c>
      <c r="C359" s="84">
        <v>39723.874000000003</v>
      </c>
      <c r="D359">
        <v>2940.25</v>
      </c>
      <c r="E359" s="84">
        <v>1635.64</v>
      </c>
      <c r="F359">
        <v>1660</v>
      </c>
      <c r="G359">
        <v>-0.44</v>
      </c>
    </row>
    <row r="360" spans="1:7" x14ac:dyDescent="0.35">
      <c r="A360" s="2">
        <v>43770</v>
      </c>
      <c r="B360" s="84">
        <v>56.04</v>
      </c>
      <c r="C360" s="84">
        <v>40447.525000000001</v>
      </c>
      <c r="D360">
        <v>3066.91</v>
      </c>
      <c r="E360" s="84">
        <v>1737.51</v>
      </c>
      <c r="F360">
        <v>1801</v>
      </c>
      <c r="G360">
        <v>-0.4</v>
      </c>
    </row>
    <row r="361" spans="1:7" x14ac:dyDescent="0.35">
      <c r="A361" s="2">
        <v>43800</v>
      </c>
      <c r="B361" s="84">
        <v>55.97</v>
      </c>
      <c r="C361" s="84">
        <v>39297.281999999999</v>
      </c>
      <c r="D361">
        <v>3113.87</v>
      </c>
      <c r="E361" s="84">
        <v>1706.82</v>
      </c>
      <c r="F361">
        <v>1858</v>
      </c>
      <c r="G361">
        <v>-0.42499999999999999</v>
      </c>
    </row>
    <row r="362" spans="1:7" x14ac:dyDescent="0.35">
      <c r="A362" s="2">
        <v>43831</v>
      </c>
      <c r="B362" s="84">
        <v>61.14</v>
      </c>
      <c r="C362" s="84">
        <v>40112.243000000002</v>
      </c>
      <c r="D362">
        <v>3230.78</v>
      </c>
      <c r="E362" s="84">
        <v>1771.85</v>
      </c>
      <c r="F362">
        <v>1920</v>
      </c>
      <c r="G362">
        <v>-0.42</v>
      </c>
    </row>
    <row r="363" spans="1:7" x14ac:dyDescent="0.35">
      <c r="A363" s="2">
        <v>43862</v>
      </c>
      <c r="B363" s="84">
        <v>50.06</v>
      </c>
      <c r="C363" s="84">
        <v>40731.035000000003</v>
      </c>
      <c r="D363">
        <v>3248.92</v>
      </c>
      <c r="E363" s="84">
        <v>1782.91</v>
      </c>
      <c r="F363">
        <v>2300</v>
      </c>
      <c r="G363">
        <v>-0.42</v>
      </c>
    </row>
    <row r="364" spans="1:7" x14ac:dyDescent="0.35">
      <c r="A364" s="2">
        <v>43891</v>
      </c>
      <c r="B364" s="84">
        <v>46.78</v>
      </c>
      <c r="C364" s="84">
        <v>39168.447999999997</v>
      </c>
      <c r="D364">
        <v>3090.23</v>
      </c>
      <c r="E364" s="84">
        <v>1679.13</v>
      </c>
      <c r="F364">
        <v>2523</v>
      </c>
      <c r="G364">
        <v>-0.47</v>
      </c>
    </row>
    <row r="365" spans="1:7" x14ac:dyDescent="0.35">
      <c r="A365" s="2">
        <v>43922</v>
      </c>
      <c r="B365" s="84">
        <v>20.28</v>
      </c>
      <c r="C365" s="84">
        <v>31324.830999999998</v>
      </c>
      <c r="D365">
        <v>2470.5</v>
      </c>
      <c r="E365" s="84">
        <v>1426</v>
      </c>
      <c r="F365">
        <v>2236</v>
      </c>
      <c r="G365">
        <v>-0.17</v>
      </c>
    </row>
    <row r="366" spans="1:7" x14ac:dyDescent="0.35">
      <c r="A366" s="2">
        <v>43952</v>
      </c>
      <c r="B366" s="84">
        <v>19.72</v>
      </c>
      <c r="C366" s="84">
        <v>33918.94</v>
      </c>
      <c r="D366">
        <v>2830.71</v>
      </c>
      <c r="E366" s="84">
        <v>1577.92</v>
      </c>
      <c r="F366">
        <v>1934</v>
      </c>
      <c r="G366">
        <v>-0.32</v>
      </c>
    </row>
    <row r="367" spans="1:7" x14ac:dyDescent="0.35">
      <c r="A367" s="2">
        <v>43983</v>
      </c>
      <c r="B367" s="84">
        <v>35.49</v>
      </c>
      <c r="C367" s="84">
        <v>34414.26</v>
      </c>
      <c r="D367">
        <v>3055.73</v>
      </c>
      <c r="E367" s="84">
        <v>1649.38</v>
      </c>
      <c r="F367">
        <v>1925</v>
      </c>
      <c r="G367">
        <v>-0.35</v>
      </c>
    </row>
    <row r="368" spans="1:7" x14ac:dyDescent="0.35">
      <c r="A368" s="2">
        <v>44013</v>
      </c>
      <c r="B368" s="84">
        <v>39.880000000000003</v>
      </c>
      <c r="C368" s="84">
        <v>34832.449000000001</v>
      </c>
      <c r="D368">
        <v>3115.86</v>
      </c>
      <c r="E368" s="84">
        <v>1675.04</v>
      </c>
      <c r="F368">
        <v>1920</v>
      </c>
      <c r="G368">
        <v>-0.48</v>
      </c>
    </row>
    <row r="369" spans="1:7" x14ac:dyDescent="0.35">
      <c r="A369" s="2">
        <v>44044</v>
      </c>
      <c r="B369" s="84">
        <v>40.83</v>
      </c>
      <c r="C369" s="84">
        <v>34936.199999999997</v>
      </c>
      <c r="D369">
        <v>3294.61</v>
      </c>
      <c r="E369" s="84">
        <v>1746.32</v>
      </c>
      <c r="F369">
        <v>2120</v>
      </c>
      <c r="G369">
        <v>-0.49</v>
      </c>
    </row>
    <row r="370" spans="1:7" x14ac:dyDescent="0.35">
      <c r="A370" s="2">
        <v>44075</v>
      </c>
      <c r="B370" s="84">
        <v>42.76</v>
      </c>
      <c r="C370" s="84">
        <v>34671.366000000002</v>
      </c>
      <c r="D370">
        <v>3526.65</v>
      </c>
      <c r="E370" s="84">
        <v>1769.44</v>
      </c>
      <c r="F370">
        <v>2317</v>
      </c>
      <c r="G370">
        <v>-0.44</v>
      </c>
    </row>
    <row r="371" spans="1:7" x14ac:dyDescent="0.35">
      <c r="A371" s="2">
        <v>44105</v>
      </c>
      <c r="B371" s="84">
        <v>38.51</v>
      </c>
      <c r="C371" s="84">
        <v>33834.106</v>
      </c>
      <c r="D371">
        <v>3380.8</v>
      </c>
      <c r="E371" s="84">
        <v>1830.04</v>
      </c>
      <c r="F371">
        <v>2334</v>
      </c>
      <c r="G371">
        <v>-0.45500000000000002</v>
      </c>
    </row>
    <row r="372" spans="1:7" x14ac:dyDescent="0.35">
      <c r="A372" s="2">
        <v>44136</v>
      </c>
      <c r="B372" s="84">
        <v>36.6</v>
      </c>
      <c r="C372" s="84">
        <v>34182.94</v>
      </c>
      <c r="D372">
        <v>3310.24</v>
      </c>
      <c r="E372" s="84">
        <v>1748.42</v>
      </c>
      <c r="F372">
        <v>2203</v>
      </c>
      <c r="G372">
        <v>-0.5</v>
      </c>
    </row>
    <row r="373" spans="1:7" x14ac:dyDescent="0.35">
      <c r="A373" s="2">
        <v>44166</v>
      </c>
      <c r="B373" s="84">
        <v>44.54</v>
      </c>
      <c r="C373" s="84">
        <v>39633.686999999998</v>
      </c>
      <c r="D373">
        <v>3662.45</v>
      </c>
      <c r="E373" s="84">
        <v>1924</v>
      </c>
      <c r="F373">
        <v>2427</v>
      </c>
      <c r="G373">
        <v>-0.5</v>
      </c>
    </row>
    <row r="374" spans="1:7" x14ac:dyDescent="0.35">
      <c r="A374" s="2">
        <v>44197</v>
      </c>
      <c r="B374" s="84">
        <v>48.35</v>
      </c>
      <c r="C374" s="84">
        <v>40650.883000000002</v>
      </c>
      <c r="D374">
        <v>3756.07</v>
      </c>
      <c r="E374" s="84">
        <v>1874.74</v>
      </c>
      <c r="F374">
        <v>2342</v>
      </c>
      <c r="G374">
        <v>-0.49</v>
      </c>
    </row>
    <row r="375" spans="1:7" x14ac:dyDescent="0.35">
      <c r="A375" s="2">
        <v>44228</v>
      </c>
      <c r="B375" s="84">
        <v>53.55</v>
      </c>
      <c r="C375" s="84">
        <v>39507.580999999998</v>
      </c>
      <c r="D375">
        <v>3773.86</v>
      </c>
      <c r="E375" s="84">
        <v>1977.81</v>
      </c>
      <c r="F375">
        <v>2266</v>
      </c>
      <c r="G375">
        <v>-0.5</v>
      </c>
    </row>
    <row r="376" spans="1:7" x14ac:dyDescent="0.35">
      <c r="A376" s="2">
        <v>44256</v>
      </c>
      <c r="B376" s="84">
        <v>60.54</v>
      </c>
      <c r="C376" s="84">
        <v>41123.455000000002</v>
      </c>
      <c r="D376">
        <v>3901.82</v>
      </c>
      <c r="E376" s="84">
        <v>2054.67</v>
      </c>
      <c r="F376">
        <v>2358</v>
      </c>
      <c r="G376">
        <v>-0.5</v>
      </c>
    </row>
    <row r="377" spans="1:7" x14ac:dyDescent="0.35">
      <c r="A377" s="2">
        <v>44287</v>
      </c>
      <c r="B377" s="84">
        <v>61.41</v>
      </c>
      <c r="C377" s="84">
        <v>43424.226000000002</v>
      </c>
      <c r="D377">
        <v>4019.87</v>
      </c>
      <c r="E377" s="84">
        <v>2202.61</v>
      </c>
      <c r="F377">
        <v>2640</v>
      </c>
      <c r="G377">
        <v>-0.5</v>
      </c>
    </row>
    <row r="378" spans="1:7" x14ac:dyDescent="0.35">
      <c r="A378" s="2">
        <v>44317</v>
      </c>
      <c r="B378" s="84">
        <v>64.459999999999994</v>
      </c>
      <c r="C378" s="84">
        <v>44325.966999999997</v>
      </c>
      <c r="D378">
        <v>4192.66</v>
      </c>
      <c r="E378" s="84">
        <v>2231.59</v>
      </c>
      <c r="F378">
        <v>2981</v>
      </c>
      <c r="G378">
        <v>-0.5</v>
      </c>
    </row>
    <row r="379" spans="1:7" x14ac:dyDescent="0.35">
      <c r="A379" s="2">
        <v>44348</v>
      </c>
      <c r="B379" s="84">
        <v>67.8</v>
      </c>
      <c r="C379" s="84">
        <v>46369.705000000002</v>
      </c>
      <c r="D379">
        <v>4202.04</v>
      </c>
      <c r="E379" s="84">
        <v>2264.52</v>
      </c>
      <c r="F379">
        <v>2826</v>
      </c>
      <c r="G379">
        <v>-0.5</v>
      </c>
    </row>
    <row r="380" spans="1:7" x14ac:dyDescent="0.35">
      <c r="A380" s="2">
        <v>44378</v>
      </c>
      <c r="B380" s="84">
        <v>75.33</v>
      </c>
      <c r="C380" s="84">
        <v>45843.96</v>
      </c>
      <c r="D380">
        <v>4319.9399999999996</v>
      </c>
      <c r="E380" s="84">
        <v>2273.89</v>
      </c>
      <c r="F380">
        <v>2788</v>
      </c>
      <c r="G380">
        <v>-0.5</v>
      </c>
    </row>
    <row r="381" spans="1:7" x14ac:dyDescent="0.35">
      <c r="A381" s="2">
        <v>44409</v>
      </c>
      <c r="B381" s="84">
        <v>71.31</v>
      </c>
      <c r="C381" s="84">
        <v>46591.084999999999</v>
      </c>
      <c r="D381">
        <v>4387.16</v>
      </c>
      <c r="E381" s="84">
        <v>2381.66</v>
      </c>
      <c r="F381">
        <v>2681</v>
      </c>
      <c r="G381">
        <v>-0.5</v>
      </c>
    </row>
    <row r="382" spans="1:7" x14ac:dyDescent="0.35">
      <c r="A382" s="2">
        <v>44440</v>
      </c>
      <c r="B382" s="84">
        <v>68.63</v>
      </c>
      <c r="C382" s="84">
        <v>48342.256999999998</v>
      </c>
      <c r="D382">
        <v>4524.09</v>
      </c>
      <c r="E382" s="84">
        <v>2368.67</v>
      </c>
      <c r="F382">
        <v>2470</v>
      </c>
      <c r="G382">
        <v>-0.5</v>
      </c>
    </row>
  </sheetData>
  <autoFilter ref="A1:G382" xr:uid="{2D8B6E81-66BE-4733-B311-CED5AFFCBE50}"/>
  <hyperlinks>
    <hyperlink ref="D1" r:id="rId1" tooltip="Link to Datastream Navigator metadata for S&amp;PCOMP; right-click for more" xr:uid="{717D11AA-6766-45D9-9853-BDC79E2F18E6}"/>
    <hyperlink ref="E1" r:id="rId2" tooltip="Link to Datastream Navigator metadata for SWEDOMX; right-click for more" xr:uid="{30D60A33-D41E-4DC3-982B-DB63A1C42822}"/>
    <hyperlink ref="C1" r:id="rId3" tooltip="Link to Datastream Navigator metadata for MSMEXFL; right-click for more" xr:uid="{3A7E1452-F6D3-44DA-8181-27C8F4DF7D6E}"/>
    <hyperlink ref="F1" r:id="rId4" tooltip="Link to Datastream Navigator metadata for PALLADM; right-click for more" xr:uid="{D9511B51-1FDE-4FED-8F33-960BCD08C178}"/>
    <hyperlink ref="B1" r:id="rId5" tooltip="Link to Datastream Navigator metadata for S214X3; right-click for more" xr:uid="{6FE79059-FFAD-4282-A280-C6304727CFA0}"/>
  </hyperlinks>
  <pageMargins left="0.7" right="0.7" top="0.75" bottom="0.75" header="0.3" footer="0.3"/>
  <pageSetup orientation="portrait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39D0-16CA-4559-ABDE-D92FD5499841}">
  <sheetPr codeName="Sheet3">
    <tabColor theme="9" tint="0.39997558519241921"/>
  </sheetPr>
  <dimension ref="A1:A38"/>
  <sheetViews>
    <sheetView workbookViewId="0">
      <selection activeCell="B13" sqref="B13"/>
    </sheetView>
  </sheetViews>
  <sheetFormatPr baseColWidth="10" defaultColWidth="8.7265625" defaultRowHeight="14.5" x14ac:dyDescent="0.35"/>
  <cols>
    <col min="1" max="1" width="23.453125" bestFit="1" customWidth="1"/>
    <col min="2" max="2" width="5.54296875" bestFit="1" customWidth="1"/>
  </cols>
  <sheetData>
    <row r="1" spans="1:1" x14ac:dyDescent="0.35">
      <c r="A1" s="24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s="24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15</v>
      </c>
    </row>
    <row r="9" spans="1:1" x14ac:dyDescent="0.35">
      <c r="A9" t="s">
        <v>16</v>
      </c>
    </row>
    <row r="10" spans="1:1" x14ac:dyDescent="0.35">
      <c r="A10" t="s">
        <v>17</v>
      </c>
    </row>
    <row r="11" spans="1:1" x14ac:dyDescent="0.35">
      <c r="A11" t="s">
        <v>18</v>
      </c>
    </row>
    <row r="12" spans="1:1" x14ac:dyDescent="0.35">
      <c r="A12" t="s">
        <v>19</v>
      </c>
    </row>
    <row r="13" spans="1:1" x14ac:dyDescent="0.35">
      <c r="A13" t="s">
        <v>20</v>
      </c>
    </row>
    <row r="14" spans="1:1" x14ac:dyDescent="0.35">
      <c r="A14" t="s">
        <v>21</v>
      </c>
    </row>
    <row r="15" spans="1:1" ht="15.5" x14ac:dyDescent="0.35">
      <c r="A15" s="25" t="s">
        <v>22</v>
      </c>
    </row>
    <row r="16" spans="1:1" x14ac:dyDescent="0.35">
      <c r="A16" t="s">
        <v>23</v>
      </c>
    </row>
    <row r="17" spans="1:1" x14ac:dyDescent="0.35">
      <c r="A17" t="s">
        <v>24</v>
      </c>
    </row>
    <row r="38" spans="1:1" x14ac:dyDescent="0.35">
      <c r="A38" s="8"/>
    </row>
  </sheetData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7E81-7337-4013-9500-51F0E740E0C0}">
  <sheetPr codeName="ã"/>
  <dimension ref="A1:AT383"/>
  <sheetViews>
    <sheetView showGridLines="0" zoomScaleNormal="85" workbookViewId="0">
      <selection activeCell="F1" sqref="F1"/>
    </sheetView>
  </sheetViews>
  <sheetFormatPr baseColWidth="10" defaultColWidth="9" defaultRowHeight="14.5" x14ac:dyDescent="0.35"/>
  <cols>
    <col min="1" max="1" width="22.54296875" bestFit="1" customWidth="1"/>
    <col min="2" max="2" width="13" customWidth="1"/>
    <col min="3" max="6" width="9.81640625" bestFit="1" customWidth="1"/>
    <col min="7" max="7" width="11.7265625" bestFit="1" customWidth="1"/>
    <col min="8" max="8" width="11.26953125" bestFit="1" customWidth="1"/>
    <col min="9" max="9" width="9.7265625" bestFit="1" customWidth="1"/>
    <col min="10" max="10" width="8.26953125" customWidth="1"/>
    <col min="11" max="11" width="9" customWidth="1"/>
    <col min="12" max="12" width="10.7265625" customWidth="1"/>
    <col min="13" max="30" width="11.26953125" customWidth="1"/>
    <col min="31" max="31" width="7.81640625" customWidth="1"/>
    <col min="32" max="32" width="25.453125" customWidth="1"/>
    <col min="33" max="37" width="11.7265625" bestFit="1" customWidth="1"/>
    <col min="38" max="38" width="7.54296875" bestFit="1" customWidth="1"/>
    <col min="40" max="40" width="15.54296875" bestFit="1" customWidth="1"/>
  </cols>
  <sheetData>
    <row r="1" spans="1:46" ht="16" thickBot="1" x14ac:dyDescent="0.4">
      <c r="A1" s="18" t="s">
        <v>8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62" t="s">
        <v>25</v>
      </c>
      <c r="H1" s="62" t="s">
        <v>26</v>
      </c>
      <c r="J1" s="88" t="s">
        <v>27</v>
      </c>
      <c r="K1" s="89"/>
      <c r="L1" s="89"/>
      <c r="M1" s="89"/>
      <c r="N1" s="90"/>
      <c r="O1" s="26"/>
      <c r="P1" s="92" t="s">
        <v>28</v>
      </c>
      <c r="Q1" s="93"/>
      <c r="R1" s="93"/>
      <c r="S1" s="93"/>
      <c r="T1" s="94"/>
    </row>
    <row r="2" spans="1:46" x14ac:dyDescent="0.35">
      <c r="A2" s="16" t="s">
        <v>29</v>
      </c>
      <c r="B2" s="40">
        <f>AVERAGE(J3:J382)</f>
        <v>8.8104968728592616E-3</v>
      </c>
      <c r="C2" s="40">
        <f t="shared" ref="C2:F2" si="0">AVERAGE(K3:K382)</f>
        <v>1.5220226600313183E-2</v>
      </c>
      <c r="D2" s="40">
        <f>AVERAGE(L3:L382)</f>
        <v>7.7483011937027058E-3</v>
      </c>
      <c r="E2" s="40">
        <f t="shared" si="0"/>
        <v>8.2154604664133844E-3</v>
      </c>
      <c r="F2" s="40">
        <f t="shared" si="0"/>
        <v>1.224072129793629E-2</v>
      </c>
      <c r="G2" s="63">
        <f>AVERAGE(O3:O382)</f>
        <v>3.5839712809770472E-3</v>
      </c>
      <c r="H2" s="63">
        <f>G2*12</f>
        <v>4.3007655371724567E-2</v>
      </c>
      <c r="J2" s="10" t="s">
        <v>1</v>
      </c>
      <c r="K2" s="43" t="s">
        <v>2</v>
      </c>
      <c r="L2" s="10" t="s">
        <v>3</v>
      </c>
      <c r="M2" s="10" t="s">
        <v>4</v>
      </c>
      <c r="N2" s="43" t="s">
        <v>5</v>
      </c>
      <c r="O2" s="3" t="s">
        <v>6</v>
      </c>
      <c r="P2" s="35" t="s">
        <v>1</v>
      </c>
      <c r="Q2" s="36" t="s">
        <v>2</v>
      </c>
      <c r="R2" s="36" t="s">
        <v>3</v>
      </c>
      <c r="S2" s="36" t="s">
        <v>4</v>
      </c>
      <c r="T2" s="37" t="s">
        <v>5</v>
      </c>
      <c r="U2" s="11" t="s">
        <v>30</v>
      </c>
      <c r="V2" s="11" t="s">
        <v>30</v>
      </c>
      <c r="W2" s="11" t="s">
        <v>30</v>
      </c>
      <c r="X2" s="11" t="s">
        <v>30</v>
      </c>
      <c r="Y2" s="11" t="s">
        <v>30</v>
      </c>
      <c r="Z2" s="12" t="s">
        <v>31</v>
      </c>
      <c r="AA2" s="12" t="s">
        <v>31</v>
      </c>
      <c r="AB2" s="12" t="s">
        <v>31</v>
      </c>
      <c r="AC2" s="12" t="s">
        <v>31</v>
      </c>
      <c r="AD2" s="12" t="s">
        <v>31</v>
      </c>
      <c r="AO2" s="1"/>
      <c r="AP2" s="1"/>
      <c r="AQ2" s="1"/>
      <c r="AR2" s="1"/>
    </row>
    <row r="3" spans="1:46" x14ac:dyDescent="0.35">
      <c r="A3" s="16" t="s">
        <v>32</v>
      </c>
      <c r="B3" s="40">
        <f>AVERAGE(P3:P382)</f>
        <v>5.2265255918822126E-3</v>
      </c>
      <c r="C3" s="40">
        <f t="shared" ref="C3:E3" si="1">AVERAGE(Q3:Q382)</f>
        <v>1.1636255319336129E-2</v>
      </c>
      <c r="D3" s="40">
        <f t="shared" si="1"/>
        <v>4.1643299127256655E-3</v>
      </c>
      <c r="E3" s="40">
        <f t="shared" si="1"/>
        <v>4.6314891854363459E-3</v>
      </c>
      <c r="F3" s="40">
        <f>AVERAGE(T3:T382)</f>
        <v>8.6567500169592321E-3</v>
      </c>
      <c r="G3" s="9"/>
      <c r="H3" s="9"/>
      <c r="I3" s="64"/>
      <c r="J3" s="38">
        <f>'Part 1 Data'!B3/'Part 1 Data'!B2-1</f>
        <v>3.9853412734768723E-2</v>
      </c>
      <c r="K3" s="38">
        <f>'Part 1 Data'!C3/'Part 1 Data'!C2-1</f>
        <v>0.12391807561626034</v>
      </c>
      <c r="L3" s="38">
        <f>'Part 1 Data'!D3/'Part 1 Data'!D2-1</f>
        <v>-6.9637804187889008E-2</v>
      </c>
      <c r="M3" s="38">
        <f>'Part 1 Data'!E3/'Part 1 Data'!E2-1</f>
        <v>1.2519186492709222E-2</v>
      </c>
      <c r="N3" s="38">
        <f>'Part 1 Data'!F3/'Part 1 Data'!F2-1</f>
        <v>1.0055865921787754E-2</v>
      </c>
      <c r="O3" s="5">
        <f>'Part 1 Data'!G3/'Part 1 Data'!G2-1</f>
        <v>-7.5187969924812581E-3</v>
      </c>
      <c r="P3" s="29">
        <f>J3-$O3</f>
        <v>4.7372209727249981E-2</v>
      </c>
      <c r="Q3" s="30">
        <f t="shared" ref="Q3:T3" si="2">K3-$O3</f>
        <v>0.1314368726087416</v>
      </c>
      <c r="R3" s="30">
        <f t="shared" si="2"/>
        <v>-6.2119007195407749E-2</v>
      </c>
      <c r="S3" s="30">
        <f t="shared" si="2"/>
        <v>2.003798348519048E-2</v>
      </c>
      <c r="T3" s="31">
        <f t="shared" si="2"/>
        <v>1.7574662914269013E-2</v>
      </c>
      <c r="U3" s="27">
        <f>J3-B$2</f>
        <v>3.1042915861909461E-2</v>
      </c>
      <c r="V3" s="27">
        <f>K3-C$2</f>
        <v>0.10869784901594716</v>
      </c>
      <c r="W3" s="27">
        <f>L3-D$2</f>
        <v>-7.7386105381591713E-2</v>
      </c>
      <c r="X3" s="27">
        <f>M3-E$2</f>
        <v>4.3037260262958378E-3</v>
      </c>
      <c r="Y3" s="27">
        <f>N3-F$2</f>
        <v>-2.1848553761485354E-3</v>
      </c>
      <c r="Z3" s="28">
        <f>(U3)^2</f>
        <v>9.6366262520959005E-4</v>
      </c>
      <c r="AA3" s="28">
        <f t="shared" ref="AA3:AD3" si="3">(V3)^2</f>
        <v>1.1815222380693645E-2</v>
      </c>
      <c r="AB3" s="28">
        <f t="shared" si="3"/>
        <v>5.9886093061308175E-3</v>
      </c>
      <c r="AC3" s="28">
        <f t="shared" si="3"/>
        <v>1.8522057709416164E-5</v>
      </c>
      <c r="AD3" s="28">
        <f t="shared" si="3"/>
        <v>4.7735930146851579E-6</v>
      </c>
      <c r="AL3" s="3"/>
      <c r="AO3" s="4"/>
      <c r="AP3" s="4"/>
      <c r="AQ3" s="4"/>
      <c r="AR3" s="4"/>
      <c r="AS3" s="4"/>
      <c r="AT3" s="4"/>
    </row>
    <row r="4" spans="1:46" x14ac:dyDescent="0.35">
      <c r="A4" s="16" t="s">
        <v>10</v>
      </c>
      <c r="B4" s="17">
        <f>_xlfn.VAR.S('Part 2 analysis'!$J$3:$J$382)</f>
        <v>1.1581089435667146E-2</v>
      </c>
      <c r="C4" s="17">
        <f>_xlfn.VAR.S('Part 2 analysis'!$K$3:$K$382)</f>
        <v>4.6913987973581988E-3</v>
      </c>
      <c r="D4" s="17">
        <f>_xlfn.VAR.S('Part 2 analysis'!$L$3:$L$382)</f>
        <v>2.0049135625024813E-3</v>
      </c>
      <c r="E4" s="17">
        <f>_xlfn.VAR.S('Part 2 analysis'!$M$3:$M$382)</f>
        <v>3.6004065853320884E-3</v>
      </c>
      <c r="F4" s="17">
        <f>_xlfn.VAR.S('Part 2 analysis'!$M$3:$M$382)</f>
        <v>3.6004065853320884E-3</v>
      </c>
      <c r="G4" s="9"/>
      <c r="H4" s="9"/>
      <c r="J4" s="38">
        <f>'Part 1 Data'!B4/'Part 1 Data'!B3-1</f>
        <v>-6.6960352422907432E-2</v>
      </c>
      <c r="K4" s="38">
        <f>'Part 1 Data'!C4/'Part 1 Data'!C3-1</f>
        <v>3.7623814846218906E-2</v>
      </c>
      <c r="L4" s="38">
        <f>'Part 1 Data'!D4/'Part 1 Data'!D3-1</f>
        <v>1.2013747376744988E-2</v>
      </c>
      <c r="M4" s="38">
        <f>'Part 1 Data'!E4/'Part 1 Data'!E3-1</f>
        <v>-8.115022028518637E-2</v>
      </c>
      <c r="N4" s="38">
        <f>'Part 1 Data'!F4/'Part 1 Data'!F3-1</f>
        <v>-4.3141592920353911E-2</v>
      </c>
      <c r="O4" s="5">
        <f>'Part 1 Data'!G4/'Part 1 Data'!G3-1</f>
        <v>3.0303030303030276E-2</v>
      </c>
      <c r="P4" s="29">
        <f t="shared" ref="P4:P67" si="4">J4-$O4</f>
        <v>-9.7263382725937708E-2</v>
      </c>
      <c r="Q4" s="30">
        <f t="shared" ref="Q4:Q67" si="5">K4-$O4</f>
        <v>7.3207845431886298E-3</v>
      </c>
      <c r="R4" s="30">
        <f t="shared" ref="R4:R67" si="6">L4-$O4</f>
        <v>-1.8289282926285289E-2</v>
      </c>
      <c r="S4" s="30">
        <f t="shared" ref="S4:S67" si="7">M4-$O4</f>
        <v>-0.11145325058821665</v>
      </c>
      <c r="T4" s="31">
        <f t="shared" ref="T4:T67" si="8">N4-$O4</f>
        <v>-7.3444623223384187E-2</v>
      </c>
      <c r="U4" s="27">
        <f t="shared" ref="U4:U67" si="9">J4-B$2</f>
        <v>-7.577084929576669E-2</v>
      </c>
      <c r="V4" s="27">
        <f t="shared" ref="V4:V67" si="10">K4-C$2</f>
        <v>2.2403588245905721E-2</v>
      </c>
      <c r="W4" s="27">
        <f t="shared" ref="W4:W67" si="11">L4-D$2</f>
        <v>4.2654461830422818E-3</v>
      </c>
      <c r="X4" s="27">
        <f t="shared" ref="X4:X67" si="12">M4-E$2</f>
        <v>-8.9365680751599758E-2</v>
      </c>
      <c r="Y4" s="27">
        <f t="shared" ref="Y4:Y67" si="13">N4-F$2</f>
        <v>-5.53823142182902E-2</v>
      </c>
      <c r="Z4" s="28">
        <f t="shared" ref="Z4:Z67" si="14">(U4)^2</f>
        <v>5.7412216030017877E-3</v>
      </c>
      <c r="AA4" s="28">
        <f t="shared" ref="AA4:AA67" si="15">(V4)^2</f>
        <v>5.0192076629208501E-4</v>
      </c>
      <c r="AB4" s="28">
        <f t="shared" ref="AB4:AB67" si="16">(W4)^2</f>
        <v>1.8194031140429972E-5</v>
      </c>
      <c r="AC4" s="28">
        <f t="shared" ref="AC4:AC67" si="17">(X4)^2</f>
        <v>7.9862248961968477E-3</v>
      </c>
      <c r="AD4" s="28">
        <f t="shared" ref="AD4:AD67" si="18">(Y4)^2</f>
        <v>3.0672007281734291E-3</v>
      </c>
      <c r="AO4" s="6"/>
      <c r="AP4" s="6"/>
      <c r="AQ4" s="6"/>
      <c r="AR4" s="6"/>
      <c r="AS4" s="6"/>
      <c r="AT4" s="6"/>
    </row>
    <row r="5" spans="1:46" x14ac:dyDescent="0.35">
      <c r="A5" s="16" t="s">
        <v>11</v>
      </c>
      <c r="B5" s="17">
        <f>SQRT(B4)</f>
        <v>0.10761547024320967</v>
      </c>
      <c r="C5" s="17">
        <f>SQRT(C4)</f>
        <v>6.8493786560228948E-2</v>
      </c>
      <c r="D5" s="17">
        <f>SQRT(D4)</f>
        <v>4.477626114921255E-2</v>
      </c>
      <c r="E5" s="17">
        <f>SQRT(E4)</f>
        <v>6.0003388115439683E-2</v>
      </c>
      <c r="F5" s="17">
        <f>SQRT(F4)</f>
        <v>6.0003388115439683E-2</v>
      </c>
      <c r="G5" s="9"/>
      <c r="H5" s="9"/>
      <c r="J5" s="38">
        <f>'Part 1 Data'!B5/'Part 1 Data'!B4-1</f>
        <v>-3.1633616619452187E-2</v>
      </c>
      <c r="K5" s="38">
        <f>'Part 1 Data'!C5/'Part 1 Data'!C4-1</f>
        <v>1.6789126069343352E-2</v>
      </c>
      <c r="L5" s="38">
        <f>'Part 1 Data'!D5/'Part 1 Data'!D4-1</f>
        <v>1.7911883152010422E-2</v>
      </c>
      <c r="M5" s="38">
        <f>'Part 1 Data'!E5/'Part 1 Data'!E4-1</f>
        <v>-4.6246648793565659E-2</v>
      </c>
      <c r="N5" s="38">
        <f>'Part 1 Data'!F5/'Part 1 Data'!F4-1</f>
        <v>-1.6184971098265888E-2</v>
      </c>
      <c r="O5" s="5">
        <f>'Part 1 Data'!G5/'Part 1 Data'!G4-1</f>
        <v>-4.4117647058823484E-2</v>
      </c>
      <c r="P5" s="29">
        <f t="shared" si="4"/>
        <v>1.2484030439371296E-2</v>
      </c>
      <c r="Q5" s="30">
        <f t="shared" si="5"/>
        <v>6.0906773128166836E-2</v>
      </c>
      <c r="R5" s="30">
        <f t="shared" si="6"/>
        <v>6.2029530210833905E-2</v>
      </c>
      <c r="S5" s="30">
        <f t="shared" si="7"/>
        <v>-2.1290017347421752E-3</v>
      </c>
      <c r="T5" s="31">
        <f t="shared" si="8"/>
        <v>2.7932675960557596E-2</v>
      </c>
      <c r="U5" s="27">
        <f t="shared" si="9"/>
        <v>-4.0444113492311445E-2</v>
      </c>
      <c r="V5" s="27">
        <f t="shared" si="10"/>
        <v>1.5688994690301692E-3</v>
      </c>
      <c r="W5" s="27">
        <f t="shared" si="11"/>
        <v>1.0163581958307716E-2</v>
      </c>
      <c r="X5" s="27">
        <f t="shared" si="12"/>
        <v>-5.4462109259979047E-2</v>
      </c>
      <c r="Y5" s="27">
        <f t="shared" si="13"/>
        <v>-2.8425692396202178E-2</v>
      </c>
      <c r="Z5" s="28">
        <f t="shared" si="14"/>
        <v>1.6357263161789687E-3</v>
      </c>
      <c r="AA5" s="28">
        <f t="shared" si="15"/>
        <v>2.4614455439231469E-6</v>
      </c>
      <c r="AB5" s="28">
        <f t="shared" si="16"/>
        <v>1.032983982232381E-4</v>
      </c>
      <c r="AC5" s="28">
        <f t="shared" si="17"/>
        <v>2.9661213450458955E-3</v>
      </c>
      <c r="AD5" s="28">
        <f t="shared" si="18"/>
        <v>8.0801998820350632E-4</v>
      </c>
      <c r="AO5" s="6"/>
      <c r="AP5" s="6"/>
      <c r="AQ5" s="6"/>
      <c r="AR5" s="6"/>
      <c r="AS5" s="6"/>
      <c r="AT5" s="6"/>
    </row>
    <row r="6" spans="1:46" x14ac:dyDescent="0.35">
      <c r="G6" s="9"/>
      <c r="H6" s="9"/>
      <c r="J6" s="38">
        <f>'Part 1 Data'!B6/'Part 1 Data'!B5-1</f>
        <v>-8.5811799122379351E-2</v>
      </c>
      <c r="K6" s="38">
        <f>'Part 1 Data'!C6/'Part 1 Data'!C5-1</f>
        <v>7.1093434280012913E-2</v>
      </c>
      <c r="L6" s="38">
        <f>'Part 1 Data'!D6/'Part 1 Data'!D5-1</f>
        <v>-1.9043401240035451E-2</v>
      </c>
      <c r="M6" s="38">
        <f>'Part 1 Data'!E6/'Part 1 Data'!E5-1</f>
        <v>3.1893615871128045E-2</v>
      </c>
      <c r="N6" s="38">
        <f>'Part 1 Data'!F6/'Part 1 Data'!F5-1</f>
        <v>-7.1680376028202208E-2</v>
      </c>
      <c r="O6" s="5">
        <f>'Part 1 Data'!G6/'Part 1 Data'!G5-1</f>
        <v>1.538461538461533E-2</v>
      </c>
      <c r="P6" s="29">
        <f t="shared" si="4"/>
        <v>-0.10119641450699468</v>
      </c>
      <c r="Q6" s="30">
        <f t="shared" si="5"/>
        <v>5.5708818895397583E-2</v>
      </c>
      <c r="R6" s="30">
        <f t="shared" si="6"/>
        <v>-3.4428016624650781E-2</v>
      </c>
      <c r="S6" s="30">
        <f t="shared" si="7"/>
        <v>1.6509000486512715E-2</v>
      </c>
      <c r="T6" s="31">
        <f t="shared" si="8"/>
        <v>-8.7064991412817538E-2</v>
      </c>
      <c r="U6" s="27">
        <f t="shared" si="9"/>
        <v>-9.4622295995238609E-2</v>
      </c>
      <c r="V6" s="27">
        <f t="shared" si="10"/>
        <v>5.5873207679699728E-2</v>
      </c>
      <c r="W6" s="27">
        <f t="shared" si="11"/>
        <v>-2.6791702433738157E-2</v>
      </c>
      <c r="X6" s="27">
        <f t="shared" si="12"/>
        <v>2.367815540471466E-2</v>
      </c>
      <c r="Y6" s="27">
        <f t="shared" si="13"/>
        <v>-8.3921097326138505E-2</v>
      </c>
      <c r="Z6" s="28">
        <f t="shared" si="14"/>
        <v>8.9533788994105492E-3</v>
      </c>
      <c r="AA6" s="28">
        <f t="shared" si="15"/>
        <v>3.1218153364188568E-3</v>
      </c>
      <c r="AB6" s="28">
        <f t="shared" si="16"/>
        <v>7.1779531929797111E-4</v>
      </c>
      <c r="AC6" s="28">
        <f t="shared" si="17"/>
        <v>5.6065504336981812E-4</v>
      </c>
      <c r="AD6" s="28">
        <f t="shared" si="18"/>
        <v>7.0427505764232116E-3</v>
      </c>
      <c r="AO6" s="6"/>
      <c r="AP6" s="6"/>
      <c r="AQ6" s="6"/>
      <c r="AR6" s="6"/>
      <c r="AS6" s="6"/>
      <c r="AT6" s="6"/>
    </row>
    <row r="7" spans="1:46" x14ac:dyDescent="0.35">
      <c r="A7" s="91" t="s">
        <v>33</v>
      </c>
      <c r="B7" s="91"/>
      <c r="C7" s="91"/>
      <c r="D7" s="91"/>
      <c r="E7" s="91"/>
      <c r="F7" s="91"/>
      <c r="G7" s="9"/>
      <c r="H7" s="9"/>
      <c r="J7" s="38">
        <f>'Part 1 Data'!B7/'Part 1 Data'!B6-1</f>
        <v>-6.6666666666666652E-2</v>
      </c>
      <c r="K7" s="38">
        <f>'Part 1 Data'!C7/'Part 1 Data'!C6-1</f>
        <v>0.29154276578737015</v>
      </c>
      <c r="L7" s="38">
        <f>'Part 1 Data'!D7/'Part 1 Data'!D6-1</f>
        <v>9.3032355154251345E-2</v>
      </c>
      <c r="M7" s="38">
        <f>'Part 1 Data'!E7/'Part 1 Data'!E6-1</f>
        <v>0.13285138037613287</v>
      </c>
      <c r="N7" s="38">
        <f>'Part 1 Data'!F7/'Part 1 Data'!F6-1</f>
        <v>0</v>
      </c>
      <c r="O7" s="5">
        <f>'Part 1 Data'!G7/'Part 1 Data'!G6-1</f>
        <v>-1.5151515151515138E-2</v>
      </c>
      <c r="P7" s="29">
        <f t="shared" si="4"/>
        <v>-5.1515151515151514E-2</v>
      </c>
      <c r="Q7" s="30">
        <f t="shared" si="5"/>
        <v>0.30669428093888529</v>
      </c>
      <c r="R7" s="30">
        <f t="shared" si="6"/>
        <v>0.10818387030576648</v>
      </c>
      <c r="S7" s="30">
        <f t="shared" si="7"/>
        <v>0.148002895527648</v>
      </c>
      <c r="T7" s="31">
        <f t="shared" si="8"/>
        <v>1.5151515151515138E-2</v>
      </c>
      <c r="U7" s="27">
        <f t="shared" si="9"/>
        <v>-7.547716353952591E-2</v>
      </c>
      <c r="V7" s="27">
        <f t="shared" si="10"/>
        <v>0.27632253918705696</v>
      </c>
      <c r="W7" s="27">
        <f t="shared" si="11"/>
        <v>8.5284053960548639E-2</v>
      </c>
      <c r="X7" s="27">
        <f t="shared" si="12"/>
        <v>0.12463591990971948</v>
      </c>
      <c r="Y7" s="27">
        <f t="shared" si="13"/>
        <v>-1.224072129793629E-2</v>
      </c>
      <c r="Z7" s="28">
        <f t="shared" si="14"/>
        <v>5.6968022159723398E-3</v>
      </c>
      <c r="AA7" s="28">
        <f t="shared" si="15"/>
        <v>7.6354145662782633E-2</v>
      </c>
      <c r="AB7" s="28">
        <f t="shared" si="16"/>
        <v>7.2733698599457717E-3</v>
      </c>
      <c r="AC7" s="28">
        <f t="shared" si="17"/>
        <v>1.5534112531742009E-2</v>
      </c>
      <c r="AD7" s="28">
        <f t="shared" si="18"/>
        <v>1.4983525789375108E-4</v>
      </c>
    </row>
    <row r="8" spans="1:46" x14ac:dyDescent="0.35">
      <c r="A8" s="18" t="s">
        <v>8</v>
      </c>
      <c r="B8" s="18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9"/>
      <c r="H8" s="9"/>
      <c r="J8" s="38">
        <f>'Part 1 Data'!B8/'Part 1 Data'!B7-1</f>
        <v>-3.2571428571428584E-2</v>
      </c>
      <c r="K8" s="38">
        <f>'Part 1 Data'!C8/'Part 1 Data'!C7-1</f>
        <v>-5.7059391478721522E-2</v>
      </c>
      <c r="L8" s="38">
        <f>'Part 1 Data'!D8/'Part 1 Data'!D7-1</f>
        <v>-9.9680581561846227E-3</v>
      </c>
      <c r="M8" s="38">
        <f>'Part 1 Data'!E8/'Part 1 Data'!E7-1</f>
        <v>4.5965317919075099E-2</v>
      </c>
      <c r="N8" s="38">
        <f>'Part 1 Data'!F8/'Part 1 Data'!F7-1</f>
        <v>-1.4345991561181437E-2</v>
      </c>
      <c r="O8" s="5">
        <f>'Part 1 Data'!G8/'Part 1 Data'!G7-1</f>
        <v>7.692307692307665E-3</v>
      </c>
      <c r="P8" s="29">
        <f t="shared" si="4"/>
        <v>-4.0263736263736249E-2</v>
      </c>
      <c r="Q8" s="30">
        <f t="shared" si="5"/>
        <v>-6.4751699171029187E-2</v>
      </c>
      <c r="R8" s="30">
        <f t="shared" si="6"/>
        <v>-1.7660365848492288E-2</v>
      </c>
      <c r="S8" s="30">
        <f t="shared" si="7"/>
        <v>3.8273010226767434E-2</v>
      </c>
      <c r="T8" s="31">
        <f t="shared" si="8"/>
        <v>-2.2038299253489102E-2</v>
      </c>
      <c r="U8" s="27">
        <f t="shared" si="9"/>
        <v>-4.1381925444287843E-2</v>
      </c>
      <c r="V8" s="27">
        <f t="shared" si="10"/>
        <v>-7.2279618079034699E-2</v>
      </c>
      <c r="W8" s="27">
        <f t="shared" si="11"/>
        <v>-1.7716359349887328E-2</v>
      </c>
      <c r="X8" s="27">
        <f t="shared" si="12"/>
        <v>3.7749857452661711E-2</v>
      </c>
      <c r="Y8" s="27">
        <f t="shared" si="13"/>
        <v>-2.6586712859117727E-2</v>
      </c>
      <c r="Z8" s="28">
        <f t="shared" si="14"/>
        <v>1.7124637534765975E-3</v>
      </c>
      <c r="AA8" s="28">
        <f t="shared" si="15"/>
        <v>5.2243431896511197E-3</v>
      </c>
      <c r="AB8" s="28">
        <f t="shared" si="16"/>
        <v>3.1386938861434018E-4</v>
      </c>
      <c r="AC8" s="28">
        <f t="shared" si="17"/>
        <v>1.4250517376962789E-3</v>
      </c>
      <c r="AD8" s="28">
        <f t="shared" si="18"/>
        <v>7.0685330065317587E-4</v>
      </c>
    </row>
    <row r="9" spans="1:46" x14ac:dyDescent="0.35">
      <c r="A9" s="16" t="s">
        <v>34</v>
      </c>
      <c r="B9" s="40">
        <f>B2*12</f>
        <v>0.10572596247431114</v>
      </c>
      <c r="C9" s="40">
        <f t="shared" ref="C9:E9" si="19">C2*12</f>
        <v>0.18264271920375819</v>
      </c>
      <c r="D9" s="42">
        <f t="shared" si="19"/>
        <v>9.2979614324432469E-2</v>
      </c>
      <c r="E9" s="40">
        <f t="shared" si="19"/>
        <v>9.8585525596960613E-2</v>
      </c>
      <c r="F9" s="40">
        <f>F2*12</f>
        <v>0.14688865557523548</v>
      </c>
      <c r="G9" s="9"/>
      <c r="H9" s="9"/>
      <c r="J9" s="38">
        <f>'Part 1 Data'!B9/'Part 1 Data'!B8-1</f>
        <v>0.27525103366804493</v>
      </c>
      <c r="K9" s="38">
        <f>'Part 1 Data'!C9/'Part 1 Data'!C8-1</f>
        <v>0.12797839400829325</v>
      </c>
      <c r="L9" s="38">
        <f>'Part 1 Data'!D9/'Part 1 Data'!D8-1</f>
        <v>-1.1180953440507402E-2</v>
      </c>
      <c r="M9" s="38">
        <f>'Part 1 Data'!E9/'Part 1 Data'!E8-1</f>
        <v>1.1804235377337768E-2</v>
      </c>
      <c r="N9" s="38">
        <f>'Part 1 Data'!F9/'Part 1 Data'!F8-1</f>
        <v>-6.8493150684931781E-3</v>
      </c>
      <c r="O9" s="5">
        <f>'Part 1 Data'!G9/'Part 1 Data'!G8-1</f>
        <v>1.5267175572519109E-2</v>
      </c>
      <c r="P9" s="29">
        <f t="shared" si="4"/>
        <v>0.25998385809552582</v>
      </c>
      <c r="Q9" s="30">
        <f t="shared" si="5"/>
        <v>0.11271121843577414</v>
      </c>
      <c r="R9" s="30">
        <f t="shared" si="6"/>
        <v>-2.6448129013026511E-2</v>
      </c>
      <c r="S9" s="30">
        <f t="shared" si="7"/>
        <v>-3.462940195181341E-3</v>
      </c>
      <c r="T9" s="31">
        <f t="shared" si="8"/>
        <v>-2.2116490641012287E-2</v>
      </c>
      <c r="U9" s="27">
        <f t="shared" si="9"/>
        <v>0.26644053679518565</v>
      </c>
      <c r="V9" s="27">
        <f t="shared" si="10"/>
        <v>0.11275816740798007</v>
      </c>
      <c r="W9" s="27">
        <f t="shared" si="11"/>
        <v>-1.8929254634210108E-2</v>
      </c>
      <c r="X9" s="27">
        <f t="shared" si="12"/>
        <v>3.588774910924384E-3</v>
      </c>
      <c r="Y9" s="27">
        <f t="shared" si="13"/>
        <v>-1.9090036366429468E-2</v>
      </c>
      <c r="Z9" s="28">
        <f t="shared" si="14"/>
        <v>7.0990559647706675E-2</v>
      </c>
      <c r="AA9" s="28">
        <f t="shared" si="15"/>
        <v>1.271440431720606E-2</v>
      </c>
      <c r="AB9" s="28">
        <f t="shared" si="16"/>
        <v>3.5831668100676483E-4</v>
      </c>
      <c r="AC9" s="28">
        <f t="shared" si="17"/>
        <v>1.287930536128032E-5</v>
      </c>
      <c r="AD9" s="28">
        <f t="shared" si="18"/>
        <v>3.6442948847159958E-4</v>
      </c>
    </row>
    <row r="10" spans="1:46" x14ac:dyDescent="0.35">
      <c r="A10" s="16" t="s">
        <v>9</v>
      </c>
      <c r="B10" s="40">
        <f>B3*12</f>
        <v>6.2718307102586551E-2</v>
      </c>
      <c r="C10" s="40">
        <f t="shared" ref="C10:F10" si="20">C3*12</f>
        <v>0.13963506383203356</v>
      </c>
      <c r="D10" s="40">
        <f t="shared" si="20"/>
        <v>4.9971958952707986E-2</v>
      </c>
      <c r="E10" s="40">
        <f t="shared" si="20"/>
        <v>5.5577870225236151E-2</v>
      </c>
      <c r="F10" s="40">
        <f t="shared" si="20"/>
        <v>0.10388100020351079</v>
      </c>
      <c r="G10" s="9"/>
      <c r="H10" s="9"/>
      <c r="J10" s="38">
        <f>'Part 1 Data'!B10/'Part 1 Data'!B9-1</f>
        <v>0.27095877721167216</v>
      </c>
      <c r="K10" s="38">
        <f>'Part 1 Data'!C10/'Part 1 Data'!C9-1</f>
        <v>-0.10436347836881643</v>
      </c>
      <c r="L10" s="38">
        <f>'Part 1 Data'!D10/'Part 1 Data'!D9-1</f>
        <v>-9.2709270927092691E-2</v>
      </c>
      <c r="M10" s="38">
        <f>'Part 1 Data'!E10/'Part 1 Data'!E9-1</f>
        <v>-0.14707681552040563</v>
      </c>
      <c r="N10" s="38">
        <f>'Part 1 Data'!F10/'Part 1 Data'!F9-1</f>
        <v>-3.7931034482758696E-2</v>
      </c>
      <c r="O10" s="5">
        <f>'Part 1 Data'!G10/'Part 1 Data'!G9-1</f>
        <v>1.5037593984962516E-2</v>
      </c>
      <c r="P10" s="29">
        <f t="shared" si="4"/>
        <v>0.25592118322670965</v>
      </c>
      <c r="Q10" s="30">
        <f t="shared" si="5"/>
        <v>-0.11940107235377895</v>
      </c>
      <c r="R10" s="30">
        <f t="shared" si="6"/>
        <v>-0.10774686491205521</v>
      </c>
      <c r="S10" s="30">
        <f t="shared" si="7"/>
        <v>-0.16211440950536815</v>
      </c>
      <c r="T10" s="31">
        <f t="shared" si="8"/>
        <v>-5.2968628467721213E-2</v>
      </c>
      <c r="U10" s="27">
        <f t="shared" ref="U10:U19" si="21">J10-B$2</f>
        <v>0.26214828033881288</v>
      </c>
      <c r="V10" s="27">
        <f t="shared" si="10"/>
        <v>-0.11958370496912961</v>
      </c>
      <c r="W10" s="27">
        <f t="shared" si="11"/>
        <v>-0.1004575721207954</v>
      </c>
      <c r="X10" s="27">
        <f t="shared" si="12"/>
        <v>-0.15529227598681902</v>
      </c>
      <c r="Y10" s="27">
        <f t="shared" si="13"/>
        <v>-5.0171755780694986E-2</v>
      </c>
      <c r="Z10" s="28">
        <f t="shared" si="14"/>
        <v>6.8721720884596826E-2</v>
      </c>
      <c r="AA10" s="28">
        <f t="shared" si="15"/>
        <v>1.4300262494143833E-2</v>
      </c>
      <c r="AB10" s="28">
        <f t="shared" si="16"/>
        <v>1.0091723796404809E-2</v>
      </c>
      <c r="AC10" s="28">
        <f t="shared" si="17"/>
        <v>2.4115690981166369E-2</v>
      </c>
      <c r="AD10" s="28">
        <f t="shared" si="18"/>
        <v>2.5172050781177009E-3</v>
      </c>
    </row>
    <row r="11" spans="1:46" x14ac:dyDescent="0.35">
      <c r="A11" s="16" t="s">
        <v>10</v>
      </c>
      <c r="B11" s="17">
        <f>B4*12</f>
        <v>0.13897307322800576</v>
      </c>
      <c r="C11" s="17">
        <f t="shared" ref="C11:F11" si="22">C4*12</f>
        <v>5.6296785568298383E-2</v>
      </c>
      <c r="D11" s="17">
        <f t="shared" si="22"/>
        <v>2.4058962750029778E-2</v>
      </c>
      <c r="E11" s="17">
        <f t="shared" si="22"/>
        <v>4.3204879023985059E-2</v>
      </c>
      <c r="F11" s="17">
        <f t="shared" si="22"/>
        <v>4.3204879023985059E-2</v>
      </c>
      <c r="G11" s="9"/>
      <c r="H11" s="9"/>
      <c r="J11" s="38">
        <f>'Part 1 Data'!B11/'Part 1 Data'!B10-1</f>
        <v>0.35094752186588907</v>
      </c>
      <c r="K11" s="38">
        <f>'Part 1 Data'!C11/'Part 1 Data'!C10-1</f>
        <v>-7.5520111437600401E-2</v>
      </c>
      <c r="L11" s="38">
        <f>'Part 1 Data'!D11/'Part 1 Data'!D10-1</f>
        <v>-2.3623511904761973E-2</v>
      </c>
      <c r="M11" s="38">
        <f>'Part 1 Data'!E11/'Part 1 Data'!E10-1</f>
        <v>-0.1718237704918032</v>
      </c>
      <c r="N11" s="38">
        <f>'Part 1 Data'!F11/'Part 1 Data'!F10-1</f>
        <v>-0.13082437275985659</v>
      </c>
      <c r="O11" s="5">
        <f>'Part 1 Data'!G11/'Part 1 Data'!G10-1</f>
        <v>1.4814814814814836E-2</v>
      </c>
      <c r="P11" s="29">
        <f t="shared" si="4"/>
        <v>0.33613270705107423</v>
      </c>
      <c r="Q11" s="30">
        <f t="shared" si="5"/>
        <v>-9.0334926252415237E-2</v>
      </c>
      <c r="R11" s="30">
        <f t="shared" si="6"/>
        <v>-3.843832671957681E-2</v>
      </c>
      <c r="S11" s="30">
        <f t="shared" si="7"/>
        <v>-0.18663858530661803</v>
      </c>
      <c r="T11" s="31">
        <f t="shared" si="8"/>
        <v>-0.14563918757467142</v>
      </c>
      <c r="U11" s="27">
        <f t="shared" si="21"/>
        <v>0.34213702499302978</v>
      </c>
      <c r="V11" s="27">
        <f t="shared" si="10"/>
        <v>-9.0740338037913579E-2</v>
      </c>
      <c r="W11" s="27">
        <f t="shared" si="11"/>
        <v>-3.1371813098464679E-2</v>
      </c>
      <c r="X11" s="27">
        <f t="shared" si="12"/>
        <v>-0.18003923095821658</v>
      </c>
      <c r="Y11" s="27">
        <f t="shared" si="13"/>
        <v>-0.14306509405779289</v>
      </c>
      <c r="Z11" s="28">
        <f t="shared" si="14"/>
        <v>0.11705774387108109</v>
      </c>
      <c r="AA11" s="28">
        <f t="shared" si="15"/>
        <v>8.2338089472348257E-3</v>
      </c>
      <c r="AB11" s="28">
        <f t="shared" si="16"/>
        <v>9.8419065708499993E-4</v>
      </c>
      <c r="AC11" s="28">
        <f t="shared" si="17"/>
        <v>3.2414124684026054E-2</v>
      </c>
      <c r="AD11" s="28">
        <f t="shared" si="18"/>
        <v>2.0467621137765124E-2</v>
      </c>
    </row>
    <row r="12" spans="1:46" x14ac:dyDescent="0.35">
      <c r="A12" s="16" t="s">
        <v>11</v>
      </c>
      <c r="B12" s="40">
        <f>SQRT(B11)</f>
        <v>0.37279092428331156</v>
      </c>
      <c r="C12" s="40">
        <f>SQRT(C11)</f>
        <v>0.23726943665018971</v>
      </c>
      <c r="D12" s="40">
        <f>SQRT(D11)</f>
        <v>0.1551095185668171</v>
      </c>
      <c r="E12" s="40">
        <f>SQRT(E11)</f>
        <v>0.20785783368443214</v>
      </c>
      <c r="F12" s="40">
        <f>SQRT(F11)</f>
        <v>0.20785783368443214</v>
      </c>
      <c r="G12" s="14"/>
      <c r="H12" s="14"/>
      <c r="J12" s="38">
        <f>'Part 1 Data'!B12/'Part 1 Data'!B11-1</f>
        <v>-4.801726463447531E-2</v>
      </c>
      <c r="K12" s="38">
        <f>'Part 1 Data'!C12/'Part 1 Data'!C11-1</f>
        <v>0.16654953663358918</v>
      </c>
      <c r="L12" s="38">
        <f>'Part 1 Data'!D12/'Part 1 Data'!D11-1</f>
        <v>-2.5147647170889798E-2</v>
      </c>
      <c r="M12" s="38">
        <f>'Part 1 Data'!E12/'Part 1 Data'!E11-1</f>
        <v>-4.7507113695410164E-2</v>
      </c>
      <c r="N12" s="38">
        <f>'Part 1 Data'!F12/'Part 1 Data'!F11-1</f>
        <v>-1.5463917525773141E-2</v>
      </c>
      <c r="O12" s="5">
        <f>'Part 1 Data'!G12/'Part 1 Data'!G11-1</f>
        <v>1.4598540145985384E-2</v>
      </c>
      <c r="P12" s="29">
        <f t="shared" si="4"/>
        <v>-6.2615804780460693E-2</v>
      </c>
      <c r="Q12" s="30">
        <f t="shared" si="5"/>
        <v>0.1519509964876038</v>
      </c>
      <c r="R12" s="30">
        <f t="shared" si="6"/>
        <v>-3.9746187316875181E-2</v>
      </c>
      <c r="S12" s="30">
        <f t="shared" si="7"/>
        <v>-6.2105653841395547E-2</v>
      </c>
      <c r="T12" s="31">
        <f t="shared" si="8"/>
        <v>-3.0062457671758525E-2</v>
      </c>
      <c r="U12" s="27">
        <f t="shared" si="21"/>
        <v>-5.6827761507334568E-2</v>
      </c>
      <c r="V12" s="27">
        <f t="shared" si="10"/>
        <v>0.15132931003327599</v>
      </c>
      <c r="W12" s="27">
        <f t="shared" si="11"/>
        <v>-3.2895948364592503E-2</v>
      </c>
      <c r="X12" s="27">
        <f t="shared" si="12"/>
        <v>-5.5722574161823551E-2</v>
      </c>
      <c r="Y12" s="27">
        <f t="shared" si="13"/>
        <v>-2.7704638823709431E-2</v>
      </c>
      <c r="Z12" s="28">
        <f t="shared" si="14"/>
        <v>3.2293944779344962E-3</v>
      </c>
      <c r="AA12" s="28">
        <f t="shared" si="15"/>
        <v>2.2900560075147364E-2</v>
      </c>
      <c r="AB12" s="28">
        <f t="shared" si="16"/>
        <v>1.0821434188059361E-3</v>
      </c>
      <c r="AC12" s="28">
        <f t="shared" si="17"/>
        <v>3.1050052712199255E-3</v>
      </c>
      <c r="AD12" s="28">
        <f t="shared" si="18"/>
        <v>7.6754701235218789E-4</v>
      </c>
    </row>
    <row r="13" spans="1:46" x14ac:dyDescent="0.35">
      <c r="A13" s="91" t="s">
        <v>12</v>
      </c>
      <c r="B13" s="91"/>
      <c r="C13" s="91"/>
      <c r="D13" s="91"/>
      <c r="E13" s="91"/>
      <c r="F13" s="91"/>
      <c r="G13" s="15"/>
      <c r="H13" s="15"/>
      <c r="J13" s="38">
        <f>'Part 1 Data'!B13/'Part 1 Data'!B12-1</f>
        <v>-0.16690280532728818</v>
      </c>
      <c r="K13" s="38">
        <f>'Part 1 Data'!C13/'Part 1 Data'!C12-1</f>
        <v>3.6350638188492379E-2</v>
      </c>
      <c r="L13" s="38">
        <f>'Part 1 Data'!D13/'Part 1 Data'!D12-1</f>
        <v>5.5631554947560558E-2</v>
      </c>
      <c r="M13" s="38">
        <f>'Part 1 Data'!E13/'Part 1 Data'!E12-1</f>
        <v>-1.0715677360696008E-2</v>
      </c>
      <c r="N13" s="38">
        <f>'Part 1 Data'!F13/'Part 1 Data'!F12-1</f>
        <v>-3.6649214659685847E-2</v>
      </c>
      <c r="O13" s="5">
        <f>'Part 1 Data'!G13/'Part 1 Data'!G12-1</f>
        <v>6.4748201438848962E-2</v>
      </c>
      <c r="P13" s="29">
        <f t="shared" si="4"/>
        <v>-0.23165100676613715</v>
      </c>
      <c r="Q13" s="30">
        <f t="shared" si="5"/>
        <v>-2.8397563250356583E-2</v>
      </c>
      <c r="R13" s="30">
        <f t="shared" si="6"/>
        <v>-9.1166464912884049E-3</v>
      </c>
      <c r="S13" s="30">
        <f t="shared" si="7"/>
        <v>-7.546387879954497E-2</v>
      </c>
      <c r="T13" s="31">
        <f t="shared" si="8"/>
        <v>-0.10139741609853481</v>
      </c>
      <c r="U13" s="27">
        <f t="shared" si="21"/>
        <v>-0.17571330220014744</v>
      </c>
      <c r="V13" s="27">
        <f t="shared" si="10"/>
        <v>2.1130411588179195E-2</v>
      </c>
      <c r="W13" s="27">
        <f t="shared" si="11"/>
        <v>4.7883253753857852E-2</v>
      </c>
      <c r="X13" s="27">
        <f t="shared" si="12"/>
        <v>-1.8931137827109392E-2</v>
      </c>
      <c r="Y13" s="27">
        <f t="shared" si="13"/>
        <v>-4.8889935957622137E-2</v>
      </c>
      <c r="Z13" s="28">
        <f t="shared" si="14"/>
        <v>3.0875164570080341E-2</v>
      </c>
      <c r="AA13" s="28">
        <f t="shared" si="15"/>
        <v>4.4649429388585757E-4</v>
      </c>
      <c r="AB13" s="28">
        <f t="shared" si="16"/>
        <v>2.2928059900563422E-3</v>
      </c>
      <c r="AC13" s="28">
        <f t="shared" si="17"/>
        <v>3.5838797942901212E-4</v>
      </c>
      <c r="AD13" s="28">
        <f t="shared" si="18"/>
        <v>2.3902258379403939E-3</v>
      </c>
    </row>
    <row r="14" spans="1:46" x14ac:dyDescent="0.35">
      <c r="A14" s="16" t="s">
        <v>35</v>
      </c>
      <c r="B14" s="40">
        <f>MAX(J3:J382)</f>
        <v>0.79969574036511171</v>
      </c>
      <c r="C14" s="40">
        <f>MAX(K3:K382)</f>
        <v>0.29154276578737015</v>
      </c>
      <c r="D14" s="40">
        <f>MAX(L3:L382)</f>
        <v>0.15732998487486083</v>
      </c>
      <c r="E14" s="40">
        <f>MAX(M3:M382)</f>
        <v>0.27703046608012794</v>
      </c>
      <c r="F14" s="40">
        <f>MAX(N3:N382)</f>
        <v>0.43209876543209869</v>
      </c>
      <c r="G14" s="9"/>
      <c r="H14" s="9"/>
      <c r="J14" s="38">
        <f>'Part 1 Data'!B14/'Part 1 Data'!B13-1</f>
        <v>-3.1632653061224536E-2</v>
      </c>
      <c r="K14" s="38">
        <f>'Part 1 Data'!C14/'Part 1 Data'!C13-1</f>
        <v>6.0456493027327696E-5</v>
      </c>
      <c r="L14" s="38">
        <f>'Part 1 Data'!D14/'Part 1 Data'!D13-1</f>
        <v>1.8883060783708716E-2</v>
      </c>
      <c r="M14" s="38">
        <f>'Part 1 Data'!E14/'Part 1 Data'!E13-1</f>
        <v>-1.3129390139828057E-2</v>
      </c>
      <c r="N14" s="38">
        <f>'Part 1 Data'!F14/'Part 1 Data'!F13-1</f>
        <v>-0.11141304347826086</v>
      </c>
      <c r="O14" s="5">
        <f>'Part 1 Data'!G14/'Part 1 Data'!G13-1</f>
        <v>0</v>
      </c>
      <c r="P14" s="29">
        <f t="shared" si="4"/>
        <v>-3.1632653061224536E-2</v>
      </c>
      <c r="Q14" s="30">
        <f t="shared" si="5"/>
        <v>6.0456493027327696E-5</v>
      </c>
      <c r="R14" s="30">
        <f t="shared" si="6"/>
        <v>1.8883060783708716E-2</v>
      </c>
      <c r="S14" s="30">
        <f t="shared" si="7"/>
        <v>-1.3129390139828057E-2</v>
      </c>
      <c r="T14" s="31">
        <f t="shared" si="8"/>
        <v>-0.11141304347826086</v>
      </c>
      <c r="U14" s="27">
        <f t="shared" si="21"/>
        <v>-4.0443149934083794E-2</v>
      </c>
      <c r="V14" s="27">
        <f t="shared" si="10"/>
        <v>-1.5159770107285855E-2</v>
      </c>
      <c r="W14" s="27">
        <f t="shared" si="11"/>
        <v>1.113475959000601E-2</v>
      </c>
      <c r="X14" s="27">
        <f t="shared" si="12"/>
        <v>-2.1344850606241441E-2</v>
      </c>
      <c r="Y14" s="27">
        <f t="shared" si="13"/>
        <v>-0.12365376477619716</v>
      </c>
      <c r="Z14" s="28">
        <f t="shared" si="14"/>
        <v>1.635648376590782E-3</v>
      </c>
      <c r="AA14" s="28">
        <f t="shared" si="15"/>
        <v>2.2981862970575779E-4</v>
      </c>
      <c r="AB14" s="28">
        <f t="shared" si="16"/>
        <v>1.2398287112723081E-4</v>
      </c>
      <c r="AC14" s="28">
        <f t="shared" si="17"/>
        <v>4.5560264740276561E-4</v>
      </c>
      <c r="AD14" s="28">
        <f t="shared" si="18"/>
        <v>1.5290253543327097E-2</v>
      </c>
    </row>
    <row r="15" spans="1:46" x14ac:dyDescent="0.35">
      <c r="A15" s="16" t="s">
        <v>36</v>
      </c>
      <c r="B15" s="40">
        <f>MIN(J3:J382)</f>
        <v>-0.56648140230867883</v>
      </c>
      <c r="C15" s="40">
        <f>MIN(K3:K382)</f>
        <v>-0.24042826514743565</v>
      </c>
      <c r="D15" s="40">
        <f>MIN(L3:L382)</f>
        <v>-0.20054494325665084</v>
      </c>
      <c r="E15" s="40">
        <f>MIN(M3:M382)</f>
        <v>-0.1718237704918032</v>
      </c>
      <c r="F15" s="40">
        <f>MIN(N3:N382)</f>
        <v>-0.32999999999999996</v>
      </c>
      <c r="G15" s="9"/>
      <c r="H15" s="9"/>
      <c r="J15" s="38">
        <f>'Part 1 Data'!B15/'Part 1 Data'!B14-1</f>
        <v>-0.25114155251141546</v>
      </c>
      <c r="K15" s="38">
        <f>'Part 1 Data'!C15/'Part 1 Data'!C14-1</f>
        <v>-1.9713825564110166E-2</v>
      </c>
      <c r="L15" s="38">
        <f>'Part 1 Data'!D15/'Part 1 Data'!D14-1</f>
        <v>3.885288595481784E-2</v>
      </c>
      <c r="M15" s="38">
        <f>'Part 1 Data'!E15/'Part 1 Data'!E14-1</f>
        <v>0.12884986363333972</v>
      </c>
      <c r="N15" s="38">
        <f>'Part 1 Data'!F15/'Part 1 Data'!F14-1</f>
        <v>4.8929663608562768E-2</v>
      </c>
      <c r="O15" s="5">
        <f>'Part 1 Data'!G15/'Part 1 Data'!G14-1</f>
        <v>-6.7567567567567988E-3</v>
      </c>
      <c r="P15" s="29">
        <f t="shared" si="4"/>
        <v>-0.24438479575465866</v>
      </c>
      <c r="Q15" s="30">
        <f t="shared" si="5"/>
        <v>-1.2957068807353367E-2</v>
      </c>
      <c r="R15" s="30">
        <f t="shared" si="6"/>
        <v>4.5609642711574638E-2</v>
      </c>
      <c r="S15" s="30">
        <f t="shared" si="7"/>
        <v>0.13560662039009652</v>
      </c>
      <c r="T15" s="31">
        <f t="shared" si="8"/>
        <v>5.5686420365319567E-2</v>
      </c>
      <c r="U15" s="27">
        <f t="shared" si="21"/>
        <v>-0.25995204938427474</v>
      </c>
      <c r="V15" s="27">
        <f t="shared" si="10"/>
        <v>-3.493405216442335E-2</v>
      </c>
      <c r="W15" s="27">
        <f t="shared" si="11"/>
        <v>3.1104584761115134E-2</v>
      </c>
      <c r="X15" s="27">
        <f t="shared" si="12"/>
        <v>0.12063440316692634</v>
      </c>
      <c r="Y15" s="27">
        <f t="shared" si="13"/>
        <v>3.6688942310626478E-2</v>
      </c>
      <c r="Z15" s="28">
        <f t="shared" si="14"/>
        <v>6.7575067979084413E-2</v>
      </c>
      <c r="AA15" s="28">
        <f t="shared" si="15"/>
        <v>1.2203880006266517E-3</v>
      </c>
      <c r="AB15" s="28">
        <f t="shared" si="16"/>
        <v>9.6749519316139581E-4</v>
      </c>
      <c r="AC15" s="28">
        <f t="shared" si="17"/>
        <v>1.4552659227440527E-2</v>
      </c>
      <c r="AD15" s="28">
        <f t="shared" si="18"/>
        <v>1.3460784878724778E-3</v>
      </c>
    </row>
    <row r="16" spans="1:46" x14ac:dyDescent="0.35">
      <c r="A16" s="16" t="s">
        <v>14</v>
      </c>
      <c r="B16" s="17">
        <f>SKEW(J3:J382)</f>
        <v>0.70789041907622829</v>
      </c>
      <c r="C16" s="17">
        <f>SKEW(K3:K382)</f>
        <v>0.14487296642293779</v>
      </c>
      <c r="D16" s="17">
        <f>SKEW(L3:L382)</f>
        <v>-0.64690266089827075</v>
      </c>
      <c r="E16" s="17">
        <f>SKEW(M3:M382)</f>
        <v>-0.10135453518387411</v>
      </c>
      <c r="F16" s="17">
        <f>SKEW(N3:N382)</f>
        <v>0.22474597284081199</v>
      </c>
      <c r="G16" s="9"/>
      <c r="H16" s="9"/>
      <c r="J16" s="38">
        <f>'Part 1 Data'!B16/'Part 1 Data'!B15-1</f>
        <v>-8.8649155722326456E-2</v>
      </c>
      <c r="K16" s="38">
        <f>'Part 1 Data'!C16/'Part 1 Data'!C15-1</f>
        <v>6.9851505266336877E-2</v>
      </c>
      <c r="L16" s="38">
        <f>'Part 1 Data'!D16/'Part 1 Data'!D15-1</f>
        <v>7.9930039352864135E-2</v>
      </c>
      <c r="M16" s="38">
        <f>'Part 1 Data'!E16/'Part 1 Data'!E15-1</f>
        <v>0.10371243370654115</v>
      </c>
      <c r="N16" s="38">
        <f>'Part 1 Data'!F16/'Part 1 Data'!F15-1</f>
        <v>6.9970845481048816E-3</v>
      </c>
      <c r="O16" s="5">
        <f>'Part 1 Data'!G16/'Part 1 Data'!G15-1</f>
        <v>-2.0408163265306145E-2</v>
      </c>
      <c r="P16" s="29">
        <f t="shared" si="4"/>
        <v>-6.8240992457020311E-2</v>
      </c>
      <c r="Q16" s="30">
        <f t="shared" si="5"/>
        <v>9.0259668531643023E-2</v>
      </c>
      <c r="R16" s="30">
        <f t="shared" si="6"/>
        <v>0.10033820261817028</v>
      </c>
      <c r="S16" s="30">
        <f t="shared" si="7"/>
        <v>0.1241205969718473</v>
      </c>
      <c r="T16" s="31">
        <f t="shared" si="8"/>
        <v>2.7405247813411027E-2</v>
      </c>
      <c r="U16" s="27">
        <f t="shared" si="21"/>
        <v>-9.7459652595185714E-2</v>
      </c>
      <c r="V16" s="27">
        <f t="shared" si="10"/>
        <v>5.4631278666023693E-2</v>
      </c>
      <c r="W16" s="27">
        <f t="shared" si="11"/>
        <v>7.2181738159161429E-2</v>
      </c>
      <c r="X16" s="27">
        <f t="shared" si="12"/>
        <v>9.5496973240127764E-2</v>
      </c>
      <c r="Y16" s="27">
        <f t="shared" si="13"/>
        <v>-5.2436367498314082E-3</v>
      </c>
      <c r="Z16" s="28">
        <f t="shared" si="14"/>
        <v>9.4983838839742887E-3</v>
      </c>
      <c r="AA16" s="28">
        <f t="shared" si="15"/>
        <v>2.9845766086847355E-3</v>
      </c>
      <c r="AB16" s="28">
        <f t="shared" si="16"/>
        <v>5.2102033236777409E-3</v>
      </c>
      <c r="AC16" s="28">
        <f t="shared" si="17"/>
        <v>9.1196718980256775E-3</v>
      </c>
      <c r="AD16" s="28">
        <f t="shared" si="18"/>
        <v>2.7495726364182493E-5</v>
      </c>
    </row>
    <row r="17" spans="1:30" x14ac:dyDescent="0.35">
      <c r="A17" s="16" t="s">
        <v>15</v>
      </c>
      <c r="B17" s="17">
        <f>KURT(J3:J382)-3</f>
        <v>6.5206092525691588</v>
      </c>
      <c r="C17" s="17">
        <f>KURT(K3:K382)-3</f>
        <v>-1.45488198880303</v>
      </c>
      <c r="D17" s="17">
        <f>KURT(L3:L382)-3</f>
        <v>-0.46517784951057806</v>
      </c>
      <c r="E17" s="17">
        <f>KURT(M3:M382)-3</f>
        <v>-1.7359827543723334</v>
      </c>
      <c r="F17" s="17">
        <f>KURT(N3:N382)-3</f>
        <v>-0.4741350315602757</v>
      </c>
      <c r="G17" s="9"/>
      <c r="H17" s="9"/>
      <c r="J17" s="38">
        <f>'Part 1 Data'!B17/'Part 1 Data'!B16-1</f>
        <v>-8.2346886258363172E-3</v>
      </c>
      <c r="K17" s="38">
        <f>'Part 1 Data'!C17/'Part 1 Data'!C16-1</f>
        <v>0.26121953094054295</v>
      </c>
      <c r="L17" s="38">
        <f>'Part 1 Data'!D17/'Part 1 Data'!D16-1</f>
        <v>2.2403973331173166E-3</v>
      </c>
      <c r="M17" s="38">
        <f>'Part 1 Data'!E17/'Part 1 Data'!E16-1</f>
        <v>3.1980779498131273E-2</v>
      </c>
      <c r="N17" s="38">
        <f>'Part 1 Data'!F17/'Part 1 Data'!F16-1</f>
        <v>5.6745801968731913E-2</v>
      </c>
      <c r="O17" s="5">
        <f>'Part 1 Data'!G17/'Part 1 Data'!G16-1</f>
        <v>2.7777777777777679E-2</v>
      </c>
      <c r="P17" s="29">
        <f t="shared" si="4"/>
        <v>-3.6012466403613996E-2</v>
      </c>
      <c r="Q17" s="30">
        <f t="shared" si="5"/>
        <v>0.23344175316276528</v>
      </c>
      <c r="R17" s="30">
        <f t="shared" si="6"/>
        <v>-2.5537380444660362E-2</v>
      </c>
      <c r="S17" s="30">
        <f t="shared" si="7"/>
        <v>4.2030017203535941E-3</v>
      </c>
      <c r="T17" s="31">
        <f t="shared" si="8"/>
        <v>2.8968024190954234E-2</v>
      </c>
      <c r="U17" s="27">
        <f t="shared" si="21"/>
        <v>-1.7045185498695579E-2</v>
      </c>
      <c r="V17" s="27">
        <f t="shared" si="10"/>
        <v>0.24599930434022976</v>
      </c>
      <c r="W17" s="27">
        <f t="shared" si="11"/>
        <v>-5.5079038605853892E-3</v>
      </c>
      <c r="X17" s="27">
        <f t="shared" si="12"/>
        <v>2.3765319031717889E-2</v>
      </c>
      <c r="Y17" s="27">
        <f t="shared" si="13"/>
        <v>4.4505080670795623E-2</v>
      </c>
      <c r="Z17" s="28">
        <f t="shared" si="14"/>
        <v>2.9053834868494205E-4</v>
      </c>
      <c r="AA17" s="28">
        <f t="shared" si="15"/>
        <v>6.0515657735876985E-2</v>
      </c>
      <c r="AB17" s="28">
        <f t="shared" si="16"/>
        <v>3.0337004937451433E-5</v>
      </c>
      <c r="AC17" s="28">
        <f t="shared" si="17"/>
        <v>5.6479038867933244E-4</v>
      </c>
      <c r="AD17" s="28">
        <f t="shared" si="18"/>
        <v>1.9807022055140264E-3</v>
      </c>
    </row>
    <row r="18" spans="1:30" x14ac:dyDescent="0.35">
      <c r="A18" s="16" t="s">
        <v>16</v>
      </c>
      <c r="B18" s="39">
        <f>PERCENTILE(J3:J382,0.05)</f>
        <v>-0.15405710841848497</v>
      </c>
      <c r="C18" s="39">
        <f>PERCENTILE(K3:K382,0.05)</f>
        <v>-8.8310596077155828E-2</v>
      </c>
      <c r="D18" s="39">
        <f>PERCENTILE(L3:L382,0.05)</f>
        <v>-7.280017938784708E-2</v>
      </c>
      <c r="E18" s="39">
        <f>PERCENTILE(M3:M382,0.05)</f>
        <v>-9.7103369500874254E-2</v>
      </c>
      <c r="F18" s="39">
        <f>PERCENTILE(N3:N382,0.05)</f>
        <v>-0.13938874148962216</v>
      </c>
      <c r="J18" s="38">
        <f>'Part 1 Data'!B18/'Part 1 Data'!B17-1</f>
        <v>0.10378827192527251</v>
      </c>
      <c r="K18" s="38">
        <f>'Part 1 Data'!C18/'Part 1 Data'!C17-1</f>
        <v>0.12875852839360324</v>
      </c>
      <c r="L18" s="38">
        <f>'Part 1 Data'!D18/'Part 1 Data'!D17-1</f>
        <v>2.4212227309453382E-2</v>
      </c>
      <c r="M18" s="38">
        <f>'Part 1 Data'!E18/'Part 1 Data'!E17-1</f>
        <v>-4.7545139427802807E-2</v>
      </c>
      <c r="N18" s="38">
        <f>'Part 1 Data'!F18/'Part 1 Data'!F17-1</f>
        <v>9.8630136986301409E-2</v>
      </c>
      <c r="O18" s="5">
        <f>'Part 1 Data'!G18/'Part 1 Data'!G17-1</f>
        <v>-2.0270270270270285E-2</v>
      </c>
      <c r="P18" s="29">
        <f t="shared" si="4"/>
        <v>0.1240585421955428</v>
      </c>
      <c r="Q18" s="30">
        <f t="shared" si="5"/>
        <v>0.14902879866387353</v>
      </c>
      <c r="R18" s="30">
        <f t="shared" si="6"/>
        <v>4.4482497579723668E-2</v>
      </c>
      <c r="S18" s="30">
        <f t="shared" si="7"/>
        <v>-2.7274869157532522E-2</v>
      </c>
      <c r="T18" s="31">
        <f t="shared" si="8"/>
        <v>0.11890040725657169</v>
      </c>
      <c r="U18" s="27">
        <f t="shared" si="21"/>
        <v>9.4977775052413255E-2</v>
      </c>
      <c r="V18" s="27">
        <f t="shared" si="10"/>
        <v>0.11353830179329007</v>
      </c>
      <c r="W18" s="27">
        <f t="shared" si="11"/>
        <v>1.6463926115750677E-2</v>
      </c>
      <c r="X18" s="27">
        <f t="shared" si="12"/>
        <v>-5.5760599894216195E-2</v>
      </c>
      <c r="Y18" s="27">
        <f t="shared" si="13"/>
        <v>8.6389415688365112E-2</v>
      </c>
      <c r="Z18" s="28">
        <f t="shared" si="14"/>
        <v>9.0207777539068144E-3</v>
      </c>
      <c r="AA18" s="28">
        <f t="shared" si="15"/>
        <v>1.2890945974104215E-2</v>
      </c>
      <c r="AB18" s="28">
        <f t="shared" si="16"/>
        <v>2.7106086314489719E-4</v>
      </c>
      <c r="AC18" s="28">
        <f t="shared" si="17"/>
        <v>3.109244500562863E-3</v>
      </c>
      <c r="AD18" s="28">
        <f t="shared" si="18"/>
        <v>7.4631311429771445E-3</v>
      </c>
    </row>
    <row r="19" spans="1:30" x14ac:dyDescent="0.35">
      <c r="A19" s="16" t="s">
        <v>18</v>
      </c>
      <c r="B19" s="40">
        <f>SUMIF(J3:J382,"&lt;"&amp;B18)/COUNTIF(J3:J382,"&lt;"&amp;B18)</f>
        <v>-0.21682431802916269</v>
      </c>
      <c r="C19" s="40">
        <f>SUMIF(K3:K382,"&lt;"&amp;C18)/COUNTIF(K3:K382,"&lt;"&amp;C18)</f>
        <v>-0.13160332615286724</v>
      </c>
      <c r="D19" s="40">
        <f>SUMIF(L3:L382,"&lt;"&amp;D18)/COUNTIF(L3:L382,"&lt;"&amp;D18)</f>
        <v>-0.10654083339173728</v>
      </c>
      <c r="E19" s="40">
        <f>SUMIF(M3:M382,"&lt;"&amp;E18)/COUNTIF(M3:M382,"&lt;"&amp;E18)</f>
        <v>-0.13068727480238485</v>
      </c>
      <c r="F19" s="40">
        <f>SUMIF(N3:N382,"&lt;"&amp;F18)/COUNTIF(N3:N382,"&lt;"&amp;F18)</f>
        <v>-0.20520461189681177</v>
      </c>
      <c r="J19" s="38">
        <f>'Part 1 Data'!B19/'Part 1 Data'!B18-1</f>
        <v>-5.6417489421721756E-3</v>
      </c>
      <c r="K19" s="38">
        <f>'Part 1 Data'!C19/'Part 1 Data'!C18-1</f>
        <v>0.18930356032346385</v>
      </c>
      <c r="L19" s="38">
        <f>'Part 1 Data'!D19/'Part 1 Data'!D18-1</f>
        <v>2.0431775750085368E-2</v>
      </c>
      <c r="M19" s="38">
        <f>'Part 1 Data'!E19/'Part 1 Data'!E18-1</f>
        <v>0.11613253666485601</v>
      </c>
      <c r="N19" s="38">
        <f>'Part 1 Data'!F19/'Part 1 Data'!F18-1</f>
        <v>-3.0423940149625905E-2</v>
      </c>
      <c r="O19" s="5">
        <f>'Part 1 Data'!G19/'Part 1 Data'!G18-1</f>
        <v>-6.8965517241379448E-3</v>
      </c>
      <c r="P19" s="29">
        <f t="shared" si="4"/>
        <v>1.2548027819657692E-3</v>
      </c>
      <c r="Q19" s="30">
        <f t="shared" si="5"/>
        <v>0.19620011204760179</v>
      </c>
      <c r="R19" s="30">
        <f t="shared" si="6"/>
        <v>2.7328327474223313E-2</v>
      </c>
      <c r="S19" s="30">
        <f t="shared" si="7"/>
        <v>0.12302908838899396</v>
      </c>
      <c r="T19" s="31">
        <f t="shared" si="8"/>
        <v>-2.3527388425487961E-2</v>
      </c>
      <c r="U19" s="27">
        <f t="shared" si="21"/>
        <v>-1.4452245815031437E-2</v>
      </c>
      <c r="V19" s="27">
        <f t="shared" si="10"/>
        <v>0.17408333372315066</v>
      </c>
      <c r="W19" s="27">
        <f t="shared" si="11"/>
        <v>1.2683474556382662E-2</v>
      </c>
      <c r="X19" s="27">
        <f t="shared" si="12"/>
        <v>0.10791707619844262</v>
      </c>
      <c r="Y19" s="27">
        <f t="shared" si="13"/>
        <v>-4.2664661447562195E-2</v>
      </c>
      <c r="Z19" s="28">
        <f t="shared" si="14"/>
        <v>2.0886740909809368E-4</v>
      </c>
      <c r="AA19" s="28">
        <f t="shared" si="15"/>
        <v>3.0305007080165845E-2</v>
      </c>
      <c r="AB19" s="28">
        <f t="shared" si="16"/>
        <v>1.6087052682240636E-4</v>
      </c>
      <c r="AC19" s="28">
        <f t="shared" si="17"/>
        <v>1.1646095335220472E-2</v>
      </c>
      <c r="AD19" s="28">
        <f t="shared" si="18"/>
        <v>1.8202733364350999E-3</v>
      </c>
    </row>
    <row r="20" spans="1:30" x14ac:dyDescent="0.35">
      <c r="A20" s="16" t="s">
        <v>13</v>
      </c>
      <c r="B20" s="40">
        <f>SQRT(SUMIFS(Z3:Z382,U3:U382,"&lt;-0")/COUNTIFS(J3:J382,"&lt;-0"))</f>
        <v>0.10725364580728441</v>
      </c>
      <c r="C20" s="40">
        <f>SQRT(SUMIFS(AA3:AA382,V3:V382,"&lt;-0")/COUNTIFS(K3:K382,"&lt;-0"))</f>
        <v>7.6902434792875771E-2</v>
      </c>
      <c r="D20" s="40">
        <f>SQRT(SUMIFS(AB3:AB382,W3:W382,"&lt;-0")/COUNTIFS(L3:L382,"&lt;-0"))</f>
        <v>5.6323166497357802E-2</v>
      </c>
      <c r="E20" s="40">
        <f>SQRT(SUMIFS(AC3:AC382,X3:X382,"&lt;-0")/COUNTIFS(M3:M382,"&lt;-0"))</f>
        <v>6.6815544968006138E-2</v>
      </c>
      <c r="F20" s="40">
        <f>SQRT(SUMIFS(AD3:AD382,Y3:Y382,"&lt;-0")/COUNTIFS(N3:N382,"&lt;-0"))</f>
        <v>9.9051979315115252E-2</v>
      </c>
      <c r="J20" s="38">
        <f>'Part 1 Data'!B20/'Part 1 Data'!B19-1</f>
        <v>-1.7494089834515281E-2</v>
      </c>
      <c r="K20" s="38">
        <f>'Part 1 Data'!C20/'Part 1 Data'!C19-1</f>
        <v>-5.6937538409967181E-2</v>
      </c>
      <c r="L20" s="38">
        <f>'Part 1 Data'!D20/'Part 1 Data'!D19-1</f>
        <v>-2.6129979900015421E-2</v>
      </c>
      <c r="M20" s="38">
        <f>'Part 1 Data'!E20/'Part 1 Data'!E19-1</f>
        <v>-9.5386412302899126E-3</v>
      </c>
      <c r="N20" s="38">
        <f>'Part 1 Data'!F20/'Part 1 Data'!F19-1</f>
        <v>-1.2345679012345734E-2</v>
      </c>
      <c r="O20" s="5">
        <f>'Part 1 Data'!G20/'Part 1 Data'!G19-1</f>
        <v>0</v>
      </c>
      <c r="P20" s="29">
        <f t="shared" si="4"/>
        <v>-1.7494089834515281E-2</v>
      </c>
      <c r="Q20" s="30">
        <f t="shared" si="5"/>
        <v>-5.6937538409967181E-2</v>
      </c>
      <c r="R20" s="30">
        <f t="shared" si="6"/>
        <v>-2.6129979900015421E-2</v>
      </c>
      <c r="S20" s="30">
        <f t="shared" si="7"/>
        <v>-9.5386412302899126E-3</v>
      </c>
      <c r="T20" s="31">
        <f t="shared" si="8"/>
        <v>-1.2345679012345734E-2</v>
      </c>
      <c r="U20" s="27">
        <f t="shared" si="9"/>
        <v>-2.6304586707374542E-2</v>
      </c>
      <c r="V20" s="27">
        <f t="shared" si="10"/>
        <v>-7.2157765010280359E-2</v>
      </c>
      <c r="W20" s="27">
        <f t="shared" si="11"/>
        <v>-3.3878281093718127E-2</v>
      </c>
      <c r="X20" s="27">
        <f t="shared" si="12"/>
        <v>-1.7754101696703297E-2</v>
      </c>
      <c r="Y20" s="27">
        <f t="shared" si="13"/>
        <v>-2.4586400310282024E-2</v>
      </c>
      <c r="Z20" s="28">
        <f t="shared" si="14"/>
        <v>6.9193128184578544E-4</v>
      </c>
      <c r="AA20" s="28">
        <f t="shared" si="15"/>
        <v>5.2067430512788403E-3</v>
      </c>
      <c r="AB20" s="28">
        <f t="shared" si="16"/>
        <v>1.1477379298649791E-3</v>
      </c>
      <c r="AC20" s="28">
        <f t="shared" si="17"/>
        <v>3.152081270568829E-4</v>
      </c>
      <c r="AD20" s="28">
        <f t="shared" si="18"/>
        <v>6.0449108021743596E-4</v>
      </c>
    </row>
    <row r="21" spans="1:30" x14ac:dyDescent="0.35">
      <c r="A21" s="16" t="s">
        <v>37</v>
      </c>
      <c r="B21" s="16">
        <f>COUNTIF(J3:J382,"&lt;-"&amp;(B9-3*B12))/COUNT(J3:J382)</f>
        <v>0</v>
      </c>
      <c r="C21" s="16">
        <f>COUNTIF(K3:K382,"&lt;-"&amp;(C9-3*C12))/COUNT(K3:K382)</f>
        <v>0</v>
      </c>
      <c r="D21" s="16">
        <f>COUNTIF(L3:L382,"&lt;-"&amp;(D9-3*D12))/COUNT(L3:L382)</f>
        <v>0</v>
      </c>
      <c r="E21" s="16">
        <f>COUNTIF(M3:M382,"&lt;-"&amp;(E9-3*E12))/COUNT(M3:M382)</f>
        <v>0</v>
      </c>
      <c r="F21" s="16">
        <f>COUNTIF(N3:N382,"&lt;-"&amp;(F9-3*F12))/COUNT(N3:N382)</f>
        <v>0</v>
      </c>
      <c r="J21" s="38">
        <f>'Part 1 Data'!B21/'Part 1 Data'!B20-1</f>
        <v>2.5986525505293567E-2</v>
      </c>
      <c r="K21" s="38">
        <f>'Part 1 Data'!C21/'Part 1 Data'!C20-1</f>
        <v>0.1223877916749978</v>
      </c>
      <c r="L21" s="38">
        <f>'Part 1 Data'!D21/'Part 1 Data'!D20-1</f>
        <v>2.4343776460626465E-2</v>
      </c>
      <c r="M21" s="38">
        <f>'Part 1 Data'!E21/'Part 1 Data'!E20-1</f>
        <v>9.8761792452830566E-3</v>
      </c>
      <c r="N21" s="38">
        <f>'Part 1 Data'!F21/'Part 1 Data'!F20-1</f>
        <v>-8.854166666666663E-2</v>
      </c>
      <c r="O21" s="5">
        <f>'Part 1 Data'!G21/'Part 1 Data'!G20-1</f>
        <v>3.4722222222222321E-2</v>
      </c>
      <c r="P21" s="29">
        <f t="shared" si="4"/>
        <v>-8.7356967169287536E-3</v>
      </c>
      <c r="Q21" s="30">
        <f t="shared" si="5"/>
        <v>8.7665569452775483E-2</v>
      </c>
      <c r="R21" s="30">
        <f t="shared" si="6"/>
        <v>-1.0378445761595856E-2</v>
      </c>
      <c r="S21" s="30">
        <f t="shared" si="7"/>
        <v>-2.4846042976939264E-2</v>
      </c>
      <c r="T21" s="31">
        <f t="shared" si="8"/>
        <v>-0.12326388888888895</v>
      </c>
      <c r="U21" s="27">
        <f t="shared" si="9"/>
        <v>1.7176028632434306E-2</v>
      </c>
      <c r="V21" s="27">
        <f t="shared" si="10"/>
        <v>0.10716756507468463</v>
      </c>
      <c r="W21" s="27">
        <f t="shared" si="11"/>
        <v>1.6595475266923759E-2</v>
      </c>
      <c r="X21" s="27">
        <f t="shared" si="12"/>
        <v>1.6607187788696721E-3</v>
      </c>
      <c r="Y21" s="27">
        <f t="shared" si="13"/>
        <v>-0.10078238796460293</v>
      </c>
      <c r="Z21" s="28">
        <f t="shared" si="14"/>
        <v>2.9501595958220307E-4</v>
      </c>
      <c r="AA21" s="28">
        <f t="shared" si="15"/>
        <v>1.1484887004036763E-2</v>
      </c>
      <c r="AB21" s="28">
        <f t="shared" si="16"/>
        <v>2.7540979933507822E-4</v>
      </c>
      <c r="AC21" s="28">
        <f t="shared" si="17"/>
        <v>2.757986862490375E-6</v>
      </c>
      <c r="AD21" s="28">
        <f t="shared" si="18"/>
        <v>1.0157089723847742E-2</v>
      </c>
    </row>
    <row r="22" spans="1:30" x14ac:dyDescent="0.35">
      <c r="A22" s="85" t="s">
        <v>22</v>
      </c>
      <c r="B22" s="86"/>
      <c r="C22" s="86"/>
      <c r="D22" s="86"/>
      <c r="E22" s="86"/>
      <c r="F22" s="87"/>
      <c r="J22" s="38">
        <f>'Part 1 Data'!B22/'Part 1 Data'!B21-1</f>
        <v>4.5028142589118136E-2</v>
      </c>
      <c r="K22" s="38">
        <f>'Part 1 Data'!C22/'Part 1 Data'!C21-1</f>
        <v>7.0059355281399505E-2</v>
      </c>
      <c r="L22" s="38">
        <f>'Part 1 Data'!D22/'Part 1 Data'!D21-1</f>
        <v>2.1466212027278386E-2</v>
      </c>
      <c r="M22" s="38">
        <f>'Part 1 Data'!E22/'Part 1 Data'!E21-1</f>
        <v>-2.2429815598696168E-2</v>
      </c>
      <c r="N22" s="38">
        <f>'Part 1 Data'!F22/'Part 1 Data'!F21-1</f>
        <v>-7.1428571428571397E-2</v>
      </c>
      <c r="O22" s="5">
        <f>'Part 1 Data'!G22/'Part 1 Data'!G21-1</f>
        <v>-1.3422818791946289E-2</v>
      </c>
      <c r="P22" s="29">
        <f t="shared" si="4"/>
        <v>5.8450961381064426E-2</v>
      </c>
      <c r="Q22" s="30">
        <f t="shared" si="5"/>
        <v>8.3482174073345794E-2</v>
      </c>
      <c r="R22" s="30">
        <f t="shared" si="6"/>
        <v>3.4889030819224676E-2</v>
      </c>
      <c r="S22" s="30">
        <f t="shared" si="7"/>
        <v>-9.0069968067498785E-3</v>
      </c>
      <c r="T22" s="31">
        <f t="shared" si="8"/>
        <v>-5.8005752636625107E-2</v>
      </c>
      <c r="U22" s="27">
        <f t="shared" si="9"/>
        <v>3.6217645716258878E-2</v>
      </c>
      <c r="V22" s="27">
        <f t="shared" si="10"/>
        <v>5.483912868108632E-2</v>
      </c>
      <c r="W22" s="27">
        <f t="shared" si="11"/>
        <v>1.3717910833575681E-2</v>
      </c>
      <c r="X22" s="27">
        <f t="shared" si="12"/>
        <v>-3.0645276065109552E-2</v>
      </c>
      <c r="Y22" s="27">
        <f t="shared" si="13"/>
        <v>-8.3669292726507694E-2</v>
      </c>
      <c r="Z22" s="28">
        <f t="shared" si="14"/>
        <v>1.3117178612284451E-3</v>
      </c>
      <c r="AA22" s="28">
        <f t="shared" si="15"/>
        <v>3.0073300345007442E-3</v>
      </c>
      <c r="AB22" s="28">
        <f t="shared" si="16"/>
        <v>1.8818107763793302E-4</v>
      </c>
      <c r="AC22" s="28">
        <f t="shared" si="17"/>
        <v>9.3913294510677644E-4</v>
      </c>
      <c r="AD22" s="28">
        <f t="shared" si="18"/>
        <v>7.0005505453540331E-3</v>
      </c>
    </row>
    <row r="23" spans="1:30" x14ac:dyDescent="0.35">
      <c r="A23" s="16" t="s">
        <v>23</v>
      </c>
      <c r="B23" s="17">
        <f>B10/B12</f>
        <v>0.16823989806930559</v>
      </c>
      <c r="C23" s="17">
        <f>C10/C12</f>
        <v>0.58850843076725412</v>
      </c>
      <c r="D23" s="17">
        <f>D10/D12</f>
        <v>0.32217209758910692</v>
      </c>
      <c r="E23" s="17">
        <f>E10/E12</f>
        <v>0.26738405399535703</v>
      </c>
      <c r="F23" s="17">
        <f>F10/F12</f>
        <v>0.49976947398201971</v>
      </c>
      <c r="J23" s="38">
        <f>'Part 1 Data'!B23/'Part 1 Data'!B22-1</f>
        <v>-8.5278276481149939E-3</v>
      </c>
      <c r="K23" s="38">
        <f>'Part 1 Data'!C23/'Part 1 Data'!C22-1</f>
        <v>-2.4767279291055377E-2</v>
      </c>
      <c r="L23" s="38">
        <f>'Part 1 Data'!D23/'Part 1 Data'!D22-1</f>
        <v>-1.5755000885112502E-2</v>
      </c>
      <c r="M23" s="38">
        <f>'Part 1 Data'!E23/'Part 1 Data'!E22-1</f>
        <v>-6.2960382241688095E-2</v>
      </c>
      <c r="N23" s="38">
        <f>'Part 1 Data'!F23/'Part 1 Data'!F22-1</f>
        <v>1.8461538461538529E-2</v>
      </c>
      <c r="O23" s="5">
        <f>'Part 1 Data'!G23/'Part 1 Data'!G22-1</f>
        <v>1.3605442176870763E-2</v>
      </c>
      <c r="P23" s="29">
        <f t="shared" si="4"/>
        <v>-2.2133269824985757E-2</v>
      </c>
      <c r="Q23" s="30">
        <f t="shared" si="5"/>
        <v>-3.8372721467926141E-2</v>
      </c>
      <c r="R23" s="30">
        <f t="shared" si="6"/>
        <v>-2.9360443061983266E-2</v>
      </c>
      <c r="S23" s="30">
        <f t="shared" si="7"/>
        <v>-7.6565824418558859E-2</v>
      </c>
      <c r="T23" s="31">
        <f t="shared" si="8"/>
        <v>4.8560962846677658E-3</v>
      </c>
      <c r="U23" s="27">
        <f t="shared" si="9"/>
        <v>-1.7338324520974255E-2</v>
      </c>
      <c r="V23" s="27">
        <f t="shared" si="10"/>
        <v>-3.9987505891368562E-2</v>
      </c>
      <c r="W23" s="27">
        <f t="shared" si="11"/>
        <v>-2.3503302078815208E-2</v>
      </c>
      <c r="X23" s="27">
        <f t="shared" si="12"/>
        <v>-7.1175842708101483E-2</v>
      </c>
      <c r="Y23" s="27">
        <f t="shared" si="13"/>
        <v>6.2208171636022394E-3</v>
      </c>
      <c r="Z23" s="28">
        <f t="shared" si="14"/>
        <v>3.0061749719461717E-4</v>
      </c>
      <c r="AA23" s="28">
        <f t="shared" si="15"/>
        <v>1.5990006274122354E-3</v>
      </c>
      <c r="AB23" s="28">
        <f t="shared" si="16"/>
        <v>5.5240520860803932E-4</v>
      </c>
      <c r="AC23" s="28">
        <f t="shared" si="17"/>
        <v>5.0660005852084028E-3</v>
      </c>
      <c r="AD23" s="28">
        <f t="shared" si="18"/>
        <v>3.8698566182968213E-5</v>
      </c>
    </row>
    <row r="24" spans="1:30" x14ac:dyDescent="0.35">
      <c r="A24" s="16" t="s">
        <v>24</v>
      </c>
      <c r="B24" s="17">
        <f>B10/B20</f>
        <v>0.58476620193666995</v>
      </c>
      <c r="C24" s="17">
        <f>C10/C20</f>
        <v>1.8157430802824117</v>
      </c>
      <c r="D24" s="17">
        <f>D10/D20</f>
        <v>0.88723631962439897</v>
      </c>
      <c r="E24" s="17">
        <f>E10/E20</f>
        <v>0.83181047541929021</v>
      </c>
      <c r="F24" s="17">
        <f>F10/F20</f>
        <v>1.048752391641089</v>
      </c>
      <c r="J24" s="38">
        <f>'Part 1 Data'!B24/'Part 1 Data'!B23-1</f>
        <v>7.9221367134449938E-2</v>
      </c>
      <c r="K24" s="38">
        <f>'Part 1 Data'!C24/'Part 1 Data'!C23-1</f>
        <v>0.11924829868264952</v>
      </c>
      <c r="L24" s="38">
        <f>'Part 1 Data'!D24/'Part 1 Data'!D23-1</f>
        <v>5.4470709146967611E-3</v>
      </c>
      <c r="M24" s="38">
        <f>'Part 1 Data'!E24/'Part 1 Data'!E23-1</f>
        <v>-1.2694534445211736E-2</v>
      </c>
      <c r="N24" s="38">
        <f>'Part 1 Data'!F24/'Part 1 Data'!F23-1</f>
        <v>3.92749244712991E-2</v>
      </c>
      <c r="O24" s="5">
        <f>'Part 1 Data'!G24/'Part 1 Data'!G23-1</f>
        <v>1.3422818791946289E-2</v>
      </c>
      <c r="P24" s="29">
        <f t="shared" si="4"/>
        <v>6.5798548342503649E-2</v>
      </c>
      <c r="Q24" s="30">
        <f t="shared" si="5"/>
        <v>0.10582547989070323</v>
      </c>
      <c r="R24" s="30">
        <f t="shared" si="6"/>
        <v>-7.9757478772495283E-3</v>
      </c>
      <c r="S24" s="30">
        <f t="shared" si="7"/>
        <v>-2.6117353237158025E-2</v>
      </c>
      <c r="T24" s="31">
        <f t="shared" si="8"/>
        <v>2.585210567935281E-2</v>
      </c>
      <c r="U24" s="27">
        <f t="shared" si="9"/>
        <v>7.041087026159068E-2</v>
      </c>
      <c r="V24" s="27">
        <f t="shared" si="10"/>
        <v>0.10402807208233635</v>
      </c>
      <c r="W24" s="27">
        <f t="shared" si="11"/>
        <v>-2.3012302790059447E-3</v>
      </c>
      <c r="X24" s="27">
        <f t="shared" si="12"/>
        <v>-2.090999491162512E-2</v>
      </c>
      <c r="Y24" s="27">
        <f t="shared" si="13"/>
        <v>2.703420317336281E-2</v>
      </c>
      <c r="Z24" s="28">
        <f t="shared" si="14"/>
        <v>4.957690650994555E-3</v>
      </c>
      <c r="AA24" s="28">
        <f t="shared" si="15"/>
        <v>1.0821839781167766E-2</v>
      </c>
      <c r="AB24" s="28">
        <f t="shared" si="16"/>
        <v>5.2956607970137778E-6</v>
      </c>
      <c r="AC24" s="28">
        <f t="shared" si="17"/>
        <v>4.3722788720418842E-4</v>
      </c>
      <c r="AD24" s="28">
        <f t="shared" si="18"/>
        <v>7.3084814121865979E-4</v>
      </c>
    </row>
    <row r="25" spans="1:30" x14ac:dyDescent="0.35">
      <c r="J25" s="38">
        <f>'Part 1 Data'!B25/'Part 1 Data'!B24-1</f>
        <v>-0.11535234899328861</v>
      </c>
      <c r="K25" s="38">
        <f>'Part 1 Data'!C25/'Part 1 Data'!C24-1</f>
        <v>1.1511523880604502E-2</v>
      </c>
      <c r="L25" s="38">
        <f>'Part 1 Data'!D25/'Part 1 Data'!D24-1</f>
        <v>-2.535009710722691E-2</v>
      </c>
      <c r="M25" s="38">
        <f>'Part 1 Data'!E25/'Part 1 Data'!E24-1</f>
        <v>-0.10081773187002374</v>
      </c>
      <c r="N25" s="38">
        <f>'Part 1 Data'!F25/'Part 1 Data'!F24-1</f>
        <v>-2.0348837209302362E-2</v>
      </c>
      <c r="O25" s="5">
        <f>'Part 1 Data'!G25/'Part 1 Data'!G24-1</f>
        <v>6.6225165562914245E-3</v>
      </c>
      <c r="P25" s="29">
        <f t="shared" si="4"/>
        <v>-0.12197486554958004</v>
      </c>
      <c r="Q25" s="30">
        <f t="shared" si="5"/>
        <v>4.8890073243130772E-3</v>
      </c>
      <c r="R25" s="30">
        <f t="shared" si="6"/>
        <v>-3.1972613663518334E-2</v>
      </c>
      <c r="S25" s="30">
        <f t="shared" si="7"/>
        <v>-0.10744024842631517</v>
      </c>
      <c r="T25" s="31">
        <f t="shared" si="8"/>
        <v>-2.6971353765593786E-2</v>
      </c>
      <c r="U25" s="27">
        <f t="shared" si="9"/>
        <v>-0.12416284586614787</v>
      </c>
      <c r="V25" s="27">
        <f t="shared" si="10"/>
        <v>-3.708702719708681E-3</v>
      </c>
      <c r="W25" s="27">
        <f t="shared" si="11"/>
        <v>-3.3098398300929616E-2</v>
      </c>
      <c r="X25" s="27">
        <f t="shared" si="12"/>
        <v>-0.10903319233643713</v>
      </c>
      <c r="Y25" s="27">
        <f t="shared" si="13"/>
        <v>-3.2589558507238651E-2</v>
      </c>
      <c r="Z25" s="28">
        <f t="shared" si="14"/>
        <v>1.5416412293580792E-2</v>
      </c>
      <c r="AA25" s="28">
        <f t="shared" si="15"/>
        <v>1.3754475863174568E-5</v>
      </c>
      <c r="AB25" s="28">
        <f t="shared" si="16"/>
        <v>1.0955039700869804E-3</v>
      </c>
      <c r="AC25" s="28">
        <f t="shared" si="17"/>
        <v>1.1888237031074493E-2</v>
      </c>
      <c r="AD25" s="28">
        <f t="shared" si="18"/>
        <v>1.0620793236967312E-3</v>
      </c>
    </row>
    <row r="26" spans="1:30" x14ac:dyDescent="0.35">
      <c r="J26" s="38">
        <f>'Part 1 Data'!B26/'Part 1 Data'!B25-1</f>
        <v>-9.2460881934566141E-2</v>
      </c>
      <c r="K26" s="38">
        <f>'Part 1 Data'!C26/'Part 1 Data'!C25-1</f>
        <v>4.4239725912647243E-2</v>
      </c>
      <c r="L26" s="38">
        <f>'Part 1 Data'!D26/'Part 1 Data'!D25-1</f>
        <v>9.3576297850026302E-2</v>
      </c>
      <c r="M26" s="38">
        <f>'Part 1 Data'!E26/'Part 1 Data'!E25-1</f>
        <v>-1.5555821467032604E-3</v>
      </c>
      <c r="N26" s="38">
        <f>'Part 1 Data'!F26/'Part 1 Data'!F25-1</f>
        <v>-5.3412462908011826E-2</v>
      </c>
      <c r="O26" s="5">
        <f>'Part 1 Data'!G26/'Part 1 Data'!G25-1</f>
        <v>6.5789473684210176E-3</v>
      </c>
      <c r="P26" s="29">
        <f t="shared" si="4"/>
        <v>-9.9039829302987159E-2</v>
      </c>
      <c r="Q26" s="30">
        <f t="shared" si="5"/>
        <v>3.7660778544226226E-2</v>
      </c>
      <c r="R26" s="30">
        <f t="shared" si="6"/>
        <v>8.6997350481605285E-2</v>
      </c>
      <c r="S26" s="30">
        <f t="shared" si="7"/>
        <v>-8.134529515124278E-3</v>
      </c>
      <c r="T26" s="31">
        <f t="shared" si="8"/>
        <v>-5.9991410276432844E-2</v>
      </c>
      <c r="U26" s="27">
        <f t="shared" si="9"/>
        <v>-0.1012713788074254</v>
      </c>
      <c r="V26" s="27">
        <f t="shared" si="10"/>
        <v>2.9019499312334059E-2</v>
      </c>
      <c r="W26" s="27">
        <f t="shared" si="11"/>
        <v>8.5827996656323596E-2</v>
      </c>
      <c r="X26" s="27">
        <f t="shared" si="12"/>
        <v>-9.7710426131166449E-3</v>
      </c>
      <c r="Y26" s="27">
        <f t="shared" si="13"/>
        <v>-6.5653184205948123E-2</v>
      </c>
      <c r="Z26" s="28">
        <f t="shared" si="14"/>
        <v>1.025589216555705E-2</v>
      </c>
      <c r="AA26" s="28">
        <f t="shared" si="15"/>
        <v>8.421313403385569E-4</v>
      </c>
      <c r="AB26" s="28">
        <f t="shared" si="16"/>
        <v>7.3664450100378942E-3</v>
      </c>
      <c r="AC26" s="28">
        <f t="shared" si="17"/>
        <v>9.5473273747341349E-5</v>
      </c>
      <c r="AD26" s="28">
        <f t="shared" si="18"/>
        <v>4.3103405963801564E-3</v>
      </c>
    </row>
    <row r="27" spans="1:30" x14ac:dyDescent="0.35">
      <c r="B27" s="23"/>
      <c r="C27" s="23"/>
      <c r="D27" s="23"/>
      <c r="E27" s="23"/>
      <c r="F27" s="23"/>
      <c r="J27" s="38">
        <f>'Part 1 Data'!B27/'Part 1 Data'!B26-1</f>
        <v>-9.4043887147334804E-3</v>
      </c>
      <c r="K27" s="38">
        <f>'Part 1 Data'!C27/'Part 1 Data'!C26-1</f>
        <v>0.10307765635789834</v>
      </c>
      <c r="L27" s="38">
        <f>'Part 1 Data'!D27/'Part 1 Data'!D26-1</f>
        <v>-1.8125584406243234E-2</v>
      </c>
      <c r="M27" s="38">
        <f>'Part 1 Data'!E27/'Part 1 Data'!E26-1</f>
        <v>4.4642857142857206E-2</v>
      </c>
      <c r="N27" s="38">
        <f>'Part 1 Data'!F27/'Part 1 Data'!F26-1</f>
        <v>9.7178683385579889E-2</v>
      </c>
      <c r="O27" s="5">
        <f>'Part 1 Data'!G27/'Part 1 Data'!G26-1</f>
        <v>0</v>
      </c>
      <c r="P27" s="29">
        <f t="shared" si="4"/>
        <v>-9.4043887147334804E-3</v>
      </c>
      <c r="Q27" s="30">
        <f t="shared" si="5"/>
        <v>0.10307765635789834</v>
      </c>
      <c r="R27" s="30">
        <f t="shared" si="6"/>
        <v>-1.8125584406243234E-2</v>
      </c>
      <c r="S27" s="30">
        <f t="shared" si="7"/>
        <v>4.4642857142857206E-2</v>
      </c>
      <c r="T27" s="31">
        <f t="shared" si="8"/>
        <v>9.7178683385579889E-2</v>
      </c>
      <c r="U27" s="27">
        <f t="shared" si="9"/>
        <v>-1.8214885587592742E-2</v>
      </c>
      <c r="V27" s="27">
        <f t="shared" si="10"/>
        <v>8.7857429757585162E-2</v>
      </c>
      <c r="W27" s="27">
        <f t="shared" si="11"/>
        <v>-2.5873885599945939E-2</v>
      </c>
      <c r="X27" s="27">
        <f t="shared" si="12"/>
        <v>3.6427396676443818E-2</v>
      </c>
      <c r="Y27" s="27">
        <f t="shared" si="13"/>
        <v>8.4937962087643593E-2</v>
      </c>
      <c r="Z27" s="28">
        <f t="shared" si="14"/>
        <v>3.3178205696909381E-4</v>
      </c>
      <c r="AA27" s="28">
        <f t="shared" si="15"/>
        <v>7.7189279636090107E-3</v>
      </c>
      <c r="AB27" s="28">
        <f t="shared" si="16"/>
        <v>6.6945795603908984E-4</v>
      </c>
      <c r="AC27" s="28">
        <f t="shared" si="17"/>
        <v>1.3269552286229902E-3</v>
      </c>
      <c r="AD27" s="28">
        <f t="shared" si="18"/>
        <v>7.2144574036019805E-3</v>
      </c>
    </row>
    <row r="28" spans="1:30" x14ac:dyDescent="0.35">
      <c r="B28" s="23"/>
      <c r="C28" s="23"/>
      <c r="D28" s="23"/>
      <c r="E28" s="23"/>
      <c r="F28" s="23"/>
      <c r="J28" s="38">
        <f>'Part 1 Data'!B28/'Part 1 Data'!B27-1</f>
        <v>-3.2172995780590741E-2</v>
      </c>
      <c r="K28" s="38">
        <f>'Part 1 Data'!C28/'Part 1 Data'!C27-1</f>
        <v>0.16433732135996104</v>
      </c>
      <c r="L28" s="38">
        <f>'Part 1 Data'!D28/'Part 1 Data'!D27-1</f>
        <v>7.1301247771835552E-3</v>
      </c>
      <c r="M28" s="38">
        <f>'Part 1 Data'!E28/'Part 1 Data'!E27-1</f>
        <v>9.6368955429357861E-3</v>
      </c>
      <c r="N28" s="38">
        <f>'Part 1 Data'!F28/'Part 1 Data'!F27-1</f>
        <v>-4.5714285714285707E-2</v>
      </c>
      <c r="O28" s="5">
        <f>'Part 1 Data'!G28/'Part 1 Data'!G27-1</f>
        <v>6.5359477124182774E-3</v>
      </c>
      <c r="P28" s="29">
        <f t="shared" si="4"/>
        <v>-3.8708943493009018E-2</v>
      </c>
      <c r="Q28" s="30">
        <f t="shared" si="5"/>
        <v>0.15780137364754276</v>
      </c>
      <c r="R28" s="30">
        <f t="shared" si="6"/>
        <v>5.9417706476527776E-4</v>
      </c>
      <c r="S28" s="30">
        <f t="shared" si="7"/>
        <v>3.1009478305175087E-3</v>
      </c>
      <c r="T28" s="31">
        <f t="shared" si="8"/>
        <v>-5.2250233426703985E-2</v>
      </c>
      <c r="U28" s="27">
        <f t="shared" si="9"/>
        <v>-4.0983492653449999E-2</v>
      </c>
      <c r="V28" s="27">
        <f t="shared" si="10"/>
        <v>0.14911709475964785</v>
      </c>
      <c r="W28" s="27">
        <f t="shared" si="11"/>
        <v>-6.1817641651915056E-4</v>
      </c>
      <c r="X28" s="27">
        <f t="shared" si="12"/>
        <v>1.4214350765224017E-3</v>
      </c>
      <c r="Y28" s="27">
        <f t="shared" si="13"/>
        <v>-5.7955007012221997E-2</v>
      </c>
      <c r="Z28" s="28">
        <f t="shared" si="14"/>
        <v>1.6796466700753901E-3</v>
      </c>
      <c r="AA28" s="28">
        <f t="shared" si="15"/>
        <v>2.2235907949557796E-2</v>
      </c>
      <c r="AB28" s="28">
        <f t="shared" si="16"/>
        <v>3.8214208194045834E-7</v>
      </c>
      <c r="AC28" s="28">
        <f t="shared" si="17"/>
        <v>2.0204776767682461E-6</v>
      </c>
      <c r="AD28" s="28">
        <f t="shared" si="18"/>
        <v>3.358782837786701E-3</v>
      </c>
    </row>
    <row r="29" spans="1:30" x14ac:dyDescent="0.35">
      <c r="J29" s="38">
        <f>'Part 1 Data'!B29/'Part 1 Data'!B28-1</f>
        <v>8.1198910081743847E-2</v>
      </c>
      <c r="K29" s="38">
        <f>'Part 1 Data'!C29/'Part 1 Data'!C28-1</f>
        <v>-8.6020777814790339E-3</v>
      </c>
      <c r="L29" s="38">
        <f>'Part 1 Data'!D29/'Part 1 Data'!D28-1</f>
        <v>-1.9929688447084426E-2</v>
      </c>
      <c r="M29" s="38">
        <f>'Part 1 Data'!E29/'Part 1 Data'!E28-1</f>
        <v>2.5964433838986611E-2</v>
      </c>
      <c r="N29" s="38">
        <f>'Part 1 Data'!F29/'Part 1 Data'!F28-1</f>
        <v>2.2155688622754521E-2</v>
      </c>
      <c r="O29" s="5">
        <f>'Part 1 Data'!G29/'Part 1 Data'!G28-1</f>
        <v>6.4935064935065512E-3</v>
      </c>
      <c r="P29" s="29">
        <f t="shared" si="4"/>
        <v>7.4705403588237296E-2</v>
      </c>
      <c r="Q29" s="30">
        <f t="shared" si="5"/>
        <v>-1.5095584274985585E-2</v>
      </c>
      <c r="R29" s="30">
        <f t="shared" si="6"/>
        <v>-2.6423194940590977E-2</v>
      </c>
      <c r="S29" s="30">
        <f t="shared" si="7"/>
        <v>1.947092734548006E-2</v>
      </c>
      <c r="T29" s="31">
        <f t="shared" si="8"/>
        <v>1.566218212924797E-2</v>
      </c>
      <c r="U29" s="27">
        <f t="shared" si="9"/>
        <v>7.2388413208884589E-2</v>
      </c>
      <c r="V29" s="27">
        <f t="shared" si="10"/>
        <v>-2.3822304381792218E-2</v>
      </c>
      <c r="W29" s="27">
        <f t="shared" si="11"/>
        <v>-2.7677989640787132E-2</v>
      </c>
      <c r="X29" s="27">
        <f t="shared" si="12"/>
        <v>1.7748973372573227E-2</v>
      </c>
      <c r="Y29" s="27">
        <f t="shared" si="13"/>
        <v>9.9149673248182316E-3</v>
      </c>
      <c r="Z29" s="28">
        <f t="shared" si="14"/>
        <v>5.2400823669002169E-3</v>
      </c>
      <c r="AA29" s="28">
        <f t="shared" si="15"/>
        <v>5.6750218605875673E-4</v>
      </c>
      <c r="AB29" s="28">
        <f t="shared" si="16"/>
        <v>7.6607111055551982E-4</v>
      </c>
      <c r="AC29" s="28">
        <f t="shared" si="17"/>
        <v>3.1502605578031341E-4</v>
      </c>
      <c r="AD29" s="28">
        <f t="shared" si="18"/>
        <v>9.83065770522132E-5</v>
      </c>
    </row>
    <row r="30" spans="1:30" x14ac:dyDescent="0.35">
      <c r="J30" s="38">
        <f>'Part 1 Data'!B30/'Part 1 Data'!B29-1</f>
        <v>5.2419354838709742E-2</v>
      </c>
      <c r="K30" s="38">
        <f>'Part 1 Data'!C30/'Part 1 Data'!C29-1</f>
        <v>-3.0679043424527985E-2</v>
      </c>
      <c r="L30" s="38">
        <f>'Part 1 Data'!D30/'Part 1 Data'!D29-1</f>
        <v>2.0532864953120677E-2</v>
      </c>
      <c r="M30" s="38">
        <f>'Part 1 Data'!E30/'Part 1 Data'!E29-1</f>
        <v>-7.8635507808174632E-3</v>
      </c>
      <c r="N30" s="38">
        <f>'Part 1 Data'!F30/'Part 1 Data'!F29-1</f>
        <v>-3.0462800234329124E-2</v>
      </c>
      <c r="O30" s="5">
        <f>'Part 1 Data'!G30/'Part 1 Data'!G29-1</f>
        <v>1.2903225806451646E-2</v>
      </c>
      <c r="P30" s="29">
        <f t="shared" si="4"/>
        <v>3.9516129032258096E-2</v>
      </c>
      <c r="Q30" s="30">
        <f t="shared" si="5"/>
        <v>-4.3582269230979631E-2</v>
      </c>
      <c r="R30" s="30">
        <f t="shared" si="6"/>
        <v>7.6296391466690316E-3</v>
      </c>
      <c r="S30" s="30">
        <f t="shared" si="7"/>
        <v>-2.0766776587269109E-2</v>
      </c>
      <c r="T30" s="31">
        <f t="shared" si="8"/>
        <v>-4.336602604078077E-2</v>
      </c>
      <c r="U30" s="27">
        <f t="shared" si="9"/>
        <v>4.3608857965850484E-2</v>
      </c>
      <c r="V30" s="27">
        <f t="shared" si="10"/>
        <v>-4.589927002484117E-2</v>
      </c>
      <c r="W30" s="27">
        <f t="shared" si="11"/>
        <v>1.2784563759417972E-2</v>
      </c>
      <c r="X30" s="27">
        <f t="shared" si="12"/>
        <v>-1.6079011247230848E-2</v>
      </c>
      <c r="Y30" s="27">
        <f t="shared" si="13"/>
        <v>-4.2703521532265414E-2</v>
      </c>
      <c r="Z30" s="28">
        <f t="shared" si="14"/>
        <v>1.9017324930857213E-3</v>
      </c>
      <c r="AA30" s="28">
        <f t="shared" si="15"/>
        <v>2.106742988813283E-3</v>
      </c>
      <c r="AB30" s="28">
        <f t="shared" si="16"/>
        <v>1.6344507051862338E-4</v>
      </c>
      <c r="AC30" s="28">
        <f t="shared" si="17"/>
        <v>2.5853460268857612E-4</v>
      </c>
      <c r="AD30" s="28">
        <f t="shared" si="18"/>
        <v>1.8235907512566558E-3</v>
      </c>
    </row>
    <row r="31" spans="1:30" x14ac:dyDescent="0.35">
      <c r="J31" s="38">
        <f>'Part 1 Data'!B31/'Part 1 Data'!B30-1</f>
        <v>5.6992337164750939E-2</v>
      </c>
      <c r="K31" s="38">
        <f>'Part 1 Data'!C31/'Part 1 Data'!C30-1</f>
        <v>3.4079738203136367E-2</v>
      </c>
      <c r="L31" s="38">
        <f>'Part 1 Data'!D31/'Part 1 Data'!D30-1</f>
        <v>1.1562795433059492E-2</v>
      </c>
      <c r="M31" s="38">
        <f>'Part 1 Data'!E31/'Part 1 Data'!E30-1</f>
        <v>3.281982585398513E-2</v>
      </c>
      <c r="N31" s="38">
        <f>'Part 1 Data'!F31/'Part 1 Data'!F30-1</f>
        <v>-4.2296072507552851E-2</v>
      </c>
      <c r="O31" s="5">
        <f>'Part 1 Data'!G31/'Part 1 Data'!G30-1</f>
        <v>-6.3694267515923553E-3</v>
      </c>
      <c r="P31" s="29">
        <f t="shared" si="4"/>
        <v>6.3361763916343294E-2</v>
      </c>
      <c r="Q31" s="30">
        <f t="shared" si="5"/>
        <v>4.0449164954728722E-2</v>
      </c>
      <c r="R31" s="30">
        <f t="shared" si="6"/>
        <v>1.7932222184651847E-2</v>
      </c>
      <c r="S31" s="30">
        <f t="shared" si="7"/>
        <v>3.9189252605577485E-2</v>
      </c>
      <c r="T31" s="31">
        <f t="shared" si="8"/>
        <v>-3.5926645755960496E-2</v>
      </c>
      <c r="U31" s="27">
        <f t="shared" si="9"/>
        <v>4.8181840291891681E-2</v>
      </c>
      <c r="V31" s="27">
        <f t="shared" si="10"/>
        <v>1.8859511602823183E-2</v>
      </c>
      <c r="W31" s="27">
        <f t="shared" si="11"/>
        <v>3.814494239356786E-3</v>
      </c>
      <c r="X31" s="27">
        <f t="shared" si="12"/>
        <v>2.4604365387571745E-2</v>
      </c>
      <c r="Y31" s="27">
        <f t="shared" si="13"/>
        <v>-5.4536793805489141E-2</v>
      </c>
      <c r="Z31" s="28">
        <f t="shared" si="14"/>
        <v>2.3214897339133567E-3</v>
      </c>
      <c r="AA31" s="28">
        <f t="shared" si="15"/>
        <v>3.5568117789702225E-4</v>
      </c>
      <c r="AB31" s="28">
        <f t="shared" si="16"/>
        <v>1.4550366302086106E-5</v>
      </c>
      <c r="AC31" s="28">
        <f t="shared" si="17"/>
        <v>6.0537479612513846E-4</v>
      </c>
      <c r="AD31" s="28">
        <f t="shared" si="18"/>
        <v>2.9742618785824388E-3</v>
      </c>
    </row>
    <row r="32" spans="1:30" x14ac:dyDescent="0.35">
      <c r="J32" s="38">
        <f>'Part 1 Data'!B32/'Part 1 Data'!B31-1</f>
        <v>-7.7027639329406705E-3</v>
      </c>
      <c r="K32" s="38">
        <f>'Part 1 Data'!C32/'Part 1 Data'!C31-1</f>
        <v>-0.1418072855205661</v>
      </c>
      <c r="L32" s="38">
        <f>'Part 1 Data'!D32/'Part 1 Data'!D31-1</f>
        <v>-1.059190031152657E-2</v>
      </c>
      <c r="M32" s="38">
        <f>'Part 1 Data'!E32/'Part 1 Data'!E31-1</f>
        <v>-9.500648508430598E-2</v>
      </c>
      <c r="N32" s="38">
        <f>'Part 1 Data'!F32/'Part 1 Data'!F31-1</f>
        <v>3.7854889589905349E-2</v>
      </c>
      <c r="O32" s="5">
        <f>'Part 1 Data'!G32/'Part 1 Data'!G31-1</f>
        <v>0</v>
      </c>
      <c r="P32" s="29">
        <f t="shared" si="4"/>
        <v>-7.7027639329406705E-3</v>
      </c>
      <c r="Q32" s="30">
        <f t="shared" si="5"/>
        <v>-0.1418072855205661</v>
      </c>
      <c r="R32" s="30">
        <f t="shared" si="6"/>
        <v>-1.059190031152657E-2</v>
      </c>
      <c r="S32" s="30">
        <f t="shared" si="7"/>
        <v>-9.500648508430598E-2</v>
      </c>
      <c r="T32" s="31">
        <f t="shared" si="8"/>
        <v>3.7854889589905349E-2</v>
      </c>
      <c r="U32" s="27">
        <f t="shared" si="9"/>
        <v>-1.6513260805799932E-2</v>
      </c>
      <c r="V32" s="27">
        <f t="shared" si="10"/>
        <v>-0.15702751212087929</v>
      </c>
      <c r="W32" s="27">
        <f t="shared" si="11"/>
        <v>-1.8340201505229276E-2</v>
      </c>
      <c r="X32" s="27">
        <f t="shared" si="12"/>
        <v>-0.10322194555071937</v>
      </c>
      <c r="Y32" s="27">
        <f t="shared" si="13"/>
        <v>2.561416829196906E-2</v>
      </c>
      <c r="Z32" s="28">
        <f t="shared" si="14"/>
        <v>2.7268778244036822E-4</v>
      </c>
      <c r="AA32" s="28">
        <f t="shared" si="15"/>
        <v>2.4657639562872893E-2</v>
      </c>
      <c r="AB32" s="28">
        <f t="shared" si="16"/>
        <v>3.3636299125241418E-4</v>
      </c>
      <c r="AC32" s="28">
        <f t="shared" si="17"/>
        <v>1.0654770043275674E-2</v>
      </c>
      <c r="AD32" s="28">
        <f t="shared" si="18"/>
        <v>6.5608561728931313E-4</v>
      </c>
    </row>
    <row r="33" spans="10:30" x14ac:dyDescent="0.35">
      <c r="J33" s="38">
        <f>'Part 1 Data'!B33/'Part 1 Data'!B32-1</f>
        <v>-1.4155251141552472E-2</v>
      </c>
      <c r="K33" s="38">
        <f>'Part 1 Data'!C33/'Part 1 Data'!C32-1</f>
        <v>-3.901507175792418E-2</v>
      </c>
      <c r="L33" s="38">
        <f>'Part 1 Data'!D33/'Part 1 Data'!D32-1</f>
        <v>2.9572757217593448E-2</v>
      </c>
      <c r="M33" s="38">
        <f>'Part 1 Data'!E33/'Part 1 Data'!E32-1</f>
        <v>-4.8966917472829441E-2</v>
      </c>
      <c r="N33" s="38">
        <f>'Part 1 Data'!F33/'Part 1 Data'!F32-1</f>
        <v>7.2948328267477214E-2</v>
      </c>
      <c r="O33" s="5">
        <f>'Part 1 Data'!G33/'Part 1 Data'!G32-1</f>
        <v>6.4102564102563875E-3</v>
      </c>
      <c r="P33" s="29">
        <f t="shared" si="4"/>
        <v>-2.0565507551808859E-2</v>
      </c>
      <c r="Q33" s="30">
        <f t="shared" si="5"/>
        <v>-4.5425328168180568E-2</v>
      </c>
      <c r="R33" s="30">
        <f t="shared" si="6"/>
        <v>2.3162500807337061E-2</v>
      </c>
      <c r="S33" s="30">
        <f t="shared" si="7"/>
        <v>-5.5377173883085828E-2</v>
      </c>
      <c r="T33" s="31">
        <f t="shared" si="8"/>
        <v>6.6538071857220826E-2</v>
      </c>
      <c r="U33" s="27">
        <f t="shared" si="9"/>
        <v>-2.2965748014411733E-2</v>
      </c>
      <c r="V33" s="27">
        <f t="shared" si="10"/>
        <v>-5.4235298358237365E-2</v>
      </c>
      <c r="W33" s="27">
        <f t="shared" si="11"/>
        <v>2.1824456023890743E-2</v>
      </c>
      <c r="X33" s="27">
        <f t="shared" si="12"/>
        <v>-5.7182377939242829E-2</v>
      </c>
      <c r="Y33" s="27">
        <f t="shared" si="13"/>
        <v>6.0707606969540924E-2</v>
      </c>
      <c r="Z33" s="28">
        <f t="shared" si="14"/>
        <v>5.2742558186145646E-4</v>
      </c>
      <c r="AA33" s="28">
        <f t="shared" si="15"/>
        <v>2.9414675880070247E-3</v>
      </c>
      <c r="AB33" s="28">
        <f t="shared" si="16"/>
        <v>4.7630688073874091E-4</v>
      </c>
      <c r="AC33" s="28">
        <f t="shared" si="17"/>
        <v>3.2698243467864049E-3</v>
      </c>
      <c r="AD33" s="28">
        <f t="shared" si="18"/>
        <v>3.6854135439682539E-3</v>
      </c>
    </row>
    <row r="34" spans="10:30" x14ac:dyDescent="0.35">
      <c r="J34" s="38">
        <f>'Part 1 Data'!B34/'Part 1 Data'!B33-1</f>
        <v>5.5581287633164056E-3</v>
      </c>
      <c r="K34" s="38">
        <f>'Part 1 Data'!C34/'Part 1 Data'!C33-1</f>
        <v>-7.4010729285283738E-2</v>
      </c>
      <c r="L34" s="38">
        <f>'Part 1 Data'!D34/'Part 1 Data'!D33-1</f>
        <v>-2.1219035968853661E-2</v>
      </c>
      <c r="M34" s="38">
        <f>'Part 1 Data'!E34/'Part 1 Data'!E33-1</f>
        <v>-0.11679015446439778</v>
      </c>
      <c r="N34" s="38">
        <f>'Part 1 Data'!F34/'Part 1 Data'!F33-1</f>
        <v>-1.0764872521246471E-2</v>
      </c>
      <c r="O34" s="5">
        <f>'Part 1 Data'!G34/'Part 1 Data'!G33-1</f>
        <v>0</v>
      </c>
      <c r="P34" s="29">
        <f t="shared" si="4"/>
        <v>5.5581287633164056E-3</v>
      </c>
      <c r="Q34" s="30">
        <f t="shared" si="5"/>
        <v>-7.4010729285283738E-2</v>
      </c>
      <c r="R34" s="30">
        <f t="shared" si="6"/>
        <v>-2.1219035968853661E-2</v>
      </c>
      <c r="S34" s="30">
        <f t="shared" si="7"/>
        <v>-0.11679015446439778</v>
      </c>
      <c r="T34" s="31">
        <f t="shared" si="8"/>
        <v>-1.0764872521246471E-2</v>
      </c>
      <c r="U34" s="27">
        <f t="shared" si="9"/>
        <v>-3.252368109542856E-3</v>
      </c>
      <c r="V34" s="27">
        <f t="shared" si="10"/>
        <v>-8.9230955885596916E-2</v>
      </c>
      <c r="W34" s="27">
        <f t="shared" si="11"/>
        <v>-2.8967337162556367E-2</v>
      </c>
      <c r="X34" s="27">
        <f t="shared" si="12"/>
        <v>-0.12500561493081117</v>
      </c>
      <c r="Y34" s="27">
        <f t="shared" si="13"/>
        <v>-2.3005593819182761E-2</v>
      </c>
      <c r="Z34" s="28">
        <f t="shared" si="14"/>
        <v>1.057789831997137E-5</v>
      </c>
      <c r="AA34" s="28">
        <f t="shared" si="15"/>
        <v>7.9621634882573421E-3</v>
      </c>
      <c r="AB34" s="28">
        <f t="shared" si="16"/>
        <v>8.3910662228921912E-4</v>
      </c>
      <c r="AC34" s="28">
        <f t="shared" si="17"/>
        <v>1.5626403764230239E-2</v>
      </c>
      <c r="AD34" s="28">
        <f t="shared" si="18"/>
        <v>5.2925734697322011E-4</v>
      </c>
    </row>
    <row r="35" spans="10:30" x14ac:dyDescent="0.35">
      <c r="J35" s="38">
        <f>'Part 1 Data'!B35/'Part 1 Data'!B34-1</f>
        <v>5.066789497927271E-3</v>
      </c>
      <c r="K35" s="38">
        <f>'Part 1 Data'!C35/'Part 1 Data'!C34-1</f>
        <v>-1.5621034900420772E-2</v>
      </c>
      <c r="L35" s="38">
        <f>'Part 1 Data'!D35/'Part 1 Data'!D34-1</f>
        <v>5.2875718028233543E-4</v>
      </c>
      <c r="M35" s="38">
        <f>'Part 1 Data'!E35/'Part 1 Data'!E34-1</f>
        <v>-4.5855253803497753E-2</v>
      </c>
      <c r="N35" s="38">
        <f>'Part 1 Data'!F35/'Part 1 Data'!F34-1</f>
        <v>0.11397479954180989</v>
      </c>
      <c r="O35" s="5">
        <f>'Part 1 Data'!G35/'Part 1 Data'!G34-1</f>
        <v>-7.6433121019108263E-2</v>
      </c>
      <c r="P35" s="29">
        <f t="shared" si="4"/>
        <v>8.1499910517035534E-2</v>
      </c>
      <c r="Q35" s="30">
        <f t="shared" si="5"/>
        <v>6.0812086118687492E-2</v>
      </c>
      <c r="R35" s="30">
        <f t="shared" si="6"/>
        <v>7.6961878199390599E-2</v>
      </c>
      <c r="S35" s="30">
        <f t="shared" si="7"/>
        <v>3.057786721561051E-2</v>
      </c>
      <c r="T35" s="31">
        <f t="shared" si="8"/>
        <v>0.19040792056091815</v>
      </c>
      <c r="U35" s="27">
        <f t="shared" si="9"/>
        <v>-3.7437073749319906E-3</v>
      </c>
      <c r="V35" s="27">
        <f t="shared" si="10"/>
        <v>-3.0841261500733956E-2</v>
      </c>
      <c r="W35" s="27">
        <f t="shared" si="11"/>
        <v>-7.2195440134203703E-3</v>
      </c>
      <c r="X35" s="27">
        <f t="shared" si="12"/>
        <v>-5.4070714269911141E-2</v>
      </c>
      <c r="Y35" s="27">
        <f t="shared" si="13"/>
        <v>0.10173407824387359</v>
      </c>
      <c r="Z35" s="28">
        <f t="shared" si="14"/>
        <v>1.4015344909120176E-5</v>
      </c>
      <c r="AA35" s="28">
        <f t="shared" si="15"/>
        <v>9.5118341095665453E-4</v>
      </c>
      <c r="AB35" s="28">
        <f t="shared" si="16"/>
        <v>5.2121815761713908E-5</v>
      </c>
      <c r="AC35" s="28">
        <f t="shared" si="17"/>
        <v>2.9236421416583723E-3</v>
      </c>
      <c r="AD35" s="28">
        <f t="shared" si="18"/>
        <v>1.0349822676130594E-2</v>
      </c>
    </row>
    <row r="36" spans="10:30" x14ac:dyDescent="0.35">
      <c r="J36" s="38">
        <f>'Part 1 Data'!B36/'Part 1 Data'!B35-1</f>
        <v>-4.8120989917506907E-2</v>
      </c>
      <c r="K36" s="38">
        <f>'Part 1 Data'!C36/'Part 1 Data'!C35-1</f>
        <v>0.17394712309563842</v>
      </c>
      <c r="L36" s="38">
        <f>'Part 1 Data'!D36/'Part 1 Data'!D35-1</f>
        <v>1.5518028297580866E-2</v>
      </c>
      <c r="M36" s="38">
        <f>'Part 1 Data'!E36/'Part 1 Data'!E35-1</f>
        <v>2.473735191118398E-2</v>
      </c>
      <c r="N36" s="38">
        <f>'Part 1 Data'!F36/'Part 1 Data'!F35-1</f>
        <v>-3.0848329048843159E-2</v>
      </c>
      <c r="O36" s="5">
        <f>'Part 1 Data'!G36/'Part 1 Data'!G35-1</f>
        <v>-1.379310344827589E-2</v>
      </c>
      <c r="P36" s="29">
        <f t="shared" si="4"/>
        <v>-3.4327886469231017E-2</v>
      </c>
      <c r="Q36" s="30">
        <f t="shared" si="5"/>
        <v>0.18774022654391431</v>
      </c>
      <c r="R36" s="30">
        <f t="shared" si="6"/>
        <v>2.9311131745856756E-2</v>
      </c>
      <c r="S36" s="30">
        <f t="shared" si="7"/>
        <v>3.853045535945987E-2</v>
      </c>
      <c r="T36" s="31">
        <f t="shared" si="8"/>
        <v>-1.705522560056727E-2</v>
      </c>
      <c r="U36" s="27">
        <f t="shared" si="9"/>
        <v>-5.6931486790366165E-2</v>
      </c>
      <c r="V36" s="27">
        <f t="shared" si="10"/>
        <v>0.15872689649532523</v>
      </c>
      <c r="W36" s="27">
        <f t="shared" si="11"/>
        <v>7.7697271038781601E-3</v>
      </c>
      <c r="X36" s="27">
        <f t="shared" si="12"/>
        <v>1.6521891444770596E-2</v>
      </c>
      <c r="Y36" s="27">
        <f t="shared" si="13"/>
        <v>-4.3089050346779449E-2</v>
      </c>
      <c r="Z36" s="28">
        <f t="shared" si="14"/>
        <v>3.2411941881616371E-3</v>
      </c>
      <c r="AA36" s="28">
        <f t="shared" si="15"/>
        <v>2.519422767103769E-2</v>
      </c>
      <c r="AB36" s="28">
        <f t="shared" si="16"/>
        <v>6.03686592687389E-5</v>
      </c>
      <c r="AC36" s="28">
        <f t="shared" si="17"/>
        <v>2.729728969127838E-4</v>
      </c>
      <c r="AD36" s="28">
        <f t="shared" si="18"/>
        <v>1.8566662597872942E-3</v>
      </c>
    </row>
    <row r="37" spans="10:30" x14ac:dyDescent="0.35">
      <c r="J37" s="38">
        <f>'Part 1 Data'!B37/'Part 1 Data'!B36-1</f>
        <v>-5.8738565238324436E-2</v>
      </c>
      <c r="K37" s="38">
        <f>'Part 1 Data'!C37/'Part 1 Data'!C36-1</f>
        <v>6.2957403836509496E-2</v>
      </c>
      <c r="L37" s="38">
        <f>'Part 1 Data'!D37/'Part 1 Data'!D36-1</f>
        <v>1.8994677705499674E-2</v>
      </c>
      <c r="M37" s="38">
        <f>'Part 1 Data'!E37/'Part 1 Data'!E36-1</f>
        <v>0.27703046608012794</v>
      </c>
      <c r="N37" s="38">
        <f>'Part 1 Data'!F37/'Part 1 Data'!F36-1</f>
        <v>1.3262599469495928E-2</v>
      </c>
      <c r="O37" s="5">
        <f>'Part 1 Data'!G37/'Part 1 Data'!G36-1</f>
        <v>0</v>
      </c>
      <c r="P37" s="29">
        <f t="shared" si="4"/>
        <v>-5.8738565238324436E-2</v>
      </c>
      <c r="Q37" s="30">
        <f t="shared" si="5"/>
        <v>6.2957403836509496E-2</v>
      </c>
      <c r="R37" s="30">
        <f t="shared" si="6"/>
        <v>1.8994677705499674E-2</v>
      </c>
      <c r="S37" s="30">
        <f t="shared" si="7"/>
        <v>0.27703046608012794</v>
      </c>
      <c r="T37" s="31">
        <f t="shared" si="8"/>
        <v>1.3262599469495928E-2</v>
      </c>
      <c r="U37" s="27">
        <f t="shared" si="9"/>
        <v>-6.7549062111183694E-2</v>
      </c>
      <c r="V37" s="27">
        <f t="shared" si="10"/>
        <v>4.7737177236196311E-2</v>
      </c>
      <c r="W37" s="27">
        <f t="shared" si="11"/>
        <v>1.1246376511796968E-2</v>
      </c>
      <c r="X37" s="27">
        <f t="shared" si="12"/>
        <v>0.26881500561371457</v>
      </c>
      <c r="Y37" s="27">
        <f t="shared" si="13"/>
        <v>1.0218781715596384E-3</v>
      </c>
      <c r="Z37" s="28">
        <f t="shared" si="14"/>
        <v>4.5628757921005528E-3</v>
      </c>
      <c r="AA37" s="28">
        <f t="shared" si="15"/>
        <v>2.2788380904800194E-3</v>
      </c>
      <c r="AB37" s="28">
        <f t="shared" si="16"/>
        <v>1.2648098464509855E-4</v>
      </c>
      <c r="AC37" s="28">
        <f t="shared" si="17"/>
        <v>7.2261507243101403E-2</v>
      </c>
      <c r="AD37" s="28">
        <f t="shared" si="18"/>
        <v>1.0442349975100698E-6</v>
      </c>
    </row>
    <row r="38" spans="10:30" x14ac:dyDescent="0.35">
      <c r="J38" s="38">
        <f>'Part 1 Data'!B38/'Part 1 Data'!B37-1</f>
        <v>-3.5805626598465201E-3</v>
      </c>
      <c r="K38" s="38">
        <f>'Part 1 Data'!C38/'Part 1 Data'!C37-1</f>
        <v>4.4961041208936958E-2</v>
      </c>
      <c r="L38" s="38">
        <f>'Part 1 Data'!D38/'Part 1 Data'!D37-1</f>
        <v>1.1444356748224083E-2</v>
      </c>
      <c r="M38" s="38">
        <f>'Part 1 Data'!E38/'Part 1 Data'!E37-1</f>
        <v>2.2775152308831093E-2</v>
      </c>
      <c r="N38" s="38">
        <f>'Part 1 Data'!F38/'Part 1 Data'!F37-1</f>
        <v>0.11256544502617793</v>
      </c>
      <c r="O38" s="5">
        <f>'Part 1 Data'!G38/'Part 1 Data'!G37-1</f>
        <v>-2.7972027972028024E-2</v>
      </c>
      <c r="P38" s="29">
        <f t="shared" si="4"/>
        <v>2.4391465312181504E-2</v>
      </c>
      <c r="Q38" s="30">
        <f t="shared" si="5"/>
        <v>7.2933069180964982E-2</v>
      </c>
      <c r="R38" s="30">
        <f t="shared" si="6"/>
        <v>3.9416384720252107E-2</v>
      </c>
      <c r="S38" s="30">
        <f t="shared" si="7"/>
        <v>5.0747180280859117E-2</v>
      </c>
      <c r="T38" s="31">
        <f t="shared" si="8"/>
        <v>0.14053747299820596</v>
      </c>
      <c r="U38" s="27">
        <f t="shared" si="9"/>
        <v>-1.2391059532705782E-2</v>
      </c>
      <c r="V38" s="27">
        <f t="shared" si="10"/>
        <v>2.9740814608623774E-2</v>
      </c>
      <c r="W38" s="27">
        <f t="shared" si="11"/>
        <v>3.6960555545213769E-3</v>
      </c>
      <c r="X38" s="27">
        <f t="shared" si="12"/>
        <v>1.4559691842417708E-2</v>
      </c>
      <c r="Y38" s="27">
        <f t="shared" si="13"/>
        <v>0.10032472372824164</v>
      </c>
      <c r="Z38" s="28">
        <f t="shared" si="14"/>
        <v>1.5353835634305881E-4</v>
      </c>
      <c r="AA38" s="28">
        <f t="shared" si="15"/>
        <v>8.845160535845293E-4</v>
      </c>
      <c r="AB38" s="28">
        <f t="shared" si="16"/>
        <v>1.3660826662108324E-5</v>
      </c>
      <c r="AC38" s="28">
        <f t="shared" si="17"/>
        <v>2.1198462654616474E-4</v>
      </c>
      <c r="AD38" s="28">
        <f t="shared" si="18"/>
        <v>1.0065050191148011E-2</v>
      </c>
    </row>
    <row r="39" spans="10:30" x14ac:dyDescent="0.35">
      <c r="J39" s="38">
        <f>'Part 1 Data'!B39/'Part 1 Data'!B38-1</f>
        <v>4.2607802874743195E-2</v>
      </c>
      <c r="K39" s="38">
        <f>'Part 1 Data'!C39/'Part 1 Data'!C38-1</f>
        <v>-4.8802577583995865E-2</v>
      </c>
      <c r="L39" s="38">
        <f>'Part 1 Data'!D39/'Part 1 Data'!D38-1</f>
        <v>1.5629661931100935E-2</v>
      </c>
      <c r="M39" s="38">
        <f>'Part 1 Data'!E39/'Part 1 Data'!E38-1</f>
        <v>-9.6309079775093176E-3</v>
      </c>
      <c r="N39" s="38">
        <f>'Part 1 Data'!F39/'Part 1 Data'!F38-1</f>
        <v>3.6235294117646921E-2</v>
      </c>
      <c r="O39" s="5">
        <f>'Part 1 Data'!G39/'Part 1 Data'!G38-1</f>
        <v>-4.3165467625899234E-2</v>
      </c>
      <c r="P39" s="29">
        <f t="shared" si="4"/>
        <v>8.5773270500642429E-2</v>
      </c>
      <c r="Q39" s="30">
        <f t="shared" si="5"/>
        <v>-5.6371099580966311E-3</v>
      </c>
      <c r="R39" s="30">
        <f t="shared" si="6"/>
        <v>5.879512955700017E-2</v>
      </c>
      <c r="S39" s="30">
        <f t="shared" si="7"/>
        <v>3.3534559648389917E-2</v>
      </c>
      <c r="T39" s="31">
        <f t="shared" si="8"/>
        <v>7.9400761743546155E-2</v>
      </c>
      <c r="U39" s="27">
        <f t="shared" si="9"/>
        <v>3.3797306001883937E-2</v>
      </c>
      <c r="V39" s="27">
        <f t="shared" si="10"/>
        <v>-6.4022804184309043E-2</v>
      </c>
      <c r="W39" s="27">
        <f t="shared" si="11"/>
        <v>7.8813607373982297E-3</v>
      </c>
      <c r="X39" s="27">
        <f t="shared" si="12"/>
        <v>-1.7846368443922702E-2</v>
      </c>
      <c r="Y39" s="27">
        <f t="shared" si="13"/>
        <v>2.3994572819710631E-2</v>
      </c>
      <c r="Z39" s="28">
        <f t="shared" si="14"/>
        <v>1.1422578929849801E-3</v>
      </c>
      <c r="AA39" s="28">
        <f t="shared" si="15"/>
        <v>4.0989194556223796E-3</v>
      </c>
      <c r="AB39" s="28">
        <f t="shared" si="16"/>
        <v>6.2115847073002369E-5</v>
      </c>
      <c r="AC39" s="28">
        <f t="shared" si="17"/>
        <v>3.1849286663624001E-4</v>
      </c>
      <c r="AD39" s="28">
        <f t="shared" si="18"/>
        <v>5.757395248003962E-4</v>
      </c>
    </row>
    <row r="40" spans="10:30" x14ac:dyDescent="0.35">
      <c r="J40" s="38">
        <f>'Part 1 Data'!B40/'Part 1 Data'!B39-1</f>
        <v>1.4771048744461002E-2</v>
      </c>
      <c r="K40" s="38">
        <f>'Part 1 Data'!C40/'Part 1 Data'!C39-1</f>
        <v>-6.3695627139875866E-2</v>
      </c>
      <c r="L40" s="38">
        <f>'Part 1 Data'!D40/'Part 1 Data'!D39-1</f>
        <v>-1.1524902829250783E-3</v>
      </c>
      <c r="M40" s="38">
        <f>'Part 1 Data'!E40/'Part 1 Data'!E39-1</f>
        <v>0.11231028667790888</v>
      </c>
      <c r="N40" s="38">
        <f>'Part 1 Data'!F40/'Part 1 Data'!F39-1</f>
        <v>-6.2216167120799248E-2</v>
      </c>
      <c r="O40" s="5">
        <f>'Part 1 Data'!G40/'Part 1 Data'!G39-1</f>
        <v>-2.2556390977443663E-2</v>
      </c>
      <c r="P40" s="29">
        <f t="shared" si="4"/>
        <v>3.7327439721904665E-2</v>
      </c>
      <c r="Q40" s="30">
        <f t="shared" si="5"/>
        <v>-4.1139236162432202E-2</v>
      </c>
      <c r="R40" s="30">
        <f t="shared" si="6"/>
        <v>2.1403900694518585E-2</v>
      </c>
      <c r="S40" s="30">
        <f t="shared" si="7"/>
        <v>0.13486667765535254</v>
      </c>
      <c r="T40" s="31">
        <f t="shared" si="8"/>
        <v>-3.9659776143355585E-2</v>
      </c>
      <c r="U40" s="27">
        <f t="shared" si="9"/>
        <v>5.9605518716017401E-3</v>
      </c>
      <c r="V40" s="27">
        <f t="shared" si="10"/>
        <v>-7.8915853740189043E-2</v>
      </c>
      <c r="W40" s="27">
        <f t="shared" si="11"/>
        <v>-8.900791476627784E-3</v>
      </c>
      <c r="X40" s="27">
        <f t="shared" si="12"/>
        <v>0.10409482621149549</v>
      </c>
      <c r="Y40" s="27">
        <f t="shared" si="13"/>
        <v>-7.4456888418735545E-2</v>
      </c>
      <c r="Z40" s="28">
        <f t="shared" si="14"/>
        <v>3.5528178614055007E-5</v>
      </c>
      <c r="AA40" s="28">
        <f t="shared" si="15"/>
        <v>6.227711971542909E-3</v>
      </c>
      <c r="AB40" s="28">
        <f t="shared" si="16"/>
        <v>7.9224088910409809E-5</v>
      </c>
      <c r="AC40" s="28">
        <f t="shared" si="17"/>
        <v>1.0835732844001448E-2</v>
      </c>
      <c r="AD40" s="28">
        <f t="shared" si="18"/>
        <v>5.5438282330000357E-3</v>
      </c>
    </row>
    <row r="41" spans="10:30" x14ac:dyDescent="0.35">
      <c r="J41" s="38">
        <f>'Part 1 Data'!B41/'Part 1 Data'!B40-1</f>
        <v>-3.8816108685103545E-3</v>
      </c>
      <c r="K41" s="38">
        <f>'Part 1 Data'!C41/'Part 1 Data'!C40-1</f>
        <v>0.11076527107412715</v>
      </c>
      <c r="L41" s="38">
        <f>'Part 1 Data'!D41/'Part 1 Data'!D40-1</f>
        <v>1.875523178208649E-2</v>
      </c>
      <c r="M41" s="38">
        <f>'Part 1 Data'!E41/'Part 1 Data'!E40-1</f>
        <v>-2.6986052152819906E-2</v>
      </c>
      <c r="N41" s="38">
        <f>'Part 1 Data'!F41/'Part 1 Data'!F40-1</f>
        <v>7.8934624697336586E-2</v>
      </c>
      <c r="O41" s="5">
        <f>'Part 1 Data'!G41/'Part 1 Data'!G40-1</f>
        <v>-2.3076923076923106E-2</v>
      </c>
      <c r="P41" s="29">
        <f t="shared" si="4"/>
        <v>1.9195312208412751E-2</v>
      </c>
      <c r="Q41" s="30">
        <f t="shared" si="5"/>
        <v>0.13384219415105025</v>
      </c>
      <c r="R41" s="30">
        <f t="shared" si="6"/>
        <v>4.1832154859009596E-2</v>
      </c>
      <c r="S41" s="30">
        <f t="shared" si="7"/>
        <v>-3.9091290758968E-3</v>
      </c>
      <c r="T41" s="31">
        <f t="shared" si="8"/>
        <v>0.10201154777425969</v>
      </c>
      <c r="U41" s="27">
        <f t="shared" si="9"/>
        <v>-1.2692107741369616E-2</v>
      </c>
      <c r="V41" s="27">
        <f t="shared" si="10"/>
        <v>9.554504447381397E-2</v>
      </c>
      <c r="W41" s="27">
        <f t="shared" si="11"/>
        <v>1.1006930588383784E-2</v>
      </c>
      <c r="X41" s="27">
        <f t="shared" si="12"/>
        <v>-3.5201512619233294E-2</v>
      </c>
      <c r="Y41" s="27">
        <f t="shared" si="13"/>
        <v>6.6693903399400289E-2</v>
      </c>
      <c r="Z41" s="28">
        <f t="shared" si="14"/>
        <v>1.6108959891853453E-4</v>
      </c>
      <c r="AA41" s="28">
        <f t="shared" si="15"/>
        <v>9.1288555235030898E-3</v>
      </c>
      <c r="AB41" s="28">
        <f t="shared" si="16"/>
        <v>1.211525209774986E-4</v>
      </c>
      <c r="AC41" s="28">
        <f t="shared" si="17"/>
        <v>1.2391464906820408E-3</v>
      </c>
      <c r="AD41" s="28">
        <f t="shared" si="18"/>
        <v>4.4480767506485377E-3</v>
      </c>
    </row>
    <row r="42" spans="10:30" x14ac:dyDescent="0.35">
      <c r="J42" s="38">
        <f>'Part 1 Data'!B42/'Part 1 Data'!B41-1</f>
        <v>2.4354603019969279E-3</v>
      </c>
      <c r="K42" s="38">
        <f>'Part 1 Data'!C42/'Part 1 Data'!C41-1</f>
        <v>-7.4826430336099037E-2</v>
      </c>
      <c r="L42" s="38">
        <f>'Part 1 Data'!D42/'Part 1 Data'!D41-1</f>
        <v>-1.7410615145458608E-2</v>
      </c>
      <c r="M42" s="38">
        <f>'Part 1 Data'!E42/'Part 1 Data'!E41-1</f>
        <v>3.4901838578996536E-2</v>
      </c>
      <c r="N42" s="38">
        <f>'Part 1 Data'!F42/'Part 1 Data'!F41-1</f>
        <v>7.1364452423698266E-2</v>
      </c>
      <c r="O42" s="5">
        <f>'Part 1 Data'!G42/'Part 1 Data'!G41-1</f>
        <v>-3.1496062992126039E-2</v>
      </c>
      <c r="P42" s="29">
        <f t="shared" si="4"/>
        <v>3.3931523294122967E-2</v>
      </c>
      <c r="Q42" s="30">
        <f t="shared" si="5"/>
        <v>-4.3330367343972997E-2</v>
      </c>
      <c r="R42" s="30">
        <f t="shared" si="6"/>
        <v>1.4085447846667432E-2</v>
      </c>
      <c r="S42" s="30">
        <f t="shared" si="7"/>
        <v>6.6397901571122575E-2</v>
      </c>
      <c r="T42" s="31">
        <f t="shared" si="8"/>
        <v>0.10286051541582431</v>
      </c>
      <c r="U42" s="27">
        <f t="shared" si="9"/>
        <v>-6.3750365708623337E-3</v>
      </c>
      <c r="V42" s="27">
        <f t="shared" si="10"/>
        <v>-9.0046656936412214E-2</v>
      </c>
      <c r="W42" s="27">
        <f t="shared" si="11"/>
        <v>-2.5158916339161314E-2</v>
      </c>
      <c r="X42" s="27">
        <f t="shared" si="12"/>
        <v>2.6686378112583151E-2</v>
      </c>
      <c r="Y42" s="27">
        <f t="shared" si="13"/>
        <v>5.9123731125761976E-2</v>
      </c>
      <c r="Z42" s="28">
        <f t="shared" si="14"/>
        <v>4.0641091279832183E-5</v>
      </c>
      <c r="AA42" s="28">
        <f t="shared" si="15"/>
        <v>8.1084004254239131E-3</v>
      </c>
      <c r="AB42" s="28">
        <f t="shared" si="16"/>
        <v>6.3297107136091812E-4</v>
      </c>
      <c r="AC42" s="28">
        <f t="shared" si="17"/>
        <v>7.1216277676775712E-4</v>
      </c>
      <c r="AD42" s="28">
        <f t="shared" si="18"/>
        <v>3.4956155822313956E-3</v>
      </c>
    </row>
    <row r="43" spans="10:30" x14ac:dyDescent="0.35">
      <c r="J43" s="38">
        <f>'Part 1 Data'!B43/'Part 1 Data'!B42-1</f>
        <v>-1.8464528668610258E-2</v>
      </c>
      <c r="K43" s="38">
        <f>'Part 1 Data'!C43/'Part 1 Data'!C42-1</f>
        <v>4.4252876582939749E-4</v>
      </c>
      <c r="L43" s="38">
        <f>'Part 1 Data'!D43/'Part 1 Data'!D42-1</f>
        <v>2.5697238168421954E-2</v>
      </c>
      <c r="M43" s="38">
        <f>'Part 1 Data'!E43/'Part 1 Data'!E42-1</f>
        <v>5.7613168724280017E-2</v>
      </c>
      <c r="N43" s="38">
        <f>'Part 1 Data'!F43/'Part 1 Data'!F42-1</f>
        <v>3.2677000418935842E-2</v>
      </c>
      <c r="O43" s="5">
        <f>'Part 1 Data'!G43/'Part 1 Data'!G42-1</f>
        <v>-8.1300813008130524E-3</v>
      </c>
      <c r="P43" s="29">
        <f t="shared" si="4"/>
        <v>-1.0334447367797206E-2</v>
      </c>
      <c r="Q43" s="30">
        <f t="shared" si="5"/>
        <v>8.5726100666424498E-3</v>
      </c>
      <c r="R43" s="30">
        <f t="shared" si="6"/>
        <v>3.3827319469235007E-2</v>
      </c>
      <c r="S43" s="30">
        <f t="shared" si="7"/>
        <v>6.574325002509307E-2</v>
      </c>
      <c r="T43" s="31">
        <f t="shared" si="8"/>
        <v>4.0807081719748894E-2</v>
      </c>
      <c r="U43" s="27">
        <f t="shared" si="9"/>
        <v>-2.727502554146952E-2</v>
      </c>
      <c r="V43" s="27">
        <f t="shared" si="10"/>
        <v>-1.4777697834483785E-2</v>
      </c>
      <c r="W43" s="27">
        <f t="shared" si="11"/>
        <v>1.7948936974719248E-2</v>
      </c>
      <c r="X43" s="27">
        <f t="shared" si="12"/>
        <v>4.9397708257866629E-2</v>
      </c>
      <c r="Y43" s="27">
        <f t="shared" si="13"/>
        <v>2.0436279120999552E-2</v>
      </c>
      <c r="Z43" s="28">
        <f t="shared" si="14"/>
        <v>7.4392701828781464E-4</v>
      </c>
      <c r="AA43" s="28">
        <f t="shared" si="15"/>
        <v>2.1838035328730675E-4</v>
      </c>
      <c r="AB43" s="28">
        <f t="shared" si="16"/>
        <v>3.2216433852244375E-4</v>
      </c>
      <c r="AC43" s="28">
        <f t="shared" si="17"/>
        <v>2.440133581129305E-3</v>
      </c>
      <c r="AD43" s="28">
        <f t="shared" si="18"/>
        <v>4.1764150431140222E-4</v>
      </c>
    </row>
    <row r="44" spans="10:30" x14ac:dyDescent="0.35">
      <c r="J44" s="38">
        <f>'Part 1 Data'!B44/'Part 1 Data'!B43-1</f>
        <v>-8.7128712871286984E-2</v>
      </c>
      <c r="K44" s="38">
        <f>'Part 1 Data'!C44/'Part 1 Data'!C43-1</f>
        <v>1.0919439952708831E-2</v>
      </c>
      <c r="L44" s="38">
        <f>'Part 1 Data'!D44/'Part 1 Data'!D43-1</f>
        <v>-1.0598682325981046E-2</v>
      </c>
      <c r="M44" s="38">
        <f>'Part 1 Data'!E44/'Part 1 Data'!E43-1</f>
        <v>6.5009015848913609E-3</v>
      </c>
      <c r="N44" s="38">
        <f>'Part 1 Data'!F44/'Part 1 Data'!F43-1</f>
        <v>0.13590263691683568</v>
      </c>
      <c r="O44" s="5">
        <f>'Part 1 Data'!G44/'Part 1 Data'!G43-1</f>
        <v>-3.2786885245901676E-2</v>
      </c>
      <c r="P44" s="29">
        <f t="shared" si="4"/>
        <v>-5.4341827625385308E-2</v>
      </c>
      <c r="Q44" s="30">
        <f t="shared" si="5"/>
        <v>4.3706325198610507E-2</v>
      </c>
      <c r="R44" s="30">
        <f t="shared" si="6"/>
        <v>2.218820291992063E-2</v>
      </c>
      <c r="S44" s="30">
        <f t="shared" si="7"/>
        <v>3.9287786830793037E-2</v>
      </c>
      <c r="T44" s="31">
        <f t="shared" si="8"/>
        <v>0.16868952216273736</v>
      </c>
      <c r="U44" s="27">
        <f t="shared" si="9"/>
        <v>-9.5939209744146242E-2</v>
      </c>
      <c r="V44" s="27">
        <f t="shared" si="10"/>
        <v>-4.3007866476043512E-3</v>
      </c>
      <c r="W44" s="27">
        <f t="shared" si="11"/>
        <v>-1.8346983519683752E-2</v>
      </c>
      <c r="X44" s="27">
        <f t="shared" si="12"/>
        <v>-1.7145588815220235E-3</v>
      </c>
      <c r="Y44" s="27">
        <f t="shared" si="13"/>
        <v>0.12366191561889939</v>
      </c>
      <c r="Z44" s="28">
        <f t="shared" si="14"/>
        <v>9.2043319663312854E-3</v>
      </c>
      <c r="AA44" s="28">
        <f t="shared" si="15"/>
        <v>1.8496765788211876E-5</v>
      </c>
      <c r="AB44" s="28">
        <f t="shared" si="16"/>
        <v>3.3661180427154721E-4</v>
      </c>
      <c r="AC44" s="28">
        <f t="shared" si="17"/>
        <v>2.939712158206052E-6</v>
      </c>
      <c r="AD44" s="28">
        <f t="shared" si="18"/>
        <v>1.5292269374535792E-2</v>
      </c>
    </row>
    <row r="45" spans="10:30" x14ac:dyDescent="0.35">
      <c r="J45" s="38">
        <f>'Part 1 Data'!B45/'Part 1 Data'!B44-1</f>
        <v>-4.1757049891540055E-2</v>
      </c>
      <c r="K45" s="38">
        <f>'Part 1 Data'!C45/'Part 1 Data'!C44-1</f>
        <v>8.1848214538260855E-2</v>
      </c>
      <c r="L45" s="38">
        <f>'Part 1 Data'!D45/'Part 1 Data'!D44-1</f>
        <v>2.5165916885661055E-3</v>
      </c>
      <c r="M45" s="38">
        <f>'Part 1 Data'!E45/'Part 1 Data'!E44-1</f>
        <v>0.1019753901277638</v>
      </c>
      <c r="N45" s="38">
        <f>'Part 1 Data'!F45/'Part 1 Data'!F44-1</f>
        <v>2.2499999999999964E-2</v>
      </c>
      <c r="O45" s="5">
        <f>'Part 1 Data'!G45/'Part 1 Data'!G44-1</f>
        <v>-9.3220338983050821E-2</v>
      </c>
      <c r="P45" s="29">
        <f t="shared" si="4"/>
        <v>5.1463289091510767E-2</v>
      </c>
      <c r="Q45" s="30">
        <f t="shared" si="5"/>
        <v>0.17506855352131168</v>
      </c>
      <c r="R45" s="30">
        <f t="shared" si="6"/>
        <v>9.5736930671616927E-2</v>
      </c>
      <c r="S45" s="30">
        <f t="shared" si="7"/>
        <v>0.19519572911081462</v>
      </c>
      <c r="T45" s="31">
        <f t="shared" si="8"/>
        <v>0.11572033898305079</v>
      </c>
      <c r="U45" s="27">
        <f t="shared" si="9"/>
        <v>-5.0567546764399313E-2</v>
      </c>
      <c r="V45" s="27">
        <f t="shared" si="10"/>
        <v>6.6627987937947677E-2</v>
      </c>
      <c r="W45" s="27">
        <f t="shared" si="11"/>
        <v>-5.2317095051366003E-3</v>
      </c>
      <c r="X45" s="27">
        <f t="shared" si="12"/>
        <v>9.3759929661350411E-2</v>
      </c>
      <c r="Y45" s="27">
        <f t="shared" si="13"/>
        <v>1.0259278702063675E-2</v>
      </c>
      <c r="Z45" s="28">
        <f t="shared" si="14"/>
        <v>2.5570767857697116E-3</v>
      </c>
      <c r="AA45" s="28">
        <f t="shared" si="15"/>
        <v>4.4392887766593015E-3</v>
      </c>
      <c r="AB45" s="28">
        <f t="shared" si="16"/>
        <v>2.7370784346136651E-5</v>
      </c>
      <c r="AC45" s="28">
        <f t="shared" si="17"/>
        <v>8.7909244101013768E-3</v>
      </c>
      <c r="AD45" s="28">
        <f t="shared" si="18"/>
        <v>1.0525279948661732E-4</v>
      </c>
    </row>
    <row r="46" spans="10:30" x14ac:dyDescent="0.35">
      <c r="J46" s="38">
        <f>'Part 1 Data'!B46/'Part 1 Data'!B45-1</f>
        <v>1.4148273910582931E-2</v>
      </c>
      <c r="K46" s="38">
        <f>'Part 1 Data'!C46/'Part 1 Data'!C45-1</f>
        <v>6.7982539219259008E-2</v>
      </c>
      <c r="L46" s="38">
        <f>'Part 1 Data'!D46/'Part 1 Data'!D45-1</f>
        <v>2.8879262468066269E-2</v>
      </c>
      <c r="M46" s="38">
        <f>'Part 1 Data'!E46/'Part 1 Data'!E45-1</f>
        <v>4.753144519551622E-2</v>
      </c>
      <c r="N46" s="38">
        <f>'Part 1 Data'!F46/'Part 1 Data'!F45-1</f>
        <v>-0.13726859937128888</v>
      </c>
      <c r="O46" s="5">
        <f>'Part 1 Data'!G46/'Part 1 Data'!G45-1</f>
        <v>-9.3457943925233655E-3</v>
      </c>
      <c r="P46" s="29">
        <f t="shared" si="4"/>
        <v>2.3494068303106297E-2</v>
      </c>
      <c r="Q46" s="30">
        <f t="shared" si="5"/>
        <v>7.7328333611782374E-2</v>
      </c>
      <c r="R46" s="30">
        <f t="shared" si="6"/>
        <v>3.8225056860589635E-2</v>
      </c>
      <c r="S46" s="30">
        <f t="shared" si="7"/>
        <v>5.6877239588039585E-2</v>
      </c>
      <c r="T46" s="31">
        <f t="shared" si="8"/>
        <v>-0.12792280497876551</v>
      </c>
      <c r="U46" s="27">
        <f t="shared" si="9"/>
        <v>5.3377770377236698E-3</v>
      </c>
      <c r="V46" s="27">
        <f t="shared" si="10"/>
        <v>5.2762312618945824E-2</v>
      </c>
      <c r="W46" s="27">
        <f t="shared" si="11"/>
        <v>2.1130961274363563E-2</v>
      </c>
      <c r="X46" s="27">
        <f t="shared" si="12"/>
        <v>3.9315984729102832E-2</v>
      </c>
      <c r="Y46" s="27">
        <f t="shared" si="13"/>
        <v>-0.14950932066922518</v>
      </c>
      <c r="Z46" s="28">
        <f t="shared" si="14"/>
        <v>2.8491863704450075E-5</v>
      </c>
      <c r="AA46" s="28">
        <f t="shared" si="15"/>
        <v>2.7838616328993695E-3</v>
      </c>
      <c r="AB46" s="28">
        <f t="shared" si="16"/>
        <v>4.465175243786526E-4</v>
      </c>
      <c r="AC46" s="28">
        <f t="shared" si="17"/>
        <v>1.5457466552190472E-3</v>
      </c>
      <c r="AD46" s="28">
        <f t="shared" si="18"/>
        <v>2.2353036966973203E-2</v>
      </c>
    </row>
    <row r="47" spans="10:30" x14ac:dyDescent="0.35">
      <c r="J47" s="38">
        <f>'Part 1 Data'!B47/'Part 1 Data'!B46-1</f>
        <v>3.9620535714285587E-2</v>
      </c>
      <c r="K47" s="38">
        <f>'Part 1 Data'!C47/'Part 1 Data'!C46-1</f>
        <v>-4.0752875768403696E-2</v>
      </c>
      <c r="L47" s="38">
        <f>'Part 1 Data'!D47/'Part 1 Data'!D46-1</f>
        <v>-4.0159775450716584E-3</v>
      </c>
      <c r="M47" s="38">
        <f>'Part 1 Data'!E47/'Part 1 Data'!E46-1</f>
        <v>3.4184194404737633E-2</v>
      </c>
      <c r="N47" s="38">
        <f>'Part 1 Data'!F47/'Part 1 Data'!F46-1</f>
        <v>1.3360323886639769E-2</v>
      </c>
      <c r="O47" s="5">
        <f>'Part 1 Data'!G47/'Part 1 Data'!G46-1</f>
        <v>9.4339622641510523E-3</v>
      </c>
      <c r="P47" s="29">
        <f t="shared" si="4"/>
        <v>3.0186573450134535E-2</v>
      </c>
      <c r="Q47" s="30">
        <f t="shared" si="5"/>
        <v>-5.0186838032554748E-2</v>
      </c>
      <c r="R47" s="30">
        <f t="shared" si="6"/>
        <v>-1.3449939809222711E-2</v>
      </c>
      <c r="S47" s="30">
        <f t="shared" si="7"/>
        <v>2.4750232140586581E-2</v>
      </c>
      <c r="T47" s="31">
        <f t="shared" si="8"/>
        <v>3.9263616224887166E-3</v>
      </c>
      <c r="U47" s="27">
        <f t="shared" si="9"/>
        <v>3.0810038841426326E-2</v>
      </c>
      <c r="V47" s="27">
        <f t="shared" si="10"/>
        <v>-5.597310236871688E-2</v>
      </c>
      <c r="W47" s="27">
        <f t="shared" si="11"/>
        <v>-1.1764278738774364E-2</v>
      </c>
      <c r="X47" s="27">
        <f t="shared" si="12"/>
        <v>2.5968733938324249E-2</v>
      </c>
      <c r="Y47" s="27">
        <f t="shared" si="13"/>
        <v>1.1196025887034791E-3</v>
      </c>
      <c r="Z47" s="28">
        <f t="shared" si="14"/>
        <v>9.492584934101989E-4</v>
      </c>
      <c r="AA47" s="28">
        <f t="shared" si="15"/>
        <v>3.132988188778859E-3</v>
      </c>
      <c r="AB47" s="28">
        <f t="shared" si="16"/>
        <v>1.3839825424357855E-4</v>
      </c>
      <c r="AC47" s="28">
        <f t="shared" si="17"/>
        <v>6.7437514235947366E-4</v>
      </c>
      <c r="AD47" s="28">
        <f t="shared" si="18"/>
        <v>1.2535099566315317E-6</v>
      </c>
    </row>
    <row r="48" spans="10:30" x14ac:dyDescent="0.35">
      <c r="J48" s="38">
        <f>'Part 1 Data'!B48/'Part 1 Data'!B47-1</f>
        <v>-6.0654857756306968E-2</v>
      </c>
      <c r="K48" s="38">
        <f>'Part 1 Data'!C48/'Part 1 Data'!C47-1</f>
        <v>0.11016920462316593</v>
      </c>
      <c r="L48" s="38">
        <f>'Part 1 Data'!D48/'Part 1 Data'!D47-1</f>
        <v>1.6930781070476186E-2</v>
      </c>
      <c r="M48" s="38">
        <f>'Part 1 Data'!E48/'Part 1 Data'!E47-1</f>
        <v>9.7385672537714241E-2</v>
      </c>
      <c r="N48" s="38">
        <f>'Part 1 Data'!F48/'Part 1 Data'!F47-1</f>
        <v>2.0775069916100675E-2</v>
      </c>
      <c r="O48" s="5">
        <f>'Part 1 Data'!G48/'Part 1 Data'!G47-1</f>
        <v>-3.7383177570093462E-2</v>
      </c>
      <c r="P48" s="29">
        <f t="shared" si="4"/>
        <v>-2.3271680186213506E-2</v>
      </c>
      <c r="Q48" s="30">
        <f t="shared" si="5"/>
        <v>0.14755238219325939</v>
      </c>
      <c r="R48" s="30">
        <f t="shared" si="6"/>
        <v>5.4313958640569648E-2</v>
      </c>
      <c r="S48" s="30">
        <f t="shared" si="7"/>
        <v>0.1347688501078077</v>
      </c>
      <c r="T48" s="31">
        <f t="shared" si="8"/>
        <v>5.8158247486194137E-2</v>
      </c>
      <c r="U48" s="27">
        <f t="shared" si="9"/>
        <v>-6.9465354629166226E-2</v>
      </c>
      <c r="V48" s="27">
        <f t="shared" si="10"/>
        <v>9.4948978022852751E-2</v>
      </c>
      <c r="W48" s="27">
        <f t="shared" si="11"/>
        <v>9.1824798767734805E-3</v>
      </c>
      <c r="X48" s="27">
        <f t="shared" si="12"/>
        <v>8.9170212071300853E-2</v>
      </c>
      <c r="Y48" s="27">
        <f t="shared" si="13"/>
        <v>8.5343486181643849E-3</v>
      </c>
      <c r="Z48" s="28">
        <f t="shared" si="14"/>
        <v>4.8254354937558256E-3</v>
      </c>
      <c r="AA48" s="28">
        <f t="shared" si="15"/>
        <v>9.0153084275841743E-3</v>
      </c>
      <c r="AB48" s="28">
        <f t="shared" si="16"/>
        <v>8.4317936687349916E-5</v>
      </c>
      <c r="AC48" s="28">
        <f t="shared" si="17"/>
        <v>7.9513267208407689E-3</v>
      </c>
      <c r="AD48" s="28">
        <f t="shared" si="18"/>
        <v>7.2835106336364345E-5</v>
      </c>
    </row>
    <row r="49" spans="2:30" x14ac:dyDescent="0.35">
      <c r="J49" s="38">
        <f>'Part 1 Data'!B49/'Part 1 Data'!B48-1</f>
        <v>-0.11714285714285722</v>
      </c>
      <c r="K49" s="38">
        <f>'Part 1 Data'!C49/'Part 1 Data'!C48-1</f>
        <v>0.10023664019711886</v>
      </c>
      <c r="L49" s="38">
        <f>'Part 1 Data'!D49/'Part 1 Data'!D48-1</f>
        <v>-1.536985717331063E-2</v>
      </c>
      <c r="M49" s="38">
        <f>'Part 1 Data'!E49/'Part 1 Data'!E48-1</f>
        <v>-5.7326903699438603E-2</v>
      </c>
      <c r="N49" s="38">
        <f>'Part 1 Data'!F49/'Part 1 Data'!F48-1</f>
        <v>-4.9706457925635994E-2</v>
      </c>
      <c r="O49" s="5">
        <f>'Part 1 Data'!G49/'Part 1 Data'!G48-1</f>
        <v>-3.8834951456310662E-2</v>
      </c>
      <c r="P49" s="29">
        <f t="shared" si="4"/>
        <v>-7.8307905686546553E-2</v>
      </c>
      <c r="Q49" s="30">
        <f t="shared" si="5"/>
        <v>0.13907159165342953</v>
      </c>
      <c r="R49" s="30">
        <f t="shared" si="6"/>
        <v>2.3465094283000032E-2</v>
      </c>
      <c r="S49" s="30">
        <f t="shared" si="7"/>
        <v>-1.849195224312794E-2</v>
      </c>
      <c r="T49" s="31">
        <f t="shared" si="8"/>
        <v>-1.0871506469325332E-2</v>
      </c>
      <c r="U49" s="27">
        <f t="shared" si="9"/>
        <v>-0.12595335401571647</v>
      </c>
      <c r="V49" s="27">
        <f t="shared" si="10"/>
        <v>8.5016413596805687E-2</v>
      </c>
      <c r="W49" s="27">
        <f t="shared" si="11"/>
        <v>-2.3118158367013336E-2</v>
      </c>
      <c r="X49" s="27">
        <f t="shared" si="12"/>
        <v>-6.5542364165851991E-2</v>
      </c>
      <c r="Y49" s="27">
        <f t="shared" si="13"/>
        <v>-6.1947179223572284E-2</v>
      </c>
      <c r="Z49" s="28">
        <f t="shared" si="14"/>
        <v>1.5864247387808401E-2</v>
      </c>
      <c r="AA49" s="28">
        <f t="shared" si="15"/>
        <v>7.2277905808631271E-3</v>
      </c>
      <c r="AB49" s="28">
        <f t="shared" si="16"/>
        <v>5.3444924628230877E-4</v>
      </c>
      <c r="AC49" s="28">
        <f t="shared" si="17"/>
        <v>4.2958015004491588E-3</v>
      </c>
      <c r="AD49" s="28">
        <f t="shared" si="18"/>
        <v>3.8374530137573856E-3</v>
      </c>
    </row>
    <row r="50" spans="2:30" x14ac:dyDescent="0.35">
      <c r="J50" s="38">
        <f>'Part 1 Data'!B50/'Part 1 Data'!B49-1</f>
        <v>-6.0194174757281504E-2</v>
      </c>
      <c r="K50" s="38">
        <f>'Part 1 Data'!C50/'Part 1 Data'!C49-1</f>
        <v>0.12528564136961173</v>
      </c>
      <c r="L50" s="38">
        <f>'Part 1 Data'!D50/'Part 1 Data'!D49-1</f>
        <v>7.6858126393730686E-3</v>
      </c>
      <c r="M50" s="38">
        <f>'Part 1 Data'!E50/'Part 1 Data'!E49-1</f>
        <v>6.7379270853216378E-2</v>
      </c>
      <c r="N50" s="38">
        <f>'Part 1 Data'!F50/'Part 1 Data'!F49-1</f>
        <v>1.5238879736408473E-2</v>
      </c>
      <c r="O50" s="5">
        <f>'Part 1 Data'!G50/'Part 1 Data'!G49-1</f>
        <v>-5.0505050505050497E-2</v>
      </c>
      <c r="P50" s="29">
        <f t="shared" si="4"/>
        <v>-9.6891242522310073E-3</v>
      </c>
      <c r="Q50" s="30">
        <f t="shared" si="5"/>
        <v>0.17579069187466223</v>
      </c>
      <c r="R50" s="30">
        <f t="shared" si="6"/>
        <v>5.8190863144423566E-2</v>
      </c>
      <c r="S50" s="30">
        <f t="shared" si="7"/>
        <v>0.11788432135826687</v>
      </c>
      <c r="T50" s="31">
        <f t="shared" si="8"/>
        <v>6.574393024145897E-2</v>
      </c>
      <c r="U50" s="27">
        <f t="shared" si="9"/>
        <v>-6.9004671630140763E-2</v>
      </c>
      <c r="V50" s="27">
        <f t="shared" si="10"/>
        <v>0.11006541476929856</v>
      </c>
      <c r="W50" s="27">
        <f t="shared" si="11"/>
        <v>-6.248855432963718E-5</v>
      </c>
      <c r="X50" s="27">
        <f t="shared" si="12"/>
        <v>5.916381038680299E-2</v>
      </c>
      <c r="Y50" s="27">
        <f t="shared" si="13"/>
        <v>2.9981584384721829E-3</v>
      </c>
      <c r="Z50" s="28">
        <f t="shared" si="14"/>
        <v>4.7616447067835533E-3</v>
      </c>
      <c r="AA50" s="28">
        <f t="shared" si="15"/>
        <v>1.2114395528337724E-2</v>
      </c>
      <c r="AB50" s="28">
        <f t="shared" si="16"/>
        <v>3.9048194222080173E-9</v>
      </c>
      <c r="AC50" s="28">
        <f t="shared" si="17"/>
        <v>3.5003564594855772E-3</v>
      </c>
      <c r="AD50" s="28">
        <f t="shared" si="18"/>
        <v>8.9889540221819589E-6</v>
      </c>
    </row>
    <row r="51" spans="2:30" x14ac:dyDescent="0.35">
      <c r="J51" s="38">
        <f>'Part 1 Data'!B51/'Part 1 Data'!B50-1</f>
        <v>9.5730027548209362E-2</v>
      </c>
      <c r="K51" s="38">
        <f>'Part 1 Data'!C51/'Part 1 Data'!C50-1</f>
        <v>0.11974872071591403</v>
      </c>
      <c r="L51" s="38">
        <f>'Part 1 Data'!D51/'Part 1 Data'!D50-1</f>
        <v>3.0465795806118967E-2</v>
      </c>
      <c r="M51" s="38">
        <f>'Part 1 Data'!E51/'Part 1 Data'!E50-1</f>
        <v>8.9520743919885515E-2</v>
      </c>
      <c r="N51" s="38">
        <f>'Part 1 Data'!F51/'Part 1 Data'!F50-1</f>
        <v>1.5010141987829462E-2</v>
      </c>
      <c r="O51" s="5">
        <f>'Part 1 Data'!G51/'Part 1 Data'!G50-1</f>
        <v>-1.0638297872340385E-2</v>
      </c>
      <c r="P51" s="29">
        <f t="shared" si="4"/>
        <v>0.10636832542054975</v>
      </c>
      <c r="Q51" s="30">
        <f t="shared" si="5"/>
        <v>0.13038701858825441</v>
      </c>
      <c r="R51" s="30">
        <f t="shared" si="6"/>
        <v>4.1104093678459352E-2</v>
      </c>
      <c r="S51" s="30">
        <f t="shared" si="7"/>
        <v>0.1001590417922259</v>
      </c>
      <c r="T51" s="31">
        <f t="shared" si="8"/>
        <v>2.5648439860169847E-2</v>
      </c>
      <c r="U51" s="27">
        <f t="shared" si="9"/>
        <v>8.6919530675350104E-2</v>
      </c>
      <c r="V51" s="27">
        <f t="shared" si="10"/>
        <v>0.10452849411560085</v>
      </c>
      <c r="W51" s="27">
        <f t="shared" si="11"/>
        <v>2.2717494612416261E-2</v>
      </c>
      <c r="X51" s="27">
        <f t="shared" si="12"/>
        <v>8.1305283453472127E-2</v>
      </c>
      <c r="Y51" s="27">
        <f t="shared" si="13"/>
        <v>2.769420689893172E-3</v>
      </c>
      <c r="Z51" s="28">
        <f t="shared" si="14"/>
        <v>7.555004812823128E-3</v>
      </c>
      <c r="AA51" s="28">
        <f t="shared" si="15"/>
        <v>1.0926206082075202E-2</v>
      </c>
      <c r="AB51" s="28">
        <f t="shared" si="16"/>
        <v>5.1608456146516189E-4</v>
      </c>
      <c r="AC51" s="28">
        <f t="shared" si="17"/>
        <v>6.610549117449448E-3</v>
      </c>
      <c r="AD51" s="28">
        <f t="shared" si="18"/>
        <v>7.6696909576083718E-6</v>
      </c>
    </row>
    <row r="52" spans="2:30" x14ac:dyDescent="0.35">
      <c r="J52" s="38">
        <f>'Part 1 Data'!B52/'Part 1 Data'!B51-1</f>
        <v>-7.1024512884978019E-2</v>
      </c>
      <c r="K52" s="38">
        <f>'Part 1 Data'!C52/'Part 1 Data'!C51-1</f>
        <v>-9.4766141340579813E-2</v>
      </c>
      <c r="L52" s="38">
        <f>'Part 1 Data'!D52/'Part 1 Data'!D51-1</f>
        <v>-3.165005629456652E-2</v>
      </c>
      <c r="M52" s="38">
        <f>'Part 1 Data'!E52/'Part 1 Data'!E51-1</f>
        <v>-4.7368939369070717E-2</v>
      </c>
      <c r="N52" s="38">
        <f>'Part 1 Data'!F52/'Part 1 Data'!F51-1</f>
        <v>8.1135091926458847E-2</v>
      </c>
      <c r="O52" s="5">
        <f>'Part 1 Data'!G52/'Part 1 Data'!G51-1</f>
        <v>1.0752688172043001E-2</v>
      </c>
      <c r="P52" s="29">
        <f t="shared" si="4"/>
        <v>-8.1777201057021021E-2</v>
      </c>
      <c r="Q52" s="30">
        <f t="shared" si="5"/>
        <v>-0.10551882951262281</v>
      </c>
      <c r="R52" s="30">
        <f t="shared" si="6"/>
        <v>-4.2402744466609521E-2</v>
      </c>
      <c r="S52" s="30">
        <f t="shared" si="7"/>
        <v>-5.8121627541113718E-2</v>
      </c>
      <c r="T52" s="31">
        <f t="shared" si="8"/>
        <v>7.0382403754415845E-2</v>
      </c>
      <c r="U52" s="27">
        <f t="shared" si="9"/>
        <v>-7.9835009757837277E-2</v>
      </c>
      <c r="V52" s="27">
        <f t="shared" si="10"/>
        <v>-0.10998636794089299</v>
      </c>
      <c r="W52" s="27">
        <f t="shared" si="11"/>
        <v>-3.9398357488269226E-2</v>
      </c>
      <c r="X52" s="27">
        <f t="shared" si="12"/>
        <v>-5.5584399835484105E-2</v>
      </c>
      <c r="Y52" s="27">
        <f t="shared" si="13"/>
        <v>6.889437062852255E-2</v>
      </c>
      <c r="Z52" s="28">
        <f t="shared" si="14"/>
        <v>6.3736287830339737E-3</v>
      </c>
      <c r="AA52" s="28">
        <f t="shared" si="15"/>
        <v>1.2097001132829494E-2</v>
      </c>
      <c r="AB52" s="28">
        <f t="shared" si="16"/>
        <v>1.5522305727734597E-3</v>
      </c>
      <c r="AC52" s="28">
        <f t="shared" si="17"/>
        <v>3.0896255050709654E-3</v>
      </c>
      <c r="AD52" s="28">
        <f t="shared" si="18"/>
        <v>4.7464343043002307E-3</v>
      </c>
    </row>
    <row r="53" spans="2:30" x14ac:dyDescent="0.35">
      <c r="J53" s="38">
        <f>'Part 1 Data'!B53/'Part 1 Data'!B52-1</f>
        <v>0</v>
      </c>
      <c r="K53" s="38">
        <f>'Part 1 Data'!C53/'Part 1 Data'!C52-1</f>
        <v>-4.1928898296309081E-2</v>
      </c>
      <c r="L53" s="38">
        <f>'Part 1 Data'!D53/'Part 1 Data'!D52-1</f>
        <v>-4.019894927224188E-2</v>
      </c>
      <c r="M53" s="38">
        <f>'Part 1 Data'!E53/'Part 1 Data'!E52-1</f>
        <v>-7.7636113025499554E-2</v>
      </c>
      <c r="N53" s="38">
        <f>'Part 1 Data'!F53/'Part 1 Data'!F52-1</f>
        <v>-1.2939001848428888E-2</v>
      </c>
      <c r="O53" s="5">
        <f>'Part 1 Data'!G53/'Part 1 Data'!G52-1</f>
        <v>-4.2553191489361653E-2</v>
      </c>
      <c r="P53" s="29">
        <f t="shared" si="4"/>
        <v>4.2553191489361653E-2</v>
      </c>
      <c r="Q53" s="30">
        <f t="shared" si="5"/>
        <v>6.2429319305257192E-4</v>
      </c>
      <c r="R53" s="30">
        <f t="shared" si="6"/>
        <v>2.354242217119773E-3</v>
      </c>
      <c r="S53" s="30">
        <f t="shared" si="7"/>
        <v>-3.5082921536137901E-2</v>
      </c>
      <c r="T53" s="31">
        <f t="shared" si="8"/>
        <v>2.9614189640932764E-2</v>
      </c>
      <c r="U53" s="27">
        <f t="shared" si="9"/>
        <v>-8.8104968728592616E-3</v>
      </c>
      <c r="V53" s="27">
        <f t="shared" si="10"/>
        <v>-5.7149124896622265E-2</v>
      </c>
      <c r="W53" s="27">
        <f t="shared" si="11"/>
        <v>-4.7947250465944585E-2</v>
      </c>
      <c r="X53" s="27">
        <f t="shared" si="12"/>
        <v>-8.5851573491912941E-2</v>
      </c>
      <c r="Y53" s="27">
        <f t="shared" si="13"/>
        <v>-2.5179723146365178E-2</v>
      </c>
      <c r="Z53" s="28">
        <f t="shared" si="14"/>
        <v>7.7624855146662833E-5</v>
      </c>
      <c r="AA53" s="28">
        <f t="shared" si="15"/>
        <v>3.2660224764497307E-3</v>
      </c>
      <c r="AB53" s="28">
        <f t="shared" si="16"/>
        <v>2.2989388272440232E-3</v>
      </c>
      <c r="AC53" s="28">
        <f t="shared" si="17"/>
        <v>7.3704926710373292E-3</v>
      </c>
      <c r="AD53" s="28">
        <f t="shared" si="18"/>
        <v>6.3401845772759831E-4</v>
      </c>
    </row>
    <row r="54" spans="2:30" x14ac:dyDescent="0.35">
      <c r="J54" s="38">
        <f>'Part 1 Data'!B54/'Part 1 Data'!B53-1</f>
        <v>0.16238159675236807</v>
      </c>
      <c r="K54" s="38">
        <f>'Part 1 Data'!C54/'Part 1 Data'!C53-1</f>
        <v>-8.0715655031861733E-2</v>
      </c>
      <c r="L54" s="38">
        <f>'Part 1 Data'!D54/'Part 1 Data'!D53-1</f>
        <v>1.6263992641945446E-2</v>
      </c>
      <c r="M54" s="38">
        <f>'Part 1 Data'!E54/'Part 1 Data'!E53-1</f>
        <v>7.0534613516643585E-2</v>
      </c>
      <c r="N54" s="38">
        <f>'Part 1 Data'!F54/'Part 1 Data'!F53-1</f>
        <v>2.4344569288389462E-2</v>
      </c>
      <c r="O54" s="5">
        <f>'Part 1 Data'!G54/'Part 1 Data'!G53-1</f>
        <v>-5.555555555555558E-2</v>
      </c>
      <c r="P54" s="29">
        <f t="shared" si="4"/>
        <v>0.21793715230792365</v>
      </c>
      <c r="Q54" s="30">
        <f t="shared" si="5"/>
        <v>-2.5160099476306153E-2</v>
      </c>
      <c r="R54" s="30">
        <f t="shared" si="6"/>
        <v>7.1819548197501026E-2</v>
      </c>
      <c r="S54" s="30">
        <f t="shared" si="7"/>
        <v>0.12609016907219917</v>
      </c>
      <c r="T54" s="31">
        <f t="shared" si="8"/>
        <v>7.9900124843945042E-2</v>
      </c>
      <c r="U54" s="27">
        <f t="shared" si="9"/>
        <v>0.15357109987950882</v>
      </c>
      <c r="V54" s="27">
        <f t="shared" si="10"/>
        <v>-9.593588163217491E-2</v>
      </c>
      <c r="W54" s="27">
        <f t="shared" si="11"/>
        <v>8.5156914482427404E-3</v>
      </c>
      <c r="X54" s="27">
        <f t="shared" si="12"/>
        <v>6.2319153050230197E-2</v>
      </c>
      <c r="Y54" s="27">
        <f t="shared" si="13"/>
        <v>1.2103847990453172E-2</v>
      </c>
      <c r="Z54" s="28">
        <f t="shared" si="14"/>
        <v>2.3584082718202073E-2</v>
      </c>
      <c r="AA54" s="28">
        <f t="shared" si="15"/>
        <v>9.2036933845426761E-3</v>
      </c>
      <c r="AB54" s="28">
        <f t="shared" si="16"/>
        <v>7.2517000841674546E-5</v>
      </c>
      <c r="AC54" s="28">
        <f t="shared" si="17"/>
        <v>3.8836768368980157E-3</v>
      </c>
      <c r="AD54" s="28">
        <f t="shared" si="18"/>
        <v>1.4650313617599729E-4</v>
      </c>
    </row>
    <row r="55" spans="2:30" x14ac:dyDescent="0.35">
      <c r="J55" s="38">
        <f>'Part 1 Data'!B55/'Part 1 Data'!B54-1</f>
        <v>6.4610011641443421E-2</v>
      </c>
      <c r="K55" s="38">
        <f>'Part 1 Data'!C55/'Part 1 Data'!C54-1</f>
        <v>0.10145118235134087</v>
      </c>
      <c r="L55" s="38">
        <f>'Part 1 Data'!D55/'Part 1 Data'!D54-1</f>
        <v>1.0176151163304059E-2</v>
      </c>
      <c r="M55" s="38">
        <f>'Part 1 Data'!E55/'Part 1 Data'!E54-1</f>
        <v>-1.1167335543535106E-2</v>
      </c>
      <c r="N55" s="38">
        <f>'Part 1 Data'!F55/'Part 1 Data'!F54-1</f>
        <v>-7.3126142595978383E-3</v>
      </c>
      <c r="O55" s="5">
        <f>'Part 1 Data'!G55/'Part 1 Data'!G54-1</f>
        <v>-3.5294117647058809E-2</v>
      </c>
      <c r="P55" s="29">
        <f t="shared" si="4"/>
        <v>9.990412928850223E-2</v>
      </c>
      <c r="Q55" s="30">
        <f t="shared" si="5"/>
        <v>0.13674529999839968</v>
      </c>
      <c r="R55" s="30">
        <f t="shared" si="6"/>
        <v>4.5470268810362868E-2</v>
      </c>
      <c r="S55" s="30">
        <f t="shared" si="7"/>
        <v>2.4126782103523703E-2</v>
      </c>
      <c r="T55" s="31">
        <f t="shared" si="8"/>
        <v>2.7981503387460971E-2</v>
      </c>
      <c r="U55" s="27">
        <f t="shared" si="9"/>
        <v>5.5799514768584163E-2</v>
      </c>
      <c r="V55" s="27">
        <f t="shared" si="10"/>
        <v>8.6230955751027696E-2</v>
      </c>
      <c r="W55" s="27">
        <f t="shared" si="11"/>
        <v>2.4278499696013534E-3</v>
      </c>
      <c r="X55" s="27">
        <f t="shared" si="12"/>
        <v>-1.9382796009948491E-2</v>
      </c>
      <c r="Y55" s="27">
        <f t="shared" si="13"/>
        <v>-1.9553335557534128E-2</v>
      </c>
      <c r="Z55" s="28">
        <f t="shared" si="14"/>
        <v>3.113585848409442E-3</v>
      </c>
      <c r="AA55" s="28">
        <f t="shared" si="15"/>
        <v>7.4357777297356965E-3</v>
      </c>
      <c r="AB55" s="28">
        <f t="shared" si="16"/>
        <v>5.8944554748932921E-6</v>
      </c>
      <c r="AC55" s="28">
        <f t="shared" si="17"/>
        <v>3.7569278116327513E-4</v>
      </c>
      <c r="AD55" s="28">
        <f t="shared" si="18"/>
        <v>3.8233293142552849E-4</v>
      </c>
    </row>
    <row r="56" spans="2:30" x14ac:dyDescent="0.35">
      <c r="J56" s="38">
        <f>'Part 1 Data'!B56/'Part 1 Data'!B55-1</f>
        <v>6.7249863313286085E-2</v>
      </c>
      <c r="K56" s="38">
        <f>'Part 1 Data'!C56/'Part 1 Data'!C55-1</f>
        <v>-7.4430606477032035E-2</v>
      </c>
      <c r="L56" s="38">
        <f>'Part 1 Data'!D56/'Part 1 Data'!D55-1</f>
        <v>-2.4976509407163006E-2</v>
      </c>
      <c r="M56" s="38">
        <f>'Part 1 Data'!E56/'Part 1 Data'!E55-1</f>
        <v>-8.8335980236456724E-2</v>
      </c>
      <c r="N56" s="38">
        <f>'Part 1 Data'!F56/'Part 1 Data'!F55-1</f>
        <v>5.2302025782688721E-2</v>
      </c>
      <c r="O56" s="5">
        <f>'Part 1 Data'!G56/'Part 1 Data'!G55-1</f>
        <v>-2.4390243902439046E-2</v>
      </c>
      <c r="P56" s="29">
        <f t="shared" si="4"/>
        <v>9.1640107215725131E-2</v>
      </c>
      <c r="Q56" s="30">
        <f t="shared" si="5"/>
        <v>-5.0040362574592989E-2</v>
      </c>
      <c r="R56" s="30">
        <f t="shared" si="6"/>
        <v>-5.8626550472395955E-4</v>
      </c>
      <c r="S56" s="30">
        <f t="shared" si="7"/>
        <v>-6.3945736334017678E-2</v>
      </c>
      <c r="T56" s="31">
        <f t="shared" si="8"/>
        <v>7.6692269685127767E-2</v>
      </c>
      <c r="U56" s="27">
        <f t="shared" si="9"/>
        <v>5.8439366440426826E-2</v>
      </c>
      <c r="V56" s="27">
        <f t="shared" si="10"/>
        <v>-8.9650833077345213E-2</v>
      </c>
      <c r="W56" s="27">
        <f t="shared" si="11"/>
        <v>-3.2724810600865711E-2</v>
      </c>
      <c r="X56" s="27">
        <f t="shared" si="12"/>
        <v>-9.6551440702870112E-2</v>
      </c>
      <c r="Y56" s="27">
        <f t="shared" si="13"/>
        <v>4.0061304484752432E-2</v>
      </c>
      <c r="Z56" s="28">
        <f t="shared" si="14"/>
        <v>3.4151595499584851E-3</v>
      </c>
      <c r="AA56" s="28">
        <f t="shared" si="15"/>
        <v>8.037271871462014E-3</v>
      </c>
      <c r="AB56" s="28">
        <f t="shared" si="16"/>
        <v>1.0709132288625328E-3</v>
      </c>
      <c r="AC56" s="28">
        <f t="shared" si="17"/>
        <v>9.3221807017998433E-3</v>
      </c>
      <c r="AD56" s="28">
        <f t="shared" si="18"/>
        <v>1.6049081170200453E-3</v>
      </c>
    </row>
    <row r="57" spans="2:30" x14ac:dyDescent="0.35">
      <c r="J57" s="38">
        <f>'Part 1 Data'!B57/'Part 1 Data'!B56-1</f>
        <v>5.7889344262294973E-2</v>
      </c>
      <c r="K57" s="38">
        <f>'Part 1 Data'!C57/'Part 1 Data'!C56-1</f>
        <v>9.4632381412351529E-2</v>
      </c>
      <c r="L57" s="38">
        <f>'Part 1 Data'!D57/'Part 1 Data'!D56-1</f>
        <v>3.3191393993724727E-2</v>
      </c>
      <c r="M57" s="38">
        <f>'Part 1 Data'!E57/'Part 1 Data'!E56-1</f>
        <v>0.10959275317435746</v>
      </c>
      <c r="N57" s="38">
        <f>'Part 1 Data'!F57/'Part 1 Data'!F56-1</f>
        <v>6.5803290164508255E-2</v>
      </c>
      <c r="O57" s="5">
        <f>'Part 1 Data'!G57/'Part 1 Data'!G56-1</f>
        <v>-1.2499999999999956E-2</v>
      </c>
      <c r="P57" s="29">
        <f t="shared" si="4"/>
        <v>7.0389344262294928E-2</v>
      </c>
      <c r="Q57" s="30">
        <f t="shared" si="5"/>
        <v>0.10713238141235149</v>
      </c>
      <c r="R57" s="30">
        <f t="shared" si="6"/>
        <v>4.5691393993724683E-2</v>
      </c>
      <c r="S57" s="30">
        <f t="shared" si="7"/>
        <v>0.12209275317435742</v>
      </c>
      <c r="T57" s="31">
        <f t="shared" si="8"/>
        <v>7.830329016450821E-2</v>
      </c>
      <c r="U57" s="27">
        <f t="shared" si="9"/>
        <v>4.9078847389435715E-2</v>
      </c>
      <c r="V57" s="27">
        <f t="shared" si="10"/>
        <v>7.9412154812038352E-2</v>
      </c>
      <c r="W57" s="27">
        <f t="shared" si="11"/>
        <v>2.5443092800022021E-2</v>
      </c>
      <c r="X57" s="27">
        <f t="shared" si="12"/>
        <v>0.10137729270794407</v>
      </c>
      <c r="Y57" s="27">
        <f t="shared" si="13"/>
        <v>5.3562568866571965E-2</v>
      </c>
      <c r="Z57" s="28">
        <f t="shared" si="14"/>
        <v>2.4087332610755207E-3</v>
      </c>
      <c r="AA57" s="28">
        <f t="shared" si="15"/>
        <v>6.3062903318911456E-3</v>
      </c>
      <c r="AB57" s="28">
        <f t="shared" si="16"/>
        <v>6.473509712305324E-4</v>
      </c>
      <c r="AC57" s="28">
        <f t="shared" si="17"/>
        <v>1.027735547679217E-2</v>
      </c>
      <c r="AD57" s="28">
        <f t="shared" si="18"/>
        <v>2.8689487835862645E-3</v>
      </c>
    </row>
    <row r="58" spans="2:30" x14ac:dyDescent="0.35">
      <c r="B58" s="4"/>
      <c r="C58" s="4"/>
      <c r="D58" s="4"/>
      <c r="E58" s="4"/>
      <c r="F58" s="4"/>
      <c r="J58" s="38">
        <f>'Part 1 Data'!B58/'Part 1 Data'!B57-1</f>
        <v>-0.15399515738498792</v>
      </c>
      <c r="K58" s="38">
        <f>'Part 1 Data'!C58/'Part 1 Data'!C57-1</f>
        <v>6.0634841061519618E-2</v>
      </c>
      <c r="L58" s="38">
        <f>'Part 1 Data'!D58/'Part 1 Data'!D57-1</f>
        <v>2.6376868180733704E-2</v>
      </c>
      <c r="M58" s="38">
        <f>'Part 1 Data'!E58/'Part 1 Data'!E57-1</f>
        <v>-9.1755922269127765E-3</v>
      </c>
      <c r="N58" s="38">
        <f>'Part 1 Data'!F58/'Part 1 Data'!F57-1</f>
        <v>1.6420361247948545E-3</v>
      </c>
      <c r="O58" s="5">
        <f>'Part 1 Data'!G58/'Part 1 Data'!G57-1</f>
        <v>0</v>
      </c>
      <c r="P58" s="29">
        <f t="shared" si="4"/>
        <v>-0.15399515738498792</v>
      </c>
      <c r="Q58" s="30">
        <f t="shared" si="5"/>
        <v>6.0634841061519618E-2</v>
      </c>
      <c r="R58" s="30">
        <f t="shared" si="6"/>
        <v>2.6376868180733704E-2</v>
      </c>
      <c r="S58" s="30">
        <f t="shared" si="7"/>
        <v>-9.1755922269127765E-3</v>
      </c>
      <c r="T58" s="31">
        <f t="shared" si="8"/>
        <v>1.6420361247948545E-3</v>
      </c>
      <c r="U58" s="27">
        <f t="shared" si="9"/>
        <v>-0.16280565425784718</v>
      </c>
      <c r="V58" s="27">
        <f t="shared" si="10"/>
        <v>4.5414614461206433E-2</v>
      </c>
      <c r="W58" s="27">
        <f t="shared" si="11"/>
        <v>1.8628566987030998E-2</v>
      </c>
      <c r="X58" s="27">
        <f t="shared" si="12"/>
        <v>-1.7391052693326161E-2</v>
      </c>
      <c r="Y58" s="27">
        <f t="shared" si="13"/>
        <v>-1.0598685173141435E-2</v>
      </c>
      <c r="Z58" s="28">
        <f t="shared" si="14"/>
        <v>2.6505681058325674E-2</v>
      </c>
      <c r="AA58" s="28">
        <f t="shared" si="15"/>
        <v>2.0624872066600207E-3</v>
      </c>
      <c r="AB58" s="28">
        <f t="shared" si="16"/>
        <v>3.4702350799030115E-4</v>
      </c>
      <c r="AC58" s="28">
        <f t="shared" si="17"/>
        <v>3.0244871378204711E-4</v>
      </c>
      <c r="AD58" s="28">
        <f t="shared" si="18"/>
        <v>1.1233212739936809E-4</v>
      </c>
    </row>
    <row r="59" spans="2:30" x14ac:dyDescent="0.35">
      <c r="J59" s="38">
        <f>'Part 1 Data'!B59/'Part 1 Data'!B58-1</f>
        <v>3.9496279336004747E-2</v>
      </c>
      <c r="K59" s="38">
        <f>'Part 1 Data'!C59/'Part 1 Data'!C58-1</f>
        <v>8.1620533373683024E-4</v>
      </c>
      <c r="L59" s="38">
        <f>'Part 1 Data'!D59/'Part 1 Data'!D58-1</f>
        <v>-2.4156222921994264E-2</v>
      </c>
      <c r="M59" s="38">
        <f>'Part 1 Data'!E59/'Part 1 Data'!E58-1</f>
        <v>-4.2957746478873182E-2</v>
      </c>
      <c r="N59" s="38">
        <f>'Part 1 Data'!F59/'Part 1 Data'!F58-1</f>
        <v>-6.5573770491803574E-3</v>
      </c>
      <c r="O59" s="5">
        <f>'Part 1 Data'!G59/'Part 1 Data'!G58-1</f>
        <v>3.7974683544303778E-2</v>
      </c>
      <c r="P59" s="29">
        <f t="shared" si="4"/>
        <v>1.5215957917009693E-3</v>
      </c>
      <c r="Q59" s="30">
        <f t="shared" si="5"/>
        <v>-3.7158478210566948E-2</v>
      </c>
      <c r="R59" s="30">
        <f t="shared" si="6"/>
        <v>-6.2130906466298041E-2</v>
      </c>
      <c r="S59" s="30">
        <f t="shared" si="7"/>
        <v>-8.093243002317696E-2</v>
      </c>
      <c r="T59" s="31">
        <f t="shared" si="8"/>
        <v>-4.4532060593484135E-2</v>
      </c>
      <c r="U59" s="27">
        <f t="shared" si="9"/>
        <v>3.0685782463145485E-2</v>
      </c>
      <c r="V59" s="27">
        <f t="shared" si="10"/>
        <v>-1.4404021266576352E-2</v>
      </c>
      <c r="W59" s="27">
        <f t="shared" si="11"/>
        <v>-3.1904524115696969E-2</v>
      </c>
      <c r="X59" s="27">
        <f t="shared" si="12"/>
        <v>-5.117320694528657E-2</v>
      </c>
      <c r="Y59" s="27">
        <f t="shared" si="13"/>
        <v>-1.8798098347116647E-2</v>
      </c>
      <c r="Z59" s="28">
        <f t="shared" si="14"/>
        <v>9.4161724537548703E-4</v>
      </c>
      <c r="AA59" s="28">
        <f t="shared" si="15"/>
        <v>2.0747582864798382E-4</v>
      </c>
      <c r="AB59" s="28">
        <f t="shared" si="16"/>
        <v>1.0178986590490895E-3</v>
      </c>
      <c r="AC59" s="28">
        <f t="shared" si="17"/>
        <v>2.6186971090651255E-3</v>
      </c>
      <c r="AD59" s="28">
        <f t="shared" si="18"/>
        <v>3.5336850146786963E-4</v>
      </c>
    </row>
    <row r="60" spans="2:30" x14ac:dyDescent="0.35">
      <c r="J60" s="38">
        <f>'Part 1 Data'!B60/'Part 1 Data'!B59-1</f>
        <v>2.7533039647577029E-2</v>
      </c>
      <c r="K60" s="38">
        <f>'Part 1 Data'!C60/'Part 1 Data'!C59-1</f>
        <v>-5.0659849003328761E-2</v>
      </c>
      <c r="L60" s="38">
        <f>'Part 1 Data'!D60/'Part 1 Data'!D59-1</f>
        <v>1.4467016069649619E-2</v>
      </c>
      <c r="M60" s="38">
        <f>'Part 1 Data'!E60/'Part 1 Data'!E59-1</f>
        <v>5.8682855040470994E-2</v>
      </c>
      <c r="N60" s="38">
        <f>'Part 1 Data'!F60/'Part 1 Data'!F59-1</f>
        <v>4.8514851485148558E-2</v>
      </c>
      <c r="O60" s="5">
        <f>'Part 1 Data'!G60/'Part 1 Data'!G59-1</f>
        <v>0</v>
      </c>
      <c r="P60" s="29">
        <f t="shared" si="4"/>
        <v>2.7533039647577029E-2</v>
      </c>
      <c r="Q60" s="30">
        <f t="shared" si="5"/>
        <v>-5.0659849003328761E-2</v>
      </c>
      <c r="R60" s="30">
        <f t="shared" si="6"/>
        <v>1.4467016069649619E-2</v>
      </c>
      <c r="S60" s="30">
        <f t="shared" si="7"/>
        <v>5.8682855040470994E-2</v>
      </c>
      <c r="T60" s="31">
        <f t="shared" si="8"/>
        <v>4.8514851485148558E-2</v>
      </c>
      <c r="U60" s="27">
        <f t="shared" si="9"/>
        <v>1.8722542774717767E-2</v>
      </c>
      <c r="V60" s="27">
        <f t="shared" si="10"/>
        <v>-6.5880075603641938E-2</v>
      </c>
      <c r="W60" s="27">
        <f t="shared" si="11"/>
        <v>6.7187148759469129E-3</v>
      </c>
      <c r="X60" s="27">
        <f t="shared" si="12"/>
        <v>5.0467394574057606E-2</v>
      </c>
      <c r="Y60" s="27">
        <f t="shared" si="13"/>
        <v>3.6274130187212268E-2</v>
      </c>
      <c r="Z60" s="28">
        <f t="shared" si="14"/>
        <v>3.5053360795113647E-4</v>
      </c>
      <c r="AA60" s="28">
        <f t="shared" si="15"/>
        <v>4.3401843615415775E-3</v>
      </c>
      <c r="AB60" s="28">
        <f t="shared" si="16"/>
        <v>4.5141129584270344E-5</v>
      </c>
      <c r="AC60" s="28">
        <f t="shared" si="17"/>
        <v>2.5469579150936192E-3</v>
      </c>
      <c r="AD60" s="28">
        <f t="shared" si="18"/>
        <v>1.3158125208388243E-3</v>
      </c>
    </row>
    <row r="61" spans="2:30" x14ac:dyDescent="0.35">
      <c r="J61" s="38">
        <f>'Part 1 Data'!B61/'Part 1 Data'!B60-1</f>
        <v>-4.769560557341912E-2</v>
      </c>
      <c r="K61" s="38">
        <f>'Part 1 Data'!C61/'Part 1 Data'!C60-1</f>
        <v>6.7664146985231266E-3</v>
      </c>
      <c r="L61" s="38">
        <f>'Part 1 Data'!D61/'Part 1 Data'!D60-1</f>
        <v>-4.162930703215062E-2</v>
      </c>
      <c r="M61" s="38">
        <f>'Part 1 Data'!E61/'Part 1 Data'!E60-1</f>
        <v>1.4596003475238817E-2</v>
      </c>
      <c r="N61" s="38">
        <f>'Part 1 Data'!F61/'Part 1 Data'!F60-1</f>
        <v>-4.3122442555870277E-2</v>
      </c>
      <c r="O61" s="5">
        <f>'Part 1 Data'!G61/'Part 1 Data'!G60-1</f>
        <v>2.4390243902439046E-2</v>
      </c>
      <c r="P61" s="29">
        <f t="shared" si="4"/>
        <v>-7.2085849475858166E-2</v>
      </c>
      <c r="Q61" s="30">
        <f t="shared" si="5"/>
        <v>-1.7623829203915919E-2</v>
      </c>
      <c r="R61" s="30">
        <f t="shared" si="6"/>
        <v>-6.6019550934589666E-2</v>
      </c>
      <c r="S61" s="30">
        <f t="shared" si="7"/>
        <v>-9.7942404272002292E-3</v>
      </c>
      <c r="T61" s="31">
        <f t="shared" si="8"/>
        <v>-6.7512686458309323E-2</v>
      </c>
      <c r="U61" s="27">
        <f t="shared" si="9"/>
        <v>-5.6506102446278378E-2</v>
      </c>
      <c r="V61" s="27">
        <f t="shared" si="10"/>
        <v>-8.4538119017900561E-3</v>
      </c>
      <c r="W61" s="27">
        <f t="shared" si="11"/>
        <v>-4.9377608225853326E-2</v>
      </c>
      <c r="X61" s="27">
        <f t="shared" si="12"/>
        <v>6.3805430088254324E-3</v>
      </c>
      <c r="Y61" s="27">
        <f t="shared" si="13"/>
        <v>-5.5363163853806567E-2</v>
      </c>
      <c r="Z61" s="28">
        <f t="shared" si="14"/>
        <v>3.1929396136693073E-3</v>
      </c>
      <c r="AA61" s="28">
        <f t="shared" si="15"/>
        <v>7.1466935670847208E-5</v>
      </c>
      <c r="AB61" s="28">
        <f t="shared" si="16"/>
        <v>2.4381481941058579E-3</v>
      </c>
      <c r="AC61" s="28">
        <f t="shared" si="17"/>
        <v>4.0711329087471104E-5</v>
      </c>
      <c r="AD61" s="28">
        <f t="shared" si="18"/>
        <v>3.0650799119034339E-3</v>
      </c>
    </row>
    <row r="62" spans="2:30" x14ac:dyDescent="0.35">
      <c r="J62" s="38">
        <f>'Part 1 Data'!B62/'Part 1 Data'!B61-1</f>
        <v>0</v>
      </c>
      <c r="K62" s="38">
        <f>'Part 1 Data'!C62/'Part 1 Data'!C61-1</f>
        <v>-4.6432095544018392E-2</v>
      </c>
      <c r="L62" s="38">
        <f>'Part 1 Data'!D62/'Part 1 Data'!D61-1</f>
        <v>2.3055332798716854E-2</v>
      </c>
      <c r="M62" s="38">
        <f>'Part 1 Data'!E62/'Part 1 Data'!E61-1</f>
        <v>-1.6509676314437338E-2</v>
      </c>
      <c r="N62" s="38">
        <f>'Part 1 Data'!F62/'Part 1 Data'!F61-1</f>
        <v>3.125E-2</v>
      </c>
      <c r="O62" s="5">
        <f>'Part 1 Data'!G62/'Part 1 Data'!G61-1</f>
        <v>-1.1904761904761862E-2</v>
      </c>
      <c r="P62" s="29">
        <f t="shared" si="4"/>
        <v>1.1904761904761862E-2</v>
      </c>
      <c r="Q62" s="30">
        <f t="shared" si="5"/>
        <v>-3.452733363925653E-2</v>
      </c>
      <c r="R62" s="30">
        <f t="shared" si="6"/>
        <v>3.4960094703478717E-2</v>
      </c>
      <c r="S62" s="30">
        <f t="shared" si="7"/>
        <v>-4.6049144096754757E-3</v>
      </c>
      <c r="T62" s="31">
        <f t="shared" si="8"/>
        <v>4.3154761904761862E-2</v>
      </c>
      <c r="U62" s="27">
        <f t="shared" si="9"/>
        <v>-8.8104968728592616E-3</v>
      </c>
      <c r="V62" s="27">
        <f t="shared" si="10"/>
        <v>-6.1652322144331577E-2</v>
      </c>
      <c r="W62" s="27">
        <f t="shared" si="11"/>
        <v>1.5307031605014149E-2</v>
      </c>
      <c r="X62" s="27">
        <f t="shared" si="12"/>
        <v>-2.4725136780850723E-2</v>
      </c>
      <c r="Y62" s="27">
        <f t="shared" si="13"/>
        <v>1.900927870206371E-2</v>
      </c>
      <c r="Z62" s="28">
        <f t="shared" si="14"/>
        <v>7.7624855146662833E-5</v>
      </c>
      <c r="AA62" s="28">
        <f t="shared" si="15"/>
        <v>3.8010088257884379E-3</v>
      </c>
      <c r="AB62" s="28">
        <f t="shared" si="16"/>
        <v>2.3430521655690202E-4</v>
      </c>
      <c r="AC62" s="28">
        <f t="shared" si="17"/>
        <v>6.1133238883177724E-4</v>
      </c>
      <c r="AD62" s="28">
        <f t="shared" si="18"/>
        <v>3.6135267677273297E-4</v>
      </c>
    </row>
    <row r="63" spans="2:30" x14ac:dyDescent="0.35">
      <c r="J63" s="38">
        <f>'Part 1 Data'!B63/'Part 1 Data'!B62-1</f>
        <v>3.9954980303883003E-2</v>
      </c>
      <c r="K63" s="38">
        <f>'Part 1 Data'!C63/'Part 1 Data'!C62-1</f>
        <v>-0.1419685423863154</v>
      </c>
      <c r="L63" s="38">
        <f>'Part 1 Data'!D63/'Part 1 Data'!D62-1</f>
        <v>2.4234110653863716E-2</v>
      </c>
      <c r="M63" s="38">
        <f>'Part 1 Data'!E63/'Part 1 Data'!E62-1</f>
        <v>1.6960958450875863E-2</v>
      </c>
      <c r="N63" s="38">
        <f>'Part 1 Data'!F63/'Part 1 Data'!F62-1</f>
        <v>4.7846889952152249E-3</v>
      </c>
      <c r="O63" s="5">
        <f>'Part 1 Data'!G63/'Part 1 Data'!G62-1</f>
        <v>-3.6144578313253017E-2</v>
      </c>
      <c r="P63" s="29">
        <f t="shared" si="4"/>
        <v>7.6099558617136021E-2</v>
      </c>
      <c r="Q63" s="30">
        <f t="shared" si="5"/>
        <v>-0.10582396407306238</v>
      </c>
      <c r="R63" s="30">
        <f t="shared" si="6"/>
        <v>6.0378688967116734E-2</v>
      </c>
      <c r="S63" s="30">
        <f t="shared" si="7"/>
        <v>5.310553676412888E-2</v>
      </c>
      <c r="T63" s="31">
        <f t="shared" si="8"/>
        <v>4.0929267308468242E-2</v>
      </c>
      <c r="U63" s="27">
        <f t="shared" si="9"/>
        <v>3.1144483431023742E-2</v>
      </c>
      <c r="V63" s="27">
        <f t="shared" si="10"/>
        <v>-0.15718876898662859</v>
      </c>
      <c r="W63" s="27">
        <f t="shared" si="11"/>
        <v>1.6485809460161011E-2</v>
      </c>
      <c r="X63" s="27">
        <f t="shared" si="12"/>
        <v>8.7454979844624782E-3</v>
      </c>
      <c r="Y63" s="27">
        <f t="shared" si="13"/>
        <v>-7.4560323027210648E-3</v>
      </c>
      <c r="Z63" s="28">
        <f t="shared" si="14"/>
        <v>9.6997884818531238E-4</v>
      </c>
      <c r="AA63" s="28">
        <f t="shared" si="15"/>
        <v>2.4708309095531691E-2</v>
      </c>
      <c r="AB63" s="28">
        <f t="shared" si="16"/>
        <v>2.7178191355673429E-4</v>
      </c>
      <c r="AC63" s="28">
        <f t="shared" si="17"/>
        <v>7.6483734996237273E-5</v>
      </c>
      <c r="AD63" s="28">
        <f t="shared" si="18"/>
        <v>5.5592417699219985E-5</v>
      </c>
    </row>
    <row r="64" spans="2:30" x14ac:dyDescent="0.35">
      <c r="J64" s="38">
        <f>'Part 1 Data'!B64/'Part 1 Data'!B63-1</f>
        <v>-9.1991341991343178E-3</v>
      </c>
      <c r="K64" s="38">
        <f>'Part 1 Data'!C64/'Part 1 Data'!C63-1</f>
        <v>-0.17639689679805315</v>
      </c>
      <c r="L64" s="38">
        <f>'Part 1 Data'!D64/'Part 1 Data'!D63-1</f>
        <v>3.2419217687074786E-2</v>
      </c>
      <c r="M64" s="38">
        <f>'Part 1 Data'!E64/'Part 1 Data'!E63-1</f>
        <v>-6.6095890410958757E-3</v>
      </c>
      <c r="N64" s="38">
        <f>'Part 1 Data'!F64/'Part 1 Data'!F63-1</f>
        <v>-2.5396825396825418E-2</v>
      </c>
      <c r="O64" s="5">
        <f>'Part 1 Data'!G64/'Part 1 Data'!G63-1</f>
        <v>1.8759999999999888E-2</v>
      </c>
      <c r="P64" s="29">
        <f t="shared" si="4"/>
        <v>-2.7959134199134206E-2</v>
      </c>
      <c r="Q64" s="30">
        <f t="shared" si="5"/>
        <v>-0.19515689679805304</v>
      </c>
      <c r="R64" s="30">
        <f t="shared" si="6"/>
        <v>1.3659217687074898E-2</v>
      </c>
      <c r="S64" s="30">
        <f t="shared" si="7"/>
        <v>-2.5369589041095764E-2</v>
      </c>
      <c r="T64" s="31">
        <f t="shared" si="8"/>
        <v>-4.4156825396825305E-2</v>
      </c>
      <c r="U64" s="27">
        <f t="shared" si="9"/>
        <v>-1.8009631071993579E-2</v>
      </c>
      <c r="V64" s="27">
        <f t="shared" si="10"/>
        <v>-0.19161712339836634</v>
      </c>
      <c r="W64" s="27">
        <f t="shared" si="11"/>
        <v>2.467091649337208E-2</v>
      </c>
      <c r="X64" s="27">
        <f t="shared" si="12"/>
        <v>-1.482504950750926E-2</v>
      </c>
      <c r="Y64" s="27">
        <f t="shared" si="13"/>
        <v>-3.7637546694761707E-2</v>
      </c>
      <c r="Z64" s="28">
        <f t="shared" si="14"/>
        <v>3.243468113493166E-4</v>
      </c>
      <c r="AA64" s="28">
        <f t="shared" si="15"/>
        <v>3.6717121979464751E-2</v>
      </c>
      <c r="AB64" s="28">
        <f t="shared" si="16"/>
        <v>6.0865412062293853E-4</v>
      </c>
      <c r="AC64" s="28">
        <f t="shared" si="17"/>
        <v>2.1978209290010055E-4</v>
      </c>
      <c r="AD64" s="28">
        <f t="shared" si="18"/>
        <v>1.416584921200368E-3</v>
      </c>
    </row>
    <row r="65" spans="10:30" x14ac:dyDescent="0.35">
      <c r="J65" s="38">
        <f>'Part 1 Data'!B65/'Part 1 Data'!B64-1</f>
        <v>4.0415073730202256E-2</v>
      </c>
      <c r="K65" s="38">
        <f>'Part 1 Data'!C65/'Part 1 Data'!C64-1</f>
        <v>0.21316339383473237</v>
      </c>
      <c r="L65" s="38">
        <f>'Part 1 Data'!D65/'Part 1 Data'!D64-1</f>
        <v>3.335735612066304E-2</v>
      </c>
      <c r="M65" s="38">
        <f>'Part 1 Data'!E65/'Part 1 Data'!E64-1</f>
        <v>-2.0236494639225056E-2</v>
      </c>
      <c r="N65" s="38">
        <f>'Part 1 Data'!F65/'Part 1 Data'!F64-1</f>
        <v>0.12540716612377856</v>
      </c>
      <c r="O65" s="5">
        <f>'Part 1 Data'!G65/'Part 1 Data'!G64-1</f>
        <v>-7.9763634221995394E-2</v>
      </c>
      <c r="P65" s="29">
        <f t="shared" si="4"/>
        <v>0.12017870795219765</v>
      </c>
      <c r="Q65" s="30">
        <f t="shared" si="5"/>
        <v>0.29292702805672777</v>
      </c>
      <c r="R65" s="30">
        <f t="shared" si="6"/>
        <v>0.11312099034265843</v>
      </c>
      <c r="S65" s="30">
        <f t="shared" si="7"/>
        <v>5.9527139582770339E-2</v>
      </c>
      <c r="T65" s="31">
        <f t="shared" si="8"/>
        <v>0.20517080034577395</v>
      </c>
      <c r="U65" s="27">
        <f t="shared" si="9"/>
        <v>3.1604576857342997E-2</v>
      </c>
      <c r="V65" s="27">
        <f t="shared" si="10"/>
        <v>0.19794316723441918</v>
      </c>
      <c r="W65" s="27">
        <f t="shared" si="11"/>
        <v>2.5609054926960334E-2</v>
      </c>
      <c r="X65" s="27">
        <f t="shared" si="12"/>
        <v>-2.845195510563844E-2</v>
      </c>
      <c r="Y65" s="27">
        <f t="shared" si="13"/>
        <v>0.11316644482584226</v>
      </c>
      <c r="Z65" s="28">
        <f t="shared" si="14"/>
        <v>9.9884927833170057E-4</v>
      </c>
      <c r="AA65" s="28">
        <f t="shared" si="15"/>
        <v>3.918149745479324E-2</v>
      </c>
      <c r="AB65" s="28">
        <f t="shared" si="16"/>
        <v>6.5582369425207134E-4</v>
      </c>
      <c r="AC65" s="28">
        <f t="shared" si="17"/>
        <v>8.0951374933326535E-4</v>
      </c>
      <c r="AD65" s="28">
        <f t="shared" si="18"/>
        <v>1.28066442345204E-2</v>
      </c>
    </row>
    <row r="66" spans="10:30" x14ac:dyDescent="0.35">
      <c r="J66" s="38">
        <f>'Part 1 Data'!B66/'Part 1 Data'!B65-1</f>
        <v>7.7690288713910816E-2</v>
      </c>
      <c r="K66" s="38">
        <f>'Part 1 Data'!C66/'Part 1 Data'!C65-1</f>
        <v>2.9143769355612914E-3</v>
      </c>
      <c r="L66" s="38">
        <f>'Part 1 Data'!D66/'Part 1 Data'!D65-1</f>
        <v>2.4728504533227058E-2</v>
      </c>
      <c r="M66" s="38">
        <f>'Part 1 Data'!E66/'Part 1 Data'!E65-1</f>
        <v>7.2378606615059793E-2</v>
      </c>
      <c r="N66" s="38">
        <f>'Part 1 Data'!F66/'Part 1 Data'!F65-1</f>
        <v>-5.9334298118668638E-2</v>
      </c>
      <c r="O66" s="5">
        <f>'Part 1 Data'!G66/'Part 1 Data'!G65-1</f>
        <v>-4.0000000000000036E-2</v>
      </c>
      <c r="P66" s="29">
        <f t="shared" si="4"/>
        <v>0.11769028871391085</v>
      </c>
      <c r="Q66" s="30">
        <f t="shared" si="5"/>
        <v>4.2914376935561327E-2</v>
      </c>
      <c r="R66" s="30">
        <f t="shared" si="6"/>
        <v>6.4728504533227094E-2</v>
      </c>
      <c r="S66" s="30">
        <f t="shared" si="7"/>
        <v>0.11237860661505983</v>
      </c>
      <c r="T66" s="31">
        <f t="shared" si="8"/>
        <v>-1.9334298118668602E-2</v>
      </c>
      <c r="U66" s="27">
        <f t="shared" si="9"/>
        <v>6.8879791841051557E-2</v>
      </c>
      <c r="V66" s="27">
        <f t="shared" si="10"/>
        <v>-1.2305849664751891E-2</v>
      </c>
      <c r="W66" s="27">
        <f t="shared" si="11"/>
        <v>1.6980203339524352E-2</v>
      </c>
      <c r="X66" s="27">
        <f t="shared" si="12"/>
        <v>6.4163146148646405E-2</v>
      </c>
      <c r="Y66" s="27">
        <f t="shared" si="13"/>
        <v>-7.1575019416604935E-2</v>
      </c>
      <c r="Z66" s="28">
        <f t="shared" si="14"/>
        <v>4.7444257240665923E-3</v>
      </c>
      <c r="AA66" s="28">
        <f t="shared" si="15"/>
        <v>1.5143393597147423E-4</v>
      </c>
      <c r="AB66" s="28">
        <f t="shared" si="16"/>
        <v>2.8832730545159398E-4</v>
      </c>
      <c r="AC66" s="28">
        <f t="shared" si="17"/>
        <v>4.1169093236925582E-3</v>
      </c>
      <c r="AD66" s="28">
        <f t="shared" si="18"/>
        <v>5.1229834044873735E-3</v>
      </c>
    </row>
    <row r="67" spans="10:30" x14ac:dyDescent="0.35">
      <c r="J67" s="38">
        <f>'Part 1 Data'!B67/'Part 1 Data'!B66-1</f>
        <v>-7.9883097905504186E-2</v>
      </c>
      <c r="K67" s="38">
        <f>'Part 1 Data'!C67/'Part 1 Data'!C66-1</f>
        <v>4.8580106121657529E-2</v>
      </c>
      <c r="L67" s="38">
        <f>'Part 1 Data'!D67/'Part 1 Data'!D66-1</f>
        <v>3.7393536343483857E-2</v>
      </c>
      <c r="M67" s="38">
        <f>'Part 1 Data'!E67/'Part 1 Data'!E66-1</f>
        <v>3.7897430849493041E-2</v>
      </c>
      <c r="N67" s="38">
        <f>'Part 1 Data'!F67/'Part 1 Data'!F66-1</f>
        <v>-2.6153846153846194E-2</v>
      </c>
      <c r="O67" s="5">
        <f>'Part 1 Data'!G67/'Part 1 Data'!G66-1</f>
        <v>-1.388888888888884E-2</v>
      </c>
      <c r="P67" s="29">
        <f t="shared" si="4"/>
        <v>-6.5994209016615346E-2</v>
      </c>
      <c r="Q67" s="30">
        <f t="shared" si="5"/>
        <v>6.2468995010546369E-2</v>
      </c>
      <c r="R67" s="30">
        <f t="shared" si="6"/>
        <v>5.1282425232372697E-2</v>
      </c>
      <c r="S67" s="30">
        <f t="shared" si="7"/>
        <v>5.1786319738381881E-2</v>
      </c>
      <c r="T67" s="31">
        <f t="shared" si="8"/>
        <v>-1.2264957264957355E-2</v>
      </c>
      <c r="U67" s="27">
        <f t="shared" si="9"/>
        <v>-8.8693594778363444E-2</v>
      </c>
      <c r="V67" s="27">
        <f t="shared" si="10"/>
        <v>3.3359879521344345E-2</v>
      </c>
      <c r="W67" s="27">
        <f t="shared" si="11"/>
        <v>2.9645235149781152E-2</v>
      </c>
      <c r="X67" s="27">
        <f t="shared" si="12"/>
        <v>2.9681970383079657E-2</v>
      </c>
      <c r="Y67" s="27">
        <f t="shared" si="13"/>
        <v>-3.8394567451782484E-2</v>
      </c>
      <c r="Z67" s="28">
        <f t="shared" si="14"/>
        <v>7.8665537547085388E-3</v>
      </c>
      <c r="AA67" s="28">
        <f t="shared" si="15"/>
        <v>1.1128815616786097E-3</v>
      </c>
      <c r="AB67" s="28">
        <f t="shared" si="16"/>
        <v>8.7883996708581992E-4</v>
      </c>
      <c r="AC67" s="28">
        <f t="shared" si="17"/>
        <v>8.8101936582201789E-4</v>
      </c>
      <c r="AD67" s="28">
        <f t="shared" si="18"/>
        <v>1.4741428098094748E-3</v>
      </c>
    </row>
    <row r="68" spans="10:30" x14ac:dyDescent="0.35">
      <c r="J68" s="38">
        <f>'Part 1 Data'!B68/'Part 1 Data'!B67-1</f>
        <v>-8.2583377448385509E-2</v>
      </c>
      <c r="K68" s="38">
        <f>'Part 1 Data'!C68/'Part 1 Data'!C67-1</f>
        <v>6.8601692420737326E-2</v>
      </c>
      <c r="L68" s="38">
        <f>'Part 1 Data'!D68/'Part 1 Data'!D67-1</f>
        <v>2.5492511574724874E-2</v>
      </c>
      <c r="M68" s="38">
        <f>'Part 1 Data'!E68/'Part 1 Data'!E67-1</f>
        <v>2.8768335862417782E-2</v>
      </c>
      <c r="N68" s="38">
        <f>'Part 1 Data'!F68/'Part 1 Data'!F67-1</f>
        <v>-1.5797788309637184E-3</v>
      </c>
      <c r="O68" s="5">
        <f>'Part 1 Data'!G68/'Part 1 Data'!G67-1</f>
        <v>2.8169014084507005E-2</v>
      </c>
      <c r="P68" s="29">
        <f t="shared" ref="P68:P131" si="23">J68-$O68</f>
        <v>-0.11075239153289251</v>
      </c>
      <c r="Q68" s="30">
        <f t="shared" ref="Q68:Q131" si="24">K68-$O68</f>
        <v>4.0432678336230321E-2</v>
      </c>
      <c r="R68" s="30">
        <f t="shared" ref="R68:R131" si="25">L68-$O68</f>
        <v>-2.6765025097821304E-3</v>
      </c>
      <c r="S68" s="30">
        <f t="shared" ref="S68:S131" si="26">M68-$O68</f>
        <v>5.9932177791077734E-4</v>
      </c>
      <c r="T68" s="31">
        <f t="shared" ref="T68:T131" si="27">N68-$O68</f>
        <v>-2.9748792915470723E-2</v>
      </c>
      <c r="U68" s="27">
        <f t="shared" ref="U68:U131" si="28">J68-B$2</f>
        <v>-9.1393874321244767E-2</v>
      </c>
      <c r="V68" s="27">
        <f t="shared" ref="V68:V131" si="29">K68-C$2</f>
        <v>5.3381465820424141E-2</v>
      </c>
      <c r="W68" s="27">
        <f t="shared" ref="W68:W131" si="30">L68-D$2</f>
        <v>1.7744210381022169E-2</v>
      </c>
      <c r="X68" s="27">
        <f t="shared" ref="X68:X131" si="31">M68-E$2</f>
        <v>2.0552875396004398E-2</v>
      </c>
      <c r="Y68" s="27">
        <f t="shared" ref="Y68:Y131" si="32">N68-F$2</f>
        <v>-1.3820500128900008E-2</v>
      </c>
      <c r="Z68" s="28">
        <f t="shared" ref="Z68:Z131" si="33">(U68)^2</f>
        <v>8.3528402634474828E-3</v>
      </c>
      <c r="AA68" s="28">
        <f t="shared" ref="AA68:AA131" si="34">(V68)^2</f>
        <v>2.8495808931371107E-3</v>
      </c>
      <c r="AB68" s="28">
        <f t="shared" ref="AB68:AB131" si="35">(W68)^2</f>
        <v>3.1485700204597486E-4</v>
      </c>
      <c r="AC68" s="28">
        <f t="shared" ref="AC68:AC131" si="36">(X68)^2</f>
        <v>4.2242068704368292E-4</v>
      </c>
      <c r="AD68" s="28">
        <f t="shared" ref="AD68:AD131" si="37">(Y68)^2</f>
        <v>1.9100622381292514E-4</v>
      </c>
    </row>
    <row r="69" spans="10:30" x14ac:dyDescent="0.35">
      <c r="J69" s="38">
        <f>'Part 1 Data'!B69/'Part 1 Data'!B68-1</f>
        <v>1.5002885170225078E-2</v>
      </c>
      <c r="K69" s="38">
        <f>'Part 1 Data'!C69/'Part 1 Data'!C68-1</f>
        <v>6.640290881786437E-2</v>
      </c>
      <c r="L69" s="38">
        <f>'Part 1 Data'!D69/'Part 1 Data'!D68-1</f>
        <v>2.2939552907199845E-2</v>
      </c>
      <c r="M69" s="38">
        <f>'Part 1 Data'!E69/'Part 1 Data'!E68-1</f>
        <v>2.1387745067912078E-2</v>
      </c>
      <c r="N69" s="38">
        <f>'Part 1 Data'!F69/'Part 1 Data'!F68-1</f>
        <v>-3.7974683544303778E-2</v>
      </c>
      <c r="O69" s="5">
        <f>'Part 1 Data'!G69/'Part 1 Data'!G68-1</f>
        <v>-1.3698630136986356E-2</v>
      </c>
      <c r="P69" s="29">
        <f t="shared" si="23"/>
        <v>2.8701515307211434E-2</v>
      </c>
      <c r="Q69" s="30">
        <f t="shared" si="24"/>
        <v>8.0101538954850726E-2</v>
      </c>
      <c r="R69" s="30">
        <f t="shared" si="25"/>
        <v>3.6638183044186201E-2</v>
      </c>
      <c r="S69" s="30">
        <f t="shared" si="26"/>
        <v>3.5086375204898435E-2</v>
      </c>
      <c r="T69" s="31">
        <f t="shared" si="27"/>
        <v>-2.4276053407317422E-2</v>
      </c>
      <c r="U69" s="27">
        <f t="shared" si="28"/>
        <v>6.1923882973658161E-3</v>
      </c>
      <c r="V69" s="27">
        <f t="shared" si="29"/>
        <v>5.1182682217551186E-2</v>
      </c>
      <c r="W69" s="27">
        <f t="shared" si="30"/>
        <v>1.5191251713497139E-2</v>
      </c>
      <c r="X69" s="27">
        <f t="shared" si="31"/>
        <v>1.3172284601498694E-2</v>
      </c>
      <c r="Y69" s="27">
        <f t="shared" si="32"/>
        <v>-5.0215404842240068E-2</v>
      </c>
      <c r="Z69" s="28">
        <f t="shared" si="33"/>
        <v>3.834567282535311E-5</v>
      </c>
      <c r="AA69" s="28">
        <f t="shared" si="34"/>
        <v>2.6196669589828303E-3</v>
      </c>
      <c r="AB69" s="28">
        <f t="shared" si="35"/>
        <v>2.3077412862282978E-4</v>
      </c>
      <c r="AC69" s="28">
        <f t="shared" si="36"/>
        <v>1.7350908162287962E-4</v>
      </c>
      <c r="AD69" s="28">
        <f t="shared" si="37"/>
        <v>2.5215868834700672E-3</v>
      </c>
    </row>
    <row r="70" spans="10:30" x14ac:dyDescent="0.35">
      <c r="J70" s="38">
        <f>'Part 1 Data'!B70/'Part 1 Data'!B69-1</f>
        <v>2.7856736782262637E-2</v>
      </c>
      <c r="K70" s="38">
        <f>'Part 1 Data'!C70/'Part 1 Data'!C69-1</f>
        <v>6.042785107448756E-2</v>
      </c>
      <c r="L70" s="38">
        <f>'Part 1 Data'!D70/'Part 1 Data'!D69-1</f>
        <v>7.5048245300550764E-3</v>
      </c>
      <c r="M70" s="38">
        <f>'Part 1 Data'!E70/'Part 1 Data'!E69-1</f>
        <v>2.2624706661050542E-2</v>
      </c>
      <c r="N70" s="38">
        <f>'Part 1 Data'!F70/'Part 1 Data'!F69-1</f>
        <v>-3.7828947368421018E-2</v>
      </c>
      <c r="O70" s="5">
        <f>'Part 1 Data'!G70/'Part 1 Data'!G69-1</f>
        <v>-4.166666666666663E-2</v>
      </c>
      <c r="P70" s="29">
        <f t="shared" si="23"/>
        <v>6.9523403448929266E-2</v>
      </c>
      <c r="Q70" s="30">
        <f t="shared" si="24"/>
        <v>0.10209451774115419</v>
      </c>
      <c r="R70" s="30">
        <f t="shared" si="25"/>
        <v>4.9171491196721706E-2</v>
      </c>
      <c r="S70" s="30">
        <f t="shared" si="26"/>
        <v>6.4291373327717172E-2</v>
      </c>
      <c r="T70" s="31">
        <f t="shared" si="27"/>
        <v>3.8377192982456121E-3</v>
      </c>
      <c r="U70" s="27">
        <f t="shared" si="28"/>
        <v>1.9046239909403375E-2</v>
      </c>
      <c r="V70" s="27">
        <f t="shared" si="29"/>
        <v>4.5207624474174375E-2</v>
      </c>
      <c r="W70" s="27">
        <f t="shared" si="30"/>
        <v>-2.4347666364762932E-4</v>
      </c>
      <c r="X70" s="27">
        <f t="shared" si="31"/>
        <v>1.4409246194637158E-2</v>
      </c>
      <c r="Y70" s="27">
        <f t="shared" si="32"/>
        <v>-5.0069668666357307E-2</v>
      </c>
      <c r="Z70" s="28">
        <f t="shared" si="33"/>
        <v>3.6275925468654989E-4</v>
      </c>
      <c r="AA70" s="28">
        <f t="shared" si="34"/>
        <v>2.0437293105979699E-3</v>
      </c>
      <c r="AB70" s="28">
        <f t="shared" si="35"/>
        <v>5.9280885740980822E-8</v>
      </c>
      <c r="AC70" s="28">
        <f t="shared" si="36"/>
        <v>2.0762637589766541E-4</v>
      </c>
      <c r="AD70" s="28">
        <f t="shared" si="37"/>
        <v>2.5069717203588028E-3</v>
      </c>
    </row>
    <row r="71" spans="10:30" x14ac:dyDescent="0.35">
      <c r="J71" s="38">
        <f>'Part 1 Data'!B71/'Part 1 Data'!B70-1</f>
        <v>-2.2676991150442305E-2</v>
      </c>
      <c r="K71" s="38">
        <f>'Part 1 Data'!C71/'Part 1 Data'!C70-1</f>
        <v>-7.5055871133181684E-2</v>
      </c>
      <c r="L71" s="38">
        <f>'Part 1 Data'!D71/'Part 1 Data'!D70-1</f>
        <v>3.1711123723042078E-2</v>
      </c>
      <c r="M71" s="38">
        <f>'Part 1 Data'!E71/'Part 1 Data'!E70-1</f>
        <v>6.7372756693145242E-2</v>
      </c>
      <c r="N71" s="38">
        <f>'Part 1 Data'!F71/'Part 1 Data'!F70-1</f>
        <v>-3.2478632478632474E-2</v>
      </c>
      <c r="O71" s="5">
        <f>'Part 1 Data'!G71/'Part 1 Data'!G70-1</f>
        <v>-7.2463768115942018E-2</v>
      </c>
      <c r="P71" s="29">
        <f t="shared" si="23"/>
        <v>4.9786776965499713E-2</v>
      </c>
      <c r="Q71" s="30">
        <f t="shared" si="24"/>
        <v>-2.5921030172396664E-3</v>
      </c>
      <c r="R71" s="30">
        <f t="shared" si="25"/>
        <v>0.1041748918389841</v>
      </c>
      <c r="S71" s="30">
        <f t="shared" si="26"/>
        <v>0.13983652480908726</v>
      </c>
      <c r="T71" s="31">
        <f t="shared" si="27"/>
        <v>3.9985135637309543E-2</v>
      </c>
      <c r="U71" s="27">
        <f t="shared" si="28"/>
        <v>-3.1487488023301563E-2</v>
      </c>
      <c r="V71" s="27">
        <f t="shared" si="29"/>
        <v>-9.0276097733494862E-2</v>
      </c>
      <c r="W71" s="27">
        <f t="shared" si="30"/>
        <v>2.3962822529339373E-2</v>
      </c>
      <c r="X71" s="27">
        <f t="shared" si="31"/>
        <v>5.9157296226731854E-2</v>
      </c>
      <c r="Y71" s="27">
        <f t="shared" si="32"/>
        <v>-4.4719353776568764E-2</v>
      </c>
      <c r="Z71" s="28">
        <f t="shared" si="33"/>
        <v>9.9146190201755929E-4</v>
      </c>
      <c r="AA71" s="28">
        <f t="shared" si="34"/>
        <v>8.1497738219875153E-3</v>
      </c>
      <c r="AB71" s="28">
        <f t="shared" si="35"/>
        <v>5.7421686357261457E-4</v>
      </c>
      <c r="AC71" s="28">
        <f t="shared" si="36"/>
        <v>3.4995856968573027E-3</v>
      </c>
      <c r="AD71" s="28">
        <f t="shared" si="37"/>
        <v>1.9998206021939148E-3</v>
      </c>
    </row>
    <row r="72" spans="10:30" x14ac:dyDescent="0.35">
      <c r="J72" s="38">
        <f>'Part 1 Data'!B72/'Part 1 Data'!B71-1</f>
        <v>3.9615166949629188E-3</v>
      </c>
      <c r="K72" s="38">
        <f>'Part 1 Data'!C72/'Part 1 Data'!C71-1</f>
        <v>-1.1673268643970225E-3</v>
      </c>
      <c r="L72" s="38">
        <f>'Part 1 Data'!D72/'Part 1 Data'!D71-1</f>
        <v>4.2976002200372232E-3</v>
      </c>
      <c r="M72" s="38">
        <f>'Part 1 Data'!E72/'Part 1 Data'!E71-1</f>
        <v>-7.635060639470781E-2</v>
      </c>
      <c r="N72" s="38">
        <f>'Part 1 Data'!F72/'Part 1 Data'!F71-1</f>
        <v>-3.7102473498233257E-2</v>
      </c>
      <c r="O72" s="5">
        <f>'Part 1 Data'!G72/'Part 1 Data'!G71-1</f>
        <v>0</v>
      </c>
      <c r="P72" s="29">
        <f t="shared" si="23"/>
        <v>3.9615166949629188E-3</v>
      </c>
      <c r="Q72" s="30">
        <f t="shared" si="24"/>
        <v>-1.1673268643970225E-3</v>
      </c>
      <c r="R72" s="30">
        <f t="shared" si="25"/>
        <v>4.2976002200372232E-3</v>
      </c>
      <c r="S72" s="30">
        <f t="shared" si="26"/>
        <v>-7.635060639470781E-2</v>
      </c>
      <c r="T72" s="31">
        <f t="shared" si="27"/>
        <v>-3.7102473498233257E-2</v>
      </c>
      <c r="U72" s="27">
        <f t="shared" si="28"/>
        <v>-4.8489801778963428E-3</v>
      </c>
      <c r="V72" s="27">
        <f t="shared" si="29"/>
        <v>-1.6387553464710207E-2</v>
      </c>
      <c r="W72" s="27">
        <f t="shared" si="30"/>
        <v>-3.4507009736654826E-3</v>
      </c>
      <c r="X72" s="27">
        <f t="shared" si="31"/>
        <v>-8.4566066861121197E-2</v>
      </c>
      <c r="Y72" s="27">
        <f t="shared" si="32"/>
        <v>-4.9343194796169547E-2</v>
      </c>
      <c r="Z72" s="28">
        <f t="shared" si="33"/>
        <v>2.3512608765631649E-5</v>
      </c>
      <c r="AA72" s="28">
        <f t="shared" si="34"/>
        <v>2.6855190855873553E-4</v>
      </c>
      <c r="AB72" s="28">
        <f t="shared" si="35"/>
        <v>1.1907337209655909E-5</v>
      </c>
      <c r="AC72" s="28">
        <f t="shared" si="36"/>
        <v>7.1514196643596211E-3</v>
      </c>
      <c r="AD72" s="28">
        <f t="shared" si="37"/>
        <v>2.4347508726927335E-3</v>
      </c>
    </row>
    <row r="73" spans="10:30" x14ac:dyDescent="0.35">
      <c r="J73" s="38">
        <f>'Part 1 Data'!B73/'Part 1 Data'!B72-1</f>
        <v>3.8895152198421767E-2</v>
      </c>
      <c r="K73" s="38">
        <f>'Part 1 Data'!C73/'Part 1 Data'!C72-1</f>
        <v>0.16328435012454445</v>
      </c>
      <c r="L73" s="38">
        <f>'Part 1 Data'!D73/'Part 1 Data'!D72-1</f>
        <v>3.8957926808394161E-2</v>
      </c>
      <c r="M73" s="38">
        <f>'Part 1 Data'!E73/'Part 1 Data'!E72-1</f>
        <v>2.6708445240226864E-2</v>
      </c>
      <c r="N73" s="38">
        <f>'Part 1 Data'!F73/'Part 1 Data'!F72-1</f>
        <v>-3.009174311926599E-2</v>
      </c>
      <c r="O73" s="5">
        <f>'Part 1 Data'!G73/'Part 1 Data'!G72-1</f>
        <v>-3.125E-2</v>
      </c>
      <c r="P73" s="29">
        <f t="shared" si="23"/>
        <v>7.0145152198421767E-2</v>
      </c>
      <c r="Q73" s="30">
        <f t="shared" si="24"/>
        <v>0.19453435012454445</v>
      </c>
      <c r="R73" s="30">
        <f t="shared" si="25"/>
        <v>7.0207926808394161E-2</v>
      </c>
      <c r="S73" s="30">
        <f t="shared" si="26"/>
        <v>5.7958445240226864E-2</v>
      </c>
      <c r="T73" s="31">
        <f t="shared" si="27"/>
        <v>1.1582568807340099E-3</v>
      </c>
      <c r="U73" s="27">
        <f t="shared" si="28"/>
        <v>3.0084655325562506E-2</v>
      </c>
      <c r="V73" s="27">
        <f t="shared" si="29"/>
        <v>0.14806412352423126</v>
      </c>
      <c r="W73" s="27">
        <f t="shared" si="30"/>
        <v>3.1209625614691455E-2</v>
      </c>
      <c r="X73" s="27">
        <f t="shared" si="31"/>
        <v>1.8492984773813479E-2</v>
      </c>
      <c r="Y73" s="27">
        <f t="shared" si="32"/>
        <v>-4.233246441720228E-2</v>
      </c>
      <c r="Z73" s="28">
        <f t="shared" si="33"/>
        <v>9.0508648605789645E-4</v>
      </c>
      <c r="AA73" s="28">
        <f t="shared" si="34"/>
        <v>2.1922984674998813E-2</v>
      </c>
      <c r="AB73" s="28">
        <f t="shared" si="35"/>
        <v>9.7404073100920501E-4</v>
      </c>
      <c r="AC73" s="28">
        <f t="shared" si="36"/>
        <v>3.419904858444972E-4</v>
      </c>
      <c r="AD73" s="28">
        <f t="shared" si="37"/>
        <v>1.7920375436336971E-3</v>
      </c>
    </row>
    <row r="74" spans="10:30" x14ac:dyDescent="0.35">
      <c r="J74" s="38">
        <f>'Part 1 Data'!B74/'Part 1 Data'!B73-1</f>
        <v>6.0227889310906058E-2</v>
      </c>
      <c r="K74" s="38">
        <f>'Part 1 Data'!C74/'Part 1 Data'!C73-1</f>
        <v>4.0299742323946619E-2</v>
      </c>
      <c r="L74" s="38">
        <f>'Part 1 Data'!D74/'Part 1 Data'!D73-1</f>
        <v>1.4745131635309106E-2</v>
      </c>
      <c r="M74" s="38">
        <f>'Part 1 Data'!E74/'Part 1 Data'!E73-1</f>
        <v>-1.7671850021799163E-2</v>
      </c>
      <c r="N74" s="38">
        <f>'Part 1 Data'!F74/'Part 1 Data'!F73-1</f>
        <v>-3.5187287173666371E-2</v>
      </c>
      <c r="O74" s="5">
        <f>'Part 1 Data'!G74/'Part 1 Data'!G73-1</f>
        <v>-3.2258064516129004E-2</v>
      </c>
      <c r="P74" s="29">
        <f t="shared" si="23"/>
        <v>9.2485953827035061E-2</v>
      </c>
      <c r="Q74" s="30">
        <f t="shared" si="24"/>
        <v>7.2557806840075623E-2</v>
      </c>
      <c r="R74" s="30">
        <f t="shared" si="25"/>
        <v>4.7003196151438109E-2</v>
      </c>
      <c r="S74" s="30">
        <f t="shared" si="26"/>
        <v>1.4586214494329841E-2</v>
      </c>
      <c r="T74" s="31">
        <f t="shared" si="27"/>
        <v>-2.929222657537367E-3</v>
      </c>
      <c r="U74" s="27">
        <f t="shared" si="28"/>
        <v>5.1417392438046799E-2</v>
      </c>
      <c r="V74" s="27">
        <f t="shared" si="29"/>
        <v>2.5079515723633435E-2</v>
      </c>
      <c r="W74" s="27">
        <f t="shared" si="30"/>
        <v>6.9968304416063998E-3</v>
      </c>
      <c r="X74" s="27">
        <f t="shared" si="31"/>
        <v>-2.5887310488212547E-2</v>
      </c>
      <c r="Y74" s="27">
        <f t="shared" si="32"/>
        <v>-4.742800847160266E-2</v>
      </c>
      <c r="Z74" s="28">
        <f t="shared" si="33"/>
        <v>2.6437482451281123E-3</v>
      </c>
      <c r="AA74" s="28">
        <f t="shared" si="34"/>
        <v>6.2898210893197666E-4</v>
      </c>
      <c r="AB74" s="28">
        <f t="shared" si="35"/>
        <v>4.8955636228590009E-5</v>
      </c>
      <c r="AC74" s="28">
        <f t="shared" si="36"/>
        <v>6.7015284431311934E-4</v>
      </c>
      <c r="AD74" s="28">
        <f t="shared" si="37"/>
        <v>2.2494159875824137E-3</v>
      </c>
    </row>
    <row r="75" spans="10:30" x14ac:dyDescent="0.35">
      <c r="J75" s="38">
        <f>'Part 1 Data'!B75/'Part 1 Data'!B74-1</f>
        <v>-9.7748208802456493E-2</v>
      </c>
      <c r="K75" s="38">
        <f>'Part 1 Data'!C75/'Part 1 Data'!C74-1</f>
        <v>8.1924305809513154E-2</v>
      </c>
      <c r="L75" s="38">
        <f>'Part 1 Data'!D75/'Part 1 Data'!D74-1</f>
        <v>3.6578832010131235E-2</v>
      </c>
      <c r="M75" s="38">
        <f>'Part 1 Data'!E75/'Part 1 Data'!E74-1</f>
        <v>2.6037814007160209E-2</v>
      </c>
      <c r="N75" s="38">
        <f>'Part 1 Data'!F75/'Part 1 Data'!F74-1</f>
        <v>1.9607843137254832E-2</v>
      </c>
      <c r="O75" s="5">
        <f>'Part 1 Data'!G75/'Part 1 Data'!G74-1</f>
        <v>-0.15000000000000002</v>
      </c>
      <c r="P75" s="29">
        <f t="shared" si="23"/>
        <v>5.2251791197543529E-2</v>
      </c>
      <c r="Q75" s="30">
        <f t="shared" si="24"/>
        <v>0.23192430580951318</v>
      </c>
      <c r="R75" s="30">
        <f t="shared" si="25"/>
        <v>0.18657883201013126</v>
      </c>
      <c r="S75" s="30">
        <f t="shared" si="26"/>
        <v>0.17603781400716023</v>
      </c>
      <c r="T75" s="31">
        <f t="shared" si="27"/>
        <v>0.16960784313725485</v>
      </c>
      <c r="U75" s="27">
        <f t="shared" si="28"/>
        <v>-0.10655870567531575</v>
      </c>
      <c r="V75" s="27">
        <f t="shared" si="29"/>
        <v>6.6704079209199976E-2</v>
      </c>
      <c r="W75" s="27">
        <f t="shared" si="30"/>
        <v>2.8830530816428529E-2</v>
      </c>
      <c r="X75" s="27">
        <f t="shared" si="31"/>
        <v>1.7822353540746825E-2</v>
      </c>
      <c r="Y75" s="27">
        <f t="shared" si="32"/>
        <v>7.3671218393185425E-3</v>
      </c>
      <c r="Z75" s="28">
        <f t="shared" si="33"/>
        <v>1.1354757755198569E-2</v>
      </c>
      <c r="AA75" s="28">
        <f t="shared" si="34"/>
        <v>4.4494341831472243E-3</v>
      </c>
      <c r="AB75" s="28">
        <f t="shared" si="35"/>
        <v>8.3119950715703503E-4</v>
      </c>
      <c r="AC75" s="28">
        <f t="shared" si="36"/>
        <v>3.176362857313709E-4</v>
      </c>
      <c r="AD75" s="28">
        <f t="shared" si="37"/>
        <v>5.4274484195364226E-5</v>
      </c>
    </row>
    <row r="76" spans="10:30" x14ac:dyDescent="0.35">
      <c r="J76" s="38">
        <f>'Part 1 Data'!B76/'Part 1 Data'!B75-1</f>
        <v>0.10323312535450935</v>
      </c>
      <c r="K76" s="38">
        <f>'Part 1 Data'!C76/'Part 1 Data'!C75-1</f>
        <v>-5.5631679421764835E-2</v>
      </c>
      <c r="L76" s="38">
        <f>'Part 1 Data'!D76/'Part 1 Data'!D75-1</f>
        <v>9.2566488112018064E-3</v>
      </c>
      <c r="M76" s="38">
        <f>'Part 1 Data'!E76/'Part 1 Data'!E75-1</f>
        <v>7.2872509155924803E-2</v>
      </c>
      <c r="N76" s="38">
        <f>'Part 1 Data'!F76/'Part 1 Data'!F75-1</f>
        <v>5.3846153846153877E-2</v>
      </c>
      <c r="O76" s="5">
        <f>'Part 1 Data'!G76/'Part 1 Data'!G75-1</f>
        <v>3.9372549019607961E-2</v>
      </c>
      <c r="P76" s="29">
        <f t="shared" si="23"/>
        <v>6.3860576334901387E-2</v>
      </c>
      <c r="Q76" s="30">
        <f t="shared" si="24"/>
        <v>-9.5004228441372796E-2</v>
      </c>
      <c r="R76" s="30">
        <f t="shared" si="25"/>
        <v>-3.0115900208406154E-2</v>
      </c>
      <c r="S76" s="30">
        <f t="shared" si="26"/>
        <v>3.3499960136316842E-2</v>
      </c>
      <c r="T76" s="31">
        <f t="shared" si="27"/>
        <v>1.4473604826545916E-2</v>
      </c>
      <c r="U76" s="27">
        <f t="shared" si="28"/>
        <v>9.4422628481650089E-2</v>
      </c>
      <c r="V76" s="27">
        <f t="shared" si="29"/>
        <v>-7.0851906022078012E-2</v>
      </c>
      <c r="W76" s="27">
        <f t="shared" si="30"/>
        <v>1.5083476174991006E-3</v>
      </c>
      <c r="X76" s="27">
        <f t="shared" si="31"/>
        <v>6.4657048689511415E-2</v>
      </c>
      <c r="Y76" s="27">
        <f t="shared" si="32"/>
        <v>4.1605432548217587E-2</v>
      </c>
      <c r="Z76" s="28">
        <f t="shared" si="33"/>
        <v>8.9156327693837179E-3</v>
      </c>
      <c r="AA76" s="28">
        <f t="shared" si="34"/>
        <v>5.0199925869613745E-3</v>
      </c>
      <c r="AB76" s="28">
        <f t="shared" si="35"/>
        <v>2.2751125352152132E-6</v>
      </c>
      <c r="AC76" s="28">
        <f t="shared" si="36"/>
        <v>4.18053394523785E-3</v>
      </c>
      <c r="AD76" s="28">
        <f t="shared" si="37"/>
        <v>1.7310120175242833E-3</v>
      </c>
    </row>
    <row r="77" spans="10:30" x14ac:dyDescent="0.35">
      <c r="J77" s="38">
        <f>'Part 1 Data'!B77/'Part 1 Data'!B76-1</f>
        <v>0.1460154241645244</v>
      </c>
      <c r="K77" s="38">
        <f>'Part 1 Data'!C77/'Part 1 Data'!C76-1</f>
        <v>6.0496298233842394E-2</v>
      </c>
      <c r="L77" s="38">
        <f>'Part 1 Data'!D77/'Part 1 Data'!D76-1</f>
        <v>1.4525815913217555E-2</v>
      </c>
      <c r="M77" s="38">
        <f>'Part 1 Data'!E77/'Part 1 Data'!E76-1</f>
        <v>-6.2896462745941628E-3</v>
      </c>
      <c r="N77" s="38">
        <f>'Part 1 Data'!F77/'Part 1 Data'!F76-1</f>
        <v>2.5547445255474477E-2</v>
      </c>
      <c r="O77" s="5">
        <f>'Part 1 Data'!G77/'Part 1 Data'!G76-1</f>
        <v>-9.6589194083911423E-3</v>
      </c>
      <c r="P77" s="29">
        <f t="shared" si="23"/>
        <v>0.15567434357291554</v>
      </c>
      <c r="Q77" s="30">
        <f t="shared" si="24"/>
        <v>7.0155217642233536E-2</v>
      </c>
      <c r="R77" s="30">
        <f t="shared" si="25"/>
        <v>2.4184735321608697E-2</v>
      </c>
      <c r="S77" s="30">
        <f t="shared" si="26"/>
        <v>3.3692731337969795E-3</v>
      </c>
      <c r="T77" s="31">
        <f t="shared" si="27"/>
        <v>3.5206364663865619E-2</v>
      </c>
      <c r="U77" s="27">
        <f t="shared" si="28"/>
        <v>0.13720492729166514</v>
      </c>
      <c r="V77" s="27">
        <f t="shared" si="29"/>
        <v>4.5276071633529209E-2</v>
      </c>
      <c r="W77" s="27">
        <f t="shared" si="30"/>
        <v>6.7775147195148489E-3</v>
      </c>
      <c r="X77" s="27">
        <f t="shared" si="31"/>
        <v>-1.4505106741007547E-2</v>
      </c>
      <c r="Y77" s="27">
        <f t="shared" si="32"/>
        <v>1.3306723957538187E-2</v>
      </c>
      <c r="Z77" s="28">
        <f t="shared" si="33"/>
        <v>1.8825192073111119E-2</v>
      </c>
      <c r="AA77" s="28">
        <f t="shared" si="34"/>
        <v>2.0499226625644682E-3</v>
      </c>
      <c r="AB77" s="28">
        <f t="shared" si="35"/>
        <v>4.5934705773240439E-5</v>
      </c>
      <c r="AC77" s="28">
        <f t="shared" si="36"/>
        <v>2.1039812156802259E-4</v>
      </c>
      <c r="AD77" s="28">
        <f t="shared" si="37"/>
        <v>1.7706890248212075E-4</v>
      </c>
    </row>
    <row r="78" spans="10:30" x14ac:dyDescent="0.35">
      <c r="J78" s="38">
        <f>'Part 1 Data'!B78/'Part 1 Data'!B77-1</f>
        <v>-6.6397487662628984E-2</v>
      </c>
      <c r="K78" s="38">
        <f>'Part 1 Data'!C78/'Part 1 Data'!C77-1</f>
        <v>2.7730861139261043E-2</v>
      </c>
      <c r="L78" s="38">
        <f>'Part 1 Data'!D78/'Part 1 Data'!D77-1</f>
        <v>1.3002309822098823E-3</v>
      </c>
      <c r="M78" s="38">
        <f>'Part 1 Data'!E78/'Part 1 Data'!E77-1</f>
        <v>1.9231809575331438E-2</v>
      </c>
      <c r="N78" s="38">
        <f>'Part 1 Data'!F78/'Part 1 Data'!F77-1</f>
        <v>-6.4056939501779375E-2</v>
      </c>
      <c r="O78" s="5">
        <f>'Part 1 Data'!G78/'Part 1 Data'!G77-1</f>
        <v>-2.8497409326424861E-2</v>
      </c>
      <c r="P78" s="29">
        <f t="shared" si="23"/>
        <v>-3.7900078336204124E-2</v>
      </c>
      <c r="Q78" s="30">
        <f t="shared" si="24"/>
        <v>5.6228270465685903E-2</v>
      </c>
      <c r="R78" s="30">
        <f t="shared" si="25"/>
        <v>2.9797640308634743E-2</v>
      </c>
      <c r="S78" s="30">
        <f t="shared" si="26"/>
        <v>4.7729218901756298E-2</v>
      </c>
      <c r="T78" s="31">
        <f t="shared" si="27"/>
        <v>-3.5559530175354515E-2</v>
      </c>
      <c r="U78" s="27">
        <f t="shared" si="28"/>
        <v>-7.5207984535488243E-2</v>
      </c>
      <c r="V78" s="27">
        <f t="shared" si="29"/>
        <v>1.251063453894786E-2</v>
      </c>
      <c r="W78" s="27">
        <f t="shared" si="30"/>
        <v>-6.4480702114928234E-3</v>
      </c>
      <c r="X78" s="27">
        <f t="shared" si="31"/>
        <v>1.1016349108918053E-2</v>
      </c>
      <c r="Y78" s="27">
        <f t="shared" si="32"/>
        <v>-7.6297660799715672E-2</v>
      </c>
      <c r="Z78" s="28">
        <f t="shared" si="33"/>
        <v>5.6562409378902384E-3</v>
      </c>
      <c r="AA78" s="28">
        <f t="shared" si="34"/>
        <v>1.5651597656711513E-4</v>
      </c>
      <c r="AB78" s="28">
        <f t="shared" si="35"/>
        <v>4.1577609452341104E-5</v>
      </c>
      <c r="AC78" s="28">
        <f t="shared" si="36"/>
        <v>1.2135994768955959E-4</v>
      </c>
      <c r="AD78" s="28">
        <f t="shared" si="37"/>
        <v>5.8213330435084691E-3</v>
      </c>
    </row>
    <row r="79" spans="10:30" x14ac:dyDescent="0.35">
      <c r="J79" s="38">
        <f>'Part 1 Data'!B79/'Part 1 Data'!B78-1</f>
        <v>-4.5651129264776547E-2</v>
      </c>
      <c r="K79" s="38">
        <f>'Part 1 Data'!C79/'Part 1 Data'!C78-1</f>
        <v>9.5930246881912318E-3</v>
      </c>
      <c r="L79" s="38">
        <f>'Part 1 Data'!D79/'Part 1 Data'!D78-1</f>
        <v>2.0012832656054025E-2</v>
      </c>
      <c r="M79" s="38">
        <f>'Part 1 Data'!E79/'Part 1 Data'!E78-1</f>
        <v>2.5556646585812359E-2</v>
      </c>
      <c r="N79" s="38">
        <f>'Part 1 Data'!F79/'Part 1 Data'!F78-1</f>
        <v>-3.8022813688213253E-3</v>
      </c>
      <c r="O79" s="5">
        <f>'Part 1 Data'!G79/'Part 1 Data'!G78-1</f>
        <v>3.9215686274509887E-2</v>
      </c>
      <c r="P79" s="29">
        <f t="shared" si="23"/>
        <v>-8.4866815539286433E-2</v>
      </c>
      <c r="Q79" s="30">
        <f t="shared" si="24"/>
        <v>-2.9622661586318655E-2</v>
      </c>
      <c r="R79" s="30">
        <f t="shared" si="25"/>
        <v>-1.9202853618455862E-2</v>
      </c>
      <c r="S79" s="30">
        <f t="shared" si="26"/>
        <v>-1.3659039688697527E-2</v>
      </c>
      <c r="T79" s="31">
        <f t="shared" si="27"/>
        <v>-4.3017967643331212E-2</v>
      </c>
      <c r="U79" s="27">
        <f t="shared" si="28"/>
        <v>-5.4461626137635805E-2</v>
      </c>
      <c r="V79" s="27">
        <f t="shared" si="29"/>
        <v>-5.627201912121951E-3</v>
      </c>
      <c r="W79" s="27">
        <f t="shared" si="30"/>
        <v>1.2264531462351319E-2</v>
      </c>
      <c r="X79" s="27">
        <f t="shared" si="31"/>
        <v>1.7341186119398975E-2</v>
      </c>
      <c r="Y79" s="27">
        <f t="shared" si="32"/>
        <v>-1.6043002666757615E-2</v>
      </c>
      <c r="Z79" s="28">
        <f t="shared" si="33"/>
        <v>2.9660687215556153E-3</v>
      </c>
      <c r="AA79" s="28">
        <f t="shared" si="34"/>
        <v>3.166540135978894E-5</v>
      </c>
      <c r="AB79" s="28">
        <f t="shared" si="35"/>
        <v>1.5041873199100539E-4</v>
      </c>
      <c r="AC79" s="28">
        <f t="shared" si="36"/>
        <v>3.0071673602763568E-4</v>
      </c>
      <c r="AD79" s="28">
        <f t="shared" si="37"/>
        <v>2.5737793456559195E-4</v>
      </c>
    </row>
    <row r="80" spans="10:30" x14ac:dyDescent="0.35">
      <c r="J80" s="38">
        <f>'Part 1 Data'!B80/'Part 1 Data'!B79-1</f>
        <v>8.1570996978852062E-2</v>
      </c>
      <c r="K80" s="38">
        <f>'Part 1 Data'!C80/'Part 1 Data'!C79-1</f>
        <v>-4.3767125018085995E-3</v>
      </c>
      <c r="L80" s="38">
        <f>'Part 1 Data'!D80/'Part 1 Data'!D79-1</f>
        <v>1.2281332374790344E-2</v>
      </c>
      <c r="M80" s="38">
        <f>'Part 1 Data'!E80/'Part 1 Data'!E79-1</f>
        <v>1.9666701169651635E-3</v>
      </c>
      <c r="N80" s="38">
        <f>'Part 1 Data'!F80/'Part 1 Data'!F79-1</f>
        <v>2.0992366412213803E-2</v>
      </c>
      <c r="O80" s="5">
        <f>'Part 1 Data'!G80/'Part 1 Data'!G79-1</f>
        <v>0</v>
      </c>
      <c r="P80" s="29">
        <f t="shared" si="23"/>
        <v>8.1570996978852062E-2</v>
      </c>
      <c r="Q80" s="30">
        <f t="shared" si="24"/>
        <v>-4.3767125018085995E-3</v>
      </c>
      <c r="R80" s="30">
        <f t="shared" si="25"/>
        <v>1.2281332374790344E-2</v>
      </c>
      <c r="S80" s="30">
        <f t="shared" si="26"/>
        <v>1.9666701169651635E-3</v>
      </c>
      <c r="T80" s="31">
        <f t="shared" si="27"/>
        <v>2.0992366412213803E-2</v>
      </c>
      <c r="U80" s="27">
        <f t="shared" si="28"/>
        <v>7.2760500105992804E-2</v>
      </c>
      <c r="V80" s="27">
        <f t="shared" si="29"/>
        <v>-1.9596939102121784E-2</v>
      </c>
      <c r="W80" s="27">
        <f t="shared" si="30"/>
        <v>4.5330311810876378E-3</v>
      </c>
      <c r="X80" s="27">
        <f t="shared" si="31"/>
        <v>-6.248790349448221E-3</v>
      </c>
      <c r="Y80" s="27">
        <f t="shared" si="32"/>
        <v>8.7516451142775134E-3</v>
      </c>
      <c r="Z80" s="28">
        <f t="shared" si="33"/>
        <v>5.2940903756741788E-3</v>
      </c>
      <c r="AA80" s="28">
        <f t="shared" si="34"/>
        <v>3.8404002217226976E-4</v>
      </c>
      <c r="AB80" s="28">
        <f t="shared" si="35"/>
        <v>2.0548371688712784E-5</v>
      </c>
      <c r="AC80" s="28">
        <f t="shared" si="36"/>
        <v>3.904738083135722E-5</v>
      </c>
      <c r="AD80" s="28">
        <f t="shared" si="37"/>
        <v>7.6591292206257467E-5</v>
      </c>
    </row>
    <row r="81" spans="10:30" x14ac:dyDescent="0.35">
      <c r="J81" s="38">
        <f>'Part 1 Data'!B81/'Part 1 Data'!B80-1</f>
        <v>-2.4674115456238432E-2</v>
      </c>
      <c r="K81" s="38">
        <f>'Part 1 Data'!C81/'Part 1 Data'!C80-1</f>
        <v>-2.7429646740752434E-2</v>
      </c>
      <c r="L81" s="38">
        <f>'Part 1 Data'!D81/'Part 1 Data'!D80-1</f>
        <v>-3.8261229804107288E-2</v>
      </c>
      <c r="M81" s="38">
        <f>'Part 1 Data'!E81/'Part 1 Data'!E80-1</f>
        <v>-5.2556818181818121E-2</v>
      </c>
      <c r="N81" s="38">
        <f>'Part 1 Data'!F81/'Part 1 Data'!F80-1</f>
        <v>-1.6822429906542036E-2</v>
      </c>
      <c r="O81" s="5">
        <f>'Part 1 Data'!G81/'Part 1 Data'!G80-1</f>
        <v>-1.8867924528301883E-2</v>
      </c>
      <c r="P81" s="29">
        <f t="shared" si="23"/>
        <v>-5.8061909279365498E-3</v>
      </c>
      <c r="Q81" s="30">
        <f t="shared" si="24"/>
        <v>-8.561722212450551E-3</v>
      </c>
      <c r="R81" s="30">
        <f t="shared" si="25"/>
        <v>-1.9393305275805406E-2</v>
      </c>
      <c r="S81" s="30">
        <f t="shared" si="26"/>
        <v>-3.3688893653516239E-2</v>
      </c>
      <c r="T81" s="31">
        <f t="shared" si="27"/>
        <v>2.0454946217598469E-3</v>
      </c>
      <c r="U81" s="27">
        <f t="shared" si="28"/>
        <v>-3.348461232909769E-2</v>
      </c>
      <c r="V81" s="27">
        <f t="shared" si="29"/>
        <v>-4.2649873341065618E-2</v>
      </c>
      <c r="W81" s="27">
        <f t="shared" si="30"/>
        <v>-4.6009530997809994E-2</v>
      </c>
      <c r="X81" s="27">
        <f t="shared" si="31"/>
        <v>-6.0772278648231509E-2</v>
      </c>
      <c r="Y81" s="27">
        <f t="shared" si="32"/>
        <v>-2.9063151204478326E-2</v>
      </c>
      <c r="Z81" s="28">
        <f t="shared" si="33"/>
        <v>1.121219262829961E-3</v>
      </c>
      <c r="AA81" s="28">
        <f t="shared" si="34"/>
        <v>1.8190116960089397E-3</v>
      </c>
      <c r="AB81" s="28">
        <f t="shared" si="35"/>
        <v>2.1168769426384388E-3</v>
      </c>
      <c r="AC81" s="28">
        <f t="shared" si="36"/>
        <v>3.6932698520982955E-3</v>
      </c>
      <c r="AD81" s="28">
        <f t="shared" si="37"/>
        <v>8.4466675793436999E-4</v>
      </c>
    </row>
    <row r="82" spans="10:30" x14ac:dyDescent="0.35">
      <c r="J82" s="38">
        <f>'Part 1 Data'!B82/'Part 1 Data'!B81-1</f>
        <v>6.2052505966587068E-2</v>
      </c>
      <c r="K82" s="38">
        <f>'Part 1 Data'!C82/'Part 1 Data'!C81-1</f>
        <v>5.8066826808758742E-2</v>
      </c>
      <c r="L82" s="38">
        <f>'Part 1 Data'!D82/'Part 1 Data'!D81-1</f>
        <v>3.0306759792007032E-3</v>
      </c>
      <c r="M82" s="38">
        <f>'Part 1 Data'!E82/'Part 1 Data'!E81-1</f>
        <v>5.8143655445004772E-2</v>
      </c>
      <c r="N82" s="38">
        <f>'Part 1 Data'!F82/'Part 1 Data'!F81-1</f>
        <v>-4.5627376425855459E-2</v>
      </c>
      <c r="O82" s="5">
        <f>'Part 1 Data'!G82/'Part 1 Data'!G81-1</f>
        <v>-4.3261538461538462E-2</v>
      </c>
      <c r="P82" s="29">
        <f t="shared" si="23"/>
        <v>0.10531404442812553</v>
      </c>
      <c r="Q82" s="30">
        <f t="shared" si="24"/>
        <v>0.1013283652702972</v>
      </c>
      <c r="R82" s="30">
        <f t="shared" si="25"/>
        <v>4.6292214440739166E-2</v>
      </c>
      <c r="S82" s="30">
        <f t="shared" si="26"/>
        <v>0.10140519390654323</v>
      </c>
      <c r="T82" s="31">
        <f t="shared" si="27"/>
        <v>-2.3658379643169969E-3</v>
      </c>
      <c r="U82" s="27">
        <f t="shared" si="28"/>
        <v>5.324200909372781E-2</v>
      </c>
      <c r="V82" s="27">
        <f t="shared" si="29"/>
        <v>4.2846600208445558E-2</v>
      </c>
      <c r="W82" s="27">
        <f t="shared" si="30"/>
        <v>-4.7176252145020026E-3</v>
      </c>
      <c r="X82" s="27">
        <f t="shared" si="31"/>
        <v>4.9928194978591384E-2</v>
      </c>
      <c r="Y82" s="27">
        <f t="shared" si="32"/>
        <v>-5.7868097723791749E-2</v>
      </c>
      <c r="Z82" s="28">
        <f t="shared" si="33"/>
        <v>2.8347115323365947E-3</v>
      </c>
      <c r="AA82" s="28">
        <f t="shared" si="34"/>
        <v>1.8358311494223668E-3</v>
      </c>
      <c r="AB82" s="28">
        <f t="shared" si="35"/>
        <v>2.2255987664505065E-5</v>
      </c>
      <c r="AC82" s="28">
        <f t="shared" si="36"/>
        <v>2.4928246538202378E-3</v>
      </c>
      <c r="AD82" s="28">
        <f t="shared" si="37"/>
        <v>3.3487167341703116E-3</v>
      </c>
    </row>
    <row r="83" spans="10:30" x14ac:dyDescent="0.35">
      <c r="J83" s="38">
        <f>'Part 1 Data'!B83/'Part 1 Data'!B82-1</f>
        <v>9.4382022471910076E-2</v>
      </c>
      <c r="K83" s="38">
        <f>'Part 1 Data'!C83/'Part 1 Data'!C82-1</f>
        <v>5.3949798917696246E-3</v>
      </c>
      <c r="L83" s="38">
        <f>'Part 1 Data'!D83/'Part 1 Data'!D82-1</f>
        <v>5.688737557324508E-2</v>
      </c>
      <c r="M83" s="38">
        <f>'Part 1 Data'!E83/'Part 1 Data'!E82-1</f>
        <v>5.639136483074858E-2</v>
      </c>
      <c r="N83" s="38">
        <f>'Part 1 Data'!F83/'Part 1 Data'!F82-1</f>
        <v>-5.3784860557768877E-2</v>
      </c>
      <c r="O83" s="5">
        <f>'Part 1 Data'!G83/'Part 1 Data'!G82-1</f>
        <v>-3.0166591625393924E-2</v>
      </c>
      <c r="P83" s="29">
        <f t="shared" si="23"/>
        <v>0.124548614097304</v>
      </c>
      <c r="Q83" s="30">
        <f t="shared" si="24"/>
        <v>3.5561571517163548E-2</v>
      </c>
      <c r="R83" s="30">
        <f t="shared" si="25"/>
        <v>8.7053967198639004E-2</v>
      </c>
      <c r="S83" s="30">
        <f t="shared" si="26"/>
        <v>8.6557956456142504E-2</v>
      </c>
      <c r="T83" s="31">
        <f t="shared" si="27"/>
        <v>-2.3618268932374953E-2</v>
      </c>
      <c r="U83" s="27">
        <f t="shared" si="28"/>
        <v>8.5571525599050818E-2</v>
      </c>
      <c r="V83" s="27">
        <f t="shared" si="29"/>
        <v>-9.8252467085435582E-3</v>
      </c>
      <c r="W83" s="27">
        <f t="shared" si="30"/>
        <v>4.9139074379542375E-2</v>
      </c>
      <c r="X83" s="27">
        <f t="shared" si="31"/>
        <v>4.8175904364335193E-2</v>
      </c>
      <c r="Y83" s="27">
        <f t="shared" si="32"/>
        <v>-6.6025581855705173E-2</v>
      </c>
      <c r="Z83" s="28">
        <f t="shared" si="33"/>
        <v>7.3224859933490099E-3</v>
      </c>
      <c r="AA83" s="28">
        <f t="shared" si="34"/>
        <v>9.6535472883746019E-5</v>
      </c>
      <c r="AB83" s="28">
        <f t="shared" si="35"/>
        <v>2.4146486308781979E-3</v>
      </c>
      <c r="AC83" s="28">
        <f t="shared" si="36"/>
        <v>2.3209177613215705E-3</v>
      </c>
      <c r="AD83" s="28">
        <f t="shared" si="37"/>
        <v>4.3593774593844239E-3</v>
      </c>
    </row>
    <row r="84" spans="10:30" x14ac:dyDescent="0.35">
      <c r="J84" s="38">
        <f>'Part 1 Data'!B84/'Part 1 Data'!B83-1</f>
        <v>-5.5441478439425151E-2</v>
      </c>
      <c r="K84" s="38">
        <f>'Part 1 Data'!C84/'Part 1 Data'!C83-1</f>
        <v>-5.8153130165741196E-3</v>
      </c>
      <c r="L84" s="38">
        <f>'Part 1 Data'!D84/'Part 1 Data'!D83-1</f>
        <v>2.1318279445057042E-2</v>
      </c>
      <c r="M84" s="38">
        <f>'Part 1 Data'!E84/'Part 1 Data'!E83-1</f>
        <v>1.8972370570878194E-2</v>
      </c>
      <c r="N84" s="38">
        <f>'Part 1 Data'!F84/'Part 1 Data'!F83-1</f>
        <v>-2.5263157894736876E-2</v>
      </c>
      <c r="O84" s="5">
        <f>'Part 1 Data'!G84/'Part 1 Data'!G83-1</f>
        <v>3.627802095768673E-2</v>
      </c>
      <c r="P84" s="29">
        <f t="shared" si="23"/>
        <v>-9.1719499397111881E-2</v>
      </c>
      <c r="Q84" s="30">
        <f t="shared" si="24"/>
        <v>-4.2093333974260849E-2</v>
      </c>
      <c r="R84" s="30">
        <f t="shared" si="25"/>
        <v>-1.4959741512629687E-2</v>
      </c>
      <c r="S84" s="30">
        <f t="shared" si="26"/>
        <v>-1.7305650386808535E-2</v>
      </c>
      <c r="T84" s="31">
        <f t="shared" si="27"/>
        <v>-6.1541178852423606E-2</v>
      </c>
      <c r="U84" s="27">
        <f t="shared" si="28"/>
        <v>-6.425197531228441E-2</v>
      </c>
      <c r="V84" s="27">
        <f t="shared" si="29"/>
        <v>-2.1035539616887304E-2</v>
      </c>
      <c r="W84" s="27">
        <f t="shared" si="30"/>
        <v>1.3569978251354337E-2</v>
      </c>
      <c r="X84" s="27">
        <f t="shared" si="31"/>
        <v>1.075691010446481E-2</v>
      </c>
      <c r="Y84" s="27">
        <f t="shared" si="32"/>
        <v>-3.7503879192673166E-2</v>
      </c>
      <c r="Z84" s="28">
        <f t="shared" si="33"/>
        <v>4.1283163315304055E-3</v>
      </c>
      <c r="AA84" s="28">
        <f t="shared" si="34"/>
        <v>4.4249392697363524E-4</v>
      </c>
      <c r="AB84" s="28">
        <f t="shared" si="35"/>
        <v>1.8414430974222969E-4</v>
      </c>
      <c r="AC84" s="28">
        <f t="shared" si="36"/>
        <v>1.1571111499553713E-4</v>
      </c>
      <c r="AD84" s="28">
        <f t="shared" si="37"/>
        <v>1.4065409544986233E-3</v>
      </c>
    </row>
    <row r="85" spans="10:30" x14ac:dyDescent="0.35">
      <c r="J85" s="38">
        <f>'Part 1 Data'!B85/'Part 1 Data'!B84-1</f>
        <v>7.3913043478260887E-2</v>
      </c>
      <c r="K85" s="38">
        <f>'Part 1 Data'!C85/'Part 1 Data'!C84-1</f>
        <v>2.0414759876156152E-2</v>
      </c>
      <c r="L85" s="38">
        <f>'Part 1 Data'!D85/'Part 1 Data'!D84-1</f>
        <v>7.5010301661053935E-2</v>
      </c>
      <c r="M85" s="38">
        <f>'Part 1 Data'!E85/'Part 1 Data'!E84-1</f>
        <v>8.2565513940409341E-2</v>
      </c>
      <c r="N85" s="38">
        <f>'Part 1 Data'!F85/'Part 1 Data'!F84-1</f>
        <v>-1.0799136069114423E-2</v>
      </c>
      <c r="O85" s="5">
        <f>'Part 1 Data'!G85/'Part 1 Data'!G84-1</f>
        <v>1.500799999999991E-2</v>
      </c>
      <c r="P85" s="29">
        <f t="shared" si="23"/>
        <v>5.8905043478260977E-2</v>
      </c>
      <c r="Q85" s="30">
        <f t="shared" si="24"/>
        <v>5.4067598761562419E-3</v>
      </c>
      <c r="R85" s="30">
        <f t="shared" si="25"/>
        <v>6.0002301661054025E-2</v>
      </c>
      <c r="S85" s="30">
        <f t="shared" si="26"/>
        <v>6.755751394040943E-2</v>
      </c>
      <c r="T85" s="31">
        <f t="shared" si="27"/>
        <v>-2.5807136069114334E-2</v>
      </c>
      <c r="U85" s="27">
        <f t="shared" si="28"/>
        <v>6.5102546605401629E-2</v>
      </c>
      <c r="V85" s="27">
        <f t="shared" si="29"/>
        <v>5.1945332758429694E-3</v>
      </c>
      <c r="W85" s="27">
        <f t="shared" si="30"/>
        <v>6.726200046735123E-2</v>
      </c>
      <c r="X85" s="27">
        <f t="shared" si="31"/>
        <v>7.4350053473995953E-2</v>
      </c>
      <c r="Y85" s="27">
        <f t="shared" si="32"/>
        <v>-2.3039857367050713E-2</v>
      </c>
      <c r="Z85" s="28">
        <f t="shared" si="33"/>
        <v>4.2383415745084908E-3</v>
      </c>
      <c r="AA85" s="28">
        <f t="shared" si="34"/>
        <v>2.698317595383989E-5</v>
      </c>
      <c r="AB85" s="28">
        <f t="shared" si="35"/>
        <v>4.5241767068699571E-3</v>
      </c>
      <c r="AC85" s="28">
        <f t="shared" si="36"/>
        <v>5.527930451586058E-3</v>
      </c>
      <c r="AD85" s="28">
        <f t="shared" si="37"/>
        <v>5.3083502749404102E-4</v>
      </c>
    </row>
    <row r="86" spans="10:30" x14ac:dyDescent="0.35">
      <c r="J86" s="38">
        <f>'Part 1 Data'!B86/'Part 1 Data'!B85-1</f>
        <v>4.8582995951417018E-2</v>
      </c>
      <c r="K86" s="38">
        <f>'Part 1 Data'!C86/'Part 1 Data'!C85-1</f>
        <v>1.7981003308610077E-2</v>
      </c>
      <c r="L86" s="38">
        <f>'Part 1 Data'!D86/'Part 1 Data'!D85-1</f>
        <v>-2.0910436713545422E-2</v>
      </c>
      <c r="M86" s="38">
        <f>'Part 1 Data'!E86/'Part 1 Data'!E85-1</f>
        <v>3.742677130540506E-2</v>
      </c>
      <c r="N86" s="38">
        <f>'Part 1 Data'!F86/'Part 1 Data'!F85-1</f>
        <v>1.7467248908296984E-2</v>
      </c>
      <c r="O86" s="5">
        <f>'Part 1 Data'!G86/'Part 1 Data'!G85-1</f>
        <v>-1.4786090355938031E-2</v>
      </c>
      <c r="P86" s="29">
        <f t="shared" si="23"/>
        <v>6.3369086307355049E-2</v>
      </c>
      <c r="Q86" s="30">
        <f t="shared" si="24"/>
        <v>3.2767093664548108E-2</v>
      </c>
      <c r="R86" s="30">
        <f t="shared" si="25"/>
        <v>-6.1243463576073909E-3</v>
      </c>
      <c r="S86" s="30">
        <f t="shared" si="26"/>
        <v>5.2212861661343091E-2</v>
      </c>
      <c r="T86" s="31">
        <f t="shared" si="27"/>
        <v>3.2253339264235015E-2</v>
      </c>
      <c r="U86" s="27">
        <f t="shared" si="28"/>
        <v>3.977249907855776E-2</v>
      </c>
      <c r="V86" s="27">
        <f t="shared" si="29"/>
        <v>2.7607767082968946E-3</v>
      </c>
      <c r="W86" s="27">
        <f t="shared" si="30"/>
        <v>-2.8658737907248127E-2</v>
      </c>
      <c r="X86" s="27">
        <f t="shared" si="31"/>
        <v>2.9211310838991675E-2</v>
      </c>
      <c r="Y86" s="27">
        <f t="shared" si="32"/>
        <v>5.2265276103606942E-3</v>
      </c>
      <c r="Z86" s="28">
        <f t="shared" si="33"/>
        <v>1.5818516829538779E-3</v>
      </c>
      <c r="AA86" s="28">
        <f t="shared" si="34"/>
        <v>7.6218880330746371E-6</v>
      </c>
      <c r="AB86" s="28">
        <f t="shared" si="35"/>
        <v>8.2132325843634079E-4</v>
      </c>
      <c r="AC86" s="28">
        <f t="shared" si="36"/>
        <v>8.5330068093219255E-4</v>
      </c>
      <c r="AD86" s="28">
        <f t="shared" si="37"/>
        <v>2.7316590861862669E-5</v>
      </c>
    </row>
    <row r="87" spans="10:30" x14ac:dyDescent="0.35">
      <c r="J87" s="38">
        <f>'Part 1 Data'!B87/'Part 1 Data'!B86-1</f>
        <v>-6.5637065637065617E-2</v>
      </c>
      <c r="K87" s="38">
        <f>'Part 1 Data'!C87/'Part 1 Data'!C86-1</f>
        <v>7.3736433790528633E-2</v>
      </c>
      <c r="L87" s="38">
        <f>'Part 1 Data'!D87/'Part 1 Data'!D86-1</f>
        <v>6.2086562086562047E-2</v>
      </c>
      <c r="M87" s="38">
        <f>'Part 1 Data'!E87/'Part 1 Data'!E86-1</f>
        <v>6.4630923968632903E-2</v>
      </c>
      <c r="N87" s="38">
        <f>'Part 1 Data'!F87/'Part 1 Data'!F86-1</f>
        <v>6.6523605150214493E-2</v>
      </c>
      <c r="O87" s="5">
        <f>'Part 1 Data'!G87/'Part 1 Data'!G86-1</f>
        <v>-2.0000000000000018E-2</v>
      </c>
      <c r="P87" s="29">
        <f t="shared" si="23"/>
        <v>-4.5637065637065599E-2</v>
      </c>
      <c r="Q87" s="30">
        <f t="shared" si="24"/>
        <v>9.373643379052865E-2</v>
      </c>
      <c r="R87" s="30">
        <f t="shared" si="25"/>
        <v>8.2086562086562065E-2</v>
      </c>
      <c r="S87" s="30">
        <f t="shared" si="26"/>
        <v>8.4630923968632921E-2</v>
      </c>
      <c r="T87" s="31">
        <f t="shared" si="27"/>
        <v>8.6523605150214511E-2</v>
      </c>
      <c r="U87" s="27">
        <f t="shared" si="28"/>
        <v>-7.4447562509924875E-2</v>
      </c>
      <c r="V87" s="27">
        <f t="shared" si="29"/>
        <v>5.8516207190215448E-2</v>
      </c>
      <c r="W87" s="27">
        <f t="shared" si="30"/>
        <v>5.4338260892859341E-2</v>
      </c>
      <c r="X87" s="27">
        <f t="shared" si="31"/>
        <v>5.6415463502219515E-2</v>
      </c>
      <c r="Y87" s="27">
        <f t="shared" si="32"/>
        <v>5.4282883852278203E-2</v>
      </c>
      <c r="Z87" s="28">
        <f t="shared" si="33"/>
        <v>5.5424395636691718E-3</v>
      </c>
      <c r="AA87" s="28">
        <f t="shared" si="34"/>
        <v>3.4241465039282219E-3</v>
      </c>
      <c r="AB87" s="28">
        <f t="shared" si="35"/>
        <v>2.9526465968604467E-3</v>
      </c>
      <c r="AC87" s="28">
        <f t="shared" si="36"/>
        <v>3.1827045221702621E-3</v>
      </c>
      <c r="AD87" s="28">
        <f t="shared" si="37"/>
        <v>2.9466314793199257E-3</v>
      </c>
    </row>
    <row r="88" spans="10:30" x14ac:dyDescent="0.35">
      <c r="J88" s="38">
        <f>'Part 1 Data'!B88/'Part 1 Data'!B87-1</f>
        <v>-0.16322314049586772</v>
      </c>
      <c r="K88" s="38">
        <f>'Part 1 Data'!C88/'Part 1 Data'!C87-1</f>
        <v>4.4528617730262177E-2</v>
      </c>
      <c r="L88" s="38">
        <f>'Part 1 Data'!D88/'Part 1 Data'!D87-1</f>
        <v>1.0905901643511573E-2</v>
      </c>
      <c r="M88" s="38">
        <f>'Part 1 Data'!E88/'Part 1 Data'!E87-1</f>
        <v>4.69165949440562E-2</v>
      </c>
      <c r="N88" s="38">
        <f>'Part 1 Data'!F88/'Part 1 Data'!F87-1</f>
        <v>0.20724346076458744</v>
      </c>
      <c r="O88" s="5">
        <f>'Part 1 Data'!G88/'Part 1 Data'!G87-1</f>
        <v>4.0000000000000036E-2</v>
      </c>
      <c r="P88" s="29">
        <f t="shared" si="23"/>
        <v>-0.20322314049586776</v>
      </c>
      <c r="Q88" s="30">
        <f t="shared" si="24"/>
        <v>4.5286177302621411E-3</v>
      </c>
      <c r="R88" s="30">
        <f t="shared" si="25"/>
        <v>-2.9094098356488463E-2</v>
      </c>
      <c r="S88" s="30">
        <f t="shared" si="26"/>
        <v>6.9165949440561647E-3</v>
      </c>
      <c r="T88" s="31">
        <f t="shared" si="27"/>
        <v>0.1672434607645874</v>
      </c>
      <c r="U88" s="27">
        <f t="shared" si="28"/>
        <v>-0.17203363736872698</v>
      </c>
      <c r="V88" s="27">
        <f t="shared" si="29"/>
        <v>2.9308391129948992E-2</v>
      </c>
      <c r="W88" s="27">
        <f t="shared" si="30"/>
        <v>3.1576004498088672E-3</v>
      </c>
      <c r="X88" s="27">
        <f t="shared" si="31"/>
        <v>3.8701134477642812E-2</v>
      </c>
      <c r="Y88" s="27">
        <f t="shared" si="32"/>
        <v>0.19500273946665114</v>
      </c>
      <c r="Z88" s="28">
        <f t="shared" si="33"/>
        <v>2.9595572386314658E-2</v>
      </c>
      <c r="AA88" s="28">
        <f t="shared" si="34"/>
        <v>8.5898179062607273E-4</v>
      </c>
      <c r="AB88" s="28">
        <f t="shared" si="35"/>
        <v>9.9704406006331598E-6</v>
      </c>
      <c r="AC88" s="28">
        <f t="shared" si="36"/>
        <v>1.4977778098565933E-3</v>
      </c>
      <c r="AD88" s="28">
        <f t="shared" si="37"/>
        <v>3.8026068399498625E-2</v>
      </c>
    </row>
    <row r="89" spans="10:30" x14ac:dyDescent="0.35">
      <c r="J89" s="38">
        <f>'Part 1 Data'!B89/'Part 1 Data'!B88-1</f>
        <v>2.4691358024691024E-3</v>
      </c>
      <c r="K89" s="38">
        <f>'Part 1 Data'!C89/'Part 1 Data'!C88-1</f>
        <v>-2.3784778829205599E-2</v>
      </c>
      <c r="L89" s="38">
        <f>'Part 1 Data'!D89/'Part 1 Data'!D88-1</f>
        <v>-4.4850435679169132E-2</v>
      </c>
      <c r="M89" s="38">
        <f>'Part 1 Data'!E89/'Part 1 Data'!E88-1</f>
        <v>-3.0780996080678191E-3</v>
      </c>
      <c r="N89" s="38">
        <f>'Part 1 Data'!F89/'Part 1 Data'!F88-1</f>
        <v>-2.8333333333333321E-2</v>
      </c>
      <c r="O89" s="5">
        <f>'Part 1 Data'!G89/'Part 1 Data'!G88-1</f>
        <v>7.8492935635798844E-4</v>
      </c>
      <c r="P89" s="29">
        <f t="shared" si="23"/>
        <v>1.6842064461111139E-3</v>
      </c>
      <c r="Q89" s="30">
        <f t="shared" si="24"/>
        <v>-2.4569708185563588E-2</v>
      </c>
      <c r="R89" s="30">
        <f t="shared" si="25"/>
        <v>-4.563536503552712E-2</v>
      </c>
      <c r="S89" s="30">
        <f t="shared" si="26"/>
        <v>-3.8630289644258076E-3</v>
      </c>
      <c r="T89" s="31">
        <f t="shared" si="27"/>
        <v>-2.911826268969131E-2</v>
      </c>
      <c r="U89" s="27">
        <f t="shared" si="28"/>
        <v>-6.3413610703901592E-3</v>
      </c>
      <c r="V89" s="27">
        <f t="shared" si="29"/>
        <v>-3.9005005429518784E-2</v>
      </c>
      <c r="W89" s="27">
        <f t="shared" si="30"/>
        <v>-5.2598736872871837E-2</v>
      </c>
      <c r="X89" s="27">
        <f t="shared" si="31"/>
        <v>-1.1293560074481204E-2</v>
      </c>
      <c r="Y89" s="27">
        <f t="shared" si="32"/>
        <v>-4.0574054631269611E-2</v>
      </c>
      <c r="Z89" s="28">
        <f t="shared" si="33"/>
        <v>4.0212860225059825E-5</v>
      </c>
      <c r="AA89" s="28">
        <f t="shared" si="34"/>
        <v>1.5213904485567899E-3</v>
      </c>
      <c r="AB89" s="28">
        <f t="shared" si="35"/>
        <v>2.7666271206216076E-3</v>
      </c>
      <c r="AC89" s="28">
        <f t="shared" si="36"/>
        <v>1.275444991559159E-4</v>
      </c>
      <c r="AD89" s="28">
        <f t="shared" si="37"/>
        <v>1.6462539092212509E-3</v>
      </c>
    </row>
    <row r="90" spans="10:30" x14ac:dyDescent="0.35">
      <c r="J90" s="38">
        <f>'Part 1 Data'!B90/'Part 1 Data'!B89-1</f>
        <v>-1.9704433497537033E-2</v>
      </c>
      <c r="K90" s="38">
        <f>'Part 1 Data'!C90/'Part 1 Data'!C89-1</f>
        <v>1.6761641082979395E-2</v>
      </c>
      <c r="L90" s="38">
        <f>'Part 1 Data'!D90/'Part 1 Data'!D89-1</f>
        <v>5.1195303038281237E-2</v>
      </c>
      <c r="M90" s="38">
        <f>'Part 1 Data'!E90/'Part 1 Data'!E89-1</f>
        <v>-1.9369438478062939E-3</v>
      </c>
      <c r="N90" s="38">
        <f>'Part 1 Data'!F90/'Part 1 Data'!F89-1</f>
        <v>7.3756432246998349E-2</v>
      </c>
      <c r="O90" s="5">
        <f>'Part 1 Data'!G90/'Part 1 Data'!G89-1</f>
        <v>-9.7882352941176531E-3</v>
      </c>
      <c r="P90" s="29">
        <f t="shared" si="23"/>
        <v>-9.9161982034193796E-3</v>
      </c>
      <c r="Q90" s="30">
        <f t="shared" si="24"/>
        <v>2.6549876377097048E-2</v>
      </c>
      <c r="R90" s="30">
        <f t="shared" si="25"/>
        <v>6.098353833239889E-2</v>
      </c>
      <c r="S90" s="30">
        <f t="shared" si="26"/>
        <v>7.8512914463113592E-3</v>
      </c>
      <c r="T90" s="31">
        <f t="shared" si="27"/>
        <v>8.3544667541116002E-2</v>
      </c>
      <c r="U90" s="27">
        <f t="shared" si="28"/>
        <v>-2.8514930370396294E-2</v>
      </c>
      <c r="V90" s="27">
        <f t="shared" si="29"/>
        <v>1.5414144826662122E-3</v>
      </c>
      <c r="W90" s="27">
        <f t="shared" si="30"/>
        <v>4.3447001844578531E-2</v>
      </c>
      <c r="X90" s="27">
        <f t="shared" si="31"/>
        <v>-1.0152404314219678E-2</v>
      </c>
      <c r="Y90" s="27">
        <f t="shared" si="32"/>
        <v>6.1515710949062059E-2</v>
      </c>
      <c r="Z90" s="28">
        <f t="shared" si="33"/>
        <v>8.1310125402854895E-4</v>
      </c>
      <c r="AA90" s="28">
        <f t="shared" si="34"/>
        <v>2.3759586073731465E-6</v>
      </c>
      <c r="AB90" s="28">
        <f t="shared" si="35"/>
        <v>1.8876419692828103E-3</v>
      </c>
      <c r="AC90" s="28">
        <f t="shared" si="36"/>
        <v>1.0307131335938633E-4</v>
      </c>
      <c r="AD90" s="28">
        <f t="shared" si="37"/>
        <v>3.7841826935685538E-3</v>
      </c>
    </row>
    <row r="91" spans="10:30" x14ac:dyDescent="0.35">
      <c r="J91" s="38">
        <f>'Part 1 Data'!B91/'Part 1 Data'!B90-1</f>
        <v>6.2814070351758788E-2</v>
      </c>
      <c r="K91" s="38">
        <f>'Part 1 Data'!C91/'Part 1 Data'!C90-1</f>
        <v>6.1680067454050969E-2</v>
      </c>
      <c r="L91" s="38">
        <f>'Part 1 Data'!D91/'Part 1 Data'!D90-1</f>
        <v>5.9897561769751917E-2</v>
      </c>
      <c r="M91" s="38">
        <f>'Part 1 Data'!E91/'Part 1 Data'!E90-1</f>
        <v>7.979939665276814E-2</v>
      </c>
      <c r="N91" s="38">
        <f>'Part 1 Data'!F91/'Part 1 Data'!F90-1</f>
        <v>9.9041533546325944E-2</v>
      </c>
      <c r="O91" s="5">
        <f>'Part 1 Data'!G91/'Part 1 Data'!G90-1</f>
        <v>-4.4577511643379863E-2</v>
      </c>
      <c r="P91" s="29">
        <f t="shared" si="23"/>
        <v>0.10739158199513865</v>
      </c>
      <c r="Q91" s="30">
        <f t="shared" si="24"/>
        <v>0.10625757909743083</v>
      </c>
      <c r="R91" s="30">
        <f t="shared" si="25"/>
        <v>0.10447507341313178</v>
      </c>
      <c r="S91" s="30">
        <f t="shared" si="26"/>
        <v>0.124376908296148</v>
      </c>
      <c r="T91" s="31">
        <f t="shared" si="27"/>
        <v>0.14361904518970581</v>
      </c>
      <c r="U91" s="27">
        <f t="shared" si="28"/>
        <v>5.400357347889953E-2</v>
      </c>
      <c r="V91" s="27">
        <f t="shared" si="29"/>
        <v>4.6459840853737784E-2</v>
      </c>
      <c r="W91" s="27">
        <f t="shared" si="30"/>
        <v>5.2149260576049211E-2</v>
      </c>
      <c r="X91" s="27">
        <f t="shared" si="31"/>
        <v>7.1583936186354752E-2</v>
      </c>
      <c r="Y91" s="27">
        <f t="shared" si="32"/>
        <v>8.6800812248389647E-2</v>
      </c>
      <c r="Z91" s="28">
        <f t="shared" si="33"/>
        <v>2.9163859484909009E-3</v>
      </c>
      <c r="AA91" s="28">
        <f t="shared" si="34"/>
        <v>2.1585168121546422E-3</v>
      </c>
      <c r="AB91" s="28">
        <f t="shared" si="35"/>
        <v>2.7195453786286804E-3</v>
      </c>
      <c r="AC91" s="28">
        <f t="shared" si="36"/>
        <v>5.1242599199321096E-3</v>
      </c>
      <c r="AD91" s="28">
        <f t="shared" si="37"/>
        <v>7.5343810069801904E-3</v>
      </c>
    </row>
    <row r="92" spans="10:30" x14ac:dyDescent="0.35">
      <c r="J92" s="38">
        <f>'Part 1 Data'!B92/'Part 1 Data'!B91-1</f>
        <v>-5.1063829787234005E-2</v>
      </c>
      <c r="K92" s="38">
        <f>'Part 1 Data'!C92/'Part 1 Data'!C91-1</f>
        <v>0.11759468682816099</v>
      </c>
      <c r="L92" s="38">
        <f>'Part 1 Data'!D92/'Part 1 Data'!D91-1</f>
        <v>5.2778959308095841E-2</v>
      </c>
      <c r="M92" s="38">
        <f>'Part 1 Data'!E92/'Part 1 Data'!E91-1</f>
        <v>7.7478824115595257E-2</v>
      </c>
      <c r="N92" s="38">
        <f>'Part 1 Data'!F92/'Part 1 Data'!F91-1</f>
        <v>0.13953488372093026</v>
      </c>
      <c r="O92" s="5">
        <f>'Part 1 Data'!G92/'Part 1 Data'!G91-1</f>
        <v>1.5552460538532875E-2</v>
      </c>
      <c r="P92" s="29">
        <f t="shared" si="23"/>
        <v>-6.661629032576688E-2</v>
      </c>
      <c r="Q92" s="30">
        <f t="shared" si="24"/>
        <v>0.10204222628962811</v>
      </c>
      <c r="R92" s="30">
        <f t="shared" si="25"/>
        <v>3.7226498769562966E-2</v>
      </c>
      <c r="S92" s="30">
        <f t="shared" si="26"/>
        <v>6.1926363577062382E-2</v>
      </c>
      <c r="T92" s="31">
        <f t="shared" si="27"/>
        <v>0.12398242318239738</v>
      </c>
      <c r="U92" s="27">
        <f t="shared" si="28"/>
        <v>-5.9874326660093263E-2</v>
      </c>
      <c r="V92" s="27">
        <f t="shared" si="29"/>
        <v>0.10237446022784781</v>
      </c>
      <c r="W92" s="27">
        <f t="shared" si="30"/>
        <v>4.5030658114393135E-2</v>
      </c>
      <c r="X92" s="27">
        <f t="shared" si="31"/>
        <v>6.9263363649181869E-2</v>
      </c>
      <c r="Y92" s="27">
        <f t="shared" si="32"/>
        <v>0.12729416242299396</v>
      </c>
      <c r="Z92" s="28">
        <f t="shared" si="33"/>
        <v>3.5849349929995551E-3</v>
      </c>
      <c r="AA92" s="28">
        <f t="shared" si="34"/>
        <v>1.0480530106943194E-2</v>
      </c>
      <c r="AB92" s="28">
        <f t="shared" si="35"/>
        <v>2.0277601702153604E-3</v>
      </c>
      <c r="AC92" s="28">
        <f t="shared" si="36"/>
        <v>4.7974135439988082E-3</v>
      </c>
      <c r="AD92" s="28">
        <f t="shared" si="37"/>
        <v>1.6203803786971567E-2</v>
      </c>
    </row>
    <row r="93" spans="10:30" x14ac:dyDescent="0.35">
      <c r="J93" s="38">
        <f>'Part 1 Data'!B93/'Part 1 Data'!B92-1</f>
        <v>9.4668659691081736E-3</v>
      </c>
      <c r="K93" s="38">
        <f>'Part 1 Data'!C93/'Part 1 Data'!C92-1</f>
        <v>0.12041792391457151</v>
      </c>
      <c r="L93" s="38">
        <f>'Part 1 Data'!D93/'Part 1 Data'!D92-1</f>
        <v>6.2972066035935859E-2</v>
      </c>
      <c r="M93" s="38">
        <f>'Part 1 Data'!E93/'Part 1 Data'!E92-1</f>
        <v>6.9397192402972818E-2</v>
      </c>
      <c r="N93" s="38">
        <f>'Part 1 Data'!F93/'Part 1 Data'!F92-1</f>
        <v>0.16071428571428581</v>
      </c>
      <c r="O93" s="5">
        <f>'Part 1 Data'!G93/'Part 1 Data'!G92-1</f>
        <v>1.0220408163265304E-2</v>
      </c>
      <c r="P93" s="29">
        <f t="shared" si="23"/>
        <v>-7.5354219415713075E-4</v>
      </c>
      <c r="Q93" s="30">
        <f t="shared" si="24"/>
        <v>0.11019751575130621</v>
      </c>
      <c r="R93" s="30">
        <f t="shared" si="25"/>
        <v>5.2751657872670554E-2</v>
      </c>
      <c r="S93" s="30">
        <f t="shared" si="26"/>
        <v>5.9176784239707514E-2</v>
      </c>
      <c r="T93" s="31">
        <f t="shared" si="27"/>
        <v>0.15049387755102051</v>
      </c>
      <c r="U93" s="27">
        <f t="shared" si="28"/>
        <v>6.5636909624891202E-4</v>
      </c>
      <c r="V93" s="27">
        <f t="shared" si="29"/>
        <v>0.10519769731425833</v>
      </c>
      <c r="W93" s="27">
        <f t="shared" si="30"/>
        <v>5.5223764842233153E-2</v>
      </c>
      <c r="X93" s="27">
        <f t="shared" si="31"/>
        <v>6.118173193655943E-2</v>
      </c>
      <c r="Y93" s="27">
        <f t="shared" si="32"/>
        <v>0.14847356441634951</v>
      </c>
      <c r="Z93" s="28">
        <f t="shared" si="33"/>
        <v>4.3082039051061351E-7</v>
      </c>
      <c r="AA93" s="28">
        <f t="shared" si="34"/>
        <v>1.1066555520222315E-2</v>
      </c>
      <c r="AB93" s="28">
        <f t="shared" si="35"/>
        <v>3.0496642033502664E-3</v>
      </c>
      <c r="AC93" s="28">
        <f t="shared" si="36"/>
        <v>3.743204322757016E-3</v>
      </c>
      <c r="AD93" s="28">
        <f t="shared" si="37"/>
        <v>2.2044399330495887E-2</v>
      </c>
    </row>
    <row r="94" spans="10:30" x14ac:dyDescent="0.35">
      <c r="J94" s="38">
        <f>'Part 1 Data'!B94/'Part 1 Data'!B93-1</f>
        <v>-2.9615004935834244E-2</v>
      </c>
      <c r="K94" s="38">
        <f>'Part 1 Data'!C94/'Part 1 Data'!C93-1</f>
        <v>-8.2433810485282866E-2</v>
      </c>
      <c r="L94" s="38">
        <f>'Part 1 Data'!D94/'Part 1 Data'!D93-1</f>
        <v>-5.0330468568532627E-2</v>
      </c>
      <c r="M94" s="38">
        <f>'Part 1 Data'!E94/'Part 1 Data'!E93-1</f>
        <v>-4.9589201877934252E-2</v>
      </c>
      <c r="N94" s="38">
        <f>'Part 1 Data'!F94/'Part 1 Data'!F93-1</f>
        <v>-0.17802197802197806</v>
      </c>
      <c r="O94" s="5">
        <f>'Part 1 Data'!G94/'Part 1 Data'!G93-1</f>
        <v>5.0488072920033655E-2</v>
      </c>
      <c r="P94" s="29">
        <f t="shared" si="23"/>
        <v>-8.0103077855867899E-2</v>
      </c>
      <c r="Q94" s="30">
        <f t="shared" si="24"/>
        <v>-0.13292188340531652</v>
      </c>
      <c r="R94" s="30">
        <f t="shared" si="25"/>
        <v>-0.10081854148856628</v>
      </c>
      <c r="S94" s="30">
        <f t="shared" si="26"/>
        <v>-0.10007727479796791</v>
      </c>
      <c r="T94" s="31">
        <f t="shared" si="27"/>
        <v>-0.22851005094201171</v>
      </c>
      <c r="U94" s="27">
        <f t="shared" si="28"/>
        <v>-3.8425501808693502E-2</v>
      </c>
      <c r="V94" s="27">
        <f t="shared" si="29"/>
        <v>-9.7654037085596043E-2</v>
      </c>
      <c r="W94" s="27">
        <f t="shared" si="30"/>
        <v>-5.8078769762235333E-2</v>
      </c>
      <c r="X94" s="27">
        <f t="shared" si="31"/>
        <v>-5.780466234434764E-2</v>
      </c>
      <c r="Y94" s="27">
        <f t="shared" si="32"/>
        <v>-0.19026269931991435</v>
      </c>
      <c r="Z94" s="28">
        <f t="shared" si="33"/>
        <v>1.4765191892499076E-3</v>
      </c>
      <c r="AA94" s="28">
        <f t="shared" si="34"/>
        <v>9.5363109591149672E-3</v>
      </c>
      <c r="AB94" s="28">
        <f t="shared" si="35"/>
        <v>3.3731434970947411E-3</v>
      </c>
      <c r="AC94" s="28">
        <f t="shared" si="36"/>
        <v>3.3413789887440423E-3</v>
      </c>
      <c r="AD94" s="28">
        <f t="shared" si="37"/>
        <v>3.6199894752500135E-2</v>
      </c>
    </row>
    <row r="95" spans="10:30" x14ac:dyDescent="0.35">
      <c r="J95" s="38">
        <f>'Part 1 Data'!B95/'Part 1 Data'!B94-1</f>
        <v>6.9175991861647912E-2</v>
      </c>
      <c r="K95" s="38">
        <f>'Part 1 Data'!C95/'Part 1 Data'!C94-1</f>
        <v>0.15134559316004226</v>
      </c>
      <c r="L95" s="38">
        <f>'Part 1 Data'!D95/'Part 1 Data'!D94-1</f>
        <v>6.2192179839238637E-2</v>
      </c>
      <c r="M95" s="38">
        <f>'Part 1 Data'!E95/'Part 1 Data'!E94-1</f>
        <v>7.0928324206626536E-2</v>
      </c>
      <c r="N95" s="38">
        <f>'Part 1 Data'!F95/'Part 1 Data'!F94-1</f>
        <v>2.673796791443861E-2</v>
      </c>
      <c r="O95" s="5">
        <f>'Part 1 Data'!G95/'Part 1 Data'!G94-1</f>
        <v>3.8461538461538547E-2</v>
      </c>
      <c r="P95" s="29">
        <f t="shared" si="23"/>
        <v>3.0714453400109365E-2</v>
      </c>
      <c r="Q95" s="30">
        <f t="shared" si="24"/>
        <v>0.11288405469850371</v>
      </c>
      <c r="R95" s="30">
        <f t="shared" si="25"/>
        <v>2.373064137770009E-2</v>
      </c>
      <c r="S95" s="30">
        <f t="shared" si="26"/>
        <v>3.2466785745087989E-2</v>
      </c>
      <c r="T95" s="31">
        <f t="shared" si="27"/>
        <v>-1.1723570547099937E-2</v>
      </c>
      <c r="U95" s="27">
        <f t="shared" si="28"/>
        <v>6.0365494988788654E-2</v>
      </c>
      <c r="V95" s="27">
        <f t="shared" si="29"/>
        <v>0.13612536655972907</v>
      </c>
      <c r="W95" s="27">
        <f t="shared" si="30"/>
        <v>5.4443878645535931E-2</v>
      </c>
      <c r="X95" s="27">
        <f t="shared" si="31"/>
        <v>6.2712863740213148E-2</v>
      </c>
      <c r="Y95" s="27">
        <f t="shared" si="32"/>
        <v>1.449724661650232E-2</v>
      </c>
      <c r="Z95" s="28">
        <f t="shared" si="33"/>
        <v>3.6439929852414682E-3</v>
      </c>
      <c r="AA95" s="28">
        <f t="shared" si="34"/>
        <v>1.8530115421020604E-2</v>
      </c>
      <c r="AB95" s="28">
        <f t="shared" si="35"/>
        <v>2.9641359219698435E-3</v>
      </c>
      <c r="AC95" s="28">
        <f t="shared" si="36"/>
        <v>3.9329032784985408E-3</v>
      </c>
      <c r="AD95" s="28">
        <f t="shared" si="37"/>
        <v>2.1017015945968797E-4</v>
      </c>
    </row>
    <row r="96" spans="10:30" x14ac:dyDescent="0.35">
      <c r="J96" s="38">
        <f>'Part 1 Data'!B96/'Part 1 Data'!B95-1</f>
        <v>-5.2331113225498882E-3</v>
      </c>
      <c r="K96" s="38">
        <f>'Part 1 Data'!C96/'Part 1 Data'!C95-1</f>
        <v>-9.1293606452617415E-2</v>
      </c>
      <c r="L96" s="38">
        <f>'Part 1 Data'!D96/'Part 1 Data'!D95-1</f>
        <v>-1.7186338849289773E-2</v>
      </c>
      <c r="M96" s="38">
        <f>'Part 1 Data'!E96/'Part 1 Data'!E95-1</f>
        <v>-0.10050678238703592</v>
      </c>
      <c r="N96" s="38">
        <f>'Part 1 Data'!F96/'Part 1 Data'!F95-1</f>
        <v>8.8541666666666741E-2</v>
      </c>
      <c r="O96" s="5">
        <f>'Part 1 Data'!G96/'Part 1 Data'!G95-1</f>
        <v>9.259259259259256E-2</v>
      </c>
      <c r="P96" s="29">
        <f t="shared" si="23"/>
        <v>-9.7825703915142448E-2</v>
      </c>
      <c r="Q96" s="30">
        <f t="shared" si="24"/>
        <v>-0.18388619904520997</v>
      </c>
      <c r="R96" s="30">
        <f t="shared" si="25"/>
        <v>-0.10977893144188233</v>
      </c>
      <c r="S96" s="30">
        <f t="shared" si="26"/>
        <v>-0.19309937497962848</v>
      </c>
      <c r="T96" s="31">
        <f t="shared" si="27"/>
        <v>-4.050925925925819E-3</v>
      </c>
      <c r="U96" s="27">
        <f t="shared" si="28"/>
        <v>-1.404360819540915E-2</v>
      </c>
      <c r="V96" s="27">
        <f t="shared" si="29"/>
        <v>-0.10651383305293059</v>
      </c>
      <c r="W96" s="27">
        <f t="shared" si="30"/>
        <v>-2.4934640042992479E-2</v>
      </c>
      <c r="X96" s="27">
        <f t="shared" si="31"/>
        <v>-0.10872224285344931</v>
      </c>
      <c r="Y96" s="27">
        <f t="shared" si="32"/>
        <v>7.6300945368730444E-2</v>
      </c>
      <c r="Z96" s="28">
        <f t="shared" si="33"/>
        <v>1.9722293114616304E-4</v>
      </c>
      <c r="AA96" s="28">
        <f t="shared" si="34"/>
        <v>1.134519663162757E-2</v>
      </c>
      <c r="AB96" s="28">
        <f t="shared" si="35"/>
        <v>6.2173627407360399E-4</v>
      </c>
      <c r="AC96" s="28">
        <f t="shared" si="36"/>
        <v>1.1820526091084409E-2</v>
      </c>
      <c r="AD96" s="28">
        <f t="shared" si="37"/>
        <v>5.821834264161988E-3</v>
      </c>
    </row>
    <row r="97" spans="10:30" x14ac:dyDescent="0.35">
      <c r="J97" s="38">
        <f>'Part 1 Data'!B97/'Part 1 Data'!B96-1</f>
        <v>-0.1028216164514586</v>
      </c>
      <c r="K97" s="38">
        <f>'Part 1 Data'!C97/'Part 1 Data'!C96-1</f>
        <v>5.7499201690194068E-2</v>
      </c>
      <c r="L97" s="38">
        <f>'Part 1 Data'!D97/'Part 1 Data'!D96-1</f>
        <v>3.811542188947703E-2</v>
      </c>
      <c r="M97" s="38">
        <f>'Part 1 Data'!E97/'Part 1 Data'!E96-1</f>
        <v>5.3321412907796351E-2</v>
      </c>
      <c r="N97" s="38">
        <f>'Part 1 Data'!F97/'Part 1 Data'!F96-1</f>
        <v>-1.9138755980861233E-2</v>
      </c>
      <c r="O97" s="5">
        <f>'Part 1 Data'!G97/'Part 1 Data'!G96-1</f>
        <v>2.1179661016949236E-2</v>
      </c>
      <c r="P97" s="29">
        <f t="shared" si="23"/>
        <v>-0.12400127746840783</v>
      </c>
      <c r="Q97" s="30">
        <f t="shared" si="24"/>
        <v>3.6319540673244832E-2</v>
      </c>
      <c r="R97" s="30">
        <f t="shared" si="25"/>
        <v>1.6935760872527794E-2</v>
      </c>
      <c r="S97" s="30">
        <f t="shared" si="26"/>
        <v>3.2141751890847114E-2</v>
      </c>
      <c r="T97" s="31">
        <f t="shared" si="27"/>
        <v>-4.0318416997810469E-2</v>
      </c>
      <c r="U97" s="27">
        <f t="shared" si="28"/>
        <v>-0.11163211332431786</v>
      </c>
      <c r="V97" s="27">
        <f t="shared" si="29"/>
        <v>4.2278975089880884E-2</v>
      </c>
      <c r="W97" s="27">
        <f t="shared" si="30"/>
        <v>3.0367120695774324E-2</v>
      </c>
      <c r="X97" s="27">
        <f t="shared" si="31"/>
        <v>4.5105952441382963E-2</v>
      </c>
      <c r="Y97" s="27">
        <f t="shared" si="32"/>
        <v>-3.1379477278797523E-2</v>
      </c>
      <c r="Z97" s="28">
        <f t="shared" si="33"/>
        <v>1.2461728725253344E-2</v>
      </c>
      <c r="AA97" s="28">
        <f t="shared" si="34"/>
        <v>1.7875117346507683E-3</v>
      </c>
      <c r="AB97" s="28">
        <f t="shared" si="35"/>
        <v>9.2216201935172533E-4</v>
      </c>
      <c r="AC97" s="28">
        <f t="shared" si="36"/>
        <v>2.0345469456443015E-3</v>
      </c>
      <c r="AD97" s="28">
        <f t="shared" si="37"/>
        <v>9.8467159429056999E-4</v>
      </c>
    </row>
    <row r="98" spans="10:30" x14ac:dyDescent="0.35">
      <c r="J98" s="38">
        <f>'Part 1 Data'!B98/'Part 1 Data'!B97-1</f>
        <v>-5.9168443496801837E-2</v>
      </c>
      <c r="K98" s="38">
        <f>'Part 1 Data'!C98/'Part 1 Data'!C97-1</f>
        <v>3.3041868445789824E-2</v>
      </c>
      <c r="L98" s="38">
        <f>'Part 1 Data'!D98/'Part 1 Data'!D97-1</f>
        <v>-4.4625453948583527E-3</v>
      </c>
      <c r="M98" s="38">
        <f>'Part 1 Data'!E98/'Part 1 Data'!E97-1</f>
        <v>-3.9588104351168107E-2</v>
      </c>
      <c r="N98" s="38">
        <f>'Part 1 Data'!F98/'Part 1 Data'!F97-1</f>
        <v>-4.8780487804878092E-3</v>
      </c>
      <c r="O98" s="5">
        <f>'Part 1 Data'!G98/'Part 1 Data'!G97-1</f>
        <v>-4.150732950924152E-2</v>
      </c>
      <c r="P98" s="29">
        <f t="shared" si="23"/>
        <v>-1.7661113987560317E-2</v>
      </c>
      <c r="Q98" s="30">
        <f t="shared" si="24"/>
        <v>7.4549197955031343E-2</v>
      </c>
      <c r="R98" s="30">
        <f t="shared" si="25"/>
        <v>3.7044784114383167E-2</v>
      </c>
      <c r="S98" s="30">
        <f t="shared" si="26"/>
        <v>1.9192251580734121E-3</v>
      </c>
      <c r="T98" s="31">
        <f t="shared" si="27"/>
        <v>3.662928072875371E-2</v>
      </c>
      <c r="U98" s="27">
        <f t="shared" si="28"/>
        <v>-6.7978940369661095E-2</v>
      </c>
      <c r="V98" s="27">
        <f t="shared" si="29"/>
        <v>1.7821641845476639E-2</v>
      </c>
      <c r="W98" s="27">
        <f t="shared" si="30"/>
        <v>-1.2210846588561058E-2</v>
      </c>
      <c r="X98" s="27">
        <f t="shared" si="31"/>
        <v>-4.7803564817581495E-2</v>
      </c>
      <c r="Y98" s="27">
        <f t="shared" si="32"/>
        <v>-1.7118770078424099E-2</v>
      </c>
      <c r="Z98" s="28">
        <f t="shared" si="33"/>
        <v>4.6211363337819392E-3</v>
      </c>
      <c r="AA98" s="28">
        <f t="shared" si="34"/>
        <v>3.1761091806844398E-4</v>
      </c>
      <c r="AB98" s="28">
        <f t="shared" si="35"/>
        <v>1.4910477440937324E-4</v>
      </c>
      <c r="AC98" s="28">
        <f t="shared" si="36"/>
        <v>2.2851808092687153E-3</v>
      </c>
      <c r="AD98" s="28">
        <f t="shared" si="37"/>
        <v>2.9305228899794821E-4</v>
      </c>
    </row>
    <row r="99" spans="10:30" x14ac:dyDescent="0.35">
      <c r="J99" s="38">
        <f>'Part 1 Data'!B99/'Part 1 Data'!B98-1</f>
        <v>-3.2861189801699608E-2</v>
      </c>
      <c r="K99" s="38">
        <f>'Part 1 Data'!C99/'Part 1 Data'!C98-1</f>
        <v>-8.3261011055875023E-2</v>
      </c>
      <c r="L99" s="38">
        <f>'Part 1 Data'!D99/'Part 1 Data'!D98-1</f>
        <v>3.1779726512989104E-2</v>
      </c>
      <c r="M99" s="38">
        <f>'Part 1 Data'!E99/'Part 1 Data'!E98-1</f>
        <v>6.4998082406496405E-2</v>
      </c>
      <c r="N99" s="38">
        <f>'Part 1 Data'!F99/'Part 1 Data'!F98-1</f>
        <v>0.17156862745098045</v>
      </c>
      <c r="O99" s="5">
        <f>'Part 1 Data'!G99/'Part 1 Data'!G98-1</f>
        <v>-6.0593466877233881E-2</v>
      </c>
      <c r="P99" s="29">
        <f t="shared" si="23"/>
        <v>2.7732277075534273E-2</v>
      </c>
      <c r="Q99" s="30">
        <f t="shared" si="24"/>
        <v>-2.2667544178641141E-2</v>
      </c>
      <c r="R99" s="30">
        <f t="shared" si="25"/>
        <v>9.2373193390222985E-2</v>
      </c>
      <c r="S99" s="30">
        <f t="shared" si="26"/>
        <v>0.12559154928373029</v>
      </c>
      <c r="T99" s="31">
        <f t="shared" si="27"/>
        <v>0.23216209432821433</v>
      </c>
      <c r="U99" s="27">
        <f t="shared" si="28"/>
        <v>-4.1671686674558867E-2</v>
      </c>
      <c r="V99" s="27">
        <f t="shared" si="29"/>
        <v>-9.84812376561882E-2</v>
      </c>
      <c r="W99" s="27">
        <f t="shared" si="30"/>
        <v>2.4031425319286398E-2</v>
      </c>
      <c r="X99" s="27">
        <f t="shared" si="31"/>
        <v>5.6782621940083017E-2</v>
      </c>
      <c r="Y99" s="27">
        <f t="shared" si="32"/>
        <v>0.15932790615304415</v>
      </c>
      <c r="Z99" s="28">
        <f t="shared" si="33"/>
        <v>1.7365294703026071E-3</v>
      </c>
      <c r="AA99" s="28">
        <f t="shared" si="34"/>
        <v>9.6985541702946203E-3</v>
      </c>
      <c r="AB99" s="28">
        <f t="shared" si="35"/>
        <v>5.7750940287643938E-4</v>
      </c>
      <c r="AC99" s="28">
        <f t="shared" si="36"/>
        <v>3.2242661543903971E-3</v>
      </c>
      <c r="AD99" s="28">
        <f t="shared" si="37"/>
        <v>2.5385381679113243E-2</v>
      </c>
    </row>
    <row r="100" spans="10:30" x14ac:dyDescent="0.35">
      <c r="J100" s="38">
        <f>'Part 1 Data'!B100/'Part 1 Data'!B99-1</f>
        <v>-0.10251903925014649</v>
      </c>
      <c r="K100" s="38">
        <f>'Part 1 Data'!C100/'Part 1 Data'!C99-1</f>
        <v>3.8484234326083389E-2</v>
      </c>
      <c r="L100" s="38">
        <f>'Part 1 Data'!D100/'Part 1 Data'!D99-1</f>
        <v>4.6371108691961371E-2</v>
      </c>
      <c r="M100" s="38">
        <f>'Part 1 Data'!E100/'Part 1 Data'!E99-1</f>
        <v>8.1886361145469655E-2</v>
      </c>
      <c r="N100" s="38">
        <f>'Part 1 Data'!F100/'Part 1 Data'!F99-1</f>
        <v>-1.882845188284521E-2</v>
      </c>
      <c r="O100" s="5">
        <f>'Part 1 Data'!G100/'Part 1 Data'!G99-1</f>
        <v>2.76352268035156E-2</v>
      </c>
      <c r="P100" s="29">
        <f t="shared" si="23"/>
        <v>-0.13015426605366209</v>
      </c>
      <c r="Q100" s="30">
        <f t="shared" si="24"/>
        <v>1.0849007522567788E-2</v>
      </c>
      <c r="R100" s="30">
        <f t="shared" si="25"/>
        <v>1.8735881888445771E-2</v>
      </c>
      <c r="S100" s="30">
        <f t="shared" si="26"/>
        <v>5.4251134341954055E-2</v>
      </c>
      <c r="T100" s="31">
        <f t="shared" si="27"/>
        <v>-4.646367868636081E-2</v>
      </c>
      <c r="U100" s="27">
        <f t="shared" si="28"/>
        <v>-0.11132953612300575</v>
      </c>
      <c r="V100" s="27">
        <f t="shared" si="29"/>
        <v>2.3264007725770204E-2</v>
      </c>
      <c r="W100" s="27">
        <f t="shared" si="30"/>
        <v>3.8622807498258666E-2</v>
      </c>
      <c r="X100" s="27">
        <f t="shared" si="31"/>
        <v>7.3670900679056267E-2</v>
      </c>
      <c r="Y100" s="27">
        <f t="shared" si="32"/>
        <v>-3.1069173180781499E-2</v>
      </c>
      <c r="Z100" s="28">
        <f t="shared" si="33"/>
        <v>1.2394265613363643E-2</v>
      </c>
      <c r="AA100" s="28">
        <f t="shared" si="34"/>
        <v>5.412140554646957E-4</v>
      </c>
      <c r="AB100" s="28">
        <f t="shared" si="35"/>
        <v>1.4917212590475459E-3</v>
      </c>
      <c r="AC100" s="28">
        <f t="shared" si="36"/>
        <v>5.427401606863373E-3</v>
      </c>
      <c r="AD100" s="28">
        <f t="shared" si="37"/>
        <v>9.6529352213739245E-4</v>
      </c>
    </row>
    <row r="101" spans="10:30" x14ac:dyDescent="0.35">
      <c r="J101" s="38">
        <f>'Part 1 Data'!B101/'Part 1 Data'!B100-1</f>
        <v>2.4151436031331519E-2</v>
      </c>
      <c r="K101" s="38">
        <f>'Part 1 Data'!C101/'Part 1 Data'!C100-1</f>
        <v>3.2584978920340069E-2</v>
      </c>
      <c r="L101" s="38">
        <f>'Part 1 Data'!D101/'Part 1 Data'!D100-1</f>
        <v>5.7697814259807245E-2</v>
      </c>
      <c r="M101" s="38">
        <f>'Part 1 Data'!E101/'Part 1 Data'!E100-1</f>
        <v>5.8307645552033938E-2</v>
      </c>
      <c r="N101" s="38">
        <f>'Part 1 Data'!F101/'Part 1 Data'!F100-1</f>
        <v>0.15351812366737749</v>
      </c>
      <c r="O101" s="5">
        <f>'Part 1 Data'!G101/'Part 1 Data'!G100-1</f>
        <v>3.1426685417443867E-2</v>
      </c>
      <c r="P101" s="29">
        <f t="shared" si="23"/>
        <v>-7.2752493861123479E-3</v>
      </c>
      <c r="Q101" s="30">
        <f t="shared" si="24"/>
        <v>1.1582935028962016E-3</v>
      </c>
      <c r="R101" s="30">
        <f t="shared" si="25"/>
        <v>2.6271128842363378E-2</v>
      </c>
      <c r="S101" s="30">
        <f t="shared" si="26"/>
        <v>2.6880960134590071E-2</v>
      </c>
      <c r="T101" s="31">
        <f t="shared" si="27"/>
        <v>0.12209143824993363</v>
      </c>
      <c r="U101" s="27">
        <f t="shared" si="28"/>
        <v>1.5340939158472258E-2</v>
      </c>
      <c r="V101" s="27">
        <f t="shared" si="29"/>
        <v>1.7364752320026884E-2</v>
      </c>
      <c r="W101" s="27">
        <f t="shared" si="30"/>
        <v>4.9949513066104539E-2</v>
      </c>
      <c r="X101" s="27">
        <f t="shared" si="31"/>
        <v>5.009218508562055E-2</v>
      </c>
      <c r="Y101" s="27">
        <f t="shared" si="32"/>
        <v>0.1412774023694412</v>
      </c>
      <c r="Z101" s="28">
        <f t="shared" si="33"/>
        <v>2.3534441426394749E-4</v>
      </c>
      <c r="AA101" s="28">
        <f t="shared" si="34"/>
        <v>3.0153462313587905E-4</v>
      </c>
      <c r="AB101" s="28">
        <f t="shared" si="35"/>
        <v>2.4949538555409483E-3</v>
      </c>
      <c r="AC101" s="28">
        <f t="shared" si="36"/>
        <v>2.5092270066520658E-3</v>
      </c>
      <c r="AD101" s="28">
        <f t="shared" si="37"/>
        <v>1.995930442025699E-2</v>
      </c>
    </row>
    <row r="102" spans="10:30" x14ac:dyDescent="0.35">
      <c r="J102" s="38">
        <f>'Part 1 Data'!B102/'Part 1 Data'!B101-1</f>
        <v>3.5054174633524449E-2</v>
      </c>
      <c r="K102" s="38">
        <f>'Part 1 Data'!C102/'Part 1 Data'!C101-1</f>
        <v>2.053208479861568E-2</v>
      </c>
      <c r="L102" s="38">
        <f>'Part 1 Data'!D102/'Part 1 Data'!D101-1</f>
        <v>1.1595903081712766E-2</v>
      </c>
      <c r="M102" s="38">
        <f>'Part 1 Data'!E102/'Part 1 Data'!E101-1</f>
        <v>7.8492506290339659E-3</v>
      </c>
      <c r="N102" s="38">
        <f>'Part 1 Data'!F102/'Part 1 Data'!F101-1</f>
        <v>0.34195933456561933</v>
      </c>
      <c r="O102" s="5">
        <f>'Part 1 Data'!G102/'Part 1 Data'!G101-1</f>
        <v>8.6816183427014249E-3</v>
      </c>
      <c r="P102" s="29">
        <f t="shared" si="23"/>
        <v>2.6372556290823024E-2</v>
      </c>
      <c r="Q102" s="30">
        <f t="shared" si="24"/>
        <v>1.1850466455914255E-2</v>
      </c>
      <c r="R102" s="30">
        <f t="shared" si="25"/>
        <v>2.9142847390113413E-3</v>
      </c>
      <c r="S102" s="30">
        <f t="shared" si="26"/>
        <v>-8.3236771366745899E-4</v>
      </c>
      <c r="T102" s="31">
        <f t="shared" si="27"/>
        <v>0.33327771622291791</v>
      </c>
      <c r="U102" s="27">
        <f t="shared" si="28"/>
        <v>2.6243677760665187E-2</v>
      </c>
      <c r="V102" s="27">
        <f t="shared" si="29"/>
        <v>5.3118581983024969E-3</v>
      </c>
      <c r="W102" s="27">
        <f t="shared" si="30"/>
        <v>3.8476018880100604E-3</v>
      </c>
      <c r="X102" s="27">
        <f t="shared" si="31"/>
        <v>-3.6620983737941856E-4</v>
      </c>
      <c r="Y102" s="27">
        <f t="shared" si="32"/>
        <v>0.32971861326768304</v>
      </c>
      <c r="Z102" s="28">
        <f t="shared" si="33"/>
        <v>6.8873062240563249E-4</v>
      </c>
      <c r="AA102" s="28">
        <f t="shared" si="34"/>
        <v>2.8215837518873447E-5</v>
      </c>
      <c r="AB102" s="28">
        <f t="shared" si="35"/>
        <v>1.4804040288618581E-5</v>
      </c>
      <c r="AC102" s="28">
        <f t="shared" si="36"/>
        <v>1.341096449934602E-7</v>
      </c>
      <c r="AD102" s="28">
        <f t="shared" si="37"/>
        <v>0.10871436393516393</v>
      </c>
    </row>
    <row r="103" spans="10:30" x14ac:dyDescent="0.35">
      <c r="J103" s="38">
        <f>'Part 1 Data'!B103/'Part 1 Data'!B102-1</f>
        <v>-7.6970443349753559E-2</v>
      </c>
      <c r="K103" s="38">
        <f>'Part 1 Data'!C103/'Part 1 Data'!C102-1</f>
        <v>-0.1269884574225979</v>
      </c>
      <c r="L103" s="38">
        <f>'Part 1 Data'!D103/'Part 1 Data'!D102-1</f>
        <v>-2.6779661016949174E-2</v>
      </c>
      <c r="M103" s="38">
        <f>'Part 1 Data'!E103/'Part 1 Data'!E102-1</f>
        <v>3.8764212640091333E-2</v>
      </c>
      <c r="N103" s="38">
        <f>'Part 1 Data'!F103/'Part 1 Data'!F102-1</f>
        <v>-0.22314049586776863</v>
      </c>
      <c r="O103" s="5">
        <f>'Part 1 Data'!G103/'Part 1 Data'!G102-1</f>
        <v>-2.5848275862068948E-2</v>
      </c>
      <c r="P103" s="29">
        <f t="shared" si="23"/>
        <v>-5.1122167487684611E-2</v>
      </c>
      <c r="Q103" s="30">
        <f t="shared" si="24"/>
        <v>-0.10114018156052895</v>
      </c>
      <c r="R103" s="30">
        <f t="shared" si="25"/>
        <v>-9.3138515488022655E-4</v>
      </c>
      <c r="S103" s="30">
        <f t="shared" si="26"/>
        <v>6.4612488502160281E-2</v>
      </c>
      <c r="T103" s="31">
        <f t="shared" si="27"/>
        <v>-0.19729222000569968</v>
      </c>
      <c r="U103" s="27">
        <f t="shared" si="28"/>
        <v>-8.5780940222612817E-2</v>
      </c>
      <c r="V103" s="27">
        <f t="shared" si="29"/>
        <v>-0.14220868402291109</v>
      </c>
      <c r="W103" s="27">
        <f t="shared" si="30"/>
        <v>-3.452796221065188E-2</v>
      </c>
      <c r="X103" s="27">
        <f t="shared" si="31"/>
        <v>3.0548752173677949E-2</v>
      </c>
      <c r="Y103" s="27">
        <f t="shared" si="32"/>
        <v>-0.23538121716570493</v>
      </c>
      <c r="Z103" s="28">
        <f t="shared" si="33"/>
        <v>7.3583697054754732E-3</v>
      </c>
      <c r="AA103" s="28">
        <f t="shared" si="34"/>
        <v>2.0223309811528169E-2</v>
      </c>
      <c r="AB103" s="28">
        <f t="shared" si="35"/>
        <v>1.1921801744202043E-3</v>
      </c>
      <c r="AC103" s="28">
        <f t="shared" si="36"/>
        <v>9.3322625936879326E-4</v>
      </c>
      <c r="AD103" s="28">
        <f t="shared" si="37"/>
        <v>5.5404317394408743E-2</v>
      </c>
    </row>
    <row r="104" spans="10:30" x14ac:dyDescent="0.35">
      <c r="J104" s="38">
        <f>'Part 1 Data'!B104/'Part 1 Data'!B103-1</f>
        <v>-3.4689793195463614E-2</v>
      </c>
      <c r="K104" s="38">
        <f>'Part 1 Data'!C104/'Part 1 Data'!C103-1</f>
        <v>5.8430280346222219E-3</v>
      </c>
      <c r="L104" s="38">
        <f>'Part 1 Data'!D104/'Part 1 Data'!D103-1</f>
        <v>5.2778236081321372E-2</v>
      </c>
      <c r="M104" s="38">
        <f>'Part 1 Data'!E104/'Part 1 Data'!E103-1</f>
        <v>2.8135163729933632E-2</v>
      </c>
      <c r="N104" s="38">
        <f>'Part 1 Data'!F104/'Part 1 Data'!F103-1</f>
        <v>3.900709219858145E-2</v>
      </c>
      <c r="O104" s="5">
        <f>'Part 1 Data'!G104/'Part 1 Data'!G103-1</f>
        <v>8.8352731288761088E-3</v>
      </c>
      <c r="P104" s="29">
        <f t="shared" si="23"/>
        <v>-4.3525066324339723E-2</v>
      </c>
      <c r="Q104" s="30">
        <f t="shared" si="24"/>
        <v>-2.992245094253887E-3</v>
      </c>
      <c r="R104" s="30">
        <f t="shared" si="25"/>
        <v>4.3942962952445264E-2</v>
      </c>
      <c r="S104" s="30">
        <f t="shared" si="26"/>
        <v>1.9299890601057523E-2</v>
      </c>
      <c r="T104" s="31">
        <f t="shared" si="27"/>
        <v>3.0171819069705341E-2</v>
      </c>
      <c r="U104" s="27">
        <f t="shared" si="28"/>
        <v>-4.3500290068322872E-2</v>
      </c>
      <c r="V104" s="27">
        <f t="shared" si="29"/>
        <v>-9.3771985656909609E-3</v>
      </c>
      <c r="W104" s="27">
        <f t="shared" si="30"/>
        <v>4.5029934887618667E-2</v>
      </c>
      <c r="X104" s="27">
        <f t="shared" si="31"/>
        <v>1.9919703263520248E-2</v>
      </c>
      <c r="Y104" s="27">
        <f t="shared" si="32"/>
        <v>2.676637090064516E-2</v>
      </c>
      <c r="Z104" s="28">
        <f t="shared" si="33"/>
        <v>1.8922752360282294E-3</v>
      </c>
      <c r="AA104" s="28">
        <f t="shared" si="34"/>
        <v>8.7931852940396611E-5</v>
      </c>
      <c r="AB104" s="28">
        <f t="shared" si="35"/>
        <v>2.0276950359831769E-3</v>
      </c>
      <c r="AC104" s="28">
        <f t="shared" si="36"/>
        <v>3.9679457810669919E-4</v>
      </c>
      <c r="AD104" s="28">
        <f t="shared" si="37"/>
        <v>7.16438611190904E-4</v>
      </c>
    </row>
    <row r="105" spans="10:30" x14ac:dyDescent="0.35">
      <c r="J105" s="38">
        <f>'Part 1 Data'!B105/'Part 1 Data'!B104-1</f>
        <v>-3.7318590186593004E-2</v>
      </c>
      <c r="K105" s="38">
        <f>'Part 1 Data'!C105/'Part 1 Data'!C104-1</f>
        <v>-5.8717358684079346E-2</v>
      </c>
      <c r="L105" s="38">
        <f>'Part 1 Data'!D105/'Part 1 Data'!D104-1</f>
        <v>-3.1448074110190016E-2</v>
      </c>
      <c r="M105" s="38">
        <f>'Part 1 Data'!E105/'Part 1 Data'!E104-1</f>
        <v>-2.2893295897755128E-2</v>
      </c>
      <c r="N105" s="38">
        <f>'Part 1 Data'!F105/'Part 1 Data'!F104-1</f>
        <v>3.4129692832764569E-2</v>
      </c>
      <c r="O105" s="5">
        <f>'Part 1 Data'!G105/'Part 1 Data'!G104-1</f>
        <v>-2.1950877192982388E-2</v>
      </c>
      <c r="P105" s="29">
        <f t="shared" si="23"/>
        <v>-1.5367712993610616E-2</v>
      </c>
      <c r="Q105" s="30">
        <f t="shared" si="24"/>
        <v>-3.6766481491096958E-2</v>
      </c>
      <c r="R105" s="30">
        <f t="shared" si="25"/>
        <v>-9.4971969172076287E-3</v>
      </c>
      <c r="S105" s="30">
        <f t="shared" si="26"/>
        <v>-9.4241870477274059E-4</v>
      </c>
      <c r="T105" s="31">
        <f t="shared" si="27"/>
        <v>5.6080570025746956E-2</v>
      </c>
      <c r="U105" s="27">
        <f t="shared" si="28"/>
        <v>-4.6129087059452262E-2</v>
      </c>
      <c r="V105" s="27">
        <f t="shared" si="29"/>
        <v>-7.3937585284392524E-2</v>
      </c>
      <c r="W105" s="27">
        <f t="shared" si="30"/>
        <v>-3.9196375303892722E-2</v>
      </c>
      <c r="X105" s="27">
        <f t="shared" si="31"/>
        <v>-3.1108756364168513E-2</v>
      </c>
      <c r="Y105" s="27">
        <f t="shared" si="32"/>
        <v>2.1888971534828279E-2</v>
      </c>
      <c r="Z105" s="28">
        <f t="shared" si="33"/>
        <v>2.1278926729385262E-3</v>
      </c>
      <c r="AA105" s="28">
        <f t="shared" si="34"/>
        <v>5.4667665176868175E-3</v>
      </c>
      <c r="AB105" s="28">
        <f t="shared" si="35"/>
        <v>1.5363558369636114E-3</v>
      </c>
      <c r="AC105" s="28">
        <f t="shared" si="36"/>
        <v>9.6775472252519498E-4</v>
      </c>
      <c r="AD105" s="28">
        <f t="shared" si="37"/>
        <v>4.7912707485252265E-4</v>
      </c>
    </row>
    <row r="106" spans="10:30" x14ac:dyDescent="0.35">
      <c r="J106" s="38">
        <f>'Part 1 Data'!B106/'Part 1 Data'!B105-1</f>
        <v>-2.2254127781766053E-2</v>
      </c>
      <c r="K106" s="38">
        <f>'Part 1 Data'!C106/'Part 1 Data'!C105-1</f>
        <v>-0.24042826514743565</v>
      </c>
      <c r="L106" s="38">
        <f>'Part 1 Data'!D106/'Part 1 Data'!D105-1</f>
        <v>-0.10623494300816227</v>
      </c>
      <c r="M106" s="38">
        <f>'Part 1 Data'!E106/'Part 1 Data'!E105-1</f>
        <v>-0.16632211257167373</v>
      </c>
      <c r="N106" s="38">
        <f>'Part 1 Data'!F106/'Part 1 Data'!F105-1</f>
        <v>-7.9207920792079167E-2</v>
      </c>
      <c r="O106" s="5">
        <f>'Part 1 Data'!G106/'Part 1 Data'!G105-1</f>
        <v>-4.4485262463049846E-3</v>
      </c>
      <c r="P106" s="29">
        <f t="shared" si="23"/>
        <v>-1.7805601535461069E-2</v>
      </c>
      <c r="Q106" s="30">
        <f t="shared" si="24"/>
        <v>-0.23597973890113066</v>
      </c>
      <c r="R106" s="30">
        <f t="shared" si="25"/>
        <v>-0.10178641676185729</v>
      </c>
      <c r="S106" s="30">
        <f t="shared" si="26"/>
        <v>-0.16187358632536875</v>
      </c>
      <c r="T106" s="31">
        <f t="shared" si="27"/>
        <v>-7.4759394545774183E-2</v>
      </c>
      <c r="U106" s="27">
        <f t="shared" si="28"/>
        <v>-3.1064624654625315E-2</v>
      </c>
      <c r="V106" s="27">
        <f t="shared" si="29"/>
        <v>-0.25564849174774884</v>
      </c>
      <c r="W106" s="27">
        <f t="shared" si="30"/>
        <v>-0.11398324420186498</v>
      </c>
      <c r="X106" s="27">
        <f t="shared" si="31"/>
        <v>-0.17453757303808712</v>
      </c>
      <c r="Y106" s="27">
        <f t="shared" si="32"/>
        <v>-9.1448642090015464E-2</v>
      </c>
      <c r="Z106" s="28">
        <f t="shared" si="33"/>
        <v>9.6501090493275501E-4</v>
      </c>
      <c r="AA106" s="28">
        <f t="shared" si="34"/>
        <v>6.5356151332898807E-2</v>
      </c>
      <c r="AB106" s="28">
        <f t="shared" si="35"/>
        <v>1.2992179958781987E-2</v>
      </c>
      <c r="AC106" s="28">
        <f t="shared" si="36"/>
        <v>3.0463364402025597E-2</v>
      </c>
      <c r="AD106" s="28">
        <f t="shared" si="37"/>
        <v>8.3628541401077477E-3</v>
      </c>
    </row>
    <row r="107" spans="10:30" x14ac:dyDescent="0.35">
      <c r="J107" s="38">
        <f>'Part 1 Data'!B107/'Part 1 Data'!B106-1</f>
        <v>0.13950073421439058</v>
      </c>
      <c r="K107" s="38">
        <f>'Part 1 Data'!C107/'Part 1 Data'!C106-1</f>
        <v>0.13407824159465909</v>
      </c>
      <c r="L107" s="38">
        <f>'Part 1 Data'!D107/'Part 1 Data'!D106-1</f>
        <v>-7.9154345945728899E-3</v>
      </c>
      <c r="M107" s="38">
        <f>'Part 1 Data'!E107/'Part 1 Data'!E106-1</f>
        <v>-0.11874795302484453</v>
      </c>
      <c r="N107" s="38">
        <f>'Part 1 Data'!F107/'Part 1 Data'!F106-1</f>
        <v>1.4336917562723928E-2</v>
      </c>
      <c r="O107" s="5">
        <f>'Part 1 Data'!G107/'Part 1 Data'!G106-1</f>
        <v>2.7012223247232514E-2</v>
      </c>
      <c r="P107" s="29">
        <f t="shared" si="23"/>
        <v>0.11248851096715806</v>
      </c>
      <c r="Q107" s="30">
        <f t="shared" si="24"/>
        <v>0.10706601834742657</v>
      </c>
      <c r="R107" s="30">
        <f t="shared" si="25"/>
        <v>-3.4927657841805404E-2</v>
      </c>
      <c r="S107" s="30">
        <f t="shared" si="26"/>
        <v>-0.14576017627207705</v>
      </c>
      <c r="T107" s="31">
        <f t="shared" si="27"/>
        <v>-1.2675305684508587E-2</v>
      </c>
      <c r="U107" s="27">
        <f t="shared" si="28"/>
        <v>0.13069023734153132</v>
      </c>
      <c r="V107" s="27">
        <f t="shared" si="29"/>
        <v>0.11885801499434591</v>
      </c>
      <c r="W107" s="27">
        <f t="shared" si="30"/>
        <v>-1.5663735788275596E-2</v>
      </c>
      <c r="X107" s="27">
        <f t="shared" si="31"/>
        <v>-0.12696341349125792</v>
      </c>
      <c r="Y107" s="27">
        <f t="shared" si="32"/>
        <v>2.0961962647876378E-3</v>
      </c>
      <c r="Z107" s="28">
        <f t="shared" si="33"/>
        <v>1.7079938136385787E-2</v>
      </c>
      <c r="AA107" s="28">
        <f t="shared" si="34"/>
        <v>1.4127227728396157E-2</v>
      </c>
      <c r="AB107" s="28">
        <f t="shared" si="35"/>
        <v>2.4535261884490572E-4</v>
      </c>
      <c r="AC107" s="28">
        <f t="shared" si="36"/>
        <v>1.6119708365352134E-2</v>
      </c>
      <c r="AD107" s="28">
        <f t="shared" si="37"/>
        <v>4.3940387805096447E-6</v>
      </c>
    </row>
    <row r="108" spans="10:30" x14ac:dyDescent="0.35">
      <c r="J108" s="38">
        <f>'Part 1 Data'!B108/'Part 1 Data'!B107-1</f>
        <v>-6.8943298969072142E-2</v>
      </c>
      <c r="K108" s="38">
        <f>'Part 1 Data'!C108/'Part 1 Data'!C107-1</f>
        <v>0.16618798942901503</v>
      </c>
      <c r="L108" s="38">
        <f>'Part 1 Data'!D108/'Part 1 Data'!D107-1</f>
        <v>0.12693762102211092</v>
      </c>
      <c r="M108" s="38">
        <f>'Part 1 Data'!E108/'Part 1 Data'!E107-1</f>
        <v>0.15297761260065501</v>
      </c>
      <c r="N108" s="38">
        <f>'Part 1 Data'!F108/'Part 1 Data'!F107-1</f>
        <v>-3.5335689045936425E-2</v>
      </c>
      <c r="O108" s="5">
        <f>'Part 1 Data'!G108/'Part 1 Data'!G107-1</f>
        <v>-1.3164912280701713E-2</v>
      </c>
      <c r="P108" s="29">
        <f t="shared" si="23"/>
        <v>-5.5778386688370429E-2</v>
      </c>
      <c r="Q108" s="30">
        <f t="shared" si="24"/>
        <v>0.17935290170971674</v>
      </c>
      <c r="R108" s="30">
        <f t="shared" si="25"/>
        <v>0.14010253330281264</v>
      </c>
      <c r="S108" s="30">
        <f t="shared" si="26"/>
        <v>0.16614252488135672</v>
      </c>
      <c r="T108" s="31">
        <f t="shared" si="27"/>
        <v>-2.2170776765234712E-2</v>
      </c>
      <c r="U108" s="27">
        <f t="shared" si="28"/>
        <v>-7.77537958419314E-2</v>
      </c>
      <c r="V108" s="27">
        <f t="shared" si="29"/>
        <v>0.15096776282870183</v>
      </c>
      <c r="W108" s="27">
        <f t="shared" si="30"/>
        <v>0.11918931982840822</v>
      </c>
      <c r="X108" s="27">
        <f t="shared" si="31"/>
        <v>0.14476215213424162</v>
      </c>
      <c r="Y108" s="27">
        <f t="shared" si="32"/>
        <v>-4.7576410343872715E-2</v>
      </c>
      <c r="Z108" s="28">
        <f t="shared" si="33"/>
        <v>6.0456527678287488E-3</v>
      </c>
      <c r="AA108" s="28">
        <f t="shared" si="34"/>
        <v>2.2791265413503167E-2</v>
      </c>
      <c r="AB108" s="28">
        <f t="shared" si="35"/>
        <v>1.4206093961158585E-2</v>
      </c>
      <c r="AC108" s="28">
        <f t="shared" si="36"/>
        <v>2.0956080690537317E-2</v>
      </c>
      <c r="AD108" s="28">
        <f t="shared" si="37"/>
        <v>2.2635148212085585E-3</v>
      </c>
    </row>
    <row r="109" spans="10:30" x14ac:dyDescent="0.35">
      <c r="J109" s="38">
        <f>'Part 1 Data'!B109/'Part 1 Data'!B108-1</f>
        <v>-0.22006920415224918</v>
      </c>
      <c r="K109" s="38">
        <f>'Part 1 Data'!C109/'Part 1 Data'!C108-1</f>
        <v>-7.5604479928392032E-2</v>
      </c>
      <c r="L109" s="38">
        <f>'Part 1 Data'!D109/'Part 1 Data'!D108-1</f>
        <v>5.7286793810723324E-2</v>
      </c>
      <c r="M109" s="38">
        <f>'Part 1 Data'!E109/'Part 1 Data'!E108-1</f>
        <v>5.8665520575910568E-2</v>
      </c>
      <c r="N109" s="38">
        <f>'Part 1 Data'!F109/'Part 1 Data'!F108-1</f>
        <v>-3.66300366300365E-3</v>
      </c>
      <c r="O109" s="5">
        <f>'Part 1 Data'!G109/'Part 1 Data'!G108-1</f>
        <v>2.668107862100344E-2</v>
      </c>
      <c r="P109" s="29">
        <f t="shared" si="23"/>
        <v>-0.24675028277325262</v>
      </c>
      <c r="Q109" s="30">
        <f t="shared" si="24"/>
        <v>-0.10228555854939547</v>
      </c>
      <c r="R109" s="30">
        <f t="shared" si="25"/>
        <v>3.0605715189719884E-2</v>
      </c>
      <c r="S109" s="30">
        <f t="shared" si="26"/>
        <v>3.1984441954907128E-2</v>
      </c>
      <c r="T109" s="31">
        <f t="shared" si="27"/>
        <v>-3.034408228400709E-2</v>
      </c>
      <c r="U109" s="27">
        <f t="shared" si="28"/>
        <v>-0.22887970102510843</v>
      </c>
      <c r="V109" s="27">
        <f t="shared" si="29"/>
        <v>-9.082470652870521E-2</v>
      </c>
      <c r="W109" s="27">
        <f t="shared" si="30"/>
        <v>4.9538492617020619E-2</v>
      </c>
      <c r="X109" s="27">
        <f t="shared" si="31"/>
        <v>5.045006010949718E-2</v>
      </c>
      <c r="Y109" s="27">
        <f t="shared" si="32"/>
        <v>-1.590372496093994E-2</v>
      </c>
      <c r="Z109" s="28">
        <f t="shared" si="33"/>
        <v>5.2385917541343023E-2</v>
      </c>
      <c r="AA109" s="28">
        <f t="shared" si="34"/>
        <v>8.2491273160254265E-3</v>
      </c>
      <c r="AB109" s="28">
        <f t="shared" si="35"/>
        <v>2.4540622507666062E-3</v>
      </c>
      <c r="AC109" s="28">
        <f t="shared" si="36"/>
        <v>2.5452085650518787E-3</v>
      </c>
      <c r="AD109" s="28">
        <f t="shared" si="37"/>
        <v>2.5292846763322411E-4</v>
      </c>
    </row>
    <row r="110" spans="10:30" x14ac:dyDescent="0.35">
      <c r="J110" s="38">
        <f>'Part 1 Data'!B110/'Part 1 Data'!B109-1</f>
        <v>7.7196095829636269E-2</v>
      </c>
      <c r="K110" s="38">
        <f>'Part 1 Data'!C110/'Part 1 Data'!C109-1</f>
        <v>4.4054676946520432E-2</v>
      </c>
      <c r="L110" s="38">
        <f>'Part 1 Data'!D110/'Part 1 Data'!D109-1</f>
        <v>4.590395480225995E-2</v>
      </c>
      <c r="M110" s="38">
        <f>'Part 1 Data'!E110/'Part 1 Data'!E109-1</f>
        <v>1.6818662916298077E-2</v>
      </c>
      <c r="N110" s="38">
        <f>'Part 1 Data'!F110/'Part 1 Data'!F109-1</f>
        <v>0.20955882352941169</v>
      </c>
      <c r="O110" s="5">
        <f>'Part 1 Data'!G110/'Part 1 Data'!G109-1</f>
        <v>-9.9573336288579783E-2</v>
      </c>
      <c r="P110" s="29">
        <f t="shared" si="23"/>
        <v>0.17676943211821605</v>
      </c>
      <c r="Q110" s="30">
        <f t="shared" si="24"/>
        <v>0.14362801323510022</v>
      </c>
      <c r="R110" s="30">
        <f t="shared" si="25"/>
        <v>0.14547729109083973</v>
      </c>
      <c r="S110" s="30">
        <f t="shared" si="26"/>
        <v>0.11639199920487786</v>
      </c>
      <c r="T110" s="31">
        <f t="shared" si="27"/>
        <v>0.30913215981799147</v>
      </c>
      <c r="U110" s="27">
        <f t="shared" si="28"/>
        <v>6.8385598956777011E-2</v>
      </c>
      <c r="V110" s="27">
        <f t="shared" si="29"/>
        <v>2.8834450346207248E-2</v>
      </c>
      <c r="W110" s="27">
        <f t="shared" si="30"/>
        <v>3.8155653608557244E-2</v>
      </c>
      <c r="X110" s="27">
        <f t="shared" si="31"/>
        <v>8.6032024498846928E-3</v>
      </c>
      <c r="Y110" s="27">
        <f t="shared" si="32"/>
        <v>0.19731810223147539</v>
      </c>
      <c r="Z110" s="28">
        <f t="shared" si="33"/>
        <v>4.6765901446771414E-3</v>
      </c>
      <c r="AA110" s="28">
        <f t="shared" si="34"/>
        <v>8.3142552676789125E-4</v>
      </c>
      <c r="AB110" s="28">
        <f t="shared" si="35"/>
        <v>1.4558539022962074E-3</v>
      </c>
      <c r="AC110" s="28">
        <f t="shared" si="36"/>
        <v>7.4015092393701985E-5</v>
      </c>
      <c r="AD110" s="28">
        <f t="shared" si="37"/>
        <v>3.8934433468230972E-2</v>
      </c>
    </row>
    <row r="111" spans="10:30" x14ac:dyDescent="0.35">
      <c r="J111" s="38">
        <f>'Part 1 Data'!B111/'Part 1 Data'!B110-1</f>
        <v>1.8121911037891181E-2</v>
      </c>
      <c r="K111" s="38">
        <f>'Part 1 Data'!C111/'Part 1 Data'!C110-1</f>
        <v>3.0504861437198105E-2</v>
      </c>
      <c r="L111" s="38">
        <f>'Part 1 Data'!D111/'Part 1 Data'!D110-1</f>
        <v>3.560765682581768E-2</v>
      </c>
      <c r="M111" s="38">
        <f>'Part 1 Data'!E111/'Part 1 Data'!E110-1</f>
        <v>4.5329454877301112E-2</v>
      </c>
      <c r="N111" s="38">
        <f>'Part 1 Data'!F111/'Part 1 Data'!F110-1</f>
        <v>4.1033434650455947E-2</v>
      </c>
      <c r="O111" s="5">
        <f>'Part 1 Data'!G111/'Part 1 Data'!G110-1</f>
        <v>-5.7692307692307709E-2</v>
      </c>
      <c r="P111" s="29">
        <f t="shared" si="23"/>
        <v>7.581421873019889E-2</v>
      </c>
      <c r="Q111" s="30">
        <f t="shared" si="24"/>
        <v>8.8197169129505815E-2</v>
      </c>
      <c r="R111" s="30">
        <f t="shared" si="25"/>
        <v>9.3299964518125389E-2</v>
      </c>
      <c r="S111" s="30">
        <f t="shared" si="26"/>
        <v>0.10302176256960882</v>
      </c>
      <c r="T111" s="31">
        <f t="shared" si="27"/>
        <v>9.8725742342763656E-2</v>
      </c>
      <c r="U111" s="27">
        <f t="shared" si="28"/>
        <v>9.3114141650319192E-3</v>
      </c>
      <c r="V111" s="27">
        <f t="shared" si="29"/>
        <v>1.5284634836884923E-2</v>
      </c>
      <c r="W111" s="27">
        <f t="shared" si="30"/>
        <v>2.7859355632114974E-2</v>
      </c>
      <c r="X111" s="27">
        <f t="shared" si="31"/>
        <v>3.7113994410887724E-2</v>
      </c>
      <c r="Y111" s="27">
        <f t="shared" si="32"/>
        <v>2.8792713352519657E-2</v>
      </c>
      <c r="Z111" s="28">
        <f t="shared" si="33"/>
        <v>8.6702433752757071E-5</v>
      </c>
      <c r="AA111" s="28">
        <f t="shared" si="34"/>
        <v>2.3362006209691618E-4</v>
      </c>
      <c r="AB111" s="28">
        <f t="shared" si="35"/>
        <v>7.761436962366563E-4</v>
      </c>
      <c r="AC111" s="28">
        <f t="shared" si="36"/>
        <v>1.3774485811314052E-3</v>
      </c>
      <c r="AD111" s="28">
        <f t="shared" si="37"/>
        <v>8.2902034220036372E-4</v>
      </c>
    </row>
    <row r="112" spans="10:30" x14ac:dyDescent="0.35">
      <c r="J112" s="38">
        <f>'Part 1 Data'!B112/'Part 1 Data'!B111-1</f>
        <v>-6.4724919093851474E-3</v>
      </c>
      <c r="K112" s="38">
        <f>'Part 1 Data'!C112/'Part 1 Data'!C111-1</f>
        <v>4.4232887476954419E-2</v>
      </c>
      <c r="L112" s="38">
        <f>'Part 1 Data'!D112/'Part 1 Data'!D111-1</f>
        <v>-2.8939512961508207E-2</v>
      </c>
      <c r="M112" s="38">
        <f>'Part 1 Data'!E112/'Part 1 Data'!E111-1</f>
        <v>-2.0160960305551701E-2</v>
      </c>
      <c r="N112" s="38">
        <f>'Part 1 Data'!F112/'Part 1 Data'!F111-1</f>
        <v>2.481751824817513E-2</v>
      </c>
      <c r="O112" s="5">
        <f>'Part 1 Data'!G112/'Part 1 Data'!G111-1</f>
        <v>5.0938775510205314E-3</v>
      </c>
      <c r="P112" s="29">
        <f t="shared" si="23"/>
        <v>-1.1566369460405679E-2</v>
      </c>
      <c r="Q112" s="30">
        <f t="shared" si="24"/>
        <v>3.9139009925933888E-2</v>
      </c>
      <c r="R112" s="30">
        <f t="shared" si="25"/>
        <v>-3.4033390512528738E-2</v>
      </c>
      <c r="S112" s="30">
        <f t="shared" si="26"/>
        <v>-2.5254837856572232E-2</v>
      </c>
      <c r="T112" s="31">
        <f t="shared" si="27"/>
        <v>1.9723640697154599E-2</v>
      </c>
      <c r="U112" s="27">
        <f t="shared" si="28"/>
        <v>-1.5282988782244409E-2</v>
      </c>
      <c r="V112" s="27">
        <f t="shared" si="29"/>
        <v>2.9012660876641234E-2</v>
      </c>
      <c r="W112" s="27">
        <f t="shared" si="30"/>
        <v>-3.6687814155210913E-2</v>
      </c>
      <c r="X112" s="27">
        <f t="shared" si="31"/>
        <v>-2.8376420771965085E-2</v>
      </c>
      <c r="Y112" s="27">
        <f t="shared" si="32"/>
        <v>1.257679695023884E-2</v>
      </c>
      <c r="Z112" s="28">
        <f t="shared" si="33"/>
        <v>2.3356974611820844E-4</v>
      </c>
      <c r="AA112" s="28">
        <f t="shared" si="34"/>
        <v>8.4173449114298892E-4</v>
      </c>
      <c r="AB112" s="28">
        <f t="shared" si="35"/>
        <v>1.3459957074872942E-3</v>
      </c>
      <c r="AC112" s="28">
        <f t="shared" si="36"/>
        <v>8.0522125582761154E-4</v>
      </c>
      <c r="AD112" s="28">
        <f t="shared" si="37"/>
        <v>1.5817582152753698E-4</v>
      </c>
    </row>
    <row r="113" spans="10:30" x14ac:dyDescent="0.35">
      <c r="J113" s="38">
        <f>'Part 1 Data'!B113/'Part 1 Data'!B112-1</f>
        <v>0.35586319218241047</v>
      </c>
      <c r="K113" s="38">
        <f>'Part 1 Data'!C113/'Part 1 Data'!C112-1</f>
        <v>0.14544772984456933</v>
      </c>
      <c r="L113" s="38">
        <f>'Part 1 Data'!D113/'Part 1 Data'!D112-1</f>
        <v>4.6563551643800105E-2</v>
      </c>
      <c r="M113" s="38">
        <f>'Part 1 Data'!E113/'Part 1 Data'!E112-1</f>
        <v>3.886847087648948E-2</v>
      </c>
      <c r="N113" s="38">
        <f>'Part 1 Data'!F113/'Part 1 Data'!F112-1</f>
        <v>-5.6980056980057148E-3</v>
      </c>
      <c r="O113" s="5">
        <f>'Part 1 Data'!G113/'Part 1 Data'!G112-1</f>
        <v>-6.5982261784867324E-2</v>
      </c>
      <c r="P113" s="29">
        <f t="shared" si="23"/>
        <v>0.42184545396727779</v>
      </c>
      <c r="Q113" s="30">
        <f t="shared" si="24"/>
        <v>0.21142999162943665</v>
      </c>
      <c r="R113" s="30">
        <f t="shared" si="25"/>
        <v>0.11254581342866743</v>
      </c>
      <c r="S113" s="30">
        <f t="shared" si="26"/>
        <v>0.1048507326613568</v>
      </c>
      <c r="T113" s="31">
        <f t="shared" si="27"/>
        <v>6.028425608686161E-2</v>
      </c>
      <c r="U113" s="27">
        <f t="shared" si="28"/>
        <v>0.34705269530955118</v>
      </c>
      <c r="V113" s="27">
        <f t="shared" si="29"/>
        <v>0.13022750324425614</v>
      </c>
      <c r="W113" s="27">
        <f t="shared" si="30"/>
        <v>3.8815250450097399E-2</v>
      </c>
      <c r="X113" s="27">
        <f t="shared" si="31"/>
        <v>3.0653010410076096E-2</v>
      </c>
      <c r="Y113" s="27">
        <f t="shared" si="32"/>
        <v>-1.7938726995942005E-2</v>
      </c>
      <c r="Z113" s="28">
        <f t="shared" si="33"/>
        <v>0.12044557332162417</v>
      </c>
      <c r="AA113" s="28">
        <f t="shared" si="34"/>
        <v>1.6959202601232744E-2</v>
      </c>
      <c r="AB113" s="28">
        <f t="shared" si="35"/>
        <v>1.5066236675037863E-3</v>
      </c>
      <c r="AC113" s="28">
        <f t="shared" si="36"/>
        <v>9.3960704720023349E-4</v>
      </c>
      <c r="AD113" s="28">
        <f t="shared" si="37"/>
        <v>3.2179792623493843E-4</v>
      </c>
    </row>
    <row r="114" spans="10:30" x14ac:dyDescent="0.35">
      <c r="J114" s="38">
        <f>'Part 1 Data'!B114/'Part 1 Data'!B113-1</f>
        <v>0.130930930930931</v>
      </c>
      <c r="K114" s="38">
        <f>'Part 1 Data'!C114/'Part 1 Data'!C113-1</f>
        <v>0.12165644851068902</v>
      </c>
      <c r="L114" s="38">
        <f>'Part 1 Data'!D114/'Part 1 Data'!D113-1</f>
        <v>4.7081284976656423E-2</v>
      </c>
      <c r="M114" s="38">
        <f>'Part 1 Data'!E114/'Part 1 Data'!E113-1</f>
        <v>6.2513400514579764E-2</v>
      </c>
      <c r="N114" s="38">
        <f>'Part 1 Data'!F114/'Part 1 Data'!F113-1</f>
        <v>-4.8710601719197721E-2</v>
      </c>
      <c r="O114" s="5">
        <f>'Part 1 Data'!G114/'Part 1 Data'!G113-1</f>
        <v>-0.11954782608695658</v>
      </c>
      <c r="P114" s="29">
        <f t="shared" si="23"/>
        <v>0.25047875701788758</v>
      </c>
      <c r="Q114" s="30">
        <f t="shared" si="24"/>
        <v>0.2412042745976456</v>
      </c>
      <c r="R114" s="30">
        <f t="shared" si="25"/>
        <v>0.166629111063613</v>
      </c>
      <c r="S114" s="30">
        <f t="shared" si="26"/>
        <v>0.18206122660153634</v>
      </c>
      <c r="T114" s="31">
        <f t="shared" si="27"/>
        <v>7.0837224367758855E-2</v>
      </c>
      <c r="U114" s="27">
        <f t="shared" si="28"/>
        <v>0.12212043405807174</v>
      </c>
      <c r="V114" s="27">
        <f t="shared" si="29"/>
        <v>0.10643622191037584</v>
      </c>
      <c r="W114" s="27">
        <f t="shared" si="30"/>
        <v>3.9332983782953718E-2</v>
      </c>
      <c r="X114" s="27">
        <f t="shared" si="31"/>
        <v>5.4297940048166377E-2</v>
      </c>
      <c r="Y114" s="27">
        <f t="shared" si="32"/>
        <v>-6.0951323017134011E-2</v>
      </c>
      <c r="Z114" s="28">
        <f t="shared" si="33"/>
        <v>1.4913400414531848E-2</v>
      </c>
      <c r="AA114" s="28">
        <f t="shared" si="34"/>
        <v>1.1328669334554771E-2</v>
      </c>
      <c r="AB114" s="28">
        <f t="shared" si="35"/>
        <v>1.5470836132701002E-3</v>
      </c>
      <c r="AC114" s="28">
        <f t="shared" si="36"/>
        <v>2.9482662934742702E-3</v>
      </c>
      <c r="AD114" s="28">
        <f t="shared" si="37"/>
        <v>3.7150637775390104E-3</v>
      </c>
    </row>
    <row r="115" spans="10:30" x14ac:dyDescent="0.35">
      <c r="J115" s="38">
        <f>'Part 1 Data'!B115/'Part 1 Data'!B114-1</f>
        <v>-0.13382899628252787</v>
      </c>
      <c r="K115" s="38">
        <f>'Part 1 Data'!C115/'Part 1 Data'!C114-1</f>
        <v>-2.3444872330786071E-2</v>
      </c>
      <c r="L115" s="38">
        <f>'Part 1 Data'!D115/'Part 1 Data'!D114-1</f>
        <v>-4.4565674759897589E-2</v>
      </c>
      <c r="M115" s="38">
        <f>'Part 1 Data'!E115/'Part 1 Data'!E114-1</f>
        <v>-2.5425973338041752E-2</v>
      </c>
      <c r="N115" s="38">
        <f>'Part 1 Data'!F115/'Part 1 Data'!F114-1</f>
        <v>2.6506024096385472E-2</v>
      </c>
      <c r="O115" s="5">
        <f>'Part 1 Data'!G115/'Part 1 Data'!G114-1</f>
        <v>1.232568245565524E-2</v>
      </c>
      <c r="P115" s="29">
        <f t="shared" si="23"/>
        <v>-0.14615467873818311</v>
      </c>
      <c r="Q115" s="30">
        <f t="shared" si="24"/>
        <v>-3.5770554786441311E-2</v>
      </c>
      <c r="R115" s="30">
        <f t="shared" si="25"/>
        <v>-5.6891357215552829E-2</v>
      </c>
      <c r="S115" s="30">
        <f t="shared" si="26"/>
        <v>-3.7751655793696992E-2</v>
      </c>
      <c r="T115" s="31">
        <f t="shared" si="27"/>
        <v>1.4180341640730232E-2</v>
      </c>
      <c r="U115" s="27">
        <f t="shared" si="28"/>
        <v>-0.14263949315538713</v>
      </c>
      <c r="V115" s="27">
        <f t="shared" si="29"/>
        <v>-3.8665098931099255E-2</v>
      </c>
      <c r="W115" s="27">
        <f t="shared" si="30"/>
        <v>-5.2313975953600295E-2</v>
      </c>
      <c r="X115" s="27">
        <f t="shared" si="31"/>
        <v>-3.364143380445514E-2</v>
      </c>
      <c r="Y115" s="27">
        <f t="shared" si="32"/>
        <v>1.4265302798449182E-2</v>
      </c>
      <c r="Z115" s="28">
        <f t="shared" si="33"/>
        <v>2.034602500762573E-2</v>
      </c>
      <c r="AA115" s="28">
        <f t="shared" si="34"/>
        <v>1.4949898753516928E-3</v>
      </c>
      <c r="AB115" s="28">
        <f t="shared" si="35"/>
        <v>2.7367520800738697E-3</v>
      </c>
      <c r="AC115" s="28">
        <f t="shared" si="36"/>
        <v>1.1317460684195371E-3</v>
      </c>
      <c r="AD115" s="28">
        <f t="shared" si="37"/>
        <v>2.0349886393144207E-4</v>
      </c>
    </row>
    <row r="116" spans="10:30" x14ac:dyDescent="0.35">
      <c r="J116" s="38">
        <f>'Part 1 Data'!B116/'Part 1 Data'!B115-1</f>
        <v>0.18884120171673824</v>
      </c>
      <c r="K116" s="38">
        <f>'Part 1 Data'!C116/'Part 1 Data'!C115-1</f>
        <v>6.1456701484601473E-2</v>
      </c>
      <c r="L116" s="38">
        <f>'Part 1 Data'!D116/'Part 1 Data'!D115-1</f>
        <v>6.6988085856010349E-2</v>
      </c>
      <c r="M116" s="38">
        <f>'Part 1 Data'!E116/'Part 1 Data'!E115-1</f>
        <v>8.3379705718685582E-2</v>
      </c>
      <c r="N116" s="38">
        <f>'Part 1 Data'!F116/'Part 1 Data'!F115-1</f>
        <v>-6.1032863849765251E-2</v>
      </c>
      <c r="O116" s="5">
        <f>'Part 1 Data'!G116/'Part 1 Data'!G115-1</f>
        <v>1.2175609756097661E-2</v>
      </c>
      <c r="P116" s="29">
        <f t="shared" si="23"/>
        <v>0.17666559196064058</v>
      </c>
      <c r="Q116" s="30">
        <f t="shared" si="24"/>
        <v>4.9281091728503812E-2</v>
      </c>
      <c r="R116" s="30">
        <f t="shared" si="25"/>
        <v>5.4812476099912688E-2</v>
      </c>
      <c r="S116" s="30">
        <f t="shared" si="26"/>
        <v>7.1204095962587921E-2</v>
      </c>
      <c r="T116" s="31">
        <f t="shared" si="27"/>
        <v>-7.3208473605862912E-2</v>
      </c>
      <c r="U116" s="27">
        <f t="shared" si="28"/>
        <v>0.18003070484387898</v>
      </c>
      <c r="V116" s="27">
        <f t="shared" si="29"/>
        <v>4.6236474884288288E-2</v>
      </c>
      <c r="W116" s="27">
        <f t="shared" si="30"/>
        <v>5.9239784662307643E-2</v>
      </c>
      <c r="X116" s="27">
        <f t="shared" si="31"/>
        <v>7.5164245252272194E-2</v>
      </c>
      <c r="Y116" s="27">
        <f t="shared" si="32"/>
        <v>-7.3273585147701548E-2</v>
      </c>
      <c r="Z116" s="28">
        <f t="shared" si="33"/>
        <v>3.2411054686583868E-2</v>
      </c>
      <c r="AA116" s="28">
        <f t="shared" si="34"/>
        <v>2.1378116097254215E-3</v>
      </c>
      <c r="AB116" s="28">
        <f t="shared" si="35"/>
        <v>3.5093520868365799E-3</v>
      </c>
      <c r="AC116" s="28">
        <f t="shared" si="36"/>
        <v>5.6496637643437229E-3</v>
      </c>
      <c r="AD116" s="28">
        <f t="shared" si="37"/>
        <v>5.3690182803974688E-3</v>
      </c>
    </row>
    <row r="117" spans="10:30" x14ac:dyDescent="0.35">
      <c r="J117" s="38">
        <f>'Part 1 Data'!B117/'Part 1 Data'!B116-1</f>
        <v>5.5183084063950449E-2</v>
      </c>
      <c r="K117" s="38">
        <f>'Part 1 Data'!C117/'Part 1 Data'!C116-1</f>
        <v>-0.11930782046423505</v>
      </c>
      <c r="L117" s="38">
        <f>'Part 1 Data'!D117/'Part 1 Data'!D116-1</f>
        <v>-3.8313926543853571E-2</v>
      </c>
      <c r="M117" s="38">
        <f>'Part 1 Data'!E117/'Part 1 Data'!E116-1</f>
        <v>-2.2062688136079034E-2</v>
      </c>
      <c r="N117" s="38">
        <f>'Part 1 Data'!F117/'Part 1 Data'!F116-1</f>
        <v>3.6718749999999911E-2</v>
      </c>
      <c r="O117" s="5">
        <f>'Part 1 Data'!G117/'Part 1 Data'!G116-1</f>
        <v>3.0149978794771881E-2</v>
      </c>
      <c r="P117" s="29">
        <f t="shared" si="23"/>
        <v>2.5033105269178568E-2</v>
      </c>
      <c r="Q117" s="30">
        <f t="shared" si="24"/>
        <v>-0.14945779925900693</v>
      </c>
      <c r="R117" s="30">
        <f t="shared" si="25"/>
        <v>-6.8463905338625453E-2</v>
      </c>
      <c r="S117" s="30">
        <f t="shared" si="26"/>
        <v>-5.2212666930850915E-2</v>
      </c>
      <c r="T117" s="31">
        <f t="shared" si="27"/>
        <v>6.56877120522803E-3</v>
      </c>
      <c r="U117" s="27">
        <f t="shared" si="28"/>
        <v>4.6372587191091191E-2</v>
      </c>
      <c r="V117" s="27">
        <f t="shared" si="29"/>
        <v>-0.13452804706454824</v>
      </c>
      <c r="W117" s="27">
        <f t="shared" si="30"/>
        <v>-4.6062227737556277E-2</v>
      </c>
      <c r="X117" s="27">
        <f t="shared" si="31"/>
        <v>-3.0278148602492418E-2</v>
      </c>
      <c r="Y117" s="27">
        <f t="shared" si="32"/>
        <v>2.4478028702063621E-2</v>
      </c>
      <c r="Z117" s="28">
        <f t="shared" si="33"/>
        <v>2.1504168427953548E-3</v>
      </c>
      <c r="AA117" s="28">
        <f t="shared" si="34"/>
        <v>1.8097795447001307E-2</v>
      </c>
      <c r="AB117" s="28">
        <f t="shared" si="35"/>
        <v>2.1217288241464987E-3</v>
      </c>
      <c r="AC117" s="28">
        <f t="shared" si="36"/>
        <v>9.1676628279461364E-4</v>
      </c>
      <c r="AD117" s="28">
        <f t="shared" si="37"/>
        <v>5.9917388913905041E-4</v>
      </c>
    </row>
    <row r="118" spans="10:30" x14ac:dyDescent="0.35">
      <c r="J118" s="38">
        <f>'Part 1 Data'!B118/'Part 1 Data'!B117-1</f>
        <v>6.5004887585532689E-2</v>
      </c>
      <c r="K118" s="38">
        <f>'Part 1 Data'!C118/'Part 1 Data'!C117-1</f>
        <v>-1.134594649061893E-2</v>
      </c>
      <c r="L118" s="38">
        <f>'Part 1 Data'!D118/'Part 1 Data'!D117-1</f>
        <v>2.2740107676668675E-3</v>
      </c>
      <c r="M118" s="38">
        <f>'Part 1 Data'!E118/'Part 1 Data'!E117-1</f>
        <v>2.6994344623727962E-2</v>
      </c>
      <c r="N118" s="38">
        <f>'Part 1 Data'!F118/'Part 1 Data'!F117-1</f>
        <v>2.4868123587038493E-2</v>
      </c>
      <c r="O118" s="5">
        <f>'Part 1 Data'!G118/'Part 1 Data'!G117-1</f>
        <v>5.8385418615967133E-3</v>
      </c>
      <c r="P118" s="29">
        <f t="shared" si="23"/>
        <v>5.9166345723935976E-2</v>
      </c>
      <c r="Q118" s="30">
        <f t="shared" si="24"/>
        <v>-1.7184488352215643E-2</v>
      </c>
      <c r="R118" s="30">
        <f t="shared" si="25"/>
        <v>-3.5645310939298458E-3</v>
      </c>
      <c r="S118" s="30">
        <f t="shared" si="26"/>
        <v>2.1155802762131248E-2</v>
      </c>
      <c r="T118" s="31">
        <f t="shared" si="27"/>
        <v>1.902958172544178E-2</v>
      </c>
      <c r="U118" s="27">
        <f t="shared" si="28"/>
        <v>5.6194390712673431E-2</v>
      </c>
      <c r="V118" s="27">
        <f t="shared" si="29"/>
        <v>-2.6566173090932114E-2</v>
      </c>
      <c r="W118" s="27">
        <f t="shared" si="30"/>
        <v>-5.4742904260358383E-3</v>
      </c>
      <c r="X118" s="27">
        <f t="shared" si="31"/>
        <v>1.8778884157314577E-2</v>
      </c>
      <c r="Y118" s="27">
        <f t="shared" si="32"/>
        <v>1.2627402289102203E-2</v>
      </c>
      <c r="Z118" s="28">
        <f t="shared" si="33"/>
        <v>3.1578095475685978E-3</v>
      </c>
      <c r="AA118" s="28">
        <f t="shared" si="34"/>
        <v>7.0576155269736558E-4</v>
      </c>
      <c r="AB118" s="28">
        <f t="shared" si="35"/>
        <v>2.996785566858764E-5</v>
      </c>
      <c r="AC118" s="28">
        <f t="shared" si="36"/>
        <v>3.5264649019384041E-4</v>
      </c>
      <c r="AD118" s="28">
        <f t="shared" si="37"/>
        <v>1.5945128857082356E-4</v>
      </c>
    </row>
    <row r="119" spans="10:30" x14ac:dyDescent="0.35">
      <c r="J119" s="38">
        <f>'Part 1 Data'!B119/'Part 1 Data'!B118-1</f>
        <v>0.1248279027076642</v>
      </c>
      <c r="K119" s="38">
        <f>'Part 1 Data'!C119/'Part 1 Data'!C118-1</f>
        <v>-2.1436321972966743E-2</v>
      </c>
      <c r="L119" s="38">
        <f>'Part 1 Data'!D119/'Part 1 Data'!D118-1</f>
        <v>-3.6256545485962466E-2</v>
      </c>
      <c r="M119" s="38">
        <f>'Part 1 Data'!E119/'Part 1 Data'!E118-1</f>
        <v>-6.7793384792872446E-3</v>
      </c>
      <c r="N119" s="38">
        <f>'Part 1 Data'!F119/'Part 1 Data'!F118-1</f>
        <v>0.12647058823529411</v>
      </c>
      <c r="O119" s="5">
        <f>'Part 1 Data'!G119/'Part 1 Data'!G118-1</f>
        <v>0.17443720930232565</v>
      </c>
      <c r="P119" s="29">
        <f t="shared" si="23"/>
        <v>-4.9609306594661451E-2</v>
      </c>
      <c r="Q119" s="30">
        <f t="shared" si="24"/>
        <v>-0.19587353127529239</v>
      </c>
      <c r="R119" s="30">
        <f t="shared" si="25"/>
        <v>-0.21069375478828811</v>
      </c>
      <c r="S119" s="30">
        <f t="shared" si="26"/>
        <v>-0.18121654778161289</v>
      </c>
      <c r="T119" s="31">
        <f t="shared" si="27"/>
        <v>-4.7966621067031534E-2</v>
      </c>
      <c r="U119" s="27">
        <f t="shared" si="28"/>
        <v>0.11601740583480494</v>
      </c>
      <c r="V119" s="27">
        <f t="shared" si="29"/>
        <v>-3.6656548573279928E-2</v>
      </c>
      <c r="W119" s="27">
        <f t="shared" si="30"/>
        <v>-4.4004846679665172E-2</v>
      </c>
      <c r="X119" s="27">
        <f t="shared" si="31"/>
        <v>-1.4994798945700629E-2</v>
      </c>
      <c r="Y119" s="27">
        <f t="shared" si="32"/>
        <v>0.11422986693735782</v>
      </c>
      <c r="Z119" s="28">
        <f t="shared" si="33"/>
        <v>1.3460038456637831E-2</v>
      </c>
      <c r="AA119" s="28">
        <f t="shared" si="34"/>
        <v>1.3437025533052306E-3</v>
      </c>
      <c r="AB119" s="28">
        <f t="shared" si="35"/>
        <v>1.9364265313008388E-3</v>
      </c>
      <c r="AC119" s="28">
        <f t="shared" si="36"/>
        <v>2.2484399542198471E-4</v>
      </c>
      <c r="AD119" s="28">
        <f t="shared" si="37"/>
        <v>1.3048462500526473E-2</v>
      </c>
    </row>
    <row r="120" spans="10:30" x14ac:dyDescent="0.35">
      <c r="J120" s="38">
        <f>'Part 1 Data'!B120/'Part 1 Data'!B119-1</f>
        <v>-8.4455324357405104E-2</v>
      </c>
      <c r="K120" s="38">
        <f>'Part 1 Data'!C120/'Part 1 Data'!C119-1</f>
        <v>9.7211766518879417E-2</v>
      </c>
      <c r="L120" s="38">
        <f>'Part 1 Data'!D120/'Part 1 Data'!D119-1</f>
        <v>5.5588902487507807E-2</v>
      </c>
      <c r="M120" s="38">
        <f>'Part 1 Data'!E120/'Part 1 Data'!E119-1</f>
        <v>0.10331820522338897</v>
      </c>
      <c r="N120" s="38">
        <f>'Part 1 Data'!F120/'Part 1 Data'!F119-1</f>
        <v>2.8720626631853818E-2</v>
      </c>
      <c r="O120" s="5">
        <f>'Part 1 Data'!G120/'Part 1 Data'!G119-1</f>
        <v>8.4149161993473331E-2</v>
      </c>
      <c r="P120" s="29">
        <f t="shared" si="23"/>
        <v>-0.16860448635087844</v>
      </c>
      <c r="Q120" s="30">
        <f t="shared" si="24"/>
        <v>1.3062604525406085E-2</v>
      </c>
      <c r="R120" s="30">
        <f t="shared" si="25"/>
        <v>-2.8560259505965524E-2</v>
      </c>
      <c r="S120" s="30">
        <f t="shared" si="26"/>
        <v>1.9169043229915639E-2</v>
      </c>
      <c r="T120" s="31">
        <f t="shared" si="27"/>
        <v>-5.5428535361619513E-2</v>
      </c>
      <c r="U120" s="27">
        <f t="shared" si="28"/>
        <v>-9.3265821230264362E-2</v>
      </c>
      <c r="V120" s="27">
        <f t="shared" si="29"/>
        <v>8.1991539918566239E-2</v>
      </c>
      <c r="W120" s="27">
        <f t="shared" si="30"/>
        <v>4.7840601293805102E-2</v>
      </c>
      <c r="X120" s="27">
        <f t="shared" si="31"/>
        <v>9.5102744756975582E-2</v>
      </c>
      <c r="Y120" s="27">
        <f t="shared" si="32"/>
        <v>1.6479905333917529E-2</v>
      </c>
      <c r="Z120" s="28">
        <f t="shared" si="33"/>
        <v>8.6985134097556302E-3</v>
      </c>
      <c r="AA120" s="28">
        <f t="shared" si="34"/>
        <v>6.7226126182178408E-3</v>
      </c>
      <c r="AB120" s="28">
        <f t="shared" si="35"/>
        <v>2.2887231321528263E-3</v>
      </c>
      <c r="AC120" s="28">
        <f t="shared" si="36"/>
        <v>9.0445320603104468E-3</v>
      </c>
      <c r="AD120" s="28">
        <f t="shared" si="37"/>
        <v>2.715872798148834E-4</v>
      </c>
    </row>
    <row r="121" spans="10:30" x14ac:dyDescent="0.35">
      <c r="J121" s="38">
        <f>'Part 1 Data'!B121/'Part 1 Data'!B120-1</f>
        <v>0.11452762923351156</v>
      </c>
      <c r="K121" s="38">
        <f>'Part 1 Data'!C121/'Part 1 Data'!C120-1</f>
        <v>0.1207154296193933</v>
      </c>
      <c r="L121" s="38">
        <f>'Part 1 Data'!D121/'Part 1 Data'!D120-1</f>
        <v>3.2198032670664345E-2</v>
      </c>
      <c r="M121" s="38">
        <f>'Part 1 Data'!E121/'Part 1 Data'!E120-1</f>
        <v>0.14737836048493014</v>
      </c>
      <c r="N121" s="38">
        <f>'Part 1 Data'!F121/'Part 1 Data'!F120-1</f>
        <v>7.6142131979695105E-3</v>
      </c>
      <c r="O121" s="5">
        <f>'Part 1 Data'!G121/'Part 1 Data'!G120-1</f>
        <v>4.5588708027703984E-3</v>
      </c>
      <c r="P121" s="29">
        <f t="shared" si="23"/>
        <v>0.10996875843074116</v>
      </c>
      <c r="Q121" s="30">
        <f t="shared" si="24"/>
        <v>0.1161565588166229</v>
      </c>
      <c r="R121" s="30">
        <f t="shared" si="25"/>
        <v>2.7639161867893947E-2</v>
      </c>
      <c r="S121" s="30">
        <f t="shared" si="26"/>
        <v>0.14281948968215974</v>
      </c>
      <c r="T121" s="31">
        <f t="shared" si="27"/>
        <v>3.0553423951991121E-3</v>
      </c>
      <c r="U121" s="27">
        <f t="shared" si="28"/>
        <v>0.10571713236065231</v>
      </c>
      <c r="V121" s="27">
        <f t="shared" si="29"/>
        <v>0.10549520301908012</v>
      </c>
      <c r="W121" s="27">
        <f t="shared" si="30"/>
        <v>2.4449731476961639E-2</v>
      </c>
      <c r="X121" s="27">
        <f t="shared" si="31"/>
        <v>0.13916290001851675</v>
      </c>
      <c r="Y121" s="27">
        <f t="shared" si="32"/>
        <v>-4.6265080999667793E-3</v>
      </c>
      <c r="Z121" s="28">
        <f t="shared" si="33"/>
        <v>1.1176112074559678E-2</v>
      </c>
      <c r="AA121" s="28">
        <f t="shared" si="34"/>
        <v>1.1129237860036932E-2</v>
      </c>
      <c r="AB121" s="28">
        <f t="shared" si="35"/>
        <v>5.9778936929552877E-4</v>
      </c>
      <c r="AC121" s="28">
        <f t="shared" si="36"/>
        <v>1.9366312741563689E-2</v>
      </c>
      <c r="AD121" s="28">
        <f t="shared" si="37"/>
        <v>2.140457719905822E-5</v>
      </c>
    </row>
    <row r="122" spans="10:30" x14ac:dyDescent="0.35">
      <c r="J122" s="38">
        <f>'Part 1 Data'!B122/'Part 1 Data'!B121-1</f>
        <v>2.9988004798080725E-2</v>
      </c>
      <c r="K122" s="38">
        <f>'Part 1 Data'!C122/'Part 1 Data'!C121-1</f>
        <v>0.12838288867729664</v>
      </c>
      <c r="L122" s="38">
        <f>'Part 1 Data'!D122/'Part 1 Data'!D121-1</f>
        <v>4.1138425435709669E-2</v>
      </c>
      <c r="M122" s="38">
        <f>'Part 1 Data'!E122/'Part 1 Data'!E121-1</f>
        <v>0.14626924968784283</v>
      </c>
      <c r="N122" s="38">
        <f>'Part 1 Data'!F122/'Part 1 Data'!F121-1</f>
        <v>0.14357682619647361</v>
      </c>
      <c r="O122" s="5">
        <f>'Part 1 Data'!G122/'Part 1 Data'!G121-1</f>
        <v>-4.5440000000000036E-2</v>
      </c>
      <c r="P122" s="29">
        <f t="shared" si="23"/>
        <v>7.5428004798080761E-2</v>
      </c>
      <c r="Q122" s="30">
        <f t="shared" si="24"/>
        <v>0.17382288867729667</v>
      </c>
      <c r="R122" s="30">
        <f t="shared" si="25"/>
        <v>8.6578425435709705E-2</v>
      </c>
      <c r="S122" s="30">
        <f t="shared" si="26"/>
        <v>0.19170924968784286</v>
      </c>
      <c r="T122" s="31">
        <f t="shared" si="27"/>
        <v>0.18901682619647364</v>
      </c>
      <c r="U122" s="27">
        <f t="shared" si="28"/>
        <v>2.1177507925221464E-2</v>
      </c>
      <c r="V122" s="27">
        <f t="shared" si="29"/>
        <v>0.11316266207698346</v>
      </c>
      <c r="W122" s="27">
        <f t="shared" si="30"/>
        <v>3.3390124242006963E-2</v>
      </c>
      <c r="X122" s="27">
        <f t="shared" si="31"/>
        <v>0.13805378922142944</v>
      </c>
      <c r="Y122" s="27">
        <f t="shared" si="32"/>
        <v>0.13133610489853731</v>
      </c>
      <c r="Z122" s="28">
        <f t="shared" si="33"/>
        <v>4.4848684192281792E-4</v>
      </c>
      <c r="AA122" s="28">
        <f t="shared" si="34"/>
        <v>1.280578808834955E-2</v>
      </c>
      <c r="AB122" s="28">
        <f t="shared" si="35"/>
        <v>1.114900396896661E-3</v>
      </c>
      <c r="AC122" s="28">
        <f t="shared" si="36"/>
        <v>1.9058848718394868E-2</v>
      </c>
      <c r="AD122" s="28">
        <f t="shared" si="37"/>
        <v>1.7249172449919595E-2</v>
      </c>
    </row>
    <row r="123" spans="10:30" x14ac:dyDescent="0.35">
      <c r="J123" s="38">
        <f>'Part 1 Data'!B123/'Part 1 Data'!B122-1</f>
        <v>9.7826086956521729E-2</v>
      </c>
      <c r="K123" s="38">
        <f>'Part 1 Data'!C123/'Part 1 Data'!C122-1</f>
        <v>-6.4667018922900166E-2</v>
      </c>
      <c r="L123" s="38">
        <f>'Part 1 Data'!D123/'Part 1 Data'!D122-1</f>
        <v>-3.1569109825318575E-2</v>
      </c>
      <c r="M123" s="38">
        <f>'Part 1 Data'!E123/'Part 1 Data'!E122-1</f>
        <v>4.0733130327862188E-2</v>
      </c>
      <c r="N123" s="38">
        <f>'Part 1 Data'!F123/'Part 1 Data'!F122-1</f>
        <v>7.0484581497797461E-2</v>
      </c>
      <c r="O123" s="5">
        <f>'Part 1 Data'!G123/'Part 1 Data'!G122-1</f>
        <v>6.6650412946088533E-2</v>
      </c>
      <c r="P123" s="29">
        <f t="shared" si="23"/>
        <v>3.1175674010433196E-2</v>
      </c>
      <c r="Q123" s="30">
        <f t="shared" si="24"/>
        <v>-0.1313174318689887</v>
      </c>
      <c r="R123" s="30">
        <f t="shared" si="25"/>
        <v>-9.8219522771407108E-2</v>
      </c>
      <c r="S123" s="30">
        <f t="shared" si="26"/>
        <v>-2.5917282618226345E-2</v>
      </c>
      <c r="T123" s="31">
        <f t="shared" si="27"/>
        <v>3.8341685517089275E-3</v>
      </c>
      <c r="U123" s="27">
        <f t="shared" si="28"/>
        <v>8.9015590083662471E-2</v>
      </c>
      <c r="V123" s="27">
        <f t="shared" si="29"/>
        <v>-7.9887245523213343E-2</v>
      </c>
      <c r="W123" s="27">
        <f t="shared" si="30"/>
        <v>-3.9317411019021281E-2</v>
      </c>
      <c r="X123" s="27">
        <f t="shared" si="31"/>
        <v>3.25176698614488E-2</v>
      </c>
      <c r="Y123" s="27">
        <f t="shared" si="32"/>
        <v>5.8243860199861171E-2</v>
      </c>
      <c r="Z123" s="28">
        <f t="shared" si="33"/>
        <v>7.9237752779426282E-3</v>
      </c>
      <c r="AA123" s="28">
        <f t="shared" si="34"/>
        <v>6.3819719972861705E-3</v>
      </c>
      <c r="AB123" s="28">
        <f t="shared" si="35"/>
        <v>1.5458588092386561E-3</v>
      </c>
      <c r="AC123" s="28">
        <f t="shared" si="36"/>
        <v>1.0573988532181756E-3</v>
      </c>
      <c r="AD123" s="28">
        <f t="shared" si="37"/>
        <v>3.3923472509809721E-3</v>
      </c>
    </row>
    <row r="124" spans="10:30" x14ac:dyDescent="0.35">
      <c r="J124" s="38">
        <f>'Part 1 Data'!B124/'Part 1 Data'!B123-1</f>
        <v>0.12128712871287117</v>
      </c>
      <c r="K124" s="38">
        <f>'Part 1 Data'!C124/'Part 1 Data'!C123-1</f>
        <v>0.11999730849505563</v>
      </c>
      <c r="L124" s="38">
        <f>'Part 1 Data'!D124/'Part 1 Data'!D123-1</f>
        <v>-2.1351328337874564E-2</v>
      </c>
      <c r="M124" s="38">
        <f>'Part 1 Data'!E124/'Part 1 Data'!E123-1</f>
        <v>0.16064702850572887</v>
      </c>
      <c r="N124" s="38">
        <f>'Part 1 Data'!F124/'Part 1 Data'!F123-1</f>
        <v>0.43209876543209869</v>
      </c>
      <c r="O124" s="5">
        <f>'Part 1 Data'!G124/'Part 1 Data'!G123-1</f>
        <v>3.5714285714285809E-2</v>
      </c>
      <c r="P124" s="29">
        <f t="shared" si="23"/>
        <v>8.5572842998585363E-2</v>
      </c>
      <c r="Q124" s="30">
        <f t="shared" si="24"/>
        <v>8.4283022780769823E-2</v>
      </c>
      <c r="R124" s="30">
        <f t="shared" si="25"/>
        <v>-5.7065614052160374E-2</v>
      </c>
      <c r="S124" s="30">
        <f t="shared" si="26"/>
        <v>0.12493274279144306</v>
      </c>
      <c r="T124" s="31">
        <f t="shared" si="27"/>
        <v>0.39638447971781288</v>
      </c>
      <c r="U124" s="27">
        <f t="shared" si="28"/>
        <v>0.11247663184001191</v>
      </c>
      <c r="V124" s="27">
        <f t="shared" si="29"/>
        <v>0.10477708189474245</v>
      </c>
      <c r="W124" s="27">
        <f t="shared" si="30"/>
        <v>-2.909962953157727E-2</v>
      </c>
      <c r="X124" s="27">
        <f t="shared" si="31"/>
        <v>0.15243156803931548</v>
      </c>
      <c r="Y124" s="27">
        <f t="shared" si="32"/>
        <v>0.41985804413416239</v>
      </c>
      <c r="Z124" s="28">
        <f t="shared" si="33"/>
        <v>1.2650992710073581E-2</v>
      </c>
      <c r="AA124" s="28">
        <f t="shared" si="34"/>
        <v>1.0978236890377567E-2</v>
      </c>
      <c r="AB124" s="28">
        <f t="shared" si="35"/>
        <v>8.4678843887504396E-4</v>
      </c>
      <c r="AC124" s="28">
        <f t="shared" si="36"/>
        <v>2.3235382934924467E-2</v>
      </c>
      <c r="AD124" s="28">
        <f t="shared" si="37"/>
        <v>0.17628077722416424</v>
      </c>
    </row>
    <row r="125" spans="10:30" x14ac:dyDescent="0.35">
      <c r="J125" s="38">
        <f>'Part 1 Data'!B125/'Part 1 Data'!B124-1</f>
        <v>-0.17123935666982026</v>
      </c>
      <c r="K125" s="38">
        <f>'Part 1 Data'!C125/'Part 1 Data'!C124-1</f>
        <v>-2.9665802131064178E-2</v>
      </c>
      <c r="L125" s="38">
        <f>'Part 1 Data'!D125/'Part 1 Data'!D124-1</f>
        <v>9.1923520327148456E-2</v>
      </c>
      <c r="M125" s="38">
        <f>'Part 1 Data'!E125/'Part 1 Data'!E124-1</f>
        <v>-6.4737830913748962E-2</v>
      </c>
      <c r="N125" s="38">
        <f>'Part 1 Data'!F125/'Part 1 Data'!F124-1</f>
        <v>-0.15948275862068961</v>
      </c>
      <c r="O125" s="5">
        <f>'Part 1 Data'!G125/'Part 1 Data'!G124-1</f>
        <v>5.6027586206896629E-2</v>
      </c>
      <c r="P125" s="29">
        <f t="shared" si="23"/>
        <v>-0.22726694287671689</v>
      </c>
      <c r="Q125" s="30">
        <f t="shared" si="24"/>
        <v>-8.5693388337960807E-2</v>
      </c>
      <c r="R125" s="30">
        <f t="shared" si="25"/>
        <v>3.5895934120251827E-2</v>
      </c>
      <c r="S125" s="30">
        <f t="shared" si="26"/>
        <v>-0.12076541712064559</v>
      </c>
      <c r="T125" s="31">
        <f t="shared" si="27"/>
        <v>-0.21551034482758624</v>
      </c>
      <c r="U125" s="27">
        <f t="shared" si="28"/>
        <v>-0.18004985354267952</v>
      </c>
      <c r="V125" s="27">
        <f t="shared" si="29"/>
        <v>-4.4886028731377363E-2</v>
      </c>
      <c r="W125" s="27">
        <f t="shared" si="30"/>
        <v>8.417521913344575E-2</v>
      </c>
      <c r="X125" s="27">
        <f t="shared" si="31"/>
        <v>-7.2953291380162349E-2</v>
      </c>
      <c r="Y125" s="27">
        <f t="shared" si="32"/>
        <v>-0.17172347991862591</v>
      </c>
      <c r="Z125" s="28">
        <f t="shared" si="33"/>
        <v>3.2417949760740347E-2</v>
      </c>
      <c r="AA125" s="28">
        <f t="shared" si="34"/>
        <v>2.0147555752740342E-3</v>
      </c>
      <c r="AB125" s="28">
        <f t="shared" si="35"/>
        <v>7.0854675161636117E-3</v>
      </c>
      <c r="AC125" s="28">
        <f t="shared" si="36"/>
        <v>5.3221827231988705E-3</v>
      </c>
      <c r="AD125" s="28">
        <f t="shared" si="37"/>
        <v>2.9488953555362716E-2</v>
      </c>
    </row>
    <row r="126" spans="10:30" x14ac:dyDescent="0.35">
      <c r="J126" s="38">
        <f>'Part 1 Data'!B126/'Part 1 Data'!B125-1</f>
        <v>-1.6742770167427756E-2</v>
      </c>
      <c r="K126" s="38">
        <f>'Part 1 Data'!C126/'Part 1 Data'!C125-1</f>
        <v>-8.6155862139468353E-2</v>
      </c>
      <c r="L126" s="38">
        <f>'Part 1 Data'!D126/'Part 1 Data'!D125-1</f>
        <v>-2.5046979687510351E-2</v>
      </c>
      <c r="M126" s="38">
        <f>'Part 1 Data'!E126/'Part 1 Data'!E125-1</f>
        <v>4.4280820166692214E-2</v>
      </c>
      <c r="N126" s="38">
        <f>'Part 1 Data'!F126/'Part 1 Data'!F125-1</f>
        <v>2.564102564102555E-2</v>
      </c>
      <c r="O126" s="5">
        <f>'Part 1 Data'!G126/'Part 1 Data'!G125-1</f>
        <v>6.1231420286826266E-2</v>
      </c>
      <c r="P126" s="29">
        <f t="shared" si="23"/>
        <v>-7.7974190454254022E-2</v>
      </c>
      <c r="Q126" s="30">
        <f t="shared" si="24"/>
        <v>-0.14738728242629462</v>
      </c>
      <c r="R126" s="30">
        <f t="shared" si="25"/>
        <v>-8.6278399974336617E-2</v>
      </c>
      <c r="S126" s="30">
        <f t="shared" si="26"/>
        <v>-1.6950600120134052E-2</v>
      </c>
      <c r="T126" s="31">
        <f t="shared" si="27"/>
        <v>-3.5590394645800716E-2</v>
      </c>
      <c r="U126" s="27">
        <f t="shared" si="28"/>
        <v>-2.5553267040287018E-2</v>
      </c>
      <c r="V126" s="27">
        <f t="shared" si="29"/>
        <v>-0.10137608873978153</v>
      </c>
      <c r="W126" s="27">
        <f t="shared" si="30"/>
        <v>-3.2795280881213057E-2</v>
      </c>
      <c r="X126" s="27">
        <f t="shared" si="31"/>
        <v>3.6065359700278826E-2</v>
      </c>
      <c r="Y126" s="27">
        <f t="shared" si="32"/>
        <v>1.340030434308926E-2</v>
      </c>
      <c r="Z126" s="28">
        <f t="shared" si="33"/>
        <v>6.5296945643221883E-4</v>
      </c>
      <c r="AA126" s="28">
        <f t="shared" si="34"/>
        <v>1.0277111368176059E-2</v>
      </c>
      <c r="AB126" s="28">
        <f t="shared" si="35"/>
        <v>1.0755304480776586E-3</v>
      </c>
      <c r="AC126" s="28">
        <f t="shared" si="36"/>
        <v>1.300710170310496E-3</v>
      </c>
      <c r="AD126" s="28">
        <f t="shared" si="37"/>
        <v>1.795681564874169E-4</v>
      </c>
    </row>
    <row r="127" spans="10:30" x14ac:dyDescent="0.35">
      <c r="J127" s="38">
        <f>'Part 1 Data'!B127/'Part 1 Data'!B126-1</f>
        <v>0.16834365325077405</v>
      </c>
      <c r="K127" s="38">
        <f>'Part 1 Data'!C127/'Part 1 Data'!C126-1</f>
        <v>-5.9659775710665053E-2</v>
      </c>
      <c r="L127" s="38">
        <f>'Part 1 Data'!D127/'Part 1 Data'!D126-1</f>
        <v>-1.324025200068113E-2</v>
      </c>
      <c r="M127" s="38">
        <f>'Part 1 Data'!E127/'Part 1 Data'!E126-1</f>
        <v>-3.6695322500541971E-2</v>
      </c>
      <c r="N127" s="38">
        <f>'Part 1 Data'!F127/'Part 1 Data'!F126-1</f>
        <v>-4.6666666666666634E-2</v>
      </c>
      <c r="O127" s="5">
        <f>'Part 1 Data'!G127/'Part 1 Data'!G126-1</f>
        <v>9.2307692307692202E-2</v>
      </c>
      <c r="P127" s="29">
        <f t="shared" si="23"/>
        <v>7.6035960943081848E-2</v>
      </c>
      <c r="Q127" s="30">
        <f t="shared" si="24"/>
        <v>-0.15196746801835725</v>
      </c>
      <c r="R127" s="30">
        <f t="shared" si="25"/>
        <v>-0.10554794430837333</v>
      </c>
      <c r="S127" s="30">
        <f t="shared" si="26"/>
        <v>-0.12900301480823417</v>
      </c>
      <c r="T127" s="31">
        <f t="shared" si="27"/>
        <v>-0.13897435897435884</v>
      </c>
      <c r="U127" s="27">
        <f t="shared" si="28"/>
        <v>0.15953315637791479</v>
      </c>
      <c r="V127" s="27">
        <f t="shared" si="29"/>
        <v>-7.488000231097823E-2</v>
      </c>
      <c r="W127" s="27">
        <f t="shared" si="30"/>
        <v>-2.0988553194383835E-2</v>
      </c>
      <c r="X127" s="27">
        <f t="shared" si="31"/>
        <v>-4.4910782966955359E-2</v>
      </c>
      <c r="Y127" s="27">
        <f t="shared" si="32"/>
        <v>-5.8907387964602924E-2</v>
      </c>
      <c r="Z127" s="28">
        <f t="shared" si="33"/>
        <v>2.5450827983900214E-2</v>
      </c>
      <c r="AA127" s="28">
        <f t="shared" si="34"/>
        <v>5.6070147460921052E-3</v>
      </c>
      <c r="AB127" s="28">
        <f t="shared" si="35"/>
        <v>4.405193651934799E-4</v>
      </c>
      <c r="AC127" s="28">
        <f t="shared" si="36"/>
        <v>2.0169784267049678E-3</v>
      </c>
      <c r="AD127" s="28">
        <f t="shared" si="37"/>
        <v>3.4700803568122455E-3</v>
      </c>
    </row>
    <row r="128" spans="10:30" x14ac:dyDescent="0.35">
      <c r="J128" s="38">
        <f>'Part 1 Data'!B128/'Part 1 Data'!B127-1</f>
        <v>7.4527989400463568E-2</v>
      </c>
      <c r="K128" s="38">
        <f>'Part 1 Data'!C128/'Part 1 Data'!C127-1</f>
        <v>0.16706409173416259</v>
      </c>
      <c r="L128" s="38">
        <f>'Part 1 Data'!D128/'Part 1 Data'!D127-1</f>
        <v>1.4308294393329701E-2</v>
      </c>
      <c r="M128" s="38">
        <f>'Part 1 Data'!E128/'Part 1 Data'!E127-1</f>
        <v>-2.4979123552263838E-2</v>
      </c>
      <c r="N128" s="38">
        <f>'Part 1 Data'!F128/'Part 1 Data'!F127-1</f>
        <v>9.2657342657342712E-2</v>
      </c>
      <c r="O128" s="5">
        <f>'Part 1 Data'!G128/'Part 1 Data'!G127-1</f>
        <v>2.4653521126760447E-2</v>
      </c>
      <c r="P128" s="29">
        <f t="shared" si="23"/>
        <v>4.9874468273703121E-2</v>
      </c>
      <c r="Q128" s="30">
        <f t="shared" si="24"/>
        <v>0.14241057060740214</v>
      </c>
      <c r="R128" s="30">
        <f t="shared" si="25"/>
        <v>-1.0345226733430746E-2</v>
      </c>
      <c r="S128" s="30">
        <f t="shared" si="26"/>
        <v>-4.9632644679024285E-2</v>
      </c>
      <c r="T128" s="31">
        <f t="shared" si="27"/>
        <v>6.8003821530582265E-2</v>
      </c>
      <c r="U128" s="27">
        <f t="shared" si="28"/>
        <v>6.571749252760431E-2</v>
      </c>
      <c r="V128" s="27">
        <f t="shared" si="29"/>
        <v>0.1518438651338494</v>
      </c>
      <c r="W128" s="27">
        <f t="shared" si="30"/>
        <v>6.5599931996269956E-3</v>
      </c>
      <c r="X128" s="27">
        <f t="shared" si="31"/>
        <v>-3.3194584018677226E-2</v>
      </c>
      <c r="Y128" s="27">
        <f t="shared" si="32"/>
        <v>8.0416621359406415E-2</v>
      </c>
      <c r="Z128" s="28">
        <f t="shared" si="33"/>
        <v>4.3187888241157284E-3</v>
      </c>
      <c r="AA128" s="28">
        <f t="shared" si="34"/>
        <v>2.3056559378786645E-2</v>
      </c>
      <c r="AB128" s="28">
        <f t="shared" si="35"/>
        <v>4.3033510779152426E-5</v>
      </c>
      <c r="AC128" s="28">
        <f t="shared" si="36"/>
        <v>1.1018804081730214E-3</v>
      </c>
      <c r="AD128" s="28">
        <f t="shared" si="37"/>
        <v>6.4668329908621402E-3</v>
      </c>
    </row>
    <row r="129" spans="10:30" x14ac:dyDescent="0.35">
      <c r="J129" s="38">
        <f>'Part 1 Data'!B129/'Part 1 Data'!B128-1</f>
        <v>-0.14149198520345241</v>
      </c>
      <c r="K129" s="38">
        <f>'Part 1 Data'!C129/'Part 1 Data'!C128-1</f>
        <v>-0.10890870147577569</v>
      </c>
      <c r="L129" s="38">
        <f>'Part 1 Data'!D129/'Part 1 Data'!D128-1</f>
        <v>-2.1394449963934359E-2</v>
      </c>
      <c r="M129" s="38">
        <f>'Part 1 Data'!E129/'Part 1 Data'!E128-1</f>
        <v>-2.3980636752932494E-2</v>
      </c>
      <c r="N129" s="38">
        <f>'Part 1 Data'!F129/'Part 1 Data'!F128-1</f>
        <v>0.34719999999999995</v>
      </c>
      <c r="O129" s="5">
        <f>'Part 1 Data'!G129/'Part 1 Data'!G128-1</f>
        <v>2.0607446831907517E-2</v>
      </c>
      <c r="P129" s="29">
        <f t="shared" si="23"/>
        <v>-0.16209943203535992</v>
      </c>
      <c r="Q129" s="30">
        <f t="shared" si="24"/>
        <v>-0.12951614830768321</v>
      </c>
      <c r="R129" s="30">
        <f t="shared" si="25"/>
        <v>-4.2001896795841875E-2</v>
      </c>
      <c r="S129" s="30">
        <f t="shared" si="26"/>
        <v>-4.458808358484001E-2</v>
      </c>
      <c r="T129" s="31">
        <f t="shared" si="27"/>
        <v>0.32659255316809244</v>
      </c>
      <c r="U129" s="27">
        <f t="shared" si="28"/>
        <v>-0.15030248207631167</v>
      </c>
      <c r="V129" s="27">
        <f t="shared" si="29"/>
        <v>-0.12412892807608887</v>
      </c>
      <c r="W129" s="27">
        <f t="shared" si="30"/>
        <v>-2.9142751157637065E-2</v>
      </c>
      <c r="X129" s="27">
        <f t="shared" si="31"/>
        <v>-3.2196097219345882E-2</v>
      </c>
      <c r="Y129" s="27">
        <f t="shared" si="32"/>
        <v>0.33495927870206366</v>
      </c>
      <c r="Z129" s="28">
        <f t="shared" si="33"/>
        <v>2.2590836118299991E-2</v>
      </c>
      <c r="AA129" s="28">
        <f t="shared" si="34"/>
        <v>1.5407990785318845E-2</v>
      </c>
      <c r="AB129" s="28">
        <f t="shared" si="35"/>
        <v>8.4929994503595647E-4</v>
      </c>
      <c r="AC129" s="28">
        <f t="shared" si="36"/>
        <v>1.0365886761575715E-3</v>
      </c>
      <c r="AD129" s="28">
        <f t="shared" si="37"/>
        <v>0.11219771838860676</v>
      </c>
    </row>
    <row r="130" spans="10:30" x14ac:dyDescent="0.35">
      <c r="J130" s="38">
        <f>'Part 1 Data'!B130/'Part 1 Data'!B129-1</f>
        <v>0.19999999999999996</v>
      </c>
      <c r="K130" s="38">
        <f>'Part 1 Data'!C130/'Part 1 Data'!C129-1</f>
        <v>3.6435366562832305E-2</v>
      </c>
      <c r="L130" s="38">
        <f>'Part 1 Data'!D130/'Part 1 Data'!D129-1</f>
        <v>5.7485571239830335E-2</v>
      </c>
      <c r="M130" s="38">
        <f>'Part 1 Data'!E130/'Part 1 Data'!E129-1</f>
        <v>3.6404562969745591E-2</v>
      </c>
      <c r="N130" s="38">
        <f>'Part 1 Data'!F130/'Part 1 Data'!F129-1</f>
        <v>-0.13895486935866985</v>
      </c>
      <c r="O130" s="5">
        <f>'Part 1 Data'!G130/'Part 1 Data'!G129-1</f>
        <v>2.3574537775287618E-2</v>
      </c>
      <c r="P130" s="29">
        <f t="shared" si="23"/>
        <v>0.17642546222471234</v>
      </c>
      <c r="Q130" s="30">
        <f t="shared" si="24"/>
        <v>1.2860828787544687E-2</v>
      </c>
      <c r="R130" s="30">
        <f t="shared" si="25"/>
        <v>3.3911033464542717E-2</v>
      </c>
      <c r="S130" s="30">
        <f t="shared" si="26"/>
        <v>1.2830025194457972E-2</v>
      </c>
      <c r="T130" s="31">
        <f t="shared" si="27"/>
        <v>-0.16252940713395747</v>
      </c>
      <c r="U130" s="27">
        <f t="shared" si="28"/>
        <v>0.1911895031271407</v>
      </c>
      <c r="V130" s="27">
        <f t="shared" si="29"/>
        <v>2.1215139962519121E-2</v>
      </c>
      <c r="W130" s="27">
        <f t="shared" si="30"/>
        <v>4.973727004612763E-2</v>
      </c>
      <c r="X130" s="27">
        <f t="shared" si="31"/>
        <v>2.8189102503332206E-2</v>
      </c>
      <c r="Y130" s="27">
        <f t="shared" si="32"/>
        <v>-0.15119559065660615</v>
      </c>
      <c r="Z130" s="28">
        <f t="shared" si="33"/>
        <v>3.6553426106002943E-2</v>
      </c>
      <c r="AA130" s="28">
        <f t="shared" si="34"/>
        <v>4.500821636292758E-4</v>
      </c>
      <c r="AB130" s="28">
        <f t="shared" si="35"/>
        <v>2.4737960316414246E-3</v>
      </c>
      <c r="AC130" s="28">
        <f t="shared" si="36"/>
        <v>7.946254999433701E-4</v>
      </c>
      <c r="AD130" s="28">
        <f t="shared" si="37"/>
        <v>2.286010663400001E-2</v>
      </c>
    </row>
    <row r="131" spans="10:30" x14ac:dyDescent="0.35">
      <c r="J131" s="38">
        <f>'Part 1 Data'!B131/'Part 1 Data'!B130-1</f>
        <v>-4.0993417115499864E-2</v>
      </c>
      <c r="K131" s="38">
        <f>'Part 1 Data'!C131/'Part 1 Data'!C130-1</f>
        <v>-7.6241686014497767E-2</v>
      </c>
      <c r="L131" s="38">
        <f>'Part 1 Data'!D131/'Part 1 Data'!D130-1</f>
        <v>-5.5590260197136976E-2</v>
      </c>
      <c r="M131" s="38">
        <f>'Part 1 Data'!E131/'Part 1 Data'!E130-1</f>
        <v>-9.145524420950335E-2</v>
      </c>
      <c r="N131" s="38">
        <f>'Part 1 Data'!F131/'Part 1 Data'!F130-1</f>
        <v>-1.5172413793103412E-2</v>
      </c>
      <c r="O131" s="5">
        <f>'Part 1 Data'!G131/'Part 1 Data'!G130-1</f>
        <v>4.6063157894736806E-2</v>
      </c>
      <c r="P131" s="29">
        <f t="shared" si="23"/>
        <v>-8.705657501023667E-2</v>
      </c>
      <c r="Q131" s="30">
        <f t="shared" si="24"/>
        <v>-0.12230484390923457</v>
      </c>
      <c r="R131" s="30">
        <f t="shared" si="25"/>
        <v>-0.10165341809187378</v>
      </c>
      <c r="S131" s="30">
        <f t="shared" si="26"/>
        <v>-0.13751840210424016</v>
      </c>
      <c r="T131" s="31">
        <f t="shared" si="27"/>
        <v>-6.1235571687840218E-2</v>
      </c>
      <c r="U131" s="27">
        <f t="shared" si="28"/>
        <v>-4.9803913988359122E-2</v>
      </c>
      <c r="V131" s="27">
        <f t="shared" si="29"/>
        <v>-9.1461912614810945E-2</v>
      </c>
      <c r="W131" s="27">
        <f t="shared" si="30"/>
        <v>-6.3338561390839682E-2</v>
      </c>
      <c r="X131" s="27">
        <f t="shared" si="31"/>
        <v>-9.9670704675916738E-2</v>
      </c>
      <c r="Y131" s="27">
        <f t="shared" si="32"/>
        <v>-2.7413135091039702E-2</v>
      </c>
      <c r="Z131" s="28">
        <f t="shared" si="33"/>
        <v>2.4804298485598735E-3</v>
      </c>
      <c r="AA131" s="28">
        <f t="shared" si="34"/>
        <v>8.3652814591593135E-3</v>
      </c>
      <c r="AB131" s="28">
        <f t="shared" si="35"/>
        <v>4.0117733590611668E-3</v>
      </c>
      <c r="AC131" s="28">
        <f t="shared" si="36"/>
        <v>9.93424937059381E-3</v>
      </c>
      <c r="AD131" s="28">
        <f t="shared" si="37"/>
        <v>7.5147997551959229E-4</v>
      </c>
    </row>
    <row r="132" spans="10:30" x14ac:dyDescent="0.35">
      <c r="J132" s="38">
        <f>'Part 1 Data'!B132/'Part 1 Data'!B131-1</f>
        <v>3.4009360374415154E-2</v>
      </c>
      <c r="K132" s="38">
        <f>'Part 1 Data'!C132/'Part 1 Data'!C131-1</f>
        <v>5.2233851501258366E-2</v>
      </c>
      <c r="L132" s="38">
        <f>'Part 1 Data'!D132/'Part 1 Data'!D131-1</f>
        <v>-1.0450972337299747E-2</v>
      </c>
      <c r="M132" s="38">
        <f>'Part 1 Data'!E132/'Part 1 Data'!E131-1</f>
        <v>-3.53554179767267E-2</v>
      </c>
      <c r="N132" s="38">
        <f>'Part 1 Data'!F132/'Part 1 Data'!F131-1</f>
        <v>8.2633053221288444E-2</v>
      </c>
      <c r="O132" s="5">
        <f>'Part 1 Data'!G132/'Part 1 Data'!G131-1</f>
        <v>3.4575752696828221E-2</v>
      </c>
      <c r="P132" s="29">
        <f t="shared" ref="P132:P195" si="38">J132-$O132</f>
        <v>-5.6639232241306736E-4</v>
      </c>
      <c r="Q132" s="30">
        <f t="shared" ref="Q132:Q195" si="39">K132-$O132</f>
        <v>1.7658098804430145E-2</v>
      </c>
      <c r="R132" s="30">
        <f t="shared" ref="R132:R195" si="40">L132-$O132</f>
        <v>-4.5026725034127968E-2</v>
      </c>
      <c r="S132" s="30">
        <f t="shared" ref="S132:S195" si="41">M132-$O132</f>
        <v>-6.9931170673554921E-2</v>
      </c>
      <c r="T132" s="31">
        <f t="shared" ref="T132:T195" si="42">N132-$O132</f>
        <v>4.8057300524460222E-2</v>
      </c>
      <c r="U132" s="27">
        <f t="shared" ref="U132:U195" si="43">J132-B$2</f>
        <v>2.5198863501555892E-2</v>
      </c>
      <c r="V132" s="27">
        <f t="shared" ref="V132:V195" si="44">K132-C$2</f>
        <v>3.7013624900945181E-2</v>
      </c>
      <c r="W132" s="27">
        <f t="shared" ref="W132:W195" si="45">L132-D$2</f>
        <v>-1.8199273531002452E-2</v>
      </c>
      <c r="X132" s="27">
        <f t="shared" ref="X132:X195" si="46">M132-E$2</f>
        <v>-4.3570878443140088E-2</v>
      </c>
      <c r="Y132" s="27">
        <f t="shared" ref="Y132:Y195" si="47">N132-F$2</f>
        <v>7.0392331923352147E-2</v>
      </c>
      <c r="Z132" s="28">
        <f t="shared" ref="Z132:Z195" si="48">(U132)^2</f>
        <v>6.3498272177004572E-4</v>
      </c>
      <c r="AA132" s="28">
        <f t="shared" ref="AA132:AA195" si="49">(V132)^2</f>
        <v>1.3700084283078692E-3</v>
      </c>
      <c r="AB132" s="28">
        <f t="shared" ref="AB132:AB195" si="50">(W132)^2</f>
        <v>3.3121355705624647E-4</v>
      </c>
      <c r="AC132" s="28">
        <f t="shared" ref="AC132:AC195" si="51">(X132)^2</f>
        <v>1.8984214483068896E-3</v>
      </c>
      <c r="AD132" s="28">
        <f t="shared" ref="AD132:AD195" si="52">(Y132)^2</f>
        <v>4.9550803936073817E-3</v>
      </c>
    </row>
    <row r="133" spans="10:30" x14ac:dyDescent="0.35">
      <c r="J133" s="38">
        <f>'Part 1 Data'!B133/'Part 1 Data'!B132-1</f>
        <v>-3.2589016294508055E-2</v>
      </c>
      <c r="K133" s="38">
        <f>'Part 1 Data'!C133/'Part 1 Data'!C132-1</f>
        <v>-0.11875204275062945</v>
      </c>
      <c r="L133" s="38">
        <f>'Part 1 Data'!D133/'Part 1 Data'!D132-1</f>
        <v>-7.4576772069067432E-2</v>
      </c>
      <c r="M133" s="38">
        <f>'Part 1 Data'!E133/'Part 1 Data'!E132-1</f>
        <v>-5.9198091413882659E-2</v>
      </c>
      <c r="N133" s="38">
        <f>'Part 1 Data'!F133/'Part 1 Data'!F132-1</f>
        <v>7.1151358344113902E-2</v>
      </c>
      <c r="O133" s="5">
        <f>'Part 1 Data'!G133/'Part 1 Data'!G132-1</f>
        <v>-2.7350892891880307E-2</v>
      </c>
      <c r="P133" s="29">
        <f t="shared" si="38"/>
        <v>-5.2381234026277479E-3</v>
      </c>
      <c r="Q133" s="30">
        <f t="shared" si="39"/>
        <v>-9.1401149858749142E-2</v>
      </c>
      <c r="R133" s="30">
        <f t="shared" si="40"/>
        <v>-4.7225879177187124E-2</v>
      </c>
      <c r="S133" s="30">
        <f t="shared" si="41"/>
        <v>-3.1847198522002351E-2</v>
      </c>
      <c r="T133" s="31">
        <f t="shared" si="42"/>
        <v>9.8502251235994209E-2</v>
      </c>
      <c r="U133" s="27">
        <f t="shared" si="43"/>
        <v>-4.1399513167367313E-2</v>
      </c>
      <c r="V133" s="27">
        <f t="shared" si="44"/>
        <v>-0.13397226935094264</v>
      </c>
      <c r="W133" s="27">
        <f t="shared" si="45"/>
        <v>-8.2325073262770138E-2</v>
      </c>
      <c r="X133" s="27">
        <f t="shared" si="46"/>
        <v>-6.7413551880296047E-2</v>
      </c>
      <c r="Y133" s="27">
        <f t="shared" si="47"/>
        <v>5.8910637046177612E-2</v>
      </c>
      <c r="Z133" s="28">
        <f t="shared" si="48"/>
        <v>1.7139196904950196E-3</v>
      </c>
      <c r="AA133" s="28">
        <f t="shared" si="49"/>
        <v>1.7948568955041527E-2</v>
      </c>
      <c r="AB133" s="28">
        <f t="shared" si="50"/>
        <v>6.7774176877204708E-3</v>
      </c>
      <c r="AC133" s="28">
        <f t="shared" si="51"/>
        <v>4.5445869771173668E-3</v>
      </c>
      <c r="AD133" s="28">
        <f t="shared" si="52"/>
        <v>3.4704631571864739E-3</v>
      </c>
    </row>
    <row r="134" spans="10:30" x14ac:dyDescent="0.35">
      <c r="J134" s="38">
        <f>'Part 1 Data'!B134/'Part 1 Data'!B133-1</f>
        <v>-0.16656269494697451</v>
      </c>
      <c r="K134" s="38">
        <f>'Part 1 Data'!C134/'Part 1 Data'!C133-1</f>
        <v>-5.3660141147745533E-3</v>
      </c>
      <c r="L134" s="38">
        <f>'Part 1 Data'!D134/'Part 1 Data'!D133-1</f>
        <v>3.8396326117864366E-3</v>
      </c>
      <c r="M134" s="38">
        <f>'Part 1 Data'!E134/'Part 1 Data'!E133-1</f>
        <v>-5.6994124685251113E-2</v>
      </c>
      <c r="N134" s="38">
        <f>'Part 1 Data'!F134/'Part 1 Data'!F133-1</f>
        <v>0.15217391304347827</v>
      </c>
      <c r="O134" s="5">
        <f>'Part 1 Data'!G134/'Part 1 Data'!G133-1</f>
        <v>-3.7499999999999978E-2</v>
      </c>
      <c r="P134" s="29">
        <f t="shared" si="38"/>
        <v>-0.12906269494697453</v>
      </c>
      <c r="Q134" s="30">
        <f t="shared" si="39"/>
        <v>3.2133985885225425E-2</v>
      </c>
      <c r="R134" s="30">
        <f t="shared" si="40"/>
        <v>4.1339632611786414E-2</v>
      </c>
      <c r="S134" s="30">
        <f t="shared" si="41"/>
        <v>-1.9494124685251135E-2</v>
      </c>
      <c r="T134" s="31">
        <f t="shared" si="42"/>
        <v>0.18967391304347825</v>
      </c>
      <c r="U134" s="27">
        <f t="shared" si="43"/>
        <v>-0.17537319181983377</v>
      </c>
      <c r="V134" s="27">
        <f t="shared" si="44"/>
        <v>-2.0586240715087738E-2</v>
      </c>
      <c r="W134" s="27">
        <f t="shared" si="45"/>
        <v>-3.9086685819162692E-3</v>
      </c>
      <c r="X134" s="27">
        <f t="shared" si="46"/>
        <v>-6.5209585151664501E-2</v>
      </c>
      <c r="Y134" s="27">
        <f t="shared" si="47"/>
        <v>0.13993319174554197</v>
      </c>
      <c r="Z134" s="28">
        <f t="shared" si="48"/>
        <v>3.0755756409076209E-2</v>
      </c>
      <c r="AA134" s="28">
        <f t="shared" si="49"/>
        <v>4.2379330677953607E-4</v>
      </c>
      <c r="AB134" s="28">
        <f t="shared" si="50"/>
        <v>1.5277690083259338E-5</v>
      </c>
      <c r="AC134" s="28">
        <f t="shared" si="51"/>
        <v>4.2522899956521833E-3</v>
      </c>
      <c r="AD134" s="28">
        <f t="shared" si="52"/>
        <v>1.9581298152094615E-2</v>
      </c>
    </row>
    <row r="135" spans="10:30" x14ac:dyDescent="0.35">
      <c r="J135" s="38">
        <f>'Part 1 Data'!B135/'Part 1 Data'!B134-1</f>
        <v>0.11826347305389229</v>
      </c>
      <c r="K135" s="38">
        <f>'Part 1 Data'!C135/'Part 1 Data'!C134-1</f>
        <v>0.16517160230210992</v>
      </c>
      <c r="L135" s="38">
        <f>'Part 1 Data'!D135/'Part 1 Data'!D134-1</f>
        <v>4.0286908837519286E-2</v>
      </c>
      <c r="M135" s="38">
        <f>'Part 1 Data'!E135/'Part 1 Data'!E134-1</f>
        <v>4.0081052163127184E-2</v>
      </c>
      <c r="N135" s="38">
        <f>'Part 1 Data'!F135/'Part 1 Data'!F134-1</f>
        <v>0.10691823899371067</v>
      </c>
      <c r="O135" s="5">
        <f>'Part 1 Data'!G135/'Part 1 Data'!G134-1</f>
        <v>-2.2732467532467493E-2</v>
      </c>
      <c r="P135" s="29">
        <f t="shared" si="38"/>
        <v>0.14099594058635978</v>
      </c>
      <c r="Q135" s="30">
        <f t="shared" si="39"/>
        <v>0.18790406983457741</v>
      </c>
      <c r="R135" s="30">
        <f t="shared" si="40"/>
        <v>6.3019376369986779E-2</v>
      </c>
      <c r="S135" s="30">
        <f t="shared" si="41"/>
        <v>6.2813519695594677E-2</v>
      </c>
      <c r="T135" s="31">
        <f t="shared" si="42"/>
        <v>0.12965070652617816</v>
      </c>
      <c r="U135" s="27">
        <f t="shared" si="43"/>
        <v>0.10945297618103303</v>
      </c>
      <c r="V135" s="27">
        <f t="shared" si="44"/>
        <v>0.14995137570179673</v>
      </c>
      <c r="W135" s="27">
        <f t="shared" si="45"/>
        <v>3.2538607643816581E-2</v>
      </c>
      <c r="X135" s="27">
        <f t="shared" si="46"/>
        <v>3.1865591696713796E-2</v>
      </c>
      <c r="Y135" s="27">
        <f t="shared" si="47"/>
        <v>9.4677517695774371E-2</v>
      </c>
      <c r="Z135" s="28">
        <f t="shared" si="48"/>
        <v>1.1979953994885783E-2</v>
      </c>
      <c r="AA135" s="28">
        <f t="shared" si="49"/>
        <v>2.2485415074861393E-2</v>
      </c>
      <c r="AB135" s="28">
        <f t="shared" si="50"/>
        <v>1.0587609873982389E-3</v>
      </c>
      <c r="AC135" s="28">
        <f t="shared" si="51"/>
        <v>1.0154159341816751E-3</v>
      </c>
      <c r="AD135" s="28">
        <f t="shared" si="52"/>
        <v>8.9638323570336697E-3</v>
      </c>
    </row>
    <row r="136" spans="10:30" x14ac:dyDescent="0.35">
      <c r="J136" s="38">
        <f>'Part 1 Data'!B136/'Part 1 Data'!B135-1</f>
        <v>-7.0281124497991954E-2</v>
      </c>
      <c r="K136" s="38">
        <f>'Part 1 Data'!C136/'Part 1 Data'!C135-1</f>
        <v>-6.5880504025172537E-2</v>
      </c>
      <c r="L136" s="38">
        <f>'Part 1 Data'!D136/'Part 1 Data'!D135-1</f>
        <v>-9.6281680706531647E-2</v>
      </c>
      <c r="M136" s="38">
        <f>'Part 1 Data'!E136/'Part 1 Data'!E135-1</f>
        <v>-0.13964349441025459</v>
      </c>
      <c r="N136" s="38">
        <f>'Part 1 Data'!F136/'Part 1 Data'!F135-1</f>
        <v>-0.25</v>
      </c>
      <c r="O136" s="5">
        <f>'Part 1 Data'!G136/'Part 1 Data'!G135-1</f>
        <v>6.6551848780591616E-3</v>
      </c>
      <c r="P136" s="29">
        <f t="shared" si="38"/>
        <v>-7.6936309376051115E-2</v>
      </c>
      <c r="Q136" s="30">
        <f t="shared" si="39"/>
        <v>-7.2535688903231699E-2</v>
      </c>
      <c r="R136" s="30">
        <f t="shared" si="40"/>
        <v>-0.10293686558459081</v>
      </c>
      <c r="S136" s="30">
        <f t="shared" si="41"/>
        <v>-0.14629867928831375</v>
      </c>
      <c r="T136" s="31">
        <f t="shared" si="42"/>
        <v>-0.25665518487805916</v>
      </c>
      <c r="U136" s="27">
        <f t="shared" si="43"/>
        <v>-7.9091621370851212E-2</v>
      </c>
      <c r="V136" s="27">
        <f t="shared" si="44"/>
        <v>-8.1100730625485715E-2</v>
      </c>
      <c r="W136" s="27">
        <f t="shared" si="45"/>
        <v>-0.10402998190023435</v>
      </c>
      <c r="X136" s="27">
        <f t="shared" si="46"/>
        <v>-0.14785895487666798</v>
      </c>
      <c r="Y136" s="27">
        <f t="shared" si="47"/>
        <v>-0.2622407212979363</v>
      </c>
      <c r="Z136" s="28">
        <f t="shared" si="48"/>
        <v>6.2554845710700883E-3</v>
      </c>
      <c r="AA136" s="28">
        <f t="shared" si="49"/>
        <v>6.5773285079875968E-3</v>
      </c>
      <c r="AB136" s="28">
        <f t="shared" si="50"/>
        <v>1.0822237134163087E-2</v>
      </c>
      <c r="AC136" s="28">
        <f t="shared" si="51"/>
        <v>2.1862270537220535E-2</v>
      </c>
      <c r="AD136" s="28">
        <f t="shared" si="52"/>
        <v>6.8770195906861897E-2</v>
      </c>
    </row>
    <row r="137" spans="10:30" x14ac:dyDescent="0.35">
      <c r="J137" s="38">
        <f>'Part 1 Data'!B137/'Part 1 Data'!B136-1</f>
        <v>-7.4874010079193698E-2</v>
      </c>
      <c r="K137" s="38">
        <f>'Part 1 Data'!C137/'Part 1 Data'!C136-1</f>
        <v>-7.0993439070503261E-2</v>
      </c>
      <c r="L137" s="38">
        <f>'Part 1 Data'!D137/'Part 1 Data'!D136-1</f>
        <v>-7.6827018360819621E-2</v>
      </c>
      <c r="M137" s="38">
        <f>'Part 1 Data'!E137/'Part 1 Data'!E136-1</f>
        <v>-0.14104015660547053</v>
      </c>
      <c r="N137" s="38">
        <f>'Part 1 Data'!F137/'Part 1 Data'!F136-1</f>
        <v>-8.4595959595959558E-2</v>
      </c>
      <c r="O137" s="5">
        <f>'Part 1 Data'!G137/'Part 1 Data'!G136-1</f>
        <v>-3.6308719161879055E-2</v>
      </c>
      <c r="P137" s="29">
        <f t="shared" si="38"/>
        <v>-3.8565290917314643E-2</v>
      </c>
      <c r="Q137" s="30">
        <f t="shared" si="39"/>
        <v>-3.4684719908624206E-2</v>
      </c>
      <c r="R137" s="30">
        <f t="shared" si="40"/>
        <v>-4.0518299198940566E-2</v>
      </c>
      <c r="S137" s="30">
        <f t="shared" si="41"/>
        <v>-0.10473143744359148</v>
      </c>
      <c r="T137" s="31">
        <f t="shared" si="42"/>
        <v>-4.8287240434080503E-2</v>
      </c>
      <c r="U137" s="27">
        <f t="shared" si="43"/>
        <v>-8.3684506952052956E-2</v>
      </c>
      <c r="V137" s="27">
        <f t="shared" si="44"/>
        <v>-8.6213665670816439E-2</v>
      </c>
      <c r="W137" s="27">
        <f t="shared" si="45"/>
        <v>-8.4575319554522327E-2</v>
      </c>
      <c r="X137" s="27">
        <f t="shared" si="46"/>
        <v>-0.14925561707188392</v>
      </c>
      <c r="Y137" s="27">
        <f t="shared" si="47"/>
        <v>-9.6836680893895855E-2</v>
      </c>
      <c r="Z137" s="28">
        <f t="shared" si="48"/>
        <v>7.0030967038081995E-3</v>
      </c>
      <c r="AA137" s="28">
        <f t="shared" si="49"/>
        <v>7.432796148399313E-3</v>
      </c>
      <c r="AB137" s="28">
        <f t="shared" si="50"/>
        <v>7.1529846777495668E-3</v>
      </c>
      <c r="AC137" s="28">
        <f t="shared" si="51"/>
        <v>2.2277239227508846E-2</v>
      </c>
      <c r="AD137" s="28">
        <f t="shared" si="52"/>
        <v>9.377342766546214E-3</v>
      </c>
    </row>
    <row r="138" spans="10:30" x14ac:dyDescent="0.35">
      <c r="J138" s="38">
        <f>'Part 1 Data'!B138/'Part 1 Data'!B137-1</f>
        <v>0.10389105058365766</v>
      </c>
      <c r="K138" s="38">
        <f>'Part 1 Data'!C138/'Part 1 Data'!C137-1</f>
        <v>7.2387938014130127E-2</v>
      </c>
      <c r="L138" s="38">
        <f>'Part 1 Data'!D138/'Part 1 Data'!D137-1</f>
        <v>0.10522136018920136</v>
      </c>
      <c r="M138" s="38">
        <f>'Part 1 Data'!E138/'Part 1 Data'!E137-1</f>
        <v>0.15119000689859075</v>
      </c>
      <c r="N138" s="38">
        <f>'Part 1 Data'!F138/'Part 1 Data'!F137-1</f>
        <v>-6.8965517241379337E-2</v>
      </c>
      <c r="O138" s="5">
        <f>'Part 1 Data'!G138/'Part 1 Data'!G137-1</f>
        <v>5.4794520547945202E-2</v>
      </c>
      <c r="P138" s="29">
        <f t="shared" si="38"/>
        <v>4.909653003571246E-2</v>
      </c>
      <c r="Q138" s="30">
        <f t="shared" si="39"/>
        <v>1.7593417466184924E-2</v>
      </c>
      <c r="R138" s="30">
        <f t="shared" si="40"/>
        <v>5.042683964125616E-2</v>
      </c>
      <c r="S138" s="30">
        <f t="shared" si="41"/>
        <v>9.6395486350645543E-2</v>
      </c>
      <c r="T138" s="31">
        <f t="shared" si="42"/>
        <v>-0.12376003778932454</v>
      </c>
      <c r="U138" s="27">
        <f t="shared" si="43"/>
        <v>9.5080553710798404E-2</v>
      </c>
      <c r="V138" s="27">
        <f t="shared" si="44"/>
        <v>5.7167711413816942E-2</v>
      </c>
      <c r="W138" s="27">
        <f t="shared" si="45"/>
        <v>9.7473058995498657E-2</v>
      </c>
      <c r="X138" s="27">
        <f t="shared" si="46"/>
        <v>0.14297454643217736</v>
      </c>
      <c r="Y138" s="27">
        <f t="shared" si="47"/>
        <v>-8.1206238539315634E-2</v>
      </c>
      <c r="Z138" s="28">
        <f t="shared" si="48"/>
        <v>9.0403116939520196E-3</v>
      </c>
      <c r="AA138" s="28">
        <f t="shared" si="49"/>
        <v>3.2681472282934561E-3</v>
      </c>
      <c r="AB138" s="28">
        <f t="shared" si="50"/>
        <v>9.5009972299399618E-3</v>
      </c>
      <c r="AC138" s="28">
        <f t="shared" si="51"/>
        <v>2.0441720927486841E-2</v>
      </c>
      <c r="AD138" s="28">
        <f t="shared" si="52"/>
        <v>6.5944531777042317E-3</v>
      </c>
    </row>
    <row r="139" spans="10:30" x14ac:dyDescent="0.35">
      <c r="J139" s="38">
        <f>'Part 1 Data'!B139/'Part 1 Data'!B138-1</f>
        <v>-1.7271765949947171E-2</v>
      </c>
      <c r="K139" s="38">
        <f>'Part 1 Data'!C139/'Part 1 Data'!C138-1</f>
        <v>7.3065407806807814E-2</v>
      </c>
      <c r="L139" s="38">
        <f>'Part 1 Data'!D139/'Part 1 Data'!D138-1</f>
        <v>-4.5560784561448076E-3</v>
      </c>
      <c r="M139" s="38">
        <f>'Part 1 Data'!E139/'Part 1 Data'!E138-1</f>
        <v>-1.8641183961305097E-2</v>
      </c>
      <c r="N139" s="38">
        <f>'Part 1 Data'!F139/'Part 1 Data'!F138-1</f>
        <v>-4.4444444444444398E-2</v>
      </c>
      <c r="O139" s="5">
        <f>'Part 1 Data'!G139/'Part 1 Data'!G138-1</f>
        <v>-6.4935064935064957E-2</v>
      </c>
      <c r="P139" s="29">
        <f t="shared" si="38"/>
        <v>4.7663298985117786E-2</v>
      </c>
      <c r="Q139" s="30">
        <f t="shared" si="39"/>
        <v>0.13800047274187277</v>
      </c>
      <c r="R139" s="30">
        <f t="shared" si="40"/>
        <v>6.0378986478920149E-2</v>
      </c>
      <c r="S139" s="30">
        <f t="shared" si="41"/>
        <v>4.629388097375986E-2</v>
      </c>
      <c r="T139" s="31">
        <f t="shared" si="42"/>
        <v>2.0490620490620559E-2</v>
      </c>
      <c r="U139" s="27">
        <f t="shared" si="43"/>
        <v>-2.6082262822806433E-2</v>
      </c>
      <c r="V139" s="27">
        <f t="shared" si="44"/>
        <v>5.7845181206494629E-2</v>
      </c>
      <c r="W139" s="27">
        <f t="shared" si="45"/>
        <v>-1.2304379649847513E-2</v>
      </c>
      <c r="X139" s="27">
        <f t="shared" si="46"/>
        <v>-2.6856644427718481E-2</v>
      </c>
      <c r="Y139" s="27">
        <f t="shared" si="47"/>
        <v>-5.6685165742380687E-2</v>
      </c>
      <c r="Z139" s="28">
        <f t="shared" si="48"/>
        <v>6.802844339579506E-4</v>
      </c>
      <c r="AA139" s="28">
        <f t="shared" si="49"/>
        <v>3.3460649888121994E-3</v>
      </c>
      <c r="AB139" s="28">
        <f t="shared" si="50"/>
        <v>1.5139775856758161E-4</v>
      </c>
      <c r="AC139" s="28">
        <f t="shared" si="51"/>
        <v>7.2127934991690211E-4</v>
      </c>
      <c r="AD139" s="28">
        <f t="shared" si="52"/>
        <v>3.213208015241169E-3</v>
      </c>
    </row>
    <row r="140" spans="10:30" x14ac:dyDescent="0.35">
      <c r="J140" s="38">
        <f>'Part 1 Data'!B140/'Part 1 Data'!B139-1</f>
        <v>-6.671449067431845E-2</v>
      </c>
      <c r="K140" s="38">
        <f>'Part 1 Data'!C140/'Part 1 Data'!C139-1</f>
        <v>1.9383049143079756E-2</v>
      </c>
      <c r="L140" s="38">
        <f>'Part 1 Data'!D140/'Part 1 Data'!D139-1</f>
        <v>-1.9005766774810251E-2</v>
      </c>
      <c r="M140" s="38">
        <f>'Part 1 Data'!E140/'Part 1 Data'!E139-1</f>
        <v>-2.2157523416969305E-2</v>
      </c>
      <c r="N140" s="38">
        <f>'Part 1 Data'!F140/'Part 1 Data'!F139-1</f>
        <v>-7.2868217054263607E-2</v>
      </c>
      <c r="O140" s="5">
        <f>'Part 1 Data'!G140/'Part 1 Data'!G139-1</f>
        <v>-3.1244444444444408E-2</v>
      </c>
      <c r="P140" s="29">
        <f t="shared" si="38"/>
        <v>-3.5470046229874042E-2</v>
      </c>
      <c r="Q140" s="30">
        <f t="shared" si="39"/>
        <v>5.0627493587524164E-2</v>
      </c>
      <c r="R140" s="30">
        <f t="shared" si="40"/>
        <v>1.2238677669634157E-2</v>
      </c>
      <c r="S140" s="30">
        <f t="shared" si="41"/>
        <v>9.0869210274751033E-3</v>
      </c>
      <c r="T140" s="31">
        <f t="shared" si="42"/>
        <v>-4.1623772609819198E-2</v>
      </c>
      <c r="U140" s="27">
        <f t="shared" si="43"/>
        <v>-7.5524987547177708E-2</v>
      </c>
      <c r="V140" s="27">
        <f t="shared" si="44"/>
        <v>4.1628225427665731E-3</v>
      </c>
      <c r="W140" s="27">
        <f t="shared" si="45"/>
        <v>-2.6754067968512957E-2</v>
      </c>
      <c r="X140" s="27">
        <f t="shared" si="46"/>
        <v>-3.0372983883382689E-2</v>
      </c>
      <c r="Y140" s="27">
        <f t="shared" si="47"/>
        <v>-8.5108938352199903E-2</v>
      </c>
      <c r="Z140" s="28">
        <f t="shared" si="48"/>
        <v>5.7040237440013474E-3</v>
      </c>
      <c r="AA140" s="28">
        <f t="shared" si="49"/>
        <v>1.7329091522565557E-5</v>
      </c>
      <c r="AB140" s="28">
        <f t="shared" si="50"/>
        <v>7.1578015286381097E-4</v>
      </c>
      <c r="AC140" s="28">
        <f t="shared" si="51"/>
        <v>9.2251814998022463E-4</v>
      </c>
      <c r="AD140" s="28">
        <f t="shared" si="52"/>
        <v>7.243531387438564E-3</v>
      </c>
    </row>
    <row r="141" spans="10:30" x14ac:dyDescent="0.35">
      <c r="J141" s="38">
        <f>'Part 1 Data'!B141/'Part 1 Data'!B140-1</f>
        <v>3.1129900076863892E-2</v>
      </c>
      <c r="K141" s="38">
        <f>'Part 1 Data'!C141/'Part 1 Data'!C140-1</f>
        <v>-2.9225421799180085E-2</v>
      </c>
      <c r="L141" s="38">
        <f>'Part 1 Data'!D141/'Part 1 Data'!D140-1</f>
        <v>-1.6802645729394938E-2</v>
      </c>
      <c r="M141" s="38">
        <f>'Part 1 Data'!E141/'Part 1 Data'!E140-1</f>
        <v>-3.2049066071926369E-2</v>
      </c>
      <c r="N141" s="38">
        <f>'Part 1 Data'!F141/'Part 1 Data'!F140-1</f>
        <v>-0.22073578595317722</v>
      </c>
      <c r="O141" s="5">
        <f>'Part 1 Data'!G141/'Part 1 Data'!G140-1</f>
        <v>1.4336835344313403E-2</v>
      </c>
      <c r="P141" s="29">
        <f t="shared" si="38"/>
        <v>1.6793064732550489E-2</v>
      </c>
      <c r="Q141" s="30">
        <f t="shared" si="39"/>
        <v>-4.3562257143493488E-2</v>
      </c>
      <c r="R141" s="30">
        <f t="shared" si="40"/>
        <v>-3.1139481073708342E-2</v>
      </c>
      <c r="S141" s="30">
        <f t="shared" si="41"/>
        <v>-4.6385901416239772E-2</v>
      </c>
      <c r="T141" s="31">
        <f t="shared" si="42"/>
        <v>-0.23507262129749062</v>
      </c>
      <c r="U141" s="27">
        <f t="shared" si="43"/>
        <v>2.2319403204004631E-2</v>
      </c>
      <c r="V141" s="27">
        <f t="shared" si="44"/>
        <v>-4.4445648399493269E-2</v>
      </c>
      <c r="W141" s="27">
        <f t="shared" si="45"/>
        <v>-2.4550946923097644E-2</v>
      </c>
      <c r="X141" s="27">
        <f t="shared" si="46"/>
        <v>-4.0264526538339757E-2</v>
      </c>
      <c r="Y141" s="27">
        <f t="shared" si="47"/>
        <v>-0.23297650725111352</v>
      </c>
      <c r="Z141" s="28">
        <f t="shared" si="48"/>
        <v>4.981557593829322E-4</v>
      </c>
      <c r="AA141" s="28">
        <f t="shared" si="49"/>
        <v>1.9754156616513785E-3</v>
      </c>
      <c r="AB141" s="28">
        <f t="shared" si="50"/>
        <v>6.0274899482075763E-4</v>
      </c>
      <c r="AC141" s="28">
        <f t="shared" si="51"/>
        <v>1.6212320973566666E-3</v>
      </c>
      <c r="AD141" s="28">
        <f t="shared" si="52"/>
        <v>5.4278052930928147E-2</v>
      </c>
    </row>
    <row r="142" spans="10:30" x14ac:dyDescent="0.35">
      <c r="J142" s="38">
        <f>'Part 1 Data'!B142/'Part 1 Data'!B141-1</f>
        <v>-6.7089079388743533E-3</v>
      </c>
      <c r="K142" s="38">
        <f>'Part 1 Data'!C142/'Part 1 Data'!C141-1</f>
        <v>-4.6046754694246017E-2</v>
      </c>
      <c r="L142" s="38">
        <f>'Part 1 Data'!D142/'Part 1 Data'!D141-1</f>
        <v>-6.7725938170782984E-2</v>
      </c>
      <c r="M142" s="38">
        <f>'Part 1 Data'!E142/'Part 1 Data'!E141-1</f>
        <v>-9.206115136922377E-2</v>
      </c>
      <c r="N142" s="38">
        <f>'Part 1 Data'!F142/'Part 1 Data'!F141-1</f>
        <v>-1.9313304721029989E-2</v>
      </c>
      <c r="O142" s="5">
        <f>'Part 1 Data'!G142/'Part 1 Data'!G141-1</f>
        <v>-3.8874691874533518E-2</v>
      </c>
      <c r="P142" s="29">
        <f t="shared" si="38"/>
        <v>3.2165783935659165E-2</v>
      </c>
      <c r="Q142" s="30">
        <f t="shared" si="39"/>
        <v>-7.1720628197124991E-3</v>
      </c>
      <c r="R142" s="30">
        <f t="shared" si="40"/>
        <v>-2.8851246296249466E-2</v>
      </c>
      <c r="S142" s="30">
        <f t="shared" si="41"/>
        <v>-5.3186459494690252E-2</v>
      </c>
      <c r="T142" s="31">
        <f t="shared" si="42"/>
        <v>1.9561387153503529E-2</v>
      </c>
      <c r="U142" s="27">
        <f t="shared" si="43"/>
        <v>-1.5519404811733615E-2</v>
      </c>
      <c r="V142" s="27">
        <f t="shared" si="44"/>
        <v>-6.1266981294559202E-2</v>
      </c>
      <c r="W142" s="27">
        <f t="shared" si="45"/>
        <v>-7.547423936448569E-2</v>
      </c>
      <c r="X142" s="27">
        <f t="shared" si="46"/>
        <v>-0.10027661183563716</v>
      </c>
      <c r="Y142" s="27">
        <f t="shared" si="47"/>
        <v>-3.1554026018966279E-2</v>
      </c>
      <c r="Z142" s="28">
        <f t="shared" si="48"/>
        <v>2.4085192571046048E-4</v>
      </c>
      <c r="AA142" s="28">
        <f t="shared" si="49"/>
        <v>3.7536429969478669E-3</v>
      </c>
      <c r="AB142" s="28">
        <f t="shared" si="50"/>
        <v>5.6963608076476815E-3</v>
      </c>
      <c r="AC142" s="28">
        <f t="shared" si="51"/>
        <v>1.0055398881235047E-2</v>
      </c>
      <c r="AD142" s="28">
        <f t="shared" si="52"/>
        <v>9.9565655800560086E-4</v>
      </c>
    </row>
    <row r="143" spans="10:30" x14ac:dyDescent="0.35">
      <c r="J143" s="38">
        <f>'Part 1 Data'!B143/'Part 1 Data'!B142-1</f>
        <v>-0.13245778611632264</v>
      </c>
      <c r="K143" s="38">
        <f>'Part 1 Data'!C143/'Part 1 Data'!C142-1</f>
        <v>-0.12007106998637629</v>
      </c>
      <c r="L143" s="38">
        <f>'Part 1 Data'!D143/'Part 1 Data'!D142-1</f>
        <v>-8.3831754265248137E-2</v>
      </c>
      <c r="M143" s="38">
        <f>'Part 1 Data'!E143/'Part 1 Data'!E142-1</f>
        <v>-0.12023854840756243</v>
      </c>
      <c r="N143" s="38">
        <f>'Part 1 Data'!F143/'Part 1 Data'!F142-1</f>
        <v>-0.28884026258205686</v>
      </c>
      <c r="O143" s="5">
        <f>'Part 1 Data'!G143/'Part 1 Data'!G142-1</f>
        <v>-0.15072941176470589</v>
      </c>
      <c r="P143" s="29">
        <f t="shared" si="38"/>
        <v>1.827162564838325E-2</v>
      </c>
      <c r="Q143" s="30">
        <f t="shared" si="39"/>
        <v>3.0658341778329601E-2</v>
      </c>
      <c r="R143" s="30">
        <f t="shared" si="40"/>
        <v>6.6897657499457752E-2</v>
      </c>
      <c r="S143" s="30">
        <f t="shared" si="41"/>
        <v>3.0490863357143461E-2</v>
      </c>
      <c r="T143" s="31">
        <f t="shared" si="42"/>
        <v>-0.13811085081735097</v>
      </c>
      <c r="U143" s="27">
        <f t="shared" si="43"/>
        <v>-0.1412682829891819</v>
      </c>
      <c r="V143" s="27">
        <f t="shared" si="44"/>
        <v>-0.13529129658668948</v>
      </c>
      <c r="W143" s="27">
        <f t="shared" si="45"/>
        <v>-9.1580055458950843E-2</v>
      </c>
      <c r="X143" s="27">
        <f t="shared" si="46"/>
        <v>-0.12845400887397582</v>
      </c>
      <c r="Y143" s="27">
        <f t="shared" si="47"/>
        <v>-0.30108098387999316</v>
      </c>
      <c r="Z143" s="28">
        <f t="shared" si="48"/>
        <v>1.9956727778711578E-2</v>
      </c>
      <c r="AA143" s="28">
        <f t="shared" si="49"/>
        <v>1.8303734932107577E-2</v>
      </c>
      <c r="AB143" s="28">
        <f t="shared" si="50"/>
        <v>8.3869065578645128E-3</v>
      </c>
      <c r="AC143" s="28">
        <f t="shared" si="51"/>
        <v>1.6500432395795458E-2</v>
      </c>
      <c r="AD143" s="28">
        <f t="shared" si="52"/>
        <v>9.0649758854144696E-2</v>
      </c>
    </row>
    <row r="144" spans="10:30" x14ac:dyDescent="0.35">
      <c r="J144" s="38">
        <f>'Part 1 Data'!B144/'Part 1 Data'!B143-1</f>
        <v>-0.11461937716262982</v>
      </c>
      <c r="K144" s="38">
        <f>'Part 1 Data'!C144/'Part 1 Data'!C143-1</f>
        <v>4.6533898811616181E-2</v>
      </c>
      <c r="L144" s="38">
        <f>'Part 1 Data'!D144/'Part 1 Data'!D143-1</f>
        <v>4.3859226806605367E-2</v>
      </c>
      <c r="M144" s="38">
        <f>'Part 1 Data'!E144/'Part 1 Data'!E143-1</f>
        <v>7.277814636397717E-2</v>
      </c>
      <c r="N144" s="38">
        <f>'Part 1 Data'!F144/'Part 1 Data'!F143-1</f>
        <v>-1.8461538461538418E-2</v>
      </c>
      <c r="O144" s="5">
        <f>'Part 1 Data'!G144/'Part 1 Data'!G143-1</f>
        <v>-4.330359616556767E-2</v>
      </c>
      <c r="P144" s="29">
        <f t="shared" si="38"/>
        <v>-7.131578099706215E-2</v>
      </c>
      <c r="Q144" s="30">
        <f t="shared" si="39"/>
        <v>8.9837494977183852E-2</v>
      </c>
      <c r="R144" s="30">
        <f t="shared" si="40"/>
        <v>8.7162822972173037E-2</v>
      </c>
      <c r="S144" s="30">
        <f t="shared" si="41"/>
        <v>0.11608174252954484</v>
      </c>
      <c r="T144" s="31">
        <f t="shared" si="42"/>
        <v>2.4842057704029252E-2</v>
      </c>
      <c r="U144" s="27">
        <f t="shared" si="43"/>
        <v>-0.12342987403548908</v>
      </c>
      <c r="V144" s="27">
        <f t="shared" si="44"/>
        <v>3.1313672211302997E-2</v>
      </c>
      <c r="W144" s="27">
        <f t="shared" si="45"/>
        <v>3.6110925612902661E-2</v>
      </c>
      <c r="X144" s="27">
        <f t="shared" si="46"/>
        <v>6.4562685897563782E-2</v>
      </c>
      <c r="Y144" s="27">
        <f t="shared" si="47"/>
        <v>-3.0702259759474708E-2</v>
      </c>
      <c r="Z144" s="28">
        <f t="shared" si="48"/>
        <v>1.5234933804416701E-2</v>
      </c>
      <c r="AA144" s="28">
        <f t="shared" si="49"/>
        <v>9.805460673569296E-4</v>
      </c>
      <c r="AB144" s="28">
        <f t="shared" si="50"/>
        <v>1.3039989486205894E-3</v>
      </c>
      <c r="AC144" s="28">
        <f t="shared" si="51"/>
        <v>4.1683404103074811E-3</v>
      </c>
      <c r="AD144" s="28">
        <f t="shared" si="52"/>
        <v>9.4262875433825998E-4</v>
      </c>
    </row>
    <row r="145" spans="10:30" x14ac:dyDescent="0.35">
      <c r="J145" s="38">
        <f>'Part 1 Data'!B145/'Part 1 Data'!B144-1</f>
        <v>-9.7703957010258913E-3</v>
      </c>
      <c r="K145" s="38">
        <f>'Part 1 Data'!C145/'Part 1 Data'!C144-1</f>
        <v>2.970994916939862E-2</v>
      </c>
      <c r="L145" s="38">
        <f>'Part 1 Data'!D145/'Part 1 Data'!D144-1</f>
        <v>4.2247025182178932E-2</v>
      </c>
      <c r="M145" s="38">
        <f>'Part 1 Data'!E145/'Part 1 Data'!E144-1</f>
        <v>0.11866093035762293</v>
      </c>
      <c r="N145" s="38">
        <f>'Part 1 Data'!F145/'Part 1 Data'!F144-1</f>
        <v>0.11285266457680243</v>
      </c>
      <c r="O145" s="5">
        <f>'Part 1 Data'!G145/'Part 1 Data'!G144-1</f>
        <v>-2.7135038081723684E-2</v>
      </c>
      <c r="P145" s="29">
        <f t="shared" si="38"/>
        <v>1.7364642380697792E-2</v>
      </c>
      <c r="Q145" s="30">
        <f t="shared" si="39"/>
        <v>5.6844987251122303E-2</v>
      </c>
      <c r="R145" s="30">
        <f t="shared" si="40"/>
        <v>6.9382063263902616E-2</v>
      </c>
      <c r="S145" s="30">
        <f t="shared" si="41"/>
        <v>0.14579596843934661</v>
      </c>
      <c r="T145" s="31">
        <f t="shared" si="42"/>
        <v>0.13998770265852611</v>
      </c>
      <c r="U145" s="27">
        <f t="shared" si="43"/>
        <v>-1.8580892573885153E-2</v>
      </c>
      <c r="V145" s="27">
        <f t="shared" si="44"/>
        <v>1.4489722569085437E-2</v>
      </c>
      <c r="W145" s="27">
        <f t="shared" si="45"/>
        <v>3.4498723988476226E-2</v>
      </c>
      <c r="X145" s="27">
        <f t="shared" si="46"/>
        <v>0.11044546989120954</v>
      </c>
      <c r="Y145" s="27">
        <f t="shared" si="47"/>
        <v>0.10061194327886613</v>
      </c>
      <c r="Z145" s="28">
        <f t="shared" si="48"/>
        <v>3.4524956884226041E-4</v>
      </c>
      <c r="AA145" s="28">
        <f t="shared" si="49"/>
        <v>2.0995206012906388E-4</v>
      </c>
      <c r="AB145" s="28">
        <f t="shared" si="50"/>
        <v>1.1901619568330649E-3</v>
      </c>
      <c r="AC145" s="28">
        <f t="shared" si="51"/>
        <v>1.2198201819490074E-2</v>
      </c>
      <c r="AD145" s="28">
        <f t="shared" si="52"/>
        <v>1.0122763130349776E-2</v>
      </c>
    </row>
    <row r="146" spans="10:30" x14ac:dyDescent="0.35">
      <c r="J146" s="38">
        <f>'Part 1 Data'!B146/'Part 1 Data'!B145-1</f>
        <v>-1.5293537247163203E-2</v>
      </c>
      <c r="K146" s="38">
        <f>'Part 1 Data'!C146/'Part 1 Data'!C145-1</f>
        <v>6.2081108105431992E-2</v>
      </c>
      <c r="L146" s="38">
        <f>'Part 1 Data'!D146/'Part 1 Data'!D145-1</f>
        <v>1.6089919461899083E-2</v>
      </c>
      <c r="M146" s="38">
        <f>'Part 1 Data'!E146/'Part 1 Data'!E145-1</f>
        <v>1.7342499338990125E-2</v>
      </c>
      <c r="N146" s="38">
        <f>'Part 1 Data'!F146/'Part 1 Data'!F145-1</f>
        <v>0.23943661971830976</v>
      </c>
      <c r="O146" s="5">
        <f>'Part 1 Data'!G146/'Part 1 Data'!G145-1</f>
        <v>-2.3248199083169663E-2</v>
      </c>
      <c r="P146" s="29">
        <f t="shared" si="38"/>
        <v>7.9546618360064603E-3</v>
      </c>
      <c r="Q146" s="30">
        <f t="shared" si="39"/>
        <v>8.5329307188601655E-2</v>
      </c>
      <c r="R146" s="30">
        <f t="shared" si="40"/>
        <v>3.9338118545068745E-2</v>
      </c>
      <c r="S146" s="30">
        <f t="shared" si="41"/>
        <v>4.0590698422159788E-2</v>
      </c>
      <c r="T146" s="31">
        <f t="shared" si="42"/>
        <v>0.26268481880147942</v>
      </c>
      <c r="U146" s="27">
        <f t="shared" si="43"/>
        <v>-2.4104034120022464E-2</v>
      </c>
      <c r="V146" s="27">
        <f t="shared" si="44"/>
        <v>4.6860881505118808E-2</v>
      </c>
      <c r="W146" s="27">
        <f t="shared" si="45"/>
        <v>8.3416182681963769E-3</v>
      </c>
      <c r="X146" s="27">
        <f t="shared" si="46"/>
        <v>9.1270388725767405E-3</v>
      </c>
      <c r="Y146" s="27">
        <f t="shared" si="47"/>
        <v>0.22719589842037347</v>
      </c>
      <c r="Z146" s="28">
        <f t="shared" si="48"/>
        <v>5.8100446085920712E-4</v>
      </c>
      <c r="AA146" s="28">
        <f t="shared" si="49"/>
        <v>2.1959422154367858E-3</v>
      </c>
      <c r="AB146" s="28">
        <f t="shared" si="50"/>
        <v>6.9582595332307525E-5</v>
      </c>
      <c r="AC146" s="28">
        <f t="shared" si="51"/>
        <v>8.3302838581526901E-5</v>
      </c>
      <c r="AD146" s="28">
        <f t="shared" si="52"/>
        <v>5.161797625904066E-2</v>
      </c>
    </row>
    <row r="147" spans="10:30" x14ac:dyDescent="0.35">
      <c r="J147" s="38">
        <f>'Part 1 Data'!B147/'Part 1 Data'!B146-1</f>
        <v>2.2044088176352616E-2</v>
      </c>
      <c r="K147" s="38">
        <f>'Part 1 Data'!C147/'Part 1 Data'!C146-1</f>
        <v>7.7733149166581139E-2</v>
      </c>
      <c r="L147" s="38">
        <f>'Part 1 Data'!D147/'Part 1 Data'!D146-1</f>
        <v>-2.254198313706357E-2</v>
      </c>
      <c r="M147" s="38">
        <f>'Part 1 Data'!E147/'Part 1 Data'!E146-1</f>
        <v>-7.3243629576250191E-2</v>
      </c>
      <c r="N147" s="38">
        <f>'Part 1 Data'!F147/'Part 1 Data'!F146-1</f>
        <v>-0.16590909090909089</v>
      </c>
      <c r="O147" s="5">
        <f>'Part 1 Data'!G147/'Part 1 Data'!G146-1</f>
        <v>2.3801542071739901E-2</v>
      </c>
      <c r="P147" s="29">
        <f t="shared" si="38"/>
        <v>-1.7574538953872842E-3</v>
      </c>
      <c r="Q147" s="30">
        <f t="shared" si="39"/>
        <v>5.3931607094841238E-2</v>
      </c>
      <c r="R147" s="30">
        <f t="shared" si="40"/>
        <v>-4.6343525208803471E-2</v>
      </c>
      <c r="S147" s="30">
        <f t="shared" si="41"/>
        <v>-9.7045171647990092E-2</v>
      </c>
      <c r="T147" s="31">
        <f t="shared" si="42"/>
        <v>-0.1897106329808308</v>
      </c>
      <c r="U147" s="27">
        <f t="shared" si="43"/>
        <v>1.3233591303493355E-2</v>
      </c>
      <c r="V147" s="27">
        <f t="shared" si="44"/>
        <v>6.2512922566267962E-2</v>
      </c>
      <c r="W147" s="27">
        <f t="shared" si="45"/>
        <v>-3.0290284330766276E-2</v>
      </c>
      <c r="X147" s="27">
        <f t="shared" si="46"/>
        <v>-8.1459090042663579E-2</v>
      </c>
      <c r="Y147" s="27">
        <f t="shared" si="47"/>
        <v>-0.17814981220702719</v>
      </c>
      <c r="Z147" s="28">
        <f t="shared" si="48"/>
        <v>1.7512793878789496E-4</v>
      </c>
      <c r="AA147" s="28">
        <f t="shared" si="49"/>
        <v>3.9078654877762143E-3</v>
      </c>
      <c r="AB147" s="28">
        <f t="shared" si="50"/>
        <v>9.1750132483866501E-4</v>
      </c>
      <c r="AC147" s="28">
        <f t="shared" si="51"/>
        <v>6.6355833505787722E-3</v>
      </c>
      <c r="AD147" s="28">
        <f t="shared" si="52"/>
        <v>3.1737355589399052E-2</v>
      </c>
    </row>
    <row r="148" spans="10:30" x14ac:dyDescent="0.35">
      <c r="J148" s="38">
        <f>'Part 1 Data'!B148/'Part 1 Data'!B147-1</f>
        <v>9.6568627450980493E-2</v>
      </c>
      <c r="K148" s="38">
        <f>'Part 1 Data'!C148/'Part 1 Data'!C147-1</f>
        <v>3.3281423994289128E-3</v>
      </c>
      <c r="L148" s="38">
        <f>'Part 1 Data'!D148/'Part 1 Data'!D147-1</f>
        <v>8.5368027089645082E-3</v>
      </c>
      <c r="M148" s="38">
        <f>'Part 1 Data'!E148/'Part 1 Data'!E147-1</f>
        <v>1.046539790182166E-2</v>
      </c>
      <c r="N148" s="38">
        <f>'Part 1 Data'!F148/'Part 1 Data'!F147-1</f>
        <v>8.1743869209809361E-3</v>
      </c>
      <c r="O148" s="5">
        <f>'Part 1 Data'!G148/'Part 1 Data'!G147-1</f>
        <v>0</v>
      </c>
      <c r="P148" s="29">
        <f t="shared" si="38"/>
        <v>9.6568627450980493E-2</v>
      </c>
      <c r="Q148" s="30">
        <f t="shared" si="39"/>
        <v>3.3281423994289128E-3</v>
      </c>
      <c r="R148" s="30">
        <f t="shared" si="40"/>
        <v>8.5368027089645082E-3</v>
      </c>
      <c r="S148" s="30">
        <f t="shared" si="41"/>
        <v>1.046539790182166E-2</v>
      </c>
      <c r="T148" s="31">
        <f t="shared" si="42"/>
        <v>8.1743869209809361E-3</v>
      </c>
      <c r="U148" s="27">
        <f t="shared" si="43"/>
        <v>8.7758130578121235E-2</v>
      </c>
      <c r="V148" s="27">
        <f t="shared" si="44"/>
        <v>-1.189208420088427E-2</v>
      </c>
      <c r="W148" s="27">
        <f t="shared" si="45"/>
        <v>7.8850151526180245E-4</v>
      </c>
      <c r="X148" s="27">
        <f t="shared" si="46"/>
        <v>2.2499374354082759E-3</v>
      </c>
      <c r="Y148" s="27">
        <f t="shared" si="47"/>
        <v>-4.0663343769553537E-3</v>
      </c>
      <c r="Z148" s="28">
        <f t="shared" si="48"/>
        <v>7.7014894825665776E-3</v>
      </c>
      <c r="AA148" s="28">
        <f t="shared" si="49"/>
        <v>1.4142166664092126E-4</v>
      </c>
      <c r="AB148" s="28">
        <f t="shared" si="50"/>
        <v>6.2173463957015851E-7</v>
      </c>
      <c r="AC148" s="28">
        <f t="shared" si="51"/>
        <v>5.0622184632515698E-6</v>
      </c>
      <c r="AD148" s="28">
        <f t="shared" si="52"/>
        <v>1.6535075265208884E-5</v>
      </c>
    </row>
    <row r="149" spans="10:30" x14ac:dyDescent="0.35">
      <c r="J149" s="38">
        <f>'Part 1 Data'!B149/'Part 1 Data'!B148-1</f>
        <v>0.19892713455520772</v>
      </c>
      <c r="K149" s="38">
        <f>'Part 1 Data'!C149/'Part 1 Data'!C148-1</f>
        <v>6.8053688846408722E-2</v>
      </c>
      <c r="L149" s="38">
        <f>'Part 1 Data'!D149/'Part 1 Data'!D148-1</f>
        <v>1.3041403806393514E-2</v>
      </c>
      <c r="M149" s="38">
        <f>'Part 1 Data'!E149/'Part 1 Data'!E148-1</f>
        <v>7.4555317270088572E-3</v>
      </c>
      <c r="N149" s="38">
        <f>'Part 1 Data'!F149/'Part 1 Data'!F148-1</f>
        <v>4.3243243243243246E-2</v>
      </c>
      <c r="O149" s="5">
        <f>'Part 1 Data'!G149/'Part 1 Data'!G148-1</f>
        <v>1.8604512710603149E-2</v>
      </c>
      <c r="P149" s="29">
        <f t="shared" si="38"/>
        <v>0.18032262184460457</v>
      </c>
      <c r="Q149" s="30">
        <f t="shared" si="39"/>
        <v>4.9449176135805573E-2</v>
      </c>
      <c r="R149" s="30">
        <f t="shared" si="40"/>
        <v>-5.5631089042096349E-3</v>
      </c>
      <c r="S149" s="30">
        <f t="shared" si="41"/>
        <v>-1.1148980983594292E-2</v>
      </c>
      <c r="T149" s="31">
        <f t="shared" si="42"/>
        <v>2.4638730532640096E-2</v>
      </c>
      <c r="U149" s="27">
        <f t="shared" si="43"/>
        <v>0.19011663768234846</v>
      </c>
      <c r="V149" s="27">
        <f t="shared" si="44"/>
        <v>5.2833462246095537E-2</v>
      </c>
      <c r="W149" s="27">
        <f t="shared" si="45"/>
        <v>5.2931026126908087E-3</v>
      </c>
      <c r="X149" s="27">
        <f t="shared" si="46"/>
        <v>-7.5992873940452718E-4</v>
      </c>
      <c r="Y149" s="27">
        <f t="shared" si="47"/>
        <v>3.1002521945306956E-2</v>
      </c>
      <c r="Z149" s="28">
        <f t="shared" si="48"/>
        <v>3.6144335923641357E-2</v>
      </c>
      <c r="AA149" s="28">
        <f t="shared" si="49"/>
        <v>2.7913747329096025E-3</v>
      </c>
      <c r="AB149" s="28">
        <f t="shared" si="50"/>
        <v>2.8016935268474267E-5</v>
      </c>
      <c r="AC149" s="28">
        <f t="shared" si="51"/>
        <v>5.7749168897295382E-7</v>
      </c>
      <c r="AD149" s="28">
        <f t="shared" si="52"/>
        <v>9.611563669692394E-4</v>
      </c>
    </row>
    <row r="150" spans="10:30" x14ac:dyDescent="0.35">
      <c r="J150" s="38">
        <f>'Part 1 Data'!B150/'Part 1 Data'!B149-1</f>
        <v>-8.9485458612975632E-3</v>
      </c>
      <c r="K150" s="38">
        <f>'Part 1 Data'!C150/'Part 1 Data'!C149-1</f>
        <v>1.6556915471337197E-2</v>
      </c>
      <c r="L150" s="38">
        <f>'Part 1 Data'!D150/'Part 1 Data'!D149-1</f>
        <v>-5.2401137334938119E-2</v>
      </c>
      <c r="M150" s="38">
        <f>'Part 1 Data'!E150/'Part 1 Data'!E149-1</f>
        <v>-0.1055208424637808</v>
      </c>
      <c r="N150" s="38">
        <f>'Part 1 Data'!F150/'Part 1 Data'!F149-1</f>
        <v>-8.0310880829015496E-2</v>
      </c>
      <c r="O150" s="5">
        <f>'Part 1 Data'!G150/'Part 1 Data'!G149-1</f>
        <v>-1.826470674186853E-2</v>
      </c>
      <c r="P150" s="29">
        <f t="shared" si="38"/>
        <v>9.3161608805709673E-3</v>
      </c>
      <c r="Q150" s="30">
        <f t="shared" si="39"/>
        <v>3.4821622213205727E-2</v>
      </c>
      <c r="R150" s="30">
        <f t="shared" si="40"/>
        <v>-3.4136430593069589E-2</v>
      </c>
      <c r="S150" s="30">
        <f t="shared" si="41"/>
        <v>-8.7256135721912265E-2</v>
      </c>
      <c r="T150" s="31">
        <f t="shared" si="42"/>
        <v>-6.2046174087146966E-2</v>
      </c>
      <c r="U150" s="27">
        <f t="shared" si="43"/>
        <v>-1.7759042734156825E-2</v>
      </c>
      <c r="V150" s="27">
        <f t="shared" si="44"/>
        <v>1.3366888710240141E-3</v>
      </c>
      <c r="W150" s="27">
        <f t="shared" si="45"/>
        <v>-6.0149438528640825E-2</v>
      </c>
      <c r="X150" s="27">
        <f t="shared" si="46"/>
        <v>-0.11373630293019418</v>
      </c>
      <c r="Y150" s="27">
        <f t="shared" si="47"/>
        <v>-9.2551602126951793E-2</v>
      </c>
      <c r="Z150" s="28">
        <f t="shared" si="48"/>
        <v>3.1538359883360832E-4</v>
      </c>
      <c r="AA150" s="28">
        <f t="shared" si="49"/>
        <v>1.7867371379194535E-6</v>
      </c>
      <c r="AB150" s="28">
        <f t="shared" si="50"/>
        <v>3.6179549553107412E-3</v>
      </c>
      <c r="AC150" s="28">
        <f t="shared" si="51"/>
        <v>1.2935946604228898E-2</v>
      </c>
      <c r="AD150" s="28">
        <f t="shared" si="52"/>
        <v>8.5657990562655884E-3</v>
      </c>
    </row>
    <row r="151" spans="10:30" x14ac:dyDescent="0.35">
      <c r="J151" s="38">
        <f>'Part 1 Data'!B151/'Part 1 Data'!B150-1</f>
        <v>-5.56809631301729E-2</v>
      </c>
      <c r="K151" s="38">
        <f>'Part 1 Data'!C151/'Part 1 Data'!C150-1</f>
        <v>-6.4293055292265255E-2</v>
      </c>
      <c r="L151" s="38">
        <f>'Part 1 Data'!D151/'Part 1 Data'!D150-1</f>
        <v>-4.2136848112217629E-2</v>
      </c>
      <c r="M151" s="38">
        <f>'Part 1 Data'!E151/'Part 1 Data'!E150-1</f>
        <v>-7.8016070778620827E-2</v>
      </c>
      <c r="N151" s="38">
        <f>'Part 1 Data'!F151/'Part 1 Data'!F150-1</f>
        <v>-1.9718309859154903E-2</v>
      </c>
      <c r="O151" s="5">
        <f>'Part 1 Data'!G151/'Part 1 Data'!G150-1</f>
        <v>3.2565339048639563E-2</v>
      </c>
      <c r="P151" s="29">
        <f t="shared" si="38"/>
        <v>-8.8246302178812464E-2</v>
      </c>
      <c r="Q151" s="30">
        <f t="shared" si="39"/>
        <v>-9.6858394340904819E-2</v>
      </c>
      <c r="R151" s="30">
        <f t="shared" si="40"/>
        <v>-7.4702187160857192E-2</v>
      </c>
      <c r="S151" s="30">
        <f t="shared" si="41"/>
        <v>-0.11058140982726039</v>
      </c>
      <c r="T151" s="31">
        <f t="shared" si="42"/>
        <v>-5.2283648907794467E-2</v>
      </c>
      <c r="U151" s="27">
        <f t="shared" si="43"/>
        <v>-6.4491460003032158E-2</v>
      </c>
      <c r="V151" s="27">
        <f t="shared" si="44"/>
        <v>-7.9513281892578433E-2</v>
      </c>
      <c r="W151" s="27">
        <f t="shared" si="45"/>
        <v>-4.9885149305920334E-2</v>
      </c>
      <c r="X151" s="27">
        <f t="shared" si="46"/>
        <v>-8.6231531245034215E-2</v>
      </c>
      <c r="Y151" s="27">
        <f t="shared" si="47"/>
        <v>-3.1959031157091193E-2</v>
      </c>
      <c r="Z151" s="28">
        <f t="shared" si="48"/>
        <v>4.1591484133226969E-3</v>
      </c>
      <c r="AA151" s="28">
        <f t="shared" si="49"/>
        <v>6.322361997328641E-3</v>
      </c>
      <c r="AB151" s="28">
        <f t="shared" si="50"/>
        <v>2.4885281212739642E-3</v>
      </c>
      <c r="AC151" s="28">
        <f t="shared" si="51"/>
        <v>7.4358769808633117E-3</v>
      </c>
      <c r="AD151" s="28">
        <f t="shared" si="52"/>
        <v>1.0213796724999257E-3</v>
      </c>
    </row>
    <row r="152" spans="10:30" x14ac:dyDescent="0.35">
      <c r="J152" s="38">
        <f>'Part 1 Data'!B152/'Part 1 Data'!B151-1</f>
        <v>6.852589641434248E-2</v>
      </c>
      <c r="K152" s="38">
        <f>'Part 1 Data'!C152/'Part 1 Data'!C151-1</f>
        <v>-9.1707432189803373E-2</v>
      </c>
      <c r="L152" s="38">
        <f>'Part 1 Data'!D152/'Part 1 Data'!D151-1</f>
        <v>-6.9214359841642037E-2</v>
      </c>
      <c r="M152" s="38">
        <f>'Part 1 Data'!E152/'Part 1 Data'!E151-1</f>
        <v>-7.488498504426E-2</v>
      </c>
      <c r="N152" s="38">
        <f>'Part 1 Data'!F152/'Part 1 Data'!F151-1</f>
        <v>-9.1954022988505746E-2</v>
      </c>
      <c r="O152" s="5">
        <f>'Part 1 Data'!G152/'Part 1 Data'!G151-1</f>
        <v>-2.2543819188191816E-2</v>
      </c>
      <c r="P152" s="29">
        <f t="shared" si="38"/>
        <v>9.1069715602534296E-2</v>
      </c>
      <c r="Q152" s="30">
        <f t="shared" si="39"/>
        <v>-6.9163613001611557E-2</v>
      </c>
      <c r="R152" s="30">
        <f t="shared" si="40"/>
        <v>-4.6670540653450221E-2</v>
      </c>
      <c r="S152" s="30">
        <f t="shared" si="41"/>
        <v>-5.2341165856068184E-2</v>
      </c>
      <c r="T152" s="31">
        <f t="shared" si="42"/>
        <v>-6.941020380031393E-2</v>
      </c>
      <c r="U152" s="27">
        <f t="shared" si="43"/>
        <v>5.9715399541483222E-2</v>
      </c>
      <c r="V152" s="27">
        <f t="shared" si="44"/>
        <v>-0.10692765879011655</v>
      </c>
      <c r="W152" s="27">
        <f t="shared" si="45"/>
        <v>-7.6962661035344743E-2</v>
      </c>
      <c r="X152" s="27">
        <f t="shared" si="46"/>
        <v>-8.3100445510673387E-2</v>
      </c>
      <c r="Y152" s="27">
        <f t="shared" si="47"/>
        <v>-0.10419474428644204</v>
      </c>
      <c r="Z152" s="28">
        <f t="shared" si="48"/>
        <v>3.5659289423989747E-3</v>
      </c>
      <c r="AA152" s="28">
        <f t="shared" si="49"/>
        <v>1.143352421433559E-2</v>
      </c>
      <c r="AB152" s="28">
        <f t="shared" si="50"/>
        <v>5.9232511936413721E-3</v>
      </c>
      <c r="AC152" s="28">
        <f t="shared" si="51"/>
        <v>6.9056840440723964E-3</v>
      </c>
      <c r="AD152" s="28">
        <f t="shared" si="52"/>
        <v>1.0856544736917047E-2</v>
      </c>
    </row>
    <row r="153" spans="10:30" x14ac:dyDescent="0.35">
      <c r="J153" s="38">
        <f>'Part 1 Data'!B153/'Part 1 Data'!B152-1</f>
        <v>-1.1558538404175978E-2</v>
      </c>
      <c r="K153" s="38">
        <f>'Part 1 Data'!C153/'Part 1 Data'!C152-1</f>
        <v>-0.10451170347852323</v>
      </c>
      <c r="L153" s="38">
        <f>'Part 1 Data'!D153/'Part 1 Data'!D152-1</f>
        <v>-8.6708305373457861E-2</v>
      </c>
      <c r="M153" s="38">
        <f>'Part 1 Data'!E153/'Part 1 Data'!E152-1</f>
        <v>-0.13024996307177206</v>
      </c>
      <c r="N153" s="38">
        <f>'Part 1 Data'!F153/'Part 1 Data'!F152-1</f>
        <v>6.3291139240506666E-3</v>
      </c>
      <c r="O153" s="5">
        <f>'Part 1 Data'!G153/'Part 1 Data'!G152-1</f>
        <v>-1.8433315637350289E-2</v>
      </c>
      <c r="P153" s="29">
        <f t="shared" si="38"/>
        <v>6.8747772331743118E-3</v>
      </c>
      <c r="Q153" s="30">
        <f t="shared" si="39"/>
        <v>-8.6078387841172943E-2</v>
      </c>
      <c r="R153" s="30">
        <f t="shared" si="40"/>
        <v>-6.8274989736107572E-2</v>
      </c>
      <c r="S153" s="30">
        <f t="shared" si="41"/>
        <v>-0.11181664743442177</v>
      </c>
      <c r="T153" s="31">
        <f t="shared" si="42"/>
        <v>2.4762429561400956E-2</v>
      </c>
      <c r="U153" s="27">
        <f t="shared" si="43"/>
        <v>-2.0369035277035239E-2</v>
      </c>
      <c r="V153" s="27">
        <f t="shared" si="44"/>
        <v>-0.11973193007883641</v>
      </c>
      <c r="W153" s="27">
        <f t="shared" si="45"/>
        <v>-9.4456606567160567E-2</v>
      </c>
      <c r="X153" s="27">
        <f t="shared" si="46"/>
        <v>-0.13846542353818544</v>
      </c>
      <c r="Y153" s="27">
        <f t="shared" si="47"/>
        <v>-5.9116073738856231E-3</v>
      </c>
      <c r="Z153" s="28">
        <f t="shared" si="48"/>
        <v>4.1489759811710604E-4</v>
      </c>
      <c r="AA153" s="28">
        <f t="shared" si="49"/>
        <v>1.433573508040337E-2</v>
      </c>
      <c r="AB153" s="28">
        <f t="shared" si="50"/>
        <v>8.9220505241833607E-3</v>
      </c>
      <c r="AC153" s="28">
        <f t="shared" si="51"/>
        <v>1.9172673515609081E-2</v>
      </c>
      <c r="AD153" s="28">
        <f t="shared" si="52"/>
        <v>3.4947101742978872E-5</v>
      </c>
    </row>
    <row r="154" spans="10:30" x14ac:dyDescent="0.35">
      <c r="J154" s="38">
        <f>'Part 1 Data'!B154/'Part 1 Data'!B153-1</f>
        <v>9.2795171633345719E-2</v>
      </c>
      <c r="K154" s="38">
        <f>'Part 1 Data'!C154/'Part 1 Data'!C153-1</f>
        <v>7.4430018351861804E-2</v>
      </c>
      <c r="L154" s="38">
        <f>'Part 1 Data'!D154/'Part 1 Data'!D153-1</f>
        <v>3.5505165826419383E-2</v>
      </c>
      <c r="M154" s="38">
        <f>'Part 1 Data'!E154/'Part 1 Data'!E153-1</f>
        <v>-1.2058196365557716E-2</v>
      </c>
      <c r="N154" s="38">
        <f>'Part 1 Data'!F154/'Part 1 Data'!F153-1</f>
        <v>2.2012578616352307E-2</v>
      </c>
      <c r="O154" s="5">
        <f>'Part 1 Data'!G154/'Part 1 Data'!G153-1</f>
        <v>-4.6873591538716397E-3</v>
      </c>
      <c r="P154" s="29">
        <f t="shared" si="38"/>
        <v>9.7482530787217359E-2</v>
      </c>
      <c r="Q154" s="30">
        <f t="shared" si="39"/>
        <v>7.9117377505733444E-2</v>
      </c>
      <c r="R154" s="30">
        <f t="shared" si="40"/>
        <v>4.0192524980291022E-2</v>
      </c>
      <c r="S154" s="30">
        <f t="shared" si="41"/>
        <v>-7.3708372116860765E-3</v>
      </c>
      <c r="T154" s="31">
        <f t="shared" si="42"/>
        <v>2.6699937770223947E-2</v>
      </c>
      <c r="U154" s="27">
        <f t="shared" si="43"/>
        <v>8.3984674760486461E-2</v>
      </c>
      <c r="V154" s="27">
        <f t="shared" si="44"/>
        <v>5.920979175154862E-2</v>
      </c>
      <c r="W154" s="27">
        <f t="shared" si="45"/>
        <v>2.7756864632716677E-2</v>
      </c>
      <c r="X154" s="27">
        <f t="shared" si="46"/>
        <v>-2.0273656831971101E-2</v>
      </c>
      <c r="Y154" s="27">
        <f t="shared" si="47"/>
        <v>9.7718573184160176E-3</v>
      </c>
      <c r="Z154" s="28">
        <f t="shared" si="48"/>
        <v>7.0534255946246918E-3</v>
      </c>
      <c r="AA154" s="28">
        <f t="shared" si="49"/>
        <v>3.505799439261755E-3</v>
      </c>
      <c r="AB154" s="28">
        <f t="shared" si="50"/>
        <v>7.7044353423895786E-4</v>
      </c>
      <c r="AC154" s="28">
        <f t="shared" si="51"/>
        <v>4.1102116134052847E-4</v>
      </c>
      <c r="AD154" s="28">
        <f t="shared" si="52"/>
        <v>9.5489195451480677E-5</v>
      </c>
    </row>
    <row r="155" spans="10:30" x14ac:dyDescent="0.35">
      <c r="J155" s="38">
        <f>'Part 1 Data'!B155/'Part 1 Data'!B154-1</f>
        <v>6.0062133241284066E-2</v>
      </c>
      <c r="K155" s="38">
        <f>'Part 1 Data'!C155/'Part 1 Data'!C154-1</f>
        <v>-3.9238223400421268E-2</v>
      </c>
      <c r="L155" s="38">
        <f>'Part 1 Data'!D155/'Part 1 Data'!D154-1</f>
        <v>-7.4404794393441609E-2</v>
      </c>
      <c r="M155" s="38">
        <f>'Part 1 Data'!E155/'Part 1 Data'!E154-1</f>
        <v>-0.1341826794514267</v>
      </c>
      <c r="N155" s="38">
        <f>'Part 1 Data'!F155/'Part 1 Data'!F154-1</f>
        <v>-2.1538461538461506E-2</v>
      </c>
      <c r="O155" s="5">
        <f>'Part 1 Data'!G155/'Part 1 Data'!G154-1</f>
        <v>-2.357735849056608E-2</v>
      </c>
      <c r="P155" s="29">
        <f t="shared" si="38"/>
        <v>8.3639491731850146E-2</v>
      </c>
      <c r="Q155" s="30">
        <f t="shared" si="39"/>
        <v>-1.5660864909855188E-2</v>
      </c>
      <c r="R155" s="30">
        <f t="shared" si="40"/>
        <v>-5.0827435902875528E-2</v>
      </c>
      <c r="S155" s="30">
        <f t="shared" si="41"/>
        <v>-0.11060532096086062</v>
      </c>
      <c r="T155" s="31">
        <f t="shared" si="42"/>
        <v>2.0388969521045741E-3</v>
      </c>
      <c r="U155" s="27">
        <f t="shared" si="43"/>
        <v>5.1251636368424808E-2</v>
      </c>
      <c r="V155" s="27">
        <f t="shared" si="44"/>
        <v>-5.4458450000734453E-2</v>
      </c>
      <c r="W155" s="27">
        <f t="shared" si="45"/>
        <v>-8.2153095587144315E-2</v>
      </c>
      <c r="X155" s="27">
        <f t="shared" si="46"/>
        <v>-0.14239813991784009</v>
      </c>
      <c r="Y155" s="27">
        <f t="shared" si="47"/>
        <v>-3.3779182836397796E-2</v>
      </c>
      <c r="Z155" s="28">
        <f t="shared" si="48"/>
        <v>2.6267302304412445E-3</v>
      </c>
      <c r="AA155" s="28">
        <f t="shared" si="49"/>
        <v>2.9657227764824943E-3</v>
      </c>
      <c r="AB155" s="28">
        <f t="shared" si="50"/>
        <v>6.7491311145504709E-3</v>
      </c>
      <c r="AC155" s="28">
        <f t="shared" si="51"/>
        <v>2.0277230252060761E-2</v>
      </c>
      <c r="AD155" s="28">
        <f t="shared" si="52"/>
        <v>1.1410331930947915E-3</v>
      </c>
    </row>
    <row r="156" spans="10:30" x14ac:dyDescent="0.35">
      <c r="J156" s="38">
        <f>'Part 1 Data'!B156/'Part 1 Data'!B155-1</f>
        <v>-0.11950504721589061</v>
      </c>
      <c r="K156" s="38">
        <f>'Part 1 Data'!C156/'Part 1 Data'!C155-1</f>
        <v>3.4196322243183586E-2</v>
      </c>
      <c r="L156" s="38">
        <f>'Part 1 Data'!D156/'Part 1 Data'!D155-1</f>
        <v>6.2565602481395421E-2</v>
      </c>
      <c r="M156" s="38">
        <f>'Part 1 Data'!E156/'Part 1 Data'!E155-1</f>
        <v>0.10873833528204901</v>
      </c>
      <c r="N156" s="38">
        <f>'Part 1 Data'!F156/'Part 1 Data'!F155-1</f>
        <v>-2.8301886792452824E-2</v>
      </c>
      <c r="O156" s="5">
        <f>'Part 1 Data'!G156/'Part 1 Data'!G155-1</f>
        <v>-1.9323522137026927E-2</v>
      </c>
      <c r="P156" s="29">
        <f t="shared" si="38"/>
        <v>-0.10018152507886369</v>
      </c>
      <c r="Q156" s="30">
        <f t="shared" si="39"/>
        <v>5.3519844380210513E-2</v>
      </c>
      <c r="R156" s="30">
        <f t="shared" si="40"/>
        <v>8.1889124618422349E-2</v>
      </c>
      <c r="S156" s="30">
        <f t="shared" si="41"/>
        <v>0.12806185741907594</v>
      </c>
      <c r="T156" s="31">
        <f t="shared" si="42"/>
        <v>-8.9783646554258967E-3</v>
      </c>
      <c r="U156" s="27">
        <f t="shared" si="43"/>
        <v>-0.12831554408874987</v>
      </c>
      <c r="V156" s="27">
        <f t="shared" si="44"/>
        <v>1.8976095642870401E-2</v>
      </c>
      <c r="W156" s="27">
        <f t="shared" si="45"/>
        <v>5.4817301287692716E-2</v>
      </c>
      <c r="X156" s="27">
        <f t="shared" si="46"/>
        <v>0.10052287481563563</v>
      </c>
      <c r="Y156" s="27">
        <f t="shared" si="47"/>
        <v>-4.0542608090389114E-2</v>
      </c>
      <c r="Z156" s="28">
        <f t="shared" si="48"/>
        <v>1.6464878854791913E-2</v>
      </c>
      <c r="AA156" s="28">
        <f t="shared" si="49"/>
        <v>3.6009220584736504E-4</v>
      </c>
      <c r="AB156" s="28">
        <f t="shared" si="50"/>
        <v>3.0049365204656777E-3</v>
      </c>
      <c r="AC156" s="28">
        <f t="shared" si="51"/>
        <v>1.0104848361199952E-2</v>
      </c>
      <c r="AD156" s="28">
        <f t="shared" si="52"/>
        <v>1.6437030707708849E-3</v>
      </c>
    </row>
    <row r="157" spans="10:30" x14ac:dyDescent="0.35">
      <c r="J157" s="38">
        <f>'Part 1 Data'!B157/'Part 1 Data'!B156-1</f>
        <v>8.5059171597632321E-3</v>
      </c>
      <c r="K157" s="38">
        <f>'Part 1 Data'!C157/'Part 1 Data'!C156-1</f>
        <v>4.6624787383609645E-2</v>
      </c>
      <c r="L157" s="38">
        <f>'Part 1 Data'!D157/'Part 1 Data'!D156-1</f>
        <v>3.7260255727224134E-2</v>
      </c>
      <c r="M157" s="38">
        <f>'Part 1 Data'!E157/'Part 1 Data'!E156-1</f>
        <v>0.13577937840741794</v>
      </c>
      <c r="N157" s="38">
        <f>'Part 1 Data'!F157/'Part 1 Data'!F156-1</f>
        <v>-0.15210355987055013</v>
      </c>
      <c r="O157" s="5">
        <f>'Part 1 Data'!G157/'Part 1 Data'!G156-1</f>
        <v>-5.4194646741700492E-2</v>
      </c>
      <c r="P157" s="29">
        <f t="shared" si="38"/>
        <v>6.2700563901463724E-2</v>
      </c>
      <c r="Q157" s="30">
        <f t="shared" si="39"/>
        <v>0.10081943412531014</v>
      </c>
      <c r="R157" s="30">
        <f t="shared" si="40"/>
        <v>9.1454902468924626E-2</v>
      </c>
      <c r="S157" s="30">
        <f t="shared" si="41"/>
        <v>0.18997402514911843</v>
      </c>
      <c r="T157" s="31">
        <f t="shared" si="42"/>
        <v>-9.7908913128849639E-2</v>
      </c>
      <c r="U157" s="27">
        <f t="shared" si="43"/>
        <v>-3.0457971309602941E-4</v>
      </c>
      <c r="V157" s="27">
        <f t="shared" si="44"/>
        <v>3.140456078329646E-2</v>
      </c>
      <c r="W157" s="27">
        <f t="shared" si="45"/>
        <v>2.9511954533521428E-2</v>
      </c>
      <c r="X157" s="27">
        <f t="shared" si="46"/>
        <v>0.12756391794100455</v>
      </c>
      <c r="Y157" s="27">
        <f t="shared" si="47"/>
        <v>-0.16434428116848643</v>
      </c>
      <c r="Z157" s="28">
        <f t="shared" si="48"/>
        <v>9.2768801629659591E-8</v>
      </c>
      <c r="AA157" s="28">
        <f t="shared" si="49"/>
        <v>9.8624643799176208E-4</v>
      </c>
      <c r="AB157" s="28">
        <f t="shared" si="50"/>
        <v>8.7095546038863604E-4</v>
      </c>
      <c r="AC157" s="28">
        <f t="shared" si="51"/>
        <v>1.6272553160459342E-2</v>
      </c>
      <c r="AD157" s="28">
        <f t="shared" si="52"/>
        <v>2.7009042752786521E-2</v>
      </c>
    </row>
    <row r="158" spans="10:30" x14ac:dyDescent="0.35">
      <c r="J158" s="38">
        <f>'Part 1 Data'!B158/'Part 1 Data'!B157-1</f>
        <v>0.14448111477814463</v>
      </c>
      <c r="K158" s="38">
        <f>'Part 1 Data'!C158/'Part 1 Data'!C157-1</f>
        <v>-2.8762768510314118E-2</v>
      </c>
      <c r="L158" s="38">
        <f>'Part 1 Data'!D158/'Part 1 Data'!D157-1</f>
        <v>-5.8542796913956696E-2</v>
      </c>
      <c r="M158" s="38">
        <f>'Part 1 Data'!E158/'Part 1 Data'!E157-1</f>
        <v>-0.1359798185067097</v>
      </c>
      <c r="N158" s="38">
        <f>'Part 1 Data'!F158/'Part 1 Data'!F157-1</f>
        <v>-0.11068702290076338</v>
      </c>
      <c r="O158" s="5">
        <f>'Part 1 Data'!G158/'Part 1 Data'!G157-1</f>
        <v>-5.7300000000000018E-2</v>
      </c>
      <c r="P158" s="29">
        <f t="shared" si="38"/>
        <v>0.20178111477814464</v>
      </c>
      <c r="Q158" s="30">
        <f t="shared" si="39"/>
        <v>2.8537231489685899E-2</v>
      </c>
      <c r="R158" s="30">
        <f t="shared" si="40"/>
        <v>-1.2427969139566786E-3</v>
      </c>
      <c r="S158" s="30">
        <f t="shared" si="41"/>
        <v>-7.8679818506709687E-2</v>
      </c>
      <c r="T158" s="31">
        <f t="shared" si="42"/>
        <v>-5.3387022900763359E-2</v>
      </c>
      <c r="U158" s="27">
        <f t="shared" si="43"/>
        <v>0.13567061790528537</v>
      </c>
      <c r="V158" s="27">
        <f t="shared" si="44"/>
        <v>-4.3982995110627303E-2</v>
      </c>
      <c r="W158" s="27">
        <f t="shared" si="45"/>
        <v>-6.6291098107659402E-2</v>
      </c>
      <c r="X158" s="27">
        <f t="shared" si="46"/>
        <v>-0.14419527897312309</v>
      </c>
      <c r="Y158" s="27">
        <f t="shared" si="47"/>
        <v>-0.12292774419869967</v>
      </c>
      <c r="Z158" s="28">
        <f t="shared" si="48"/>
        <v>1.8406516562801938E-2</v>
      </c>
      <c r="AA158" s="28">
        <f t="shared" si="49"/>
        <v>1.9345038589014653E-3</v>
      </c>
      <c r="AB158" s="28">
        <f t="shared" si="50"/>
        <v>4.3945096883193238E-3</v>
      </c>
      <c r="AC158" s="28">
        <f t="shared" si="51"/>
        <v>2.0792278478136795E-2</v>
      </c>
      <c r="AD158" s="28">
        <f t="shared" si="52"/>
        <v>1.511123029378094E-2</v>
      </c>
    </row>
    <row r="159" spans="10:30" x14ac:dyDescent="0.35">
      <c r="J159" s="38">
        <f>'Part 1 Data'!B159/'Part 1 Data'!B158-1</f>
        <v>5.2226850368471744E-2</v>
      </c>
      <c r="K159" s="38">
        <f>'Part 1 Data'!C159/'Part 1 Data'!C158-1</f>
        <v>-7.1142137688451346E-4</v>
      </c>
      <c r="L159" s="38">
        <f>'Part 1 Data'!D159/'Part 1 Data'!D158-1</f>
        <v>-2.2163624377713576E-2</v>
      </c>
      <c r="M159" s="38">
        <f>'Part 1 Data'!E159/'Part 1 Data'!E158-1</f>
        <v>-2.3114355231143469E-2</v>
      </c>
      <c r="N159" s="38">
        <f>'Part 1 Data'!F159/'Part 1 Data'!F158-1</f>
        <v>0.12017167381974247</v>
      </c>
      <c r="O159" s="5">
        <f>'Part 1 Data'!G159/'Part 1 Data'!G158-1</f>
        <v>-2.2099642869771174E-2</v>
      </c>
      <c r="P159" s="29">
        <f t="shared" si="38"/>
        <v>7.4326493238242919E-2</v>
      </c>
      <c r="Q159" s="30">
        <f t="shared" si="39"/>
        <v>2.1388221492886661E-2</v>
      </c>
      <c r="R159" s="30">
        <f t="shared" si="40"/>
        <v>-6.3981507942401095E-5</v>
      </c>
      <c r="S159" s="30">
        <f t="shared" si="41"/>
        <v>-1.0147123613722941E-3</v>
      </c>
      <c r="T159" s="31">
        <f t="shared" si="42"/>
        <v>0.14227131668951365</v>
      </c>
      <c r="U159" s="27">
        <f t="shared" si="43"/>
        <v>4.3416353495612486E-2</v>
      </c>
      <c r="V159" s="27">
        <f t="shared" si="44"/>
        <v>-1.5931647977197698E-2</v>
      </c>
      <c r="W159" s="27">
        <f t="shared" si="45"/>
        <v>-2.9911925571416281E-2</v>
      </c>
      <c r="X159" s="27">
        <f t="shared" si="46"/>
        <v>-3.1329815697556856E-2</v>
      </c>
      <c r="Y159" s="27">
        <f t="shared" si="47"/>
        <v>0.10793095252180618</v>
      </c>
      <c r="Z159" s="28">
        <f t="shared" si="48"/>
        <v>1.8849797508559826E-3</v>
      </c>
      <c r="AA159" s="28">
        <f t="shared" si="49"/>
        <v>2.5381740726934752E-4</v>
      </c>
      <c r="AB159" s="28">
        <f t="shared" si="50"/>
        <v>8.9472329138994727E-4</v>
      </c>
      <c r="AC159" s="28">
        <f t="shared" si="51"/>
        <v>9.8155735164288005E-4</v>
      </c>
      <c r="AD159" s="28">
        <f t="shared" si="52"/>
        <v>1.1649090512264379E-2</v>
      </c>
    </row>
    <row r="160" spans="10:30" x14ac:dyDescent="0.35">
      <c r="J160" s="38">
        <f>'Part 1 Data'!B160/'Part 1 Data'!B159-1</f>
        <v>9.9269183922046311E-2</v>
      </c>
      <c r="K160" s="38">
        <f>'Part 1 Data'!C160/'Part 1 Data'!C159-1</f>
        <v>-2.1002836872904052E-2</v>
      </c>
      <c r="L160" s="38">
        <f>'Part 1 Data'!D160/'Part 1 Data'!D159-1</f>
        <v>-2.9651757485586905E-2</v>
      </c>
      <c r="M160" s="38">
        <f>'Part 1 Data'!E160/'Part 1 Data'!E159-1</f>
        <v>-2.1523453715234564E-2</v>
      </c>
      <c r="N160" s="38">
        <f>'Part 1 Data'!F160/'Part 1 Data'!F159-1</f>
        <v>-8.8122605363984641E-2</v>
      </c>
      <c r="O160" s="5">
        <f>'Part 1 Data'!G160/'Part 1 Data'!G159-1</f>
        <v>-0.1016777552791438</v>
      </c>
      <c r="P160" s="29">
        <f t="shared" si="38"/>
        <v>0.20094693920119011</v>
      </c>
      <c r="Q160" s="30">
        <f t="shared" si="39"/>
        <v>8.0674918406239748E-2</v>
      </c>
      <c r="R160" s="30">
        <f t="shared" si="40"/>
        <v>7.2025997793556895E-2</v>
      </c>
      <c r="S160" s="30">
        <f t="shared" si="41"/>
        <v>8.0154301563909236E-2</v>
      </c>
      <c r="T160" s="31">
        <f t="shared" si="42"/>
        <v>1.3555149915159159E-2</v>
      </c>
      <c r="U160" s="27">
        <f t="shared" si="43"/>
        <v>9.0458687049187053E-2</v>
      </c>
      <c r="V160" s="27">
        <f t="shared" si="44"/>
        <v>-3.6223063473217236E-2</v>
      </c>
      <c r="W160" s="27">
        <f t="shared" si="45"/>
        <v>-3.7400058679289611E-2</v>
      </c>
      <c r="X160" s="27">
        <f t="shared" si="46"/>
        <v>-2.9738914181647948E-2</v>
      </c>
      <c r="Y160" s="27">
        <f t="shared" si="47"/>
        <v>-0.10036332666192094</v>
      </c>
      <c r="Z160" s="28">
        <f t="shared" si="48"/>
        <v>8.1827740626627607E-3</v>
      </c>
      <c r="AA160" s="28">
        <f t="shared" si="49"/>
        <v>1.3121103273847248E-3</v>
      </c>
      <c r="AB160" s="28">
        <f t="shared" si="50"/>
        <v>1.3987643892143062E-3</v>
      </c>
      <c r="AC160" s="28">
        <f t="shared" si="51"/>
        <v>8.8440301670342149E-4</v>
      </c>
      <c r="AD160" s="28">
        <f t="shared" si="52"/>
        <v>1.007279733864745E-2</v>
      </c>
    </row>
    <row r="161" spans="10:30" x14ac:dyDescent="0.35">
      <c r="J161" s="38">
        <f>'Part 1 Data'!B161/'Part 1 Data'!B160-1</f>
        <v>-0.18337950138504155</v>
      </c>
      <c r="K161" s="38">
        <f>'Part 1 Data'!C161/'Part 1 Data'!C160-1</f>
        <v>-1.5130030237615055E-2</v>
      </c>
      <c r="L161" s="38">
        <f>'Part 1 Data'!D161/'Part 1 Data'!D160-1</f>
        <v>2.8353757142343783E-2</v>
      </c>
      <c r="M161" s="38">
        <f>'Part 1 Data'!E161/'Part 1 Data'!E160-1</f>
        <v>-2.0660543452898694E-2</v>
      </c>
      <c r="N161" s="38">
        <f>'Part 1 Data'!F161/'Part 1 Data'!F160-1</f>
        <v>-0.24579831932773111</v>
      </c>
      <c r="O161" s="5">
        <f>'Part 1 Data'!G161/'Part 1 Data'!G160-1</f>
        <v>0</v>
      </c>
      <c r="P161" s="29">
        <f t="shared" si="38"/>
        <v>-0.18337950138504155</v>
      </c>
      <c r="Q161" s="30">
        <f t="shared" si="39"/>
        <v>-1.5130030237615055E-2</v>
      </c>
      <c r="R161" s="30">
        <f t="shared" si="40"/>
        <v>2.8353757142343783E-2</v>
      </c>
      <c r="S161" s="30">
        <f t="shared" si="41"/>
        <v>-2.0660543452898694E-2</v>
      </c>
      <c r="T161" s="31">
        <f t="shared" si="42"/>
        <v>-0.24579831932773111</v>
      </c>
      <c r="U161" s="27">
        <f t="shared" si="43"/>
        <v>-0.19218999825790081</v>
      </c>
      <c r="V161" s="27">
        <f t="shared" si="44"/>
        <v>-3.035025683792824E-2</v>
      </c>
      <c r="W161" s="27">
        <f t="shared" si="45"/>
        <v>2.0605455948641077E-2</v>
      </c>
      <c r="X161" s="27">
        <f t="shared" si="46"/>
        <v>-2.8876003919312079E-2</v>
      </c>
      <c r="Y161" s="27">
        <f t="shared" si="47"/>
        <v>-0.2580390406256674</v>
      </c>
      <c r="Z161" s="28">
        <f t="shared" si="48"/>
        <v>3.6936995430371919E-2</v>
      </c>
      <c r="AA161" s="28">
        <f t="shared" si="49"/>
        <v>9.2113809012820986E-4</v>
      </c>
      <c r="AB161" s="28">
        <f t="shared" si="50"/>
        <v>4.2458481485138796E-4</v>
      </c>
      <c r="AC161" s="28">
        <f t="shared" si="51"/>
        <v>8.3382360234812648E-4</v>
      </c>
      <c r="AD161" s="28">
        <f t="shared" si="52"/>
        <v>6.6584146487014828E-2</v>
      </c>
    </row>
    <row r="162" spans="10:30" x14ac:dyDescent="0.35">
      <c r="J162" s="38">
        <f>'Part 1 Data'!B162/'Part 1 Data'!B161-1</f>
        <v>-0.11635006784260515</v>
      </c>
      <c r="K162" s="38">
        <f>'Part 1 Data'!C162/'Part 1 Data'!C161-1</f>
        <v>9.5385285824937105E-2</v>
      </c>
      <c r="L162" s="38">
        <f>'Part 1 Data'!D162/'Part 1 Data'!D161-1</f>
        <v>6.7351598173515992E-2</v>
      </c>
      <c r="M162" s="38">
        <f>'Part 1 Data'!E162/'Part 1 Data'!E161-1</f>
        <v>0.13045550044402088</v>
      </c>
      <c r="N162" s="38">
        <f>'Part 1 Data'!F162/'Part 1 Data'!F161-1</f>
        <v>-0.14763231197771587</v>
      </c>
      <c r="O162" s="5">
        <f>'Part 1 Data'!G162/'Part 1 Data'!G161-1</f>
        <v>-6.2791820962808664E-3</v>
      </c>
      <c r="P162" s="29">
        <f t="shared" si="38"/>
        <v>-0.11007088574632429</v>
      </c>
      <c r="Q162" s="30">
        <f t="shared" si="39"/>
        <v>0.10166446792121797</v>
      </c>
      <c r="R162" s="30">
        <f t="shared" si="40"/>
        <v>7.3630780269796858E-2</v>
      </c>
      <c r="S162" s="30">
        <f t="shared" si="41"/>
        <v>0.13673468254030174</v>
      </c>
      <c r="T162" s="31">
        <f t="shared" si="42"/>
        <v>-0.141353129881435</v>
      </c>
      <c r="U162" s="27">
        <f t="shared" si="43"/>
        <v>-0.12516056471546441</v>
      </c>
      <c r="V162" s="27">
        <f t="shared" si="44"/>
        <v>8.0165059224623927E-2</v>
      </c>
      <c r="W162" s="27">
        <f t="shared" si="45"/>
        <v>5.9603296979813286E-2</v>
      </c>
      <c r="X162" s="27">
        <f t="shared" si="46"/>
        <v>0.12224003997760749</v>
      </c>
      <c r="Y162" s="27">
        <f t="shared" si="47"/>
        <v>-0.15987303327565217</v>
      </c>
      <c r="Z162" s="28">
        <f t="shared" si="48"/>
        <v>1.5665166959893954E-2</v>
      </c>
      <c r="AA162" s="28">
        <f t="shared" si="49"/>
        <v>6.426436720487462E-3</v>
      </c>
      <c r="AB162" s="28">
        <f t="shared" si="50"/>
        <v>3.5525530108638198E-3</v>
      </c>
      <c r="AC162" s="28">
        <f t="shared" si="51"/>
        <v>1.4942627373727077E-2</v>
      </c>
      <c r="AD162" s="28">
        <f t="shared" si="52"/>
        <v>2.5559386768757783E-2</v>
      </c>
    </row>
    <row r="163" spans="10:30" x14ac:dyDescent="0.35">
      <c r="J163" s="38">
        <f>'Part 1 Data'!B163/'Part 1 Data'!B162-1</f>
        <v>0.17927063339731286</v>
      </c>
      <c r="K163" s="38">
        <f>'Part 1 Data'!C163/'Part 1 Data'!C162-1</f>
        <v>3.0094147095857782E-2</v>
      </c>
      <c r="L163" s="38">
        <f>'Part 1 Data'!D163/'Part 1 Data'!D162-1</f>
        <v>5.5331223398450424E-2</v>
      </c>
      <c r="M163" s="38">
        <f>'Part 1 Data'!E163/'Part 1 Data'!E162-1</f>
        <v>-6.5144083384426343E-3</v>
      </c>
      <c r="N163" s="38">
        <f>'Part 1 Data'!F163/'Part 1 Data'!F162-1</f>
        <v>0.21568627450980382</v>
      </c>
      <c r="O163" s="5">
        <f>'Part 1 Data'!G163/'Part 1 Data'!G162-1</f>
        <v>-9.4944912508101109E-2</v>
      </c>
      <c r="P163" s="29">
        <f t="shared" si="38"/>
        <v>0.27421554590541397</v>
      </c>
      <c r="Q163" s="30">
        <f t="shared" si="39"/>
        <v>0.12503905960395889</v>
      </c>
      <c r="R163" s="30">
        <f t="shared" si="40"/>
        <v>0.15027613590655153</v>
      </c>
      <c r="S163" s="30">
        <f t="shared" si="41"/>
        <v>8.8430504169658475E-2</v>
      </c>
      <c r="T163" s="31">
        <f t="shared" si="42"/>
        <v>0.31063118701790493</v>
      </c>
      <c r="U163" s="27">
        <f t="shared" si="43"/>
        <v>0.1704601365244536</v>
      </c>
      <c r="V163" s="27">
        <f t="shared" si="44"/>
        <v>1.4873920495544599E-2</v>
      </c>
      <c r="W163" s="27">
        <f t="shared" si="45"/>
        <v>4.7582922204747718E-2</v>
      </c>
      <c r="X163" s="27">
        <f t="shared" si="46"/>
        <v>-1.4729868804856019E-2</v>
      </c>
      <c r="Y163" s="27">
        <f t="shared" si="47"/>
        <v>0.20344555321186752</v>
      </c>
      <c r="Z163" s="28">
        <f t="shared" si="48"/>
        <v>2.9056658143935363E-2</v>
      </c>
      <c r="AA163" s="28">
        <f t="shared" si="49"/>
        <v>2.212335109077817E-4</v>
      </c>
      <c r="AB163" s="28">
        <f t="shared" si="50"/>
        <v>2.2641344855430733E-3</v>
      </c>
      <c r="AC163" s="28">
        <f t="shared" si="51"/>
        <v>2.1696903500827047E-4</v>
      </c>
      <c r="AD163" s="28">
        <f t="shared" si="52"/>
        <v>4.1390093121682819E-2</v>
      </c>
    </row>
    <row r="164" spans="10:30" x14ac:dyDescent="0.35">
      <c r="J164" s="38">
        <f>'Part 1 Data'!B164/'Part 1 Data'!B163-1</f>
        <v>-1.0091145833333259E-2</v>
      </c>
      <c r="K164" s="38">
        <f>'Part 1 Data'!C164/'Part 1 Data'!C163-1</f>
        <v>5.3146659795761719E-2</v>
      </c>
      <c r="L164" s="38">
        <f>'Part 1 Data'!D164/'Part 1 Data'!D163-1</f>
        <v>1.5842812823164465E-2</v>
      </c>
      <c r="M164" s="38">
        <f>'Part 1 Data'!E164/'Part 1 Data'!E163-1</f>
        <v>7.3285504898559228E-3</v>
      </c>
      <c r="N164" s="38">
        <f>'Part 1 Data'!F164/'Part 1 Data'!F163-1</f>
        <v>-1.0752688172043001E-2</v>
      </c>
      <c r="O164" s="5">
        <f>'Part 1 Data'!G164/'Part 1 Data'!G163-1</f>
        <v>-4.8961689939133524E-2</v>
      </c>
      <c r="P164" s="29">
        <f t="shared" si="38"/>
        <v>3.8870544105800264E-2</v>
      </c>
      <c r="Q164" s="30">
        <f t="shared" si="39"/>
        <v>0.10210834973489524</v>
      </c>
      <c r="R164" s="30">
        <f t="shared" si="40"/>
        <v>6.4804502762297989E-2</v>
      </c>
      <c r="S164" s="30">
        <f t="shared" si="41"/>
        <v>5.6290240428989446E-2</v>
      </c>
      <c r="T164" s="31">
        <f t="shared" si="42"/>
        <v>3.8209001767090522E-2</v>
      </c>
      <c r="U164" s="27">
        <f t="shared" si="43"/>
        <v>-1.8901642706192521E-2</v>
      </c>
      <c r="V164" s="27">
        <f t="shared" si="44"/>
        <v>3.7926433195448535E-2</v>
      </c>
      <c r="W164" s="27">
        <f t="shared" si="45"/>
        <v>8.0945116294617592E-3</v>
      </c>
      <c r="X164" s="27">
        <f t="shared" si="46"/>
        <v>-8.8690997655746159E-4</v>
      </c>
      <c r="Y164" s="27">
        <f t="shared" si="47"/>
        <v>-2.2993409469979291E-2</v>
      </c>
      <c r="Z164" s="28">
        <f t="shared" si="48"/>
        <v>3.5727209699256091E-4</v>
      </c>
      <c r="AA164" s="28">
        <f t="shared" si="49"/>
        <v>1.4384143349288206E-3</v>
      </c>
      <c r="AB164" s="28">
        <f t="shared" si="50"/>
        <v>6.5521118519491664E-5</v>
      </c>
      <c r="AC164" s="28">
        <f t="shared" si="51"/>
        <v>7.8660930651715702E-7</v>
      </c>
      <c r="AD164" s="28">
        <f t="shared" si="52"/>
        <v>5.2869687905413335E-4</v>
      </c>
    </row>
    <row r="165" spans="10:30" x14ac:dyDescent="0.35">
      <c r="J165" s="38">
        <f>'Part 1 Data'!B165/'Part 1 Data'!B164-1</f>
        <v>5.9848733969088963E-2</v>
      </c>
      <c r="K165" s="38">
        <f>'Part 1 Data'!C165/'Part 1 Data'!C164-1</f>
        <v>2.8596534718578592E-2</v>
      </c>
      <c r="L165" s="38">
        <f>'Part 1 Data'!D165/'Part 1 Data'!D164-1</f>
        <v>-2.2090561120613472E-3</v>
      </c>
      <c r="M165" s="38">
        <f>'Part 1 Data'!E165/'Part 1 Data'!E164-1</f>
        <v>8.8432378618471308E-2</v>
      </c>
      <c r="N165" s="38">
        <f>'Part 1 Data'!F165/'Part 1 Data'!F164-1</f>
        <v>-2.1739130434782594E-2</v>
      </c>
      <c r="O165" s="5">
        <f>'Part 1 Data'!G165/'Part 1 Data'!G164-1</f>
        <v>0</v>
      </c>
      <c r="P165" s="29">
        <f t="shared" si="38"/>
        <v>5.9848733969088963E-2</v>
      </c>
      <c r="Q165" s="30">
        <f t="shared" si="39"/>
        <v>2.8596534718578592E-2</v>
      </c>
      <c r="R165" s="30">
        <f t="shared" si="40"/>
        <v>-2.2090561120613472E-3</v>
      </c>
      <c r="S165" s="30">
        <f t="shared" si="41"/>
        <v>8.8432378618471308E-2</v>
      </c>
      <c r="T165" s="31">
        <f t="shared" si="42"/>
        <v>-2.1739130434782594E-2</v>
      </c>
      <c r="U165" s="27">
        <f t="shared" si="43"/>
        <v>5.1038237096229705E-2</v>
      </c>
      <c r="V165" s="27">
        <f t="shared" si="44"/>
        <v>1.337630811826541E-2</v>
      </c>
      <c r="W165" s="27">
        <f t="shared" si="45"/>
        <v>-9.957357305764053E-3</v>
      </c>
      <c r="X165" s="27">
        <f t="shared" si="46"/>
        <v>8.021691815205792E-2</v>
      </c>
      <c r="Y165" s="27">
        <f t="shared" si="47"/>
        <v>-3.3979851732718884E-2</v>
      </c>
      <c r="Z165" s="28">
        <f t="shared" si="48"/>
        <v>2.6049016458909581E-3</v>
      </c>
      <c r="AA165" s="28">
        <f t="shared" si="49"/>
        <v>1.789256188747731E-4</v>
      </c>
      <c r="AB165" s="28">
        <f t="shared" si="50"/>
        <v>9.9148964514652764E-5</v>
      </c>
      <c r="AC165" s="28">
        <f t="shared" si="51"/>
        <v>6.4347539578139597E-3</v>
      </c>
      <c r="AD165" s="28">
        <f t="shared" si="52"/>
        <v>1.1546303237775586E-3</v>
      </c>
    </row>
    <row r="166" spans="10:30" x14ac:dyDescent="0.35">
      <c r="J166" s="38">
        <f>'Part 1 Data'!B166/'Part 1 Data'!B165-1</f>
        <v>-1.4582686937635647E-2</v>
      </c>
      <c r="K166" s="38">
        <f>'Part 1 Data'!C166/'Part 1 Data'!C165-1</f>
        <v>4.8343289499493958E-2</v>
      </c>
      <c r="L166" s="38">
        <f>'Part 1 Data'!D166/'Part 1 Data'!D165-1</f>
        <v>2.8424220782533371E-2</v>
      </c>
      <c r="M166" s="38">
        <f>'Part 1 Data'!E166/'Part 1 Data'!E165-1</f>
        <v>5.2663981284410299E-2</v>
      </c>
      <c r="N166" s="38">
        <f>'Part 1 Data'!F166/'Part 1 Data'!F165-1</f>
        <v>0.11111111111111116</v>
      </c>
      <c r="O166" s="5">
        <f>'Part 1 Data'!G166/'Part 1 Data'!G165-1</f>
        <v>0</v>
      </c>
      <c r="P166" s="29">
        <f t="shared" si="38"/>
        <v>-1.4582686937635647E-2</v>
      </c>
      <c r="Q166" s="30">
        <f t="shared" si="39"/>
        <v>4.8343289499493958E-2</v>
      </c>
      <c r="R166" s="30">
        <f t="shared" si="40"/>
        <v>2.8424220782533371E-2</v>
      </c>
      <c r="S166" s="30">
        <f t="shared" si="41"/>
        <v>5.2663981284410299E-2</v>
      </c>
      <c r="T166" s="31">
        <f t="shared" si="42"/>
        <v>0.11111111111111116</v>
      </c>
      <c r="U166" s="27">
        <f t="shared" si="43"/>
        <v>-2.3393183810494909E-2</v>
      </c>
      <c r="V166" s="27">
        <f t="shared" si="44"/>
        <v>3.3123062899180773E-2</v>
      </c>
      <c r="W166" s="27">
        <f t="shared" si="45"/>
        <v>2.0675919588830666E-2</v>
      </c>
      <c r="X166" s="27">
        <f t="shared" si="46"/>
        <v>4.4448520817996912E-2</v>
      </c>
      <c r="Y166" s="27">
        <f t="shared" si="47"/>
        <v>9.8870389813174864E-2</v>
      </c>
      <c r="Z166" s="28">
        <f t="shared" si="48"/>
        <v>5.4724104879160114E-4</v>
      </c>
      <c r="AA166" s="28">
        <f t="shared" si="49"/>
        <v>1.0971372958230858E-3</v>
      </c>
      <c r="AB166" s="28">
        <f t="shared" si="50"/>
        <v>4.2749365084379166E-4</v>
      </c>
      <c r="AC166" s="28">
        <f t="shared" si="51"/>
        <v>1.9756710029079048E-3</v>
      </c>
      <c r="AD166" s="28">
        <f t="shared" si="52"/>
        <v>9.7753539818091519E-3</v>
      </c>
    </row>
    <row r="167" spans="10:30" x14ac:dyDescent="0.35">
      <c r="J167" s="38">
        <f>'Part 1 Data'!B167/'Part 1 Data'!B166-1</f>
        <v>-7.3362720403022719E-2</v>
      </c>
      <c r="K167" s="38">
        <f>'Part 1 Data'!C167/'Part 1 Data'!C166-1</f>
        <v>2.8642921023227297E-2</v>
      </c>
      <c r="L167" s="38">
        <f>'Part 1 Data'!D167/'Part 1 Data'!D166-1</f>
        <v>1.0128867769169103E-2</v>
      </c>
      <c r="M167" s="38">
        <f>'Part 1 Data'!E167/'Part 1 Data'!E166-1</f>
        <v>-4.3261759545492717E-2</v>
      </c>
      <c r="N167" s="38">
        <f>'Part 1 Data'!F167/'Part 1 Data'!F166-1</f>
        <v>7.0000000000000062E-2</v>
      </c>
      <c r="O167" s="5">
        <f>'Part 1 Data'!G167/'Part 1 Data'!G166-1</f>
        <v>-1.468235294117648E-2</v>
      </c>
      <c r="P167" s="29">
        <f t="shared" si="38"/>
        <v>-5.8680367461846239E-2</v>
      </c>
      <c r="Q167" s="30">
        <f t="shared" si="39"/>
        <v>4.3325273964403777E-2</v>
      </c>
      <c r="R167" s="30">
        <f t="shared" si="40"/>
        <v>2.4811220710345583E-2</v>
      </c>
      <c r="S167" s="30">
        <f t="shared" si="41"/>
        <v>-2.8579406604316238E-2</v>
      </c>
      <c r="T167" s="31">
        <f t="shared" si="42"/>
        <v>8.4682352941176542E-2</v>
      </c>
      <c r="U167" s="27">
        <f t="shared" si="43"/>
        <v>-8.2173217275881977E-2</v>
      </c>
      <c r="V167" s="27">
        <f t="shared" si="44"/>
        <v>1.3422694422914114E-2</v>
      </c>
      <c r="W167" s="27">
        <f t="shared" si="45"/>
        <v>2.3805665754663974E-3</v>
      </c>
      <c r="X167" s="27">
        <f t="shared" si="46"/>
        <v>-5.1477220011906105E-2</v>
      </c>
      <c r="Y167" s="27">
        <f t="shared" si="47"/>
        <v>5.7759278702063772E-2</v>
      </c>
      <c r="Z167" s="28">
        <f t="shared" si="48"/>
        <v>6.7524376374693083E-3</v>
      </c>
      <c r="AA167" s="28">
        <f t="shared" si="49"/>
        <v>1.8016872557092967E-4</v>
      </c>
      <c r="AB167" s="28">
        <f t="shared" si="50"/>
        <v>5.6670972202278104E-6</v>
      </c>
      <c r="AC167" s="28">
        <f t="shared" si="51"/>
        <v>2.6499041801541865E-3</v>
      </c>
      <c r="AD167" s="28">
        <f t="shared" si="52"/>
        <v>3.3361342761826776E-3</v>
      </c>
    </row>
    <row r="168" spans="10:30" x14ac:dyDescent="0.35">
      <c r="J168" s="38">
        <f>'Part 1 Data'!B168/'Part 1 Data'!B167-1</f>
        <v>-2.1066938498131238E-2</v>
      </c>
      <c r="K168" s="38">
        <f>'Part 1 Data'!C168/'Part 1 Data'!C167-1</f>
        <v>3.2431955022754311E-2</v>
      </c>
      <c r="L168" s="38">
        <f>'Part 1 Data'!D168/'Part 1 Data'!D167-1</f>
        <v>4.0069925949205443E-2</v>
      </c>
      <c r="M168" s="38">
        <f>'Part 1 Data'!E168/'Part 1 Data'!E167-1</f>
        <v>8.6506217688975928E-2</v>
      </c>
      <c r="N168" s="38">
        <f>'Part 1 Data'!F168/'Part 1 Data'!F167-1</f>
        <v>-4.2056074766355089E-2</v>
      </c>
      <c r="O168" s="5">
        <f>'Part 1 Data'!G168/'Part 1 Data'!G167-1</f>
        <v>2.2351705033909708E-2</v>
      </c>
      <c r="P168" s="29">
        <f t="shared" si="38"/>
        <v>-4.3418643532040946E-2</v>
      </c>
      <c r="Q168" s="30">
        <f t="shared" si="39"/>
        <v>1.0080249988844603E-2</v>
      </c>
      <c r="R168" s="30">
        <f t="shared" si="40"/>
        <v>1.7718220915295735E-2</v>
      </c>
      <c r="S168" s="30">
        <f t="shared" si="41"/>
        <v>6.415451265506622E-2</v>
      </c>
      <c r="T168" s="31">
        <f t="shared" si="42"/>
        <v>-6.4407779800264797E-2</v>
      </c>
      <c r="U168" s="27">
        <f t="shared" si="43"/>
        <v>-2.98774353709905E-2</v>
      </c>
      <c r="V168" s="27">
        <f t="shared" si="44"/>
        <v>1.7211728422441126E-2</v>
      </c>
      <c r="W168" s="27">
        <f t="shared" si="45"/>
        <v>3.2321624755502737E-2</v>
      </c>
      <c r="X168" s="27">
        <f t="shared" si="46"/>
        <v>7.829075722256254E-2</v>
      </c>
      <c r="Y168" s="27">
        <f t="shared" si="47"/>
        <v>-5.4296796064291379E-2</v>
      </c>
      <c r="Z168" s="28">
        <f t="shared" si="48"/>
        <v>8.9266114434771423E-4</v>
      </c>
      <c r="AA168" s="28">
        <f t="shared" si="49"/>
        <v>2.9624359528786768E-4</v>
      </c>
      <c r="AB168" s="28">
        <f t="shared" si="50"/>
        <v>1.0446874268355273E-3</v>
      </c>
      <c r="AC168" s="28">
        <f t="shared" si="51"/>
        <v>6.1294426664822285E-3</v>
      </c>
      <c r="AD168" s="28">
        <f t="shared" si="52"/>
        <v>2.9481420628472478E-3</v>
      </c>
    </row>
    <row r="169" spans="10:30" x14ac:dyDescent="0.35">
      <c r="J169" s="38">
        <f>'Part 1 Data'!B169/'Part 1 Data'!B168-1</f>
        <v>3.7486983686220166E-2</v>
      </c>
      <c r="K169" s="38">
        <f>'Part 1 Data'!C169/'Part 1 Data'!C168-1</f>
        <v>5.5480205863455812E-2</v>
      </c>
      <c r="L169" s="38">
        <f>'Part 1 Data'!D169/'Part 1 Data'!D168-1</f>
        <v>1.0481388453475793E-2</v>
      </c>
      <c r="M169" s="38">
        <f>'Part 1 Data'!E169/'Part 1 Data'!E168-1</f>
        <v>-1.3342120914980882E-3</v>
      </c>
      <c r="N169" s="38">
        <f>'Part 1 Data'!F169/'Part 1 Data'!F168-1</f>
        <v>-8.7804878048780455E-2</v>
      </c>
      <c r="O169" s="5">
        <f>'Part 1 Data'!G169/'Part 1 Data'!G168-1</f>
        <v>7.334392226478581E-3</v>
      </c>
      <c r="P169" s="29">
        <f t="shared" si="38"/>
        <v>3.0152591459741585E-2</v>
      </c>
      <c r="Q169" s="30">
        <f t="shared" si="39"/>
        <v>4.814581363697723E-2</v>
      </c>
      <c r="R169" s="30">
        <f t="shared" si="40"/>
        <v>3.1469962269972118E-3</v>
      </c>
      <c r="S169" s="30">
        <f t="shared" si="41"/>
        <v>-8.6686043179766692E-3</v>
      </c>
      <c r="T169" s="31">
        <f t="shared" si="42"/>
        <v>-9.5139270275259036E-2</v>
      </c>
      <c r="U169" s="27">
        <f t="shared" si="43"/>
        <v>2.8676486813360904E-2</v>
      </c>
      <c r="V169" s="27">
        <f t="shared" si="44"/>
        <v>4.0259979263142627E-2</v>
      </c>
      <c r="W169" s="27">
        <f t="shared" si="45"/>
        <v>2.7330872597730871E-3</v>
      </c>
      <c r="X169" s="27">
        <f t="shared" si="46"/>
        <v>-9.5496725579114726E-3</v>
      </c>
      <c r="Y169" s="27">
        <f t="shared" si="47"/>
        <v>-0.10004559934671675</v>
      </c>
      <c r="Z169" s="28">
        <f t="shared" si="48"/>
        <v>8.2234089595686183E-4</v>
      </c>
      <c r="AA169" s="28">
        <f t="shared" si="49"/>
        <v>1.6208659302686744E-3</v>
      </c>
      <c r="AB169" s="28">
        <f t="shared" si="50"/>
        <v>7.4697659695339617E-6</v>
      </c>
      <c r="AC169" s="28">
        <f t="shared" si="51"/>
        <v>9.119624596332745E-5</v>
      </c>
      <c r="AD169" s="28">
        <f t="shared" si="52"/>
        <v>1.000912194864377E-2</v>
      </c>
    </row>
    <row r="170" spans="10:30" x14ac:dyDescent="0.35">
      <c r="J170" s="38">
        <f>'Part 1 Data'!B170/'Part 1 Data'!B169-1</f>
        <v>8.7654734024757319E-2</v>
      </c>
      <c r="K170" s="38">
        <f>'Part 1 Data'!C170/'Part 1 Data'!C169-1</f>
        <v>7.3626577440522034E-3</v>
      </c>
      <c r="L170" s="38">
        <f>'Part 1 Data'!D170/'Part 1 Data'!D169-1</f>
        <v>3.9061039883377724E-2</v>
      </c>
      <c r="M170" s="38">
        <f>'Part 1 Data'!E170/'Part 1 Data'!E169-1</f>
        <v>2.4192769532884739E-2</v>
      </c>
      <c r="N170" s="38">
        <f>'Part 1 Data'!F170/'Part 1 Data'!F169-1</f>
        <v>4.2780748663101553E-2</v>
      </c>
      <c r="O170" s="5">
        <f>'Part 1 Data'!G170/'Part 1 Data'!G169-1</f>
        <v>-2.8984835134257758E-2</v>
      </c>
      <c r="P170" s="29">
        <f t="shared" si="38"/>
        <v>0.11663956915901508</v>
      </c>
      <c r="Q170" s="30">
        <f t="shared" si="39"/>
        <v>3.6347492878309962E-2</v>
      </c>
      <c r="R170" s="30">
        <f t="shared" si="40"/>
        <v>6.8045875017635482E-2</v>
      </c>
      <c r="S170" s="30">
        <f t="shared" si="41"/>
        <v>5.3177604667142497E-2</v>
      </c>
      <c r="T170" s="31">
        <f t="shared" si="42"/>
        <v>7.1765583797359311E-2</v>
      </c>
      <c r="U170" s="27">
        <f t="shared" si="43"/>
        <v>7.8844237151898061E-2</v>
      </c>
      <c r="V170" s="27">
        <f t="shared" si="44"/>
        <v>-7.8575688562609793E-3</v>
      </c>
      <c r="W170" s="27">
        <f t="shared" si="45"/>
        <v>3.1312738689675018E-2</v>
      </c>
      <c r="X170" s="27">
        <f t="shared" si="46"/>
        <v>1.5977309066471355E-2</v>
      </c>
      <c r="Y170" s="27">
        <f t="shared" si="47"/>
        <v>3.0540027365165263E-2</v>
      </c>
      <c r="Z170" s="28">
        <f t="shared" si="48"/>
        <v>6.2164137320647427E-3</v>
      </c>
      <c r="AA170" s="28">
        <f t="shared" si="49"/>
        <v>6.1741388330882469E-5</v>
      </c>
      <c r="AB170" s="28">
        <f t="shared" si="50"/>
        <v>9.8048760424787086E-4</v>
      </c>
      <c r="AC170" s="28">
        <f t="shared" si="51"/>
        <v>2.5527440500554776E-4</v>
      </c>
      <c r="AD170" s="28">
        <f t="shared" si="52"/>
        <v>9.3269327146504311E-4</v>
      </c>
    </row>
    <row r="171" spans="10:30" x14ac:dyDescent="0.35">
      <c r="J171" s="38">
        <f>'Part 1 Data'!B171/'Part 1 Data'!B170-1</f>
        <v>7.2593048292832973E-2</v>
      </c>
      <c r="K171" s="38">
        <f>'Part 1 Data'!C171/'Part 1 Data'!C170-1</f>
        <v>8.9292194809736491E-2</v>
      </c>
      <c r="L171" s="38">
        <f>'Part 1 Data'!D171/'Part 1 Data'!D170-1</f>
        <v>2.0990718756745075E-2</v>
      </c>
      <c r="M171" s="38">
        <f>'Part 1 Data'!E171/'Part 1 Data'!E170-1</f>
        <v>5.3733360574580891E-2</v>
      </c>
      <c r="N171" s="38">
        <f>'Part 1 Data'!F171/'Part 1 Data'!F170-1</f>
        <v>0.18461538461538463</v>
      </c>
      <c r="O171" s="5">
        <f>'Part 1 Data'!G171/'Part 1 Data'!G170-1</f>
        <v>-7.498328398127696E-3</v>
      </c>
      <c r="P171" s="29">
        <f t="shared" si="38"/>
        <v>8.0091376690960669E-2</v>
      </c>
      <c r="Q171" s="30">
        <f t="shared" si="39"/>
        <v>9.6790523207864188E-2</v>
      </c>
      <c r="R171" s="30">
        <f t="shared" si="40"/>
        <v>2.8489047154872771E-2</v>
      </c>
      <c r="S171" s="30">
        <f t="shared" si="41"/>
        <v>6.1231688972708587E-2</v>
      </c>
      <c r="T171" s="31">
        <f t="shared" si="42"/>
        <v>0.19211371301351232</v>
      </c>
      <c r="U171" s="27">
        <f t="shared" si="43"/>
        <v>6.3782551419973715E-2</v>
      </c>
      <c r="V171" s="27">
        <f t="shared" si="44"/>
        <v>7.4071968209423314E-2</v>
      </c>
      <c r="W171" s="27">
        <f t="shared" si="45"/>
        <v>1.3242417563042369E-2</v>
      </c>
      <c r="X171" s="27">
        <f t="shared" si="46"/>
        <v>4.5517900108167503E-2</v>
      </c>
      <c r="Y171" s="27">
        <f t="shared" si="47"/>
        <v>0.17237466331744833</v>
      </c>
      <c r="Z171" s="28">
        <f t="shared" si="48"/>
        <v>4.0682138656415907E-3</v>
      </c>
      <c r="AA171" s="28">
        <f t="shared" si="49"/>
        <v>5.4866564744178179E-3</v>
      </c>
      <c r="AB171" s="28">
        <f t="shared" si="50"/>
        <v>1.75361622913973E-4</v>
      </c>
      <c r="AC171" s="28">
        <f t="shared" si="51"/>
        <v>2.071879230257115E-3</v>
      </c>
      <c r="AD171" s="28">
        <f t="shared" si="52"/>
        <v>2.9713024553803667E-2</v>
      </c>
    </row>
    <row r="172" spans="10:30" x14ac:dyDescent="0.35">
      <c r="J172" s="38">
        <f>'Part 1 Data'!B172/'Part 1 Data'!B171-1</f>
        <v>5.6782334384858135E-2</v>
      </c>
      <c r="K172" s="38">
        <f>'Part 1 Data'!C172/'Part 1 Data'!C171-1</f>
        <v>5.4980796363487627E-2</v>
      </c>
      <c r="L172" s="38">
        <f>'Part 1 Data'!D172/'Part 1 Data'!D171-1</f>
        <v>1.8233708577770846E-2</v>
      </c>
      <c r="M172" s="38">
        <f>'Part 1 Data'!E172/'Part 1 Data'!E171-1</f>
        <v>5.0695024460088334E-2</v>
      </c>
      <c r="N172" s="38">
        <f>'Part 1 Data'!F172/'Part 1 Data'!F171-1</f>
        <v>3.0303030303030276E-2</v>
      </c>
      <c r="O172" s="5">
        <f>'Part 1 Data'!G172/'Part 1 Data'!G171-1</f>
        <v>-2.2520571676050372E-2</v>
      </c>
      <c r="P172" s="29">
        <f t="shared" si="38"/>
        <v>7.9302906060908507E-2</v>
      </c>
      <c r="Q172" s="30">
        <f t="shared" si="39"/>
        <v>7.7501368039537999E-2</v>
      </c>
      <c r="R172" s="30">
        <f t="shared" si="40"/>
        <v>4.0754280253821218E-2</v>
      </c>
      <c r="S172" s="30">
        <f t="shared" si="41"/>
        <v>7.3215596136138705E-2</v>
      </c>
      <c r="T172" s="31">
        <f t="shared" si="42"/>
        <v>5.2823601979080648E-2</v>
      </c>
      <c r="U172" s="27">
        <f t="shared" si="43"/>
        <v>4.7971837511998877E-2</v>
      </c>
      <c r="V172" s="27">
        <f t="shared" si="44"/>
        <v>3.9760569763174443E-2</v>
      </c>
      <c r="W172" s="27">
        <f t="shared" si="45"/>
        <v>1.0485407384068141E-2</v>
      </c>
      <c r="X172" s="27">
        <f t="shared" si="46"/>
        <v>4.2479563993674946E-2</v>
      </c>
      <c r="Y172" s="27">
        <f t="shared" si="47"/>
        <v>1.8062309005093986E-2</v>
      </c>
      <c r="Z172" s="28">
        <f t="shared" si="48"/>
        <v>2.3012971942776225E-3</v>
      </c>
      <c r="AA172" s="28">
        <f t="shared" si="49"/>
        <v>1.5809029078922617E-3</v>
      </c>
      <c r="AB172" s="28">
        <f t="shared" si="50"/>
        <v>1.0994376800987068E-4</v>
      </c>
      <c r="AC172" s="28">
        <f t="shared" si="51"/>
        <v>1.804513357092725E-3</v>
      </c>
      <c r="AD172" s="28">
        <f t="shared" si="52"/>
        <v>3.2624700659549932E-4</v>
      </c>
    </row>
    <row r="173" spans="10:30" x14ac:dyDescent="0.35">
      <c r="J173" s="38">
        <f>'Part 1 Data'!B173/'Part 1 Data'!B172-1</f>
        <v>-6.458616010854823E-2</v>
      </c>
      <c r="K173" s="38">
        <f>'Part 1 Data'!C173/'Part 1 Data'!C172-1</f>
        <v>4.5646962422645654E-2</v>
      </c>
      <c r="L173" s="38">
        <f>'Part 1 Data'!D173/'Part 1 Data'!D172-1</f>
        <v>-2.0580296896086314E-2</v>
      </c>
      <c r="M173" s="38">
        <f>'Part 1 Data'!E173/'Part 1 Data'!E172-1</f>
        <v>8.23313980722995E-4</v>
      </c>
      <c r="N173" s="38">
        <f>'Part 1 Data'!F173/'Part 1 Data'!F172-1</f>
        <v>0.21848739495798308</v>
      </c>
      <c r="O173" s="5">
        <f>'Part 1 Data'!G173/'Part 1 Data'!G172-1</f>
        <v>-3.0768473391424078E-2</v>
      </c>
      <c r="P173" s="29">
        <f t="shared" si="38"/>
        <v>-3.3817686717124151E-2</v>
      </c>
      <c r="Q173" s="30">
        <f t="shared" si="39"/>
        <v>7.6415435814069732E-2</v>
      </c>
      <c r="R173" s="30">
        <f t="shared" si="40"/>
        <v>1.0188176495337764E-2</v>
      </c>
      <c r="S173" s="30">
        <f t="shared" si="41"/>
        <v>3.1591787372147073E-2</v>
      </c>
      <c r="T173" s="31">
        <f t="shared" si="42"/>
        <v>0.24925586834940716</v>
      </c>
      <c r="U173" s="27">
        <f t="shared" si="43"/>
        <v>-7.3396656981407488E-2</v>
      </c>
      <c r="V173" s="27">
        <f t="shared" si="44"/>
        <v>3.0426735822332469E-2</v>
      </c>
      <c r="W173" s="27">
        <f t="shared" si="45"/>
        <v>-2.832859808978902E-2</v>
      </c>
      <c r="X173" s="27">
        <f t="shared" si="46"/>
        <v>-7.3921464856903894E-3</v>
      </c>
      <c r="Y173" s="27">
        <f t="shared" si="47"/>
        <v>0.20624667366004679</v>
      </c>
      <c r="Z173" s="28">
        <f t="shared" si="48"/>
        <v>5.3870692560463928E-3</v>
      </c>
      <c r="AA173" s="28">
        <f t="shared" si="49"/>
        <v>9.2578625280200996E-4</v>
      </c>
      <c r="AB173" s="28">
        <f t="shared" si="50"/>
        <v>8.0250946973279809E-4</v>
      </c>
      <c r="AC173" s="28">
        <f t="shared" si="51"/>
        <v>5.4643829665904777E-5</v>
      </c>
      <c r="AD173" s="28">
        <f t="shared" si="52"/>
        <v>4.2537690395833834E-2</v>
      </c>
    </row>
    <row r="174" spans="10:30" x14ac:dyDescent="0.35">
      <c r="J174" s="38">
        <f>'Part 1 Data'!B174/'Part 1 Data'!B173-1</f>
        <v>0.1099506817522482</v>
      </c>
      <c r="K174" s="38">
        <f>'Part 1 Data'!C174/'Part 1 Data'!C173-1</f>
        <v>-4.2331712919663755E-2</v>
      </c>
      <c r="L174" s="38">
        <f>'Part 1 Data'!D174/'Part 1 Data'!D173-1</f>
        <v>-1.2966250651403999E-2</v>
      </c>
      <c r="M174" s="38">
        <f>'Part 1 Data'!E174/'Part 1 Data'!E173-1</f>
        <v>-2.1388554003262117E-2</v>
      </c>
      <c r="N174" s="38">
        <f>'Part 1 Data'!F174/'Part 1 Data'!F173-1</f>
        <v>-0.13103448275862073</v>
      </c>
      <c r="O174" s="5">
        <f>'Part 1 Data'!G174/'Part 1 Data'!G173-1</f>
        <v>5.551605038602192E-2</v>
      </c>
      <c r="P174" s="29">
        <f t="shared" si="38"/>
        <v>5.4434631366226283E-2</v>
      </c>
      <c r="Q174" s="30">
        <f t="shared" si="39"/>
        <v>-9.7847763305685675E-2</v>
      </c>
      <c r="R174" s="30">
        <f t="shared" si="40"/>
        <v>-6.8482301037425919E-2</v>
      </c>
      <c r="S174" s="30">
        <f t="shared" si="41"/>
        <v>-7.6904604389284037E-2</v>
      </c>
      <c r="T174" s="31">
        <f t="shared" si="42"/>
        <v>-0.18655053314464265</v>
      </c>
      <c r="U174" s="27">
        <f t="shared" si="43"/>
        <v>0.10114018487938894</v>
      </c>
      <c r="V174" s="27">
        <f t="shared" si="44"/>
        <v>-5.755193951997694E-2</v>
      </c>
      <c r="W174" s="27">
        <f t="shared" si="45"/>
        <v>-2.0714551845106705E-2</v>
      </c>
      <c r="X174" s="27">
        <f t="shared" si="46"/>
        <v>-2.9604014469675501E-2</v>
      </c>
      <c r="Y174" s="27">
        <f t="shared" si="47"/>
        <v>-0.14327520405655703</v>
      </c>
      <c r="Z174" s="28">
        <f t="shared" si="48"/>
        <v>1.0229336997436975E-2</v>
      </c>
      <c r="AA174" s="28">
        <f t="shared" si="49"/>
        <v>3.3122257425110837E-3</v>
      </c>
      <c r="AB174" s="28">
        <f t="shared" si="50"/>
        <v>4.2909265814361356E-4</v>
      </c>
      <c r="AC174" s="28">
        <f t="shared" si="51"/>
        <v>8.7639767272075649E-4</v>
      </c>
      <c r="AD174" s="28">
        <f t="shared" si="52"/>
        <v>2.0527784097448053E-2</v>
      </c>
    </row>
    <row r="175" spans="10:30" x14ac:dyDescent="0.35">
      <c r="J175" s="38">
        <f>'Part 1 Data'!B175/'Part 1 Data'!B174-1</f>
        <v>0.10637741766858344</v>
      </c>
      <c r="K175" s="38">
        <f>'Part 1 Data'!C175/'Part 1 Data'!C174-1</f>
        <v>-1.6308179272335632E-2</v>
      </c>
      <c r="L175" s="38">
        <f>'Part 1 Data'!D175/'Part 1 Data'!D174-1</f>
        <v>3.319940223178719E-3</v>
      </c>
      <c r="M175" s="38">
        <f>'Part 1 Data'!E175/'Part 1 Data'!E174-1</f>
        <v>-3.4653680594808556E-2</v>
      </c>
      <c r="N175" s="38">
        <f>'Part 1 Data'!F175/'Part 1 Data'!F174-1</f>
        <v>0</v>
      </c>
      <c r="O175" s="5">
        <f>'Part 1 Data'!G175/'Part 1 Data'!G174-1</f>
        <v>-7.5068572253501609E-3</v>
      </c>
      <c r="P175" s="29">
        <f t="shared" si="38"/>
        <v>0.1138842748939336</v>
      </c>
      <c r="Q175" s="30">
        <f t="shared" si="39"/>
        <v>-8.8013220469854714E-3</v>
      </c>
      <c r="R175" s="30">
        <f t="shared" si="40"/>
        <v>1.082679744852888E-2</v>
      </c>
      <c r="S175" s="30">
        <f t="shared" si="41"/>
        <v>-2.7146823369458395E-2</v>
      </c>
      <c r="T175" s="31">
        <f t="shared" si="42"/>
        <v>7.5068572253501609E-3</v>
      </c>
      <c r="U175" s="27">
        <f t="shared" si="43"/>
        <v>9.7566920795724182E-2</v>
      </c>
      <c r="V175" s="27">
        <f t="shared" si="44"/>
        <v>-3.1528405872648817E-2</v>
      </c>
      <c r="W175" s="27">
        <f t="shared" si="45"/>
        <v>-4.4283609705239868E-3</v>
      </c>
      <c r="X175" s="27">
        <f t="shared" si="46"/>
        <v>-4.2869141061221944E-2</v>
      </c>
      <c r="Y175" s="27">
        <f t="shared" si="47"/>
        <v>-1.224072129793629E-2</v>
      </c>
      <c r="Z175" s="28">
        <f t="shared" si="48"/>
        <v>9.5193040335591166E-3</v>
      </c>
      <c r="AA175" s="28">
        <f t="shared" si="49"/>
        <v>9.940403768704763E-4</v>
      </c>
      <c r="AB175" s="28">
        <f t="shared" si="50"/>
        <v>1.9610380885260147E-5</v>
      </c>
      <c r="AC175" s="28">
        <f t="shared" si="51"/>
        <v>1.8377632553269452E-3</v>
      </c>
      <c r="AD175" s="28">
        <f t="shared" si="52"/>
        <v>1.4983525789375108E-4</v>
      </c>
    </row>
    <row r="176" spans="10:30" x14ac:dyDescent="0.35">
      <c r="J176" s="38">
        <f>'Part 1 Data'!B176/'Part 1 Data'!B175-1</f>
        <v>-8.9062130876446877E-2</v>
      </c>
      <c r="K176" s="38">
        <f>'Part 1 Data'!C176/'Part 1 Data'!C175-1</f>
        <v>2.1662011844154838E-2</v>
      </c>
      <c r="L176" s="38">
        <f>'Part 1 Data'!D176/'Part 1 Data'!D175-1</f>
        <v>6.9033178737067935E-3</v>
      </c>
      <c r="M176" s="38">
        <f>'Part 1 Data'!E176/'Part 1 Data'!E175-1</f>
        <v>4.7908596823109217E-2</v>
      </c>
      <c r="N176" s="38">
        <f>'Part 1 Data'!F176/'Part 1 Data'!F175-1</f>
        <v>-0.15476190476190477</v>
      </c>
      <c r="O176" s="5">
        <f>'Part 1 Data'!G176/'Part 1 Data'!G175-1</f>
        <v>2.2739393939393837E-2</v>
      </c>
      <c r="P176" s="29">
        <f t="shared" si="38"/>
        <v>-0.11180152481584071</v>
      </c>
      <c r="Q176" s="30">
        <f t="shared" si="39"/>
        <v>-1.077382095238999E-3</v>
      </c>
      <c r="R176" s="30">
        <f t="shared" si="40"/>
        <v>-1.5836076065687044E-2</v>
      </c>
      <c r="S176" s="30">
        <f t="shared" si="41"/>
        <v>2.516920288371538E-2</v>
      </c>
      <c r="T176" s="31">
        <f t="shared" si="42"/>
        <v>-0.1775012987012986</v>
      </c>
      <c r="U176" s="27">
        <f t="shared" si="43"/>
        <v>-9.7872627749306135E-2</v>
      </c>
      <c r="V176" s="27">
        <f t="shared" si="44"/>
        <v>6.4417852438416554E-3</v>
      </c>
      <c r="W176" s="27">
        <f t="shared" si="45"/>
        <v>-8.4498331999591225E-4</v>
      </c>
      <c r="X176" s="27">
        <f t="shared" si="46"/>
        <v>3.969313635669583E-2</v>
      </c>
      <c r="Y176" s="27">
        <f t="shared" si="47"/>
        <v>-0.16700262605984106</v>
      </c>
      <c r="Z176" s="28">
        <f t="shared" si="48"/>
        <v>9.5790512625542491E-3</v>
      </c>
      <c r="AA176" s="28">
        <f t="shared" si="49"/>
        <v>4.1496597127776096E-5</v>
      </c>
      <c r="AB176" s="28">
        <f t="shared" si="50"/>
        <v>7.1399681107131428E-7</v>
      </c>
      <c r="AC176" s="28">
        <f t="shared" si="51"/>
        <v>1.5755450738312482E-3</v>
      </c>
      <c r="AD176" s="28">
        <f t="shared" si="52"/>
        <v>2.7889877110883105E-2</v>
      </c>
    </row>
    <row r="177" spans="10:30" x14ac:dyDescent="0.35">
      <c r="J177" s="38">
        <f>'Part 1 Data'!B177/'Part 1 Data'!B176-1</f>
        <v>0.13667012448132776</v>
      </c>
      <c r="K177" s="38">
        <f>'Part 1 Data'!C177/'Part 1 Data'!C176-1</f>
        <v>-1.8467201310383152E-2</v>
      </c>
      <c r="L177" s="38">
        <f>'Part 1 Data'!D177/'Part 1 Data'!D176-1</f>
        <v>-1.9770758410544542E-2</v>
      </c>
      <c r="M177" s="38">
        <f>'Part 1 Data'!E177/'Part 1 Data'!E176-1</f>
        <v>-2.7465363840852852E-2</v>
      </c>
      <c r="N177" s="38">
        <f>'Part 1 Data'!F177/'Part 1 Data'!F176-1</f>
        <v>1.4084507042253502E-2</v>
      </c>
      <c r="O177" s="5">
        <f>'Part 1 Data'!G177/'Part 1 Data'!G176-1</f>
        <v>-7.3954679055655559E-3</v>
      </c>
      <c r="P177" s="29">
        <f t="shared" si="38"/>
        <v>0.14406559238689332</v>
      </c>
      <c r="Q177" s="30">
        <f t="shared" si="39"/>
        <v>-1.1071733404817596E-2</v>
      </c>
      <c r="R177" s="30">
        <f t="shared" si="40"/>
        <v>-1.2375290504978986E-2</v>
      </c>
      <c r="S177" s="30">
        <f t="shared" si="41"/>
        <v>-2.0069895935287296E-2</v>
      </c>
      <c r="T177" s="31">
        <f t="shared" si="42"/>
        <v>2.1479974947819058E-2</v>
      </c>
      <c r="U177" s="27">
        <f t="shared" si="43"/>
        <v>0.1278596276084685</v>
      </c>
      <c r="V177" s="27">
        <f t="shared" si="44"/>
        <v>-3.3687427910696337E-2</v>
      </c>
      <c r="W177" s="27">
        <f t="shared" si="45"/>
        <v>-2.7519059604247248E-2</v>
      </c>
      <c r="X177" s="27">
        <f t="shared" si="46"/>
        <v>-3.568082430726624E-2</v>
      </c>
      <c r="Y177" s="27">
        <f t="shared" si="47"/>
        <v>1.8437857443172126E-3</v>
      </c>
      <c r="Z177" s="28">
        <f t="shared" si="48"/>
        <v>1.634808437217624E-2</v>
      </c>
      <c r="AA177" s="28">
        <f t="shared" si="49"/>
        <v>1.1348427992383626E-3</v>
      </c>
      <c r="AB177" s="28">
        <f t="shared" si="50"/>
        <v>7.5729864150211271E-4</v>
      </c>
      <c r="AC177" s="28">
        <f t="shared" si="51"/>
        <v>1.2731212232460014E-3</v>
      </c>
      <c r="AD177" s="28">
        <f t="shared" si="52"/>
        <v>3.3995458709473775E-6</v>
      </c>
    </row>
    <row r="178" spans="10:30" x14ac:dyDescent="0.35">
      <c r="J178" s="38">
        <f>'Part 1 Data'!B178/'Part 1 Data'!B177-1</f>
        <v>1.3689253935660339E-3</v>
      </c>
      <c r="K178" s="38">
        <f>'Part 1 Data'!C178/'Part 1 Data'!C177-1</f>
        <v>1.1574138746035967E-2</v>
      </c>
      <c r="L178" s="38">
        <f>'Part 1 Data'!D178/'Part 1 Data'!D177-1</f>
        <v>-6.4159332020008453E-4</v>
      </c>
      <c r="M178" s="38">
        <f>'Part 1 Data'!E178/'Part 1 Data'!E177-1</f>
        <v>2.155274012964048E-2</v>
      </c>
      <c r="N178" s="38">
        <f>'Part 1 Data'!F178/'Part 1 Data'!F177-1</f>
        <v>-1.388888888888884E-2</v>
      </c>
      <c r="O178" s="5">
        <f>'Part 1 Data'!G178/'Part 1 Data'!G177-1</f>
        <v>0</v>
      </c>
      <c r="P178" s="29">
        <f t="shared" si="38"/>
        <v>1.3689253935660339E-3</v>
      </c>
      <c r="Q178" s="30">
        <f t="shared" si="39"/>
        <v>1.1574138746035967E-2</v>
      </c>
      <c r="R178" s="30">
        <f t="shared" si="40"/>
        <v>-6.4159332020008453E-4</v>
      </c>
      <c r="S178" s="30">
        <f t="shared" si="41"/>
        <v>2.155274012964048E-2</v>
      </c>
      <c r="T178" s="31">
        <f t="shared" si="42"/>
        <v>-1.388888888888884E-2</v>
      </c>
      <c r="U178" s="27">
        <f t="shared" si="43"/>
        <v>-7.4415714792932276E-3</v>
      </c>
      <c r="V178" s="27">
        <f t="shared" si="44"/>
        <v>-3.6460878542772159E-3</v>
      </c>
      <c r="W178" s="27">
        <f t="shared" si="45"/>
        <v>-8.3898945139027903E-3</v>
      </c>
      <c r="X178" s="27">
        <f t="shared" si="46"/>
        <v>1.3337279663227095E-2</v>
      </c>
      <c r="Y178" s="27">
        <f t="shared" si="47"/>
        <v>-2.6129610186825129E-2</v>
      </c>
      <c r="Z178" s="28">
        <f t="shared" si="48"/>
        <v>5.5376986081430397E-5</v>
      </c>
      <c r="AA178" s="28">
        <f t="shared" si="49"/>
        <v>1.3293956641107833E-5</v>
      </c>
      <c r="AB178" s="28">
        <f t="shared" si="50"/>
        <v>7.0390329954416134E-5</v>
      </c>
      <c r="AC178" s="28">
        <f t="shared" si="51"/>
        <v>1.7788302881513107E-4</v>
      </c>
      <c r="AD178" s="28">
        <f t="shared" si="52"/>
        <v>6.8275652851543559E-4</v>
      </c>
    </row>
    <row r="179" spans="10:30" x14ac:dyDescent="0.35">
      <c r="J179" s="38">
        <f>'Part 1 Data'!B179/'Part 1 Data'!B178-1</f>
        <v>0.14285714285714279</v>
      </c>
      <c r="K179" s="38">
        <f>'Part 1 Data'!C179/'Part 1 Data'!C178-1</f>
        <v>6.076153262983075E-2</v>
      </c>
      <c r="L179" s="38">
        <f>'Part 1 Data'!D179/'Part 1 Data'!D178-1</f>
        <v>2.3139315134142802E-2</v>
      </c>
      <c r="M179" s="38">
        <f>'Part 1 Data'!E179/'Part 1 Data'!E178-1</f>
        <v>3.4134663917050112E-2</v>
      </c>
      <c r="N179" s="38">
        <f>'Part 1 Data'!F179/'Part 1 Data'!F178-1</f>
        <v>4.2253521126760507E-2</v>
      </c>
      <c r="O179" s="5">
        <f>'Part 1 Data'!G179/'Part 1 Data'!G178-1</f>
        <v>2.2351705033909708E-2</v>
      </c>
      <c r="P179" s="29">
        <f t="shared" si="38"/>
        <v>0.12050543782323309</v>
      </c>
      <c r="Q179" s="30">
        <f t="shared" si="39"/>
        <v>3.8409827595921042E-2</v>
      </c>
      <c r="R179" s="30">
        <f t="shared" si="40"/>
        <v>7.8761010023309375E-4</v>
      </c>
      <c r="S179" s="30">
        <f t="shared" si="41"/>
        <v>1.1782958883140404E-2</v>
      </c>
      <c r="T179" s="31">
        <f t="shared" si="42"/>
        <v>1.9901816092850799E-2</v>
      </c>
      <c r="U179" s="27">
        <f t="shared" si="43"/>
        <v>0.13404664598428354</v>
      </c>
      <c r="V179" s="27">
        <f t="shared" si="44"/>
        <v>4.5541306029517566E-2</v>
      </c>
      <c r="W179" s="27">
        <f t="shared" si="45"/>
        <v>1.5391013940440096E-2</v>
      </c>
      <c r="X179" s="27">
        <f t="shared" si="46"/>
        <v>2.5919203450636728E-2</v>
      </c>
      <c r="Y179" s="27">
        <f t="shared" si="47"/>
        <v>3.0012799828824217E-2</v>
      </c>
      <c r="Z179" s="28">
        <f t="shared" si="48"/>
        <v>1.7968503299635837E-2</v>
      </c>
      <c r="AA179" s="28">
        <f t="shared" si="49"/>
        <v>2.0740105548741729E-3</v>
      </c>
      <c r="AB179" s="28">
        <f t="shared" si="50"/>
        <v>2.3688331011482137E-4</v>
      </c>
      <c r="AC179" s="28">
        <f t="shared" si="51"/>
        <v>6.7180510751549882E-4</v>
      </c>
      <c r="AD179" s="28">
        <f t="shared" si="52"/>
        <v>9.0076815356507096E-4</v>
      </c>
    </row>
    <row r="180" spans="10:30" x14ac:dyDescent="0.35">
      <c r="J180" s="38">
        <f>'Part 1 Data'!B180/'Part 1 Data'!B179-1</f>
        <v>-1.1961722488037507E-3</v>
      </c>
      <c r="K180" s="38">
        <f>'Part 1 Data'!C180/'Part 1 Data'!C179-1</f>
        <v>6.0212262959893348E-2</v>
      </c>
      <c r="L180" s="38">
        <f>'Part 1 Data'!D180/'Part 1 Data'!D179-1</f>
        <v>-8.749447635881813E-4</v>
      </c>
      <c r="M180" s="38">
        <f>'Part 1 Data'!E180/'Part 1 Data'!E179-1</f>
        <v>-7.8231766838655625E-3</v>
      </c>
      <c r="N180" s="38">
        <f>'Part 1 Data'!F180/'Part 1 Data'!F179-1</f>
        <v>-5.8558558558558516E-2</v>
      </c>
      <c r="O180" s="5">
        <f>'Part 1 Data'!G180/'Part 1 Data'!G179-1</f>
        <v>-7.2876763524245547E-3</v>
      </c>
      <c r="P180" s="29">
        <f t="shared" si="38"/>
        <v>6.091504103620804E-3</v>
      </c>
      <c r="Q180" s="30">
        <f t="shared" si="39"/>
        <v>6.7499939312317903E-2</v>
      </c>
      <c r="R180" s="30">
        <f t="shared" si="40"/>
        <v>6.4127315888363734E-3</v>
      </c>
      <c r="S180" s="30">
        <f t="shared" si="41"/>
        <v>-5.3550033144100784E-4</v>
      </c>
      <c r="T180" s="31">
        <f t="shared" si="42"/>
        <v>-5.1270882206133961E-2</v>
      </c>
      <c r="U180" s="27">
        <f t="shared" si="43"/>
        <v>-1.0006669121663012E-2</v>
      </c>
      <c r="V180" s="27">
        <f t="shared" si="44"/>
        <v>4.4992036359580163E-2</v>
      </c>
      <c r="W180" s="27">
        <f t="shared" si="45"/>
        <v>-8.6232459572908871E-3</v>
      </c>
      <c r="X180" s="27">
        <f t="shared" si="46"/>
        <v>-1.6038637150278947E-2</v>
      </c>
      <c r="Y180" s="27">
        <f t="shared" si="47"/>
        <v>-7.0799279856494812E-2</v>
      </c>
      <c r="Z180" s="28">
        <f t="shared" si="48"/>
        <v>1.0013342691044401E-4</v>
      </c>
      <c r="AA180" s="28">
        <f t="shared" si="49"/>
        <v>2.0242833357817834E-3</v>
      </c>
      <c r="AB180" s="28">
        <f t="shared" si="50"/>
        <v>7.436037083993363E-5</v>
      </c>
      <c r="AC180" s="28">
        <f t="shared" si="51"/>
        <v>2.5723788163830799E-4</v>
      </c>
      <c r="AD180" s="28">
        <f t="shared" si="52"/>
        <v>5.0125380281982723E-3</v>
      </c>
    </row>
    <row r="181" spans="10:30" x14ac:dyDescent="0.35">
      <c r="J181" s="38">
        <f>'Part 1 Data'!B181/'Part 1 Data'!B180-1</f>
        <v>-9.0618762475049852E-2</v>
      </c>
      <c r="K181" s="38">
        <f>'Part 1 Data'!C181/'Part 1 Data'!C180-1</f>
        <v>5.0030816886054819E-2</v>
      </c>
      <c r="L181" s="38">
        <f>'Part 1 Data'!D181/'Part 1 Data'!D180-1</f>
        <v>5.3834110268816682E-2</v>
      </c>
      <c r="M181" s="38">
        <f>'Part 1 Data'!E181/'Part 1 Data'!E180-1</f>
        <v>5.4308563718393765E-2</v>
      </c>
      <c r="N181" s="38">
        <f>'Part 1 Data'!F181/'Part 1 Data'!F180-1</f>
        <v>9.5693779904306719E-3</v>
      </c>
      <c r="O181" s="5">
        <f>'Part 1 Data'!G181/'Part 1 Data'!G180-1</f>
        <v>1.472941176470588E-2</v>
      </c>
      <c r="P181" s="29">
        <f t="shared" si="38"/>
        <v>-0.10534817423975573</v>
      </c>
      <c r="Q181" s="30">
        <f t="shared" si="39"/>
        <v>3.5301405121348939E-2</v>
      </c>
      <c r="R181" s="30">
        <f t="shared" si="40"/>
        <v>3.9104698504110802E-2</v>
      </c>
      <c r="S181" s="30">
        <f t="shared" si="41"/>
        <v>3.9579151953687886E-2</v>
      </c>
      <c r="T181" s="31">
        <f t="shared" si="42"/>
        <v>-5.1600337742752078E-3</v>
      </c>
      <c r="U181" s="27">
        <f t="shared" si="43"/>
        <v>-9.942925934790911E-2</v>
      </c>
      <c r="V181" s="27">
        <f t="shared" si="44"/>
        <v>3.4810590285741634E-2</v>
      </c>
      <c r="W181" s="27">
        <f t="shared" si="45"/>
        <v>4.6085809075113976E-2</v>
      </c>
      <c r="X181" s="27">
        <f t="shared" si="46"/>
        <v>4.6093103251980377E-2</v>
      </c>
      <c r="Y181" s="27">
        <f t="shared" si="47"/>
        <v>-2.6713433075056178E-3</v>
      </c>
      <c r="Z181" s="28">
        <f t="shared" si="48"/>
        <v>9.8861776144737717E-3</v>
      </c>
      <c r="AA181" s="28">
        <f t="shared" si="49"/>
        <v>1.2117771960417699E-3</v>
      </c>
      <c r="AB181" s="28">
        <f t="shared" si="50"/>
        <v>2.1239017981078577E-3</v>
      </c>
      <c r="AC181" s="28">
        <f t="shared" si="51"/>
        <v>2.1245741673977239E-3</v>
      </c>
      <c r="AD181" s="28">
        <f t="shared" si="52"/>
        <v>7.1360750665550541E-6</v>
      </c>
    </row>
    <row r="182" spans="10:30" x14ac:dyDescent="0.35">
      <c r="J182" s="38">
        <f>'Part 1 Data'!B182/'Part 1 Data'!B181-1</f>
        <v>-7.4626865671641895E-2</v>
      </c>
      <c r="K182" s="38">
        <f>'Part 1 Data'!C182/'Part 1 Data'!C181-1</f>
        <v>6.9941382944358033E-2</v>
      </c>
      <c r="L182" s="38">
        <f>'Part 1 Data'!D182/'Part 1 Data'!D181-1</f>
        <v>8.989650570351726E-3</v>
      </c>
      <c r="M182" s="38">
        <f>'Part 1 Data'!E182/'Part 1 Data'!E181-1</f>
        <v>-3.1594523615906533E-3</v>
      </c>
      <c r="N182" s="38">
        <f>'Part 1 Data'!F182/'Part 1 Data'!F181-1</f>
        <v>-0.12796208530805686</v>
      </c>
      <c r="O182" s="5">
        <f>'Part 1 Data'!G182/'Part 1 Data'!G181-1</f>
        <v>-7.2809905857255108E-3</v>
      </c>
      <c r="P182" s="29">
        <f t="shared" si="38"/>
        <v>-6.7345875085916385E-2</v>
      </c>
      <c r="Q182" s="30">
        <f t="shared" si="39"/>
        <v>7.7222373530083543E-2</v>
      </c>
      <c r="R182" s="30">
        <f t="shared" si="40"/>
        <v>1.6270641156077237E-2</v>
      </c>
      <c r="S182" s="30">
        <f t="shared" si="41"/>
        <v>4.1215382241348575E-3</v>
      </c>
      <c r="T182" s="31">
        <f t="shared" si="42"/>
        <v>-0.12068109472233135</v>
      </c>
      <c r="U182" s="27">
        <f t="shared" si="43"/>
        <v>-8.3437362544501154E-2</v>
      </c>
      <c r="V182" s="27">
        <f t="shared" si="44"/>
        <v>5.4721156344044848E-2</v>
      </c>
      <c r="W182" s="27">
        <f t="shared" si="45"/>
        <v>1.2413493766490202E-3</v>
      </c>
      <c r="X182" s="27">
        <f t="shared" si="46"/>
        <v>-1.1374912828004038E-2</v>
      </c>
      <c r="Y182" s="27">
        <f t="shared" si="47"/>
        <v>-0.14020280660599316</v>
      </c>
      <c r="Z182" s="28">
        <f t="shared" si="48"/>
        <v>6.9617934683825237E-3</v>
      </c>
      <c r="AA182" s="28">
        <f t="shared" si="49"/>
        <v>2.9944049516293998E-3</v>
      </c>
      <c r="AB182" s="28">
        <f t="shared" si="50"/>
        <v>1.5409482749069111E-6</v>
      </c>
      <c r="AC182" s="28">
        <f t="shared" si="51"/>
        <v>1.2938864184469082E-4</v>
      </c>
      <c r="AD182" s="28">
        <f t="shared" si="52"/>
        <v>1.9656826980197519E-2</v>
      </c>
    </row>
    <row r="183" spans="10:30" x14ac:dyDescent="0.35">
      <c r="J183" s="38">
        <f>'Part 1 Data'!B183/'Part 1 Data'!B182-1</f>
        <v>0.11717267552182165</v>
      </c>
      <c r="K183" s="38">
        <f>'Part 1 Data'!C183/'Part 1 Data'!C182-1</f>
        <v>1.9380973391120326E-2</v>
      </c>
      <c r="L183" s="38">
        <f>'Part 1 Data'!D183/'Part 1 Data'!D182-1</f>
        <v>-1.0540063889258544E-2</v>
      </c>
      <c r="M183" s="38">
        <f>'Part 1 Data'!E183/'Part 1 Data'!E182-1</f>
        <v>3.0758532149353091E-3</v>
      </c>
      <c r="N183" s="38">
        <f>'Part 1 Data'!F183/'Part 1 Data'!F182-1</f>
        <v>3.2608695652173836E-2</v>
      </c>
      <c r="O183" s="5">
        <f>'Part 1 Data'!G183/'Part 1 Data'!G182-1</f>
        <v>-7.2876763524245547E-3</v>
      </c>
      <c r="P183" s="29">
        <f t="shared" si="38"/>
        <v>0.1244603518742462</v>
      </c>
      <c r="Q183" s="30">
        <f t="shared" si="39"/>
        <v>2.6668649743544881E-2</v>
      </c>
      <c r="R183" s="30">
        <f t="shared" si="40"/>
        <v>-3.2523875368339894E-3</v>
      </c>
      <c r="S183" s="30">
        <f t="shared" si="41"/>
        <v>1.0363529567359864E-2</v>
      </c>
      <c r="T183" s="31">
        <f t="shared" si="42"/>
        <v>3.9896372004598391E-2</v>
      </c>
      <c r="U183" s="27">
        <f t="shared" si="43"/>
        <v>0.10836217864896239</v>
      </c>
      <c r="V183" s="27">
        <f t="shared" si="44"/>
        <v>4.1607467908071436E-3</v>
      </c>
      <c r="W183" s="27">
        <f t="shared" si="45"/>
        <v>-1.828836508296125E-2</v>
      </c>
      <c r="X183" s="27">
        <f t="shared" si="46"/>
        <v>-5.1396072514780754E-3</v>
      </c>
      <c r="Y183" s="27">
        <f t="shared" si="47"/>
        <v>2.0367974354237546E-2</v>
      </c>
      <c r="Z183" s="28">
        <f t="shared" si="48"/>
        <v>1.1742361761549639E-2</v>
      </c>
      <c r="AA183" s="28">
        <f t="shared" si="49"/>
        <v>1.7311813857211943E-5</v>
      </c>
      <c r="AB183" s="28">
        <f t="shared" si="50"/>
        <v>3.3446429740767626E-4</v>
      </c>
      <c r="AC183" s="28">
        <f t="shared" si="51"/>
        <v>2.6415562699446016E-5</v>
      </c>
      <c r="AD183" s="28">
        <f t="shared" si="52"/>
        <v>4.1485437929487837E-4</v>
      </c>
    </row>
    <row r="184" spans="10:30" x14ac:dyDescent="0.35">
      <c r="J184" s="38">
        <f>'Part 1 Data'!B184/'Part 1 Data'!B183-1</f>
        <v>9.702760084925699E-2</v>
      </c>
      <c r="K184" s="38">
        <f>'Part 1 Data'!C184/'Part 1 Data'!C183-1</f>
        <v>4.6818851710716425E-2</v>
      </c>
      <c r="L184" s="38">
        <f>'Part 1 Data'!D184/'Part 1 Data'!D183-1</f>
        <v>1.7655812545716021E-2</v>
      </c>
      <c r="M184" s="38">
        <f>'Part 1 Data'!E184/'Part 1 Data'!E183-1</f>
        <v>2.937098365464097E-2</v>
      </c>
      <c r="N184" s="38">
        <f>'Part 1 Data'!F184/'Part 1 Data'!F183-1</f>
        <v>-3.4210526315789469E-2</v>
      </c>
      <c r="O184" s="5">
        <f>'Part 1 Data'!G184/'Part 1 Data'!G183-1</f>
        <v>0</v>
      </c>
      <c r="P184" s="29">
        <f t="shared" si="38"/>
        <v>9.702760084925699E-2</v>
      </c>
      <c r="Q184" s="30">
        <f t="shared" si="39"/>
        <v>4.6818851710716425E-2</v>
      </c>
      <c r="R184" s="30">
        <f t="shared" si="40"/>
        <v>1.7655812545716021E-2</v>
      </c>
      <c r="S184" s="30">
        <f t="shared" si="41"/>
        <v>2.937098365464097E-2</v>
      </c>
      <c r="T184" s="31">
        <f t="shared" si="42"/>
        <v>-3.4210526315789469E-2</v>
      </c>
      <c r="U184" s="27">
        <f t="shared" si="43"/>
        <v>8.8217103976397732E-2</v>
      </c>
      <c r="V184" s="27">
        <f t="shared" si="44"/>
        <v>3.159862511040324E-2</v>
      </c>
      <c r="W184" s="27">
        <f t="shared" si="45"/>
        <v>9.9075113520133151E-3</v>
      </c>
      <c r="X184" s="27">
        <f t="shared" si="46"/>
        <v>2.1155523188227585E-2</v>
      </c>
      <c r="Y184" s="27">
        <f t="shared" si="47"/>
        <v>-4.6451247613725759E-2</v>
      </c>
      <c r="Z184" s="28">
        <f t="shared" si="48"/>
        <v>7.7822574339825685E-3</v>
      </c>
      <c r="AA184" s="28">
        <f t="shared" si="49"/>
        <v>9.984731088678062E-4</v>
      </c>
      <c r="AB184" s="28">
        <f t="shared" si="50"/>
        <v>9.8158781190272712E-5</v>
      </c>
      <c r="AC184" s="28">
        <f t="shared" si="51"/>
        <v>4.4755616136763507E-4</v>
      </c>
      <c r="AD184" s="28">
        <f t="shared" si="52"/>
        <v>2.157718404871663E-3</v>
      </c>
    </row>
    <row r="185" spans="10:30" x14ac:dyDescent="0.35">
      <c r="J185" s="38">
        <f>'Part 1 Data'!B185/'Part 1 Data'!B184-1</f>
        <v>0.10818656860847686</v>
      </c>
      <c r="K185" s="38">
        <f>'Part 1 Data'!C185/'Part 1 Data'!C184-1</f>
        <v>-8.8293160480564681E-2</v>
      </c>
      <c r="L185" s="38">
        <f>'Part 1 Data'!D185/'Part 1 Data'!D184-1</f>
        <v>-3.0972976099007732E-2</v>
      </c>
      <c r="M185" s="38">
        <f>'Part 1 Data'!E185/'Part 1 Data'!E184-1</f>
        <v>8.483466953334462E-3</v>
      </c>
      <c r="N185" s="38">
        <f>'Part 1 Data'!F185/'Part 1 Data'!F184-1</f>
        <v>0.10081743869209814</v>
      </c>
      <c r="O185" s="5">
        <f>'Part 1 Data'!G185/'Part 1 Data'!G184-1</f>
        <v>7.3411764705881843E-3</v>
      </c>
      <c r="P185" s="29">
        <f t="shared" si="38"/>
        <v>0.10084539213788868</v>
      </c>
      <c r="Q185" s="30">
        <f t="shared" si="39"/>
        <v>-9.5634336951152865E-2</v>
      </c>
      <c r="R185" s="30">
        <f t="shared" si="40"/>
        <v>-3.8314152569595916E-2</v>
      </c>
      <c r="S185" s="30">
        <f t="shared" si="41"/>
        <v>1.1422904827462776E-3</v>
      </c>
      <c r="T185" s="31">
        <f t="shared" si="42"/>
        <v>9.3476262221509954E-2</v>
      </c>
      <c r="U185" s="27">
        <f t="shared" si="43"/>
        <v>9.9376071735617605E-2</v>
      </c>
      <c r="V185" s="27">
        <f t="shared" si="44"/>
        <v>-0.10351338708087786</v>
      </c>
      <c r="W185" s="27">
        <f t="shared" si="45"/>
        <v>-3.8721277292710438E-2</v>
      </c>
      <c r="X185" s="27">
        <f t="shared" si="46"/>
        <v>2.6800648692107756E-4</v>
      </c>
      <c r="Y185" s="27">
        <f t="shared" si="47"/>
        <v>8.8576717394161841E-2</v>
      </c>
      <c r="Z185" s="28">
        <f t="shared" si="48"/>
        <v>9.8756036336026167E-3</v>
      </c>
      <c r="AA185" s="28">
        <f t="shared" si="49"/>
        <v>1.0715021304955651E-2</v>
      </c>
      <c r="AB185" s="28">
        <f t="shared" si="50"/>
        <v>1.4993373151789729E-3</v>
      </c>
      <c r="AC185" s="28">
        <f t="shared" si="51"/>
        <v>7.182747703177772E-8</v>
      </c>
      <c r="AD185" s="28">
        <f t="shared" si="52"/>
        <v>7.8458348643252133E-3</v>
      </c>
    </row>
    <row r="186" spans="10:30" x14ac:dyDescent="0.35">
      <c r="J186" s="38">
        <f>'Part 1 Data'!B186/'Part 1 Data'!B185-1</f>
        <v>-0.11037373384561644</v>
      </c>
      <c r="K186" s="38">
        <f>'Part 1 Data'!C186/'Part 1 Data'!C185-1</f>
        <v>-2.8151462680274464E-2</v>
      </c>
      <c r="L186" s="38">
        <f>'Part 1 Data'!D186/'Part 1 Data'!D185-1</f>
        <v>-9.1736861849059936E-3</v>
      </c>
      <c r="M186" s="38">
        <f>'Part 1 Data'!E186/'Part 1 Data'!E185-1</f>
        <v>-3.063032980581526E-2</v>
      </c>
      <c r="N186" s="38">
        <f>'Part 1 Data'!F186/'Part 1 Data'!F185-1</f>
        <v>-2.9702970297029729E-2</v>
      </c>
      <c r="O186" s="5">
        <f>'Part 1 Data'!G186/'Part 1 Data'!G185-1</f>
        <v>-1.4575352704849109E-2</v>
      </c>
      <c r="P186" s="29">
        <f t="shared" si="38"/>
        <v>-9.579838114076733E-2</v>
      </c>
      <c r="Q186" s="30">
        <f t="shared" si="39"/>
        <v>-1.3576109975425354E-2</v>
      </c>
      <c r="R186" s="30">
        <f t="shared" si="40"/>
        <v>5.4016665199431158E-3</v>
      </c>
      <c r="S186" s="30">
        <f t="shared" si="41"/>
        <v>-1.605497710096615E-2</v>
      </c>
      <c r="T186" s="31">
        <f t="shared" si="42"/>
        <v>-1.512761759218062E-2</v>
      </c>
      <c r="U186" s="27">
        <f t="shared" si="43"/>
        <v>-0.1191842307184757</v>
      </c>
      <c r="V186" s="27">
        <f t="shared" si="44"/>
        <v>-4.3371689280587648E-2</v>
      </c>
      <c r="W186" s="27">
        <f t="shared" si="45"/>
        <v>-1.6921987378608699E-2</v>
      </c>
      <c r="X186" s="27">
        <f t="shared" si="46"/>
        <v>-3.8845790272228647E-2</v>
      </c>
      <c r="Y186" s="27">
        <f t="shared" si="47"/>
        <v>-4.1943691594966019E-2</v>
      </c>
      <c r="Z186" s="28">
        <f t="shared" si="48"/>
        <v>1.4204880851954847E-2</v>
      </c>
      <c r="AA186" s="28">
        <f t="shared" si="49"/>
        <v>1.8811034310518414E-3</v>
      </c>
      <c r="AB186" s="28">
        <f t="shared" si="50"/>
        <v>2.863536568417921E-4</v>
      </c>
      <c r="AC186" s="28">
        <f t="shared" si="51"/>
        <v>1.5089954218739739E-3</v>
      </c>
      <c r="AD186" s="28">
        <f t="shared" si="52"/>
        <v>1.7592732646136231E-3</v>
      </c>
    </row>
    <row r="187" spans="10:30" x14ac:dyDescent="0.35">
      <c r="J187" s="38">
        <f>'Part 1 Data'!B187/'Part 1 Data'!B186-1</f>
        <v>6.7923046721633407E-2</v>
      </c>
      <c r="K187" s="38">
        <f>'Part 1 Data'!C187/'Part 1 Data'!C186-1</f>
        <v>6.5517397609937911E-2</v>
      </c>
      <c r="L187" s="38">
        <f>'Part 1 Data'!D187/'Part 1 Data'!D186-1</f>
        <v>3.4513320024781358E-2</v>
      </c>
      <c r="M187" s="38">
        <f>'Part 1 Data'!E187/'Part 1 Data'!E186-1</f>
        <v>5.4041521482796728E-2</v>
      </c>
      <c r="N187" s="38">
        <f>'Part 1 Data'!F187/'Part 1 Data'!F186-1</f>
        <v>-5.1020408163265252E-2</v>
      </c>
      <c r="O187" s="5">
        <f>'Part 1 Data'!G187/'Part 1 Data'!G186-1</f>
        <v>0</v>
      </c>
      <c r="P187" s="29">
        <f t="shared" si="38"/>
        <v>6.7923046721633407E-2</v>
      </c>
      <c r="Q187" s="30">
        <f t="shared" si="39"/>
        <v>6.5517397609937911E-2</v>
      </c>
      <c r="R187" s="30">
        <f t="shared" si="40"/>
        <v>3.4513320024781358E-2</v>
      </c>
      <c r="S187" s="30">
        <f t="shared" si="41"/>
        <v>5.4041521482796728E-2</v>
      </c>
      <c r="T187" s="31">
        <f t="shared" si="42"/>
        <v>-5.1020408163265252E-2</v>
      </c>
      <c r="U187" s="27">
        <f t="shared" si="43"/>
        <v>5.9112549848774149E-2</v>
      </c>
      <c r="V187" s="27">
        <f t="shared" si="44"/>
        <v>5.0297171009624726E-2</v>
      </c>
      <c r="W187" s="27">
        <f t="shared" si="45"/>
        <v>2.6765018831078652E-2</v>
      </c>
      <c r="X187" s="27">
        <f t="shared" si="46"/>
        <v>4.582606101638334E-2</v>
      </c>
      <c r="Y187" s="27">
        <f t="shared" si="47"/>
        <v>-6.3261129461201548E-2</v>
      </c>
      <c r="Z187" s="28">
        <f t="shared" si="48"/>
        <v>3.4942935496238086E-3</v>
      </c>
      <c r="AA187" s="28">
        <f t="shared" si="49"/>
        <v>2.529805411571434E-3</v>
      </c>
      <c r="AB187" s="28">
        <f t="shared" si="50"/>
        <v>7.1636623302799487E-4</v>
      </c>
      <c r="AC187" s="28">
        <f t="shared" si="51"/>
        <v>2.100027868277289E-3</v>
      </c>
      <c r="AD187" s="28">
        <f t="shared" si="52"/>
        <v>4.0019705007069027E-3</v>
      </c>
    </row>
    <row r="188" spans="10:30" x14ac:dyDescent="0.35">
      <c r="J188" s="38">
        <f>'Part 1 Data'!B188/'Part 1 Data'!B187-1</f>
        <v>8.6580882352941257E-2</v>
      </c>
      <c r="K188" s="38">
        <f>'Part 1 Data'!C188/'Part 1 Data'!C187-1</f>
        <v>3.1414657445528071E-2</v>
      </c>
      <c r="L188" s="38">
        <f>'Part 1 Data'!D188/'Part 1 Data'!D187-1</f>
        <v>-6.5126801799927359E-3</v>
      </c>
      <c r="M188" s="38">
        <f>'Part 1 Data'!E188/'Part 1 Data'!E187-1</f>
        <v>4.3452575479524302E-2</v>
      </c>
      <c r="N188" s="38">
        <f>'Part 1 Data'!F188/'Part 1 Data'!F187-1</f>
        <v>-2.9569892473118253E-2</v>
      </c>
      <c r="O188" s="5">
        <f>'Part 1 Data'!G188/'Part 1 Data'!G187-1</f>
        <v>-7.3954679055655559E-3</v>
      </c>
      <c r="P188" s="29">
        <f t="shared" si="38"/>
        <v>9.3976350258506813E-2</v>
      </c>
      <c r="Q188" s="30">
        <f t="shared" si="39"/>
        <v>3.8810125351093627E-2</v>
      </c>
      <c r="R188" s="30">
        <f t="shared" si="40"/>
        <v>8.8278772557282004E-4</v>
      </c>
      <c r="S188" s="30">
        <f t="shared" si="41"/>
        <v>5.0848043385089858E-2</v>
      </c>
      <c r="T188" s="31">
        <f t="shared" si="42"/>
        <v>-2.2174424567552697E-2</v>
      </c>
      <c r="U188" s="27">
        <f t="shared" si="43"/>
        <v>7.7770385480081999E-2</v>
      </c>
      <c r="V188" s="27">
        <f t="shared" si="44"/>
        <v>1.6194430845214887E-2</v>
      </c>
      <c r="W188" s="27">
        <f t="shared" si="45"/>
        <v>-1.4260981373695442E-2</v>
      </c>
      <c r="X188" s="27">
        <f t="shared" si="46"/>
        <v>3.5237115013110915E-2</v>
      </c>
      <c r="Y188" s="27">
        <f t="shared" si="47"/>
        <v>-4.1810613771054543E-2</v>
      </c>
      <c r="Z188" s="28">
        <f t="shared" si="48"/>
        <v>6.0482328577205488E-3</v>
      </c>
      <c r="AA188" s="28">
        <f t="shared" si="49"/>
        <v>2.6225959040044737E-4</v>
      </c>
      <c r="AB188" s="28">
        <f t="shared" si="50"/>
        <v>2.0337558974088834E-4</v>
      </c>
      <c r="AC188" s="28">
        <f t="shared" si="51"/>
        <v>1.2416542744472065E-3</v>
      </c>
      <c r="AD188" s="28">
        <f t="shared" si="52"/>
        <v>1.7481274239122958E-3</v>
      </c>
    </row>
    <row r="189" spans="10:30" x14ac:dyDescent="0.35">
      <c r="J189" s="38">
        <f>'Part 1 Data'!B189/'Part 1 Data'!B188-1</f>
        <v>4.060226695990532E-2</v>
      </c>
      <c r="K189" s="38">
        <f>'Part 1 Data'!C189/'Part 1 Data'!C188-1</f>
        <v>8.8628522433464196E-2</v>
      </c>
      <c r="L189" s="38">
        <f>'Part 1 Data'!D189/'Part 1 Data'!D188-1</f>
        <v>3.4250360001339519E-2</v>
      </c>
      <c r="M189" s="38">
        <f>'Part 1 Data'!E189/'Part 1 Data'!E188-1</f>
        <v>3.9535023790881141E-2</v>
      </c>
      <c r="N189" s="38">
        <f>'Part 1 Data'!F189/'Part 1 Data'!F188-1</f>
        <v>6.6481994459833826E-2</v>
      </c>
      <c r="O189" s="5">
        <f>'Part 1 Data'!G189/'Part 1 Data'!G188-1</f>
        <v>7.4505683446366433E-3</v>
      </c>
      <c r="P189" s="29">
        <f t="shared" si="38"/>
        <v>3.3151698615268677E-2</v>
      </c>
      <c r="Q189" s="30">
        <f t="shared" si="39"/>
        <v>8.1177954088827553E-2</v>
      </c>
      <c r="R189" s="30">
        <f t="shared" si="40"/>
        <v>2.6799791656702876E-2</v>
      </c>
      <c r="S189" s="30">
        <f t="shared" si="41"/>
        <v>3.2084455446244498E-2</v>
      </c>
      <c r="T189" s="31">
        <f t="shared" si="42"/>
        <v>5.9031426115197183E-2</v>
      </c>
      <c r="U189" s="27">
        <f t="shared" si="43"/>
        <v>3.1791770087046062E-2</v>
      </c>
      <c r="V189" s="27">
        <f t="shared" si="44"/>
        <v>7.3408295833151019E-2</v>
      </c>
      <c r="W189" s="27">
        <f t="shared" si="45"/>
        <v>2.6502058807636814E-2</v>
      </c>
      <c r="X189" s="27">
        <f t="shared" si="46"/>
        <v>3.1319563324467753E-2</v>
      </c>
      <c r="Y189" s="27">
        <f t="shared" si="47"/>
        <v>5.4241273161897537E-2</v>
      </c>
      <c r="Z189" s="28">
        <f t="shared" si="48"/>
        <v>1.0107166452675968E-3</v>
      </c>
      <c r="AA189" s="28">
        <f t="shared" si="49"/>
        <v>5.3887778971274175E-3</v>
      </c>
      <c r="AB189" s="28">
        <f t="shared" si="50"/>
        <v>7.0235912104343998E-4</v>
      </c>
      <c r="AC189" s="28">
        <f t="shared" si="51"/>
        <v>9.8091504683534567E-4</v>
      </c>
      <c r="AD189" s="28">
        <f t="shared" si="52"/>
        <v>2.942115714223586E-3</v>
      </c>
    </row>
    <row r="190" spans="10:30" x14ac:dyDescent="0.35">
      <c r="J190" s="38">
        <f>'Part 1 Data'!B190/'Part 1 Data'!B189-1</f>
        <v>0.12989757762965382</v>
      </c>
      <c r="K190" s="38">
        <f>'Part 1 Data'!C190/'Part 1 Data'!C189-1</f>
        <v>1.0497658310455904E-2</v>
      </c>
      <c r="L190" s="38">
        <f>'Part 1 Data'!D190/'Part 1 Data'!D189-1</f>
        <v>-1.1138543732545414E-2</v>
      </c>
      <c r="M190" s="38">
        <f>'Part 1 Data'!E190/'Part 1 Data'!E189-1</f>
        <v>-1.2839380279731638E-2</v>
      </c>
      <c r="N190" s="38">
        <f>'Part 1 Data'!F190/'Part 1 Data'!F189-1</f>
        <v>-4.1558441558441572E-2</v>
      </c>
      <c r="O190" s="5">
        <f>'Part 1 Data'!G190/'Part 1 Data'!G189-1</f>
        <v>7.3954679055656669E-3</v>
      </c>
      <c r="P190" s="29">
        <f t="shared" si="38"/>
        <v>0.12250210972408815</v>
      </c>
      <c r="Q190" s="30">
        <f t="shared" si="39"/>
        <v>3.1021904048902371E-3</v>
      </c>
      <c r="R190" s="30">
        <f t="shared" si="40"/>
        <v>-1.8534011638111081E-2</v>
      </c>
      <c r="S190" s="30">
        <f t="shared" si="41"/>
        <v>-2.0234848185297305E-2</v>
      </c>
      <c r="T190" s="31">
        <f t="shared" si="42"/>
        <v>-4.8953909464007239E-2</v>
      </c>
      <c r="U190" s="27">
        <f t="shared" si="43"/>
        <v>0.12108708075679456</v>
      </c>
      <c r="V190" s="27">
        <f t="shared" si="44"/>
        <v>-4.7225682898572787E-3</v>
      </c>
      <c r="W190" s="27">
        <f t="shared" si="45"/>
        <v>-1.888684492624812E-2</v>
      </c>
      <c r="X190" s="27">
        <f t="shared" si="46"/>
        <v>-2.1054840746145023E-2</v>
      </c>
      <c r="Y190" s="27">
        <f t="shared" si="47"/>
        <v>-5.3799162856377862E-2</v>
      </c>
      <c r="Z190" s="28">
        <f t="shared" si="48"/>
        <v>1.4662081126202486E-2</v>
      </c>
      <c r="AA190" s="28">
        <f t="shared" si="49"/>
        <v>2.2302651252365503E-5</v>
      </c>
      <c r="AB190" s="28">
        <f t="shared" si="50"/>
        <v>3.5671291126814435E-4</v>
      </c>
      <c r="AC190" s="28">
        <f t="shared" si="51"/>
        <v>4.4330631884552867E-4</v>
      </c>
      <c r="AD190" s="28">
        <f t="shared" si="52"/>
        <v>2.8943499240470672E-3</v>
      </c>
    </row>
    <row r="191" spans="10:30" x14ac:dyDescent="0.35">
      <c r="J191" s="38">
        <f>'Part 1 Data'!B191/'Part 1 Data'!B190-1</f>
        <v>-5.9568345323741001E-2</v>
      </c>
      <c r="K191" s="38">
        <f>'Part 1 Data'!C191/'Part 1 Data'!C190-1</f>
        <v>0.10341545322562085</v>
      </c>
      <c r="L191" s="38">
        <f>'Part 1 Data'!D191/'Part 1 Data'!D190-1</f>
        <v>4.1830728804264083E-3</v>
      </c>
      <c r="M191" s="38">
        <f>'Part 1 Data'!E191/'Part 1 Data'!E190-1</f>
        <v>6.2789796804751719E-2</v>
      </c>
      <c r="N191" s="38">
        <f>'Part 1 Data'!F191/'Part 1 Data'!F190-1</f>
        <v>5.1490514905148999E-2</v>
      </c>
      <c r="O191" s="5">
        <f>'Part 1 Data'!G191/'Part 1 Data'!G190-1</f>
        <v>2.2070588235294064E-2</v>
      </c>
      <c r="P191" s="29">
        <f t="shared" si="38"/>
        <v>-8.1638933559035065E-2</v>
      </c>
      <c r="Q191" s="30">
        <f t="shared" si="39"/>
        <v>8.1344864990326782E-2</v>
      </c>
      <c r="R191" s="30">
        <f t="shared" si="40"/>
        <v>-1.7887515354867656E-2</v>
      </c>
      <c r="S191" s="30">
        <f t="shared" si="41"/>
        <v>4.0719208569457654E-2</v>
      </c>
      <c r="T191" s="31">
        <f t="shared" si="42"/>
        <v>2.9419926669854934E-2</v>
      </c>
      <c r="U191" s="27">
        <f t="shared" si="43"/>
        <v>-6.8378842196600259E-2</v>
      </c>
      <c r="V191" s="27">
        <f t="shared" si="44"/>
        <v>8.8195226625307668E-2</v>
      </c>
      <c r="W191" s="27">
        <f t="shared" si="45"/>
        <v>-3.5652283132762974E-3</v>
      </c>
      <c r="X191" s="27">
        <f t="shared" si="46"/>
        <v>5.4574336338338331E-2</v>
      </c>
      <c r="Y191" s="27">
        <f t="shared" si="47"/>
        <v>3.9249793607212709E-2</v>
      </c>
      <c r="Z191" s="28">
        <f t="shared" si="48"/>
        <v>4.6756660601475599E-3</v>
      </c>
      <c r="AA191" s="28">
        <f t="shared" si="49"/>
        <v>7.7783979994893787E-3</v>
      </c>
      <c r="AB191" s="28">
        <f t="shared" si="50"/>
        <v>1.2710852925786953E-5</v>
      </c>
      <c r="AC191" s="28">
        <f t="shared" si="51"/>
        <v>2.9783581867700755E-3</v>
      </c>
      <c r="AD191" s="28">
        <f t="shared" si="52"/>
        <v>1.5405462982087956E-3</v>
      </c>
    </row>
    <row r="192" spans="10:30" x14ac:dyDescent="0.35">
      <c r="J192" s="38">
        <f>'Part 1 Data'!B192/'Part 1 Data'!B191-1</f>
        <v>-8.4302325581395277E-2</v>
      </c>
      <c r="K192" s="38">
        <f>'Part 1 Data'!C192/'Part 1 Data'!C191-1</f>
        <v>-7.8084167292873374E-3</v>
      </c>
      <c r="L192" s="38">
        <f>'Part 1 Data'!D192/'Part 1 Data'!D191-1</f>
        <v>-1.951577402787974E-2</v>
      </c>
      <c r="M192" s="38">
        <f>'Part 1 Data'!E192/'Part 1 Data'!E191-1</f>
        <v>-2.1615233382668131E-2</v>
      </c>
      <c r="N192" s="38">
        <f>'Part 1 Data'!F192/'Part 1 Data'!F191-1</f>
        <v>0.12886597938144329</v>
      </c>
      <c r="O192" s="5">
        <f>'Part 1 Data'!G192/'Part 1 Data'!G191-1</f>
        <v>2.8776647175284387E-2</v>
      </c>
      <c r="P192" s="29">
        <f t="shared" si="38"/>
        <v>-0.11307897275667966</v>
      </c>
      <c r="Q192" s="30">
        <f t="shared" si="39"/>
        <v>-3.6585063904571724E-2</v>
      </c>
      <c r="R192" s="30">
        <f t="shared" si="40"/>
        <v>-4.8292421203164126E-2</v>
      </c>
      <c r="S192" s="30">
        <f t="shared" si="41"/>
        <v>-5.0391880557952518E-2</v>
      </c>
      <c r="T192" s="31">
        <f t="shared" si="42"/>
        <v>0.1000893322061589</v>
      </c>
      <c r="U192" s="27">
        <f t="shared" si="43"/>
        <v>-9.3112822454254535E-2</v>
      </c>
      <c r="V192" s="27">
        <f t="shared" si="44"/>
        <v>-2.3028643329600522E-2</v>
      </c>
      <c r="W192" s="27">
        <f t="shared" si="45"/>
        <v>-2.7264075221582446E-2</v>
      </c>
      <c r="X192" s="27">
        <f t="shared" si="46"/>
        <v>-2.9830693849081515E-2</v>
      </c>
      <c r="Y192" s="27">
        <f t="shared" si="47"/>
        <v>0.11662525808350699</v>
      </c>
      <c r="Z192" s="28">
        <f t="shared" si="48"/>
        <v>8.6699977053975273E-3</v>
      </c>
      <c r="AA192" s="28">
        <f t="shared" si="49"/>
        <v>5.3031841360195466E-4</v>
      </c>
      <c r="AB192" s="28">
        <f t="shared" si="50"/>
        <v>7.4332979768810593E-4</v>
      </c>
      <c r="AC192" s="28">
        <f t="shared" si="51"/>
        <v>8.8987029551762975E-4</v>
      </c>
      <c r="AD192" s="28">
        <f t="shared" si="52"/>
        <v>1.3601450823044613E-2</v>
      </c>
    </row>
    <row r="193" spans="10:30" x14ac:dyDescent="0.35">
      <c r="J193" s="38">
        <f>'Part 1 Data'!B193/'Part 1 Data'!B192-1</f>
        <v>-2.322472848788637E-2</v>
      </c>
      <c r="K193" s="38">
        <f>'Part 1 Data'!C193/'Part 1 Data'!C192-1</f>
        <v>7.0697865802995974E-2</v>
      </c>
      <c r="L193" s="38">
        <f>'Part 1 Data'!D193/'Part 1 Data'!D192-1</f>
        <v>5.1473278126974664E-2</v>
      </c>
      <c r="M193" s="38">
        <f>'Part 1 Data'!E193/'Part 1 Data'!E192-1</f>
        <v>4.6680439371874272E-2</v>
      </c>
      <c r="N193" s="38">
        <f>'Part 1 Data'!F193/'Part 1 Data'!F192-1</f>
        <v>0.20091324200913241</v>
      </c>
      <c r="O193" s="5">
        <f>'Part 1 Data'!G193/'Part 1 Data'!G192-1</f>
        <v>8.3915145005370562E-2</v>
      </c>
      <c r="P193" s="29">
        <f t="shared" si="38"/>
        <v>-0.10713987349325693</v>
      </c>
      <c r="Q193" s="30">
        <f t="shared" si="39"/>
        <v>-1.3217279202374588E-2</v>
      </c>
      <c r="R193" s="30">
        <f t="shared" si="40"/>
        <v>-3.2441866878395897E-2</v>
      </c>
      <c r="S193" s="30">
        <f t="shared" si="41"/>
        <v>-3.723470563349629E-2</v>
      </c>
      <c r="T193" s="31">
        <f t="shared" si="42"/>
        <v>0.11699809700376185</v>
      </c>
      <c r="U193" s="27">
        <f t="shared" si="43"/>
        <v>-3.2035225360745628E-2</v>
      </c>
      <c r="V193" s="27">
        <f t="shared" si="44"/>
        <v>5.5477639202682789E-2</v>
      </c>
      <c r="W193" s="27">
        <f t="shared" si="45"/>
        <v>4.3724976933271958E-2</v>
      </c>
      <c r="X193" s="27">
        <f t="shared" si="46"/>
        <v>3.8464978905460884E-2</v>
      </c>
      <c r="Y193" s="27">
        <f t="shared" si="47"/>
        <v>0.18867252071119611</v>
      </c>
      <c r="Z193" s="28">
        <f t="shared" si="48"/>
        <v>1.0262556639137599E-3</v>
      </c>
      <c r="AA193" s="28">
        <f t="shared" si="49"/>
        <v>3.0777684515030461E-3</v>
      </c>
      <c r="AB193" s="28">
        <f t="shared" si="50"/>
        <v>1.9118736078151649E-3</v>
      </c>
      <c r="AC193" s="28">
        <f t="shared" si="51"/>
        <v>1.4795546021975508E-3</v>
      </c>
      <c r="AD193" s="28">
        <f t="shared" si="52"/>
        <v>3.5597320071516725E-2</v>
      </c>
    </row>
    <row r="194" spans="10:30" x14ac:dyDescent="0.35">
      <c r="J194" s="38">
        <f>'Part 1 Data'!B194/'Part 1 Data'!B193-1</f>
        <v>4.4474854601436853E-2</v>
      </c>
      <c r="K194" s="38">
        <f>'Part 1 Data'!C194/'Part 1 Data'!C193-1</f>
        <v>3.2615874924459387E-2</v>
      </c>
      <c r="L194" s="38">
        <f>'Part 1 Data'!D194/'Part 1 Data'!D193-1</f>
        <v>-1.2951995382194603E-2</v>
      </c>
      <c r="M194" s="38">
        <f>'Part 1 Data'!E194/'Part 1 Data'!E193-1</f>
        <v>3.9076319081927657E-2</v>
      </c>
      <c r="N194" s="38">
        <f>'Part 1 Data'!F194/'Part 1 Data'!F193-1</f>
        <v>-3.802281368821292E-2</v>
      </c>
      <c r="O194" s="5">
        <f>'Part 1 Data'!G194/'Part 1 Data'!G193-1</f>
        <v>1.9364961393946833E-2</v>
      </c>
      <c r="P194" s="29">
        <f t="shared" si="38"/>
        <v>2.5109893207490019E-2</v>
      </c>
      <c r="Q194" s="30">
        <f t="shared" si="39"/>
        <v>1.3250913530512554E-2</v>
      </c>
      <c r="R194" s="30">
        <f t="shared" si="40"/>
        <v>-3.2316956776141437E-2</v>
      </c>
      <c r="S194" s="30">
        <f t="shared" si="41"/>
        <v>1.9711357687980824E-2</v>
      </c>
      <c r="T194" s="31">
        <f t="shared" si="42"/>
        <v>-5.7387775082159753E-2</v>
      </c>
      <c r="U194" s="27">
        <f t="shared" si="43"/>
        <v>3.5664357728577595E-2</v>
      </c>
      <c r="V194" s="27">
        <f t="shared" si="44"/>
        <v>1.7395648324146203E-2</v>
      </c>
      <c r="W194" s="27">
        <f t="shared" si="45"/>
        <v>-2.0700296575897309E-2</v>
      </c>
      <c r="X194" s="27">
        <f t="shared" si="46"/>
        <v>3.0860858615514273E-2</v>
      </c>
      <c r="Y194" s="27">
        <f t="shared" si="47"/>
        <v>-5.026353498614921E-2</v>
      </c>
      <c r="Z194" s="28">
        <f t="shared" si="48"/>
        <v>1.2719464121919524E-3</v>
      </c>
      <c r="AA194" s="28">
        <f t="shared" si="49"/>
        <v>3.0260858061737059E-4</v>
      </c>
      <c r="AB194" s="28">
        <f t="shared" si="50"/>
        <v>4.2850227833010585E-4</v>
      </c>
      <c r="AC194" s="28">
        <f t="shared" si="51"/>
        <v>9.5239259448676151E-4</v>
      </c>
      <c r="AD194" s="28">
        <f t="shared" si="52"/>
        <v>2.5264229493038456E-3</v>
      </c>
    </row>
    <row r="195" spans="10:30" x14ac:dyDescent="0.35">
      <c r="J195" s="38">
        <f>'Part 1 Data'!B195/'Part 1 Data'!B194-1</f>
        <v>9.0894202423845272E-2</v>
      </c>
      <c r="K195" s="38">
        <f>'Part 1 Data'!C195/'Part 1 Data'!C194-1</f>
        <v>6.6810815567869275E-2</v>
      </c>
      <c r="L195" s="38">
        <f>'Part 1 Data'!D195/'Part 1 Data'!D194-1</f>
        <v>2.7373446875325502E-2</v>
      </c>
      <c r="M195" s="38">
        <f>'Part 1 Data'!E195/'Part 1 Data'!E194-1</f>
        <v>5.7193867488762873E-3</v>
      </c>
      <c r="N195" s="38">
        <f>'Part 1 Data'!F195/'Part 1 Data'!F194-1</f>
        <v>0.1541501976284585</v>
      </c>
      <c r="O195" s="5">
        <f>'Part 1 Data'!G195/'Part 1 Data'!G194-1</f>
        <v>3.163480233311744E-2</v>
      </c>
      <c r="P195" s="29">
        <f t="shared" si="38"/>
        <v>5.9259400090727832E-2</v>
      </c>
      <c r="Q195" s="30">
        <f t="shared" si="39"/>
        <v>3.5176013234751835E-2</v>
      </c>
      <c r="R195" s="30">
        <f t="shared" si="40"/>
        <v>-4.2613554577919377E-3</v>
      </c>
      <c r="S195" s="30">
        <f t="shared" si="41"/>
        <v>-2.5915415584241153E-2</v>
      </c>
      <c r="T195" s="31">
        <f t="shared" si="42"/>
        <v>0.12251539529534106</v>
      </c>
      <c r="U195" s="27">
        <f t="shared" si="43"/>
        <v>8.2083705550986014E-2</v>
      </c>
      <c r="V195" s="27">
        <f t="shared" si="44"/>
        <v>5.1590588967556091E-2</v>
      </c>
      <c r="W195" s="27">
        <f t="shared" si="45"/>
        <v>1.9625145681622796E-2</v>
      </c>
      <c r="X195" s="27">
        <f t="shared" si="46"/>
        <v>-2.4960737175370971E-3</v>
      </c>
      <c r="Y195" s="27">
        <f t="shared" si="47"/>
        <v>0.1419094763305222</v>
      </c>
      <c r="Z195" s="28">
        <f t="shared" si="48"/>
        <v>6.7377347169809724E-3</v>
      </c>
      <c r="AA195" s="28">
        <f t="shared" si="49"/>
        <v>2.6615888700193204E-3</v>
      </c>
      <c r="AB195" s="28">
        <f t="shared" si="50"/>
        <v>3.8514634302491788E-4</v>
      </c>
      <c r="AC195" s="28">
        <f t="shared" si="51"/>
        <v>6.2303840033794642E-6</v>
      </c>
      <c r="AD195" s="28">
        <f t="shared" si="52"/>
        <v>2.0138299472403039E-2</v>
      </c>
    </row>
    <row r="196" spans="10:30" x14ac:dyDescent="0.35">
      <c r="J196" s="38">
        <f>'Part 1 Data'!B196/'Part 1 Data'!B195-1</f>
        <v>-6.9058699894910647E-2</v>
      </c>
      <c r="K196" s="38">
        <f>'Part 1 Data'!C196/'Part 1 Data'!C195-1</f>
        <v>-4.7237305415215314E-3</v>
      </c>
      <c r="L196" s="38">
        <f>'Part 1 Data'!D196/'Part 1 Data'!D195-1</f>
        <v>6.8462174258845376E-3</v>
      </c>
      <c r="M196" s="38">
        <f>'Part 1 Data'!E196/'Part 1 Data'!E195-1</f>
        <v>3.8290845288471598E-2</v>
      </c>
      <c r="N196" s="38">
        <f>'Part 1 Data'!F196/'Part 1 Data'!F195-1</f>
        <v>-1.3698630136986356E-2</v>
      </c>
      <c r="O196" s="5">
        <f>'Part 1 Data'!G196/'Part 1 Data'!G195-1</f>
        <v>4.9079272841493493E-2</v>
      </c>
      <c r="P196" s="29">
        <f t="shared" ref="P196:P259" si="53">J196-$O196</f>
        <v>-0.11813797273640414</v>
      </c>
      <c r="Q196" s="30">
        <f t="shared" ref="Q196:Q259" si="54">K196-$O196</f>
        <v>-5.3803003383015024E-2</v>
      </c>
      <c r="R196" s="30">
        <f t="shared" ref="R196:R259" si="55">L196-$O196</f>
        <v>-4.2233055415608955E-2</v>
      </c>
      <c r="S196" s="30">
        <f t="shared" ref="S196:S259" si="56">M196-$O196</f>
        <v>-1.0788427553021895E-2</v>
      </c>
      <c r="T196" s="31">
        <f t="shared" ref="T196:T259" si="57">N196-$O196</f>
        <v>-6.2777902978479849E-2</v>
      </c>
      <c r="U196" s="27">
        <f t="shared" ref="U196:U259" si="58">J196-B$2</f>
        <v>-7.7869196767769905E-2</v>
      </c>
      <c r="V196" s="27">
        <f t="shared" ref="V196:V259" si="59">K196-C$2</f>
        <v>-1.9943957141834716E-2</v>
      </c>
      <c r="W196" s="27">
        <f t="shared" ref="W196:W259" si="60">L196-D$2</f>
        <v>-9.0208376781816813E-4</v>
      </c>
      <c r="X196" s="27">
        <f t="shared" ref="X196:X259" si="61">M196-E$2</f>
        <v>3.0075384822058213E-2</v>
      </c>
      <c r="Y196" s="27">
        <f t="shared" ref="Y196:Y259" si="62">N196-F$2</f>
        <v>-2.5939351434922646E-2</v>
      </c>
      <c r="Z196" s="28">
        <f t="shared" ref="Z196:Z259" si="63">(U196)^2</f>
        <v>6.063611805257667E-3</v>
      </c>
      <c r="AA196" s="28">
        <f t="shared" ref="AA196:AA259" si="64">(V196)^2</f>
        <v>3.9776142647533996E-4</v>
      </c>
      <c r="AB196" s="28">
        <f t="shared" ref="AB196:AB259" si="65">(W196)^2</f>
        <v>8.1375512416102265E-7</v>
      </c>
      <c r="AC196" s="28">
        <f t="shared" ref="AC196:AC259" si="66">(X196)^2</f>
        <v>9.0452877219488956E-4</v>
      </c>
      <c r="AD196" s="28">
        <f t="shared" ref="AD196:AD259" si="67">(Y196)^2</f>
        <v>6.7284995286442354E-4</v>
      </c>
    </row>
    <row r="197" spans="10:30" x14ac:dyDescent="0.35">
      <c r="J197" s="38">
        <f>'Part 1 Data'!B197/'Part 1 Data'!B196-1</f>
        <v>6.547331075632945E-2</v>
      </c>
      <c r="K197" s="38">
        <f>'Part 1 Data'!C197/'Part 1 Data'!C196-1</f>
        <v>4.0515786189269543E-2</v>
      </c>
      <c r="L197" s="38">
        <f>'Part 1 Data'!D197/'Part 1 Data'!D196-1</f>
        <v>5.0881323379077248E-3</v>
      </c>
      <c r="M197" s="38">
        <f>'Part 1 Data'!E197/'Part 1 Data'!E196-1</f>
        <v>7.007952286282304E-2</v>
      </c>
      <c r="N197" s="38">
        <f>'Part 1 Data'!F197/'Part 1 Data'!F196-1</f>
        <v>0.17708333333333326</v>
      </c>
      <c r="O197" s="5">
        <f>'Part 1 Data'!G197/'Part 1 Data'!G196-1</f>
        <v>5.846027171675594E-2</v>
      </c>
      <c r="P197" s="29">
        <f t="shared" si="53"/>
        <v>7.0130390395735098E-3</v>
      </c>
      <c r="Q197" s="30">
        <f t="shared" si="54"/>
        <v>-1.7944485527486398E-2</v>
      </c>
      <c r="R197" s="30">
        <f t="shared" si="55"/>
        <v>-5.3372139378848216E-2</v>
      </c>
      <c r="S197" s="30">
        <f t="shared" si="56"/>
        <v>1.16192511460671E-2</v>
      </c>
      <c r="T197" s="31">
        <f t="shared" si="57"/>
        <v>0.11862306161657732</v>
      </c>
      <c r="U197" s="27">
        <f t="shared" si="58"/>
        <v>5.6662813883470192E-2</v>
      </c>
      <c r="V197" s="27">
        <f t="shared" si="59"/>
        <v>2.5295559588956358E-2</v>
      </c>
      <c r="W197" s="27">
        <f t="shared" si="60"/>
        <v>-2.660168855794981E-3</v>
      </c>
      <c r="X197" s="27">
        <f t="shared" si="61"/>
        <v>6.1864062396409653E-2</v>
      </c>
      <c r="Y197" s="27">
        <f t="shared" si="62"/>
        <v>0.16484261203539696</v>
      </c>
      <c r="Z197" s="28">
        <f t="shared" si="63"/>
        <v>3.2106744771927824E-3</v>
      </c>
      <c r="AA197" s="28">
        <f t="shared" si="64"/>
        <v>6.3986533491844192E-4</v>
      </c>
      <c r="AB197" s="28">
        <f t="shared" si="65"/>
        <v>7.0764983413415785E-6</v>
      </c>
      <c r="AC197" s="28">
        <f t="shared" si="66"/>
        <v>3.8271622161868669E-3</v>
      </c>
      <c r="AD197" s="28">
        <f t="shared" si="67"/>
        <v>2.71730867426524E-2</v>
      </c>
    </row>
    <row r="198" spans="10:30" x14ac:dyDescent="0.35">
      <c r="J198" s="38">
        <f>'Part 1 Data'!B198/'Part 1 Data'!B197-1</f>
        <v>0.11624035114272746</v>
      </c>
      <c r="K198" s="38">
        <f>'Part 1 Data'!C198/'Part 1 Data'!C197-1</f>
        <v>5.2451661029409458E-2</v>
      </c>
      <c r="L198" s="38">
        <f>'Part 1 Data'!D198/'Part 1 Data'!D197-1</f>
        <v>5.6865026467665114E-3</v>
      </c>
      <c r="M198" s="38">
        <f>'Part 1 Data'!E198/'Part 1 Data'!E197-1</f>
        <v>-3.6813748258244461E-2</v>
      </c>
      <c r="N198" s="38">
        <f>'Part 1 Data'!F198/'Part 1 Data'!F197-1</f>
        <v>6.7846607669616477E-2</v>
      </c>
      <c r="O198" s="5">
        <f>'Part 1 Data'!G198/'Part 1 Data'!G197-1</f>
        <v>-5.5160708602949304E-3</v>
      </c>
      <c r="P198" s="29">
        <f t="shared" si="53"/>
        <v>0.12175642200302239</v>
      </c>
      <c r="Q198" s="30">
        <f t="shared" si="54"/>
        <v>5.7967731889704388E-2</v>
      </c>
      <c r="R198" s="30">
        <f t="shared" si="55"/>
        <v>1.1202573507061442E-2</v>
      </c>
      <c r="S198" s="30">
        <f t="shared" si="56"/>
        <v>-3.129767739794953E-2</v>
      </c>
      <c r="T198" s="31">
        <f t="shared" si="57"/>
        <v>7.3362678529911407E-2</v>
      </c>
      <c r="U198" s="27">
        <f t="shared" si="58"/>
        <v>0.1074298542698682</v>
      </c>
      <c r="V198" s="27">
        <f t="shared" si="59"/>
        <v>3.7231434429096273E-2</v>
      </c>
      <c r="W198" s="27">
        <f t="shared" si="60"/>
        <v>-2.0617985469361944E-3</v>
      </c>
      <c r="X198" s="27">
        <f t="shared" si="61"/>
        <v>-4.5029208724657849E-2</v>
      </c>
      <c r="Y198" s="27">
        <f t="shared" si="62"/>
        <v>5.5605886371680187E-2</v>
      </c>
      <c r="Z198" s="28">
        <f t="shared" si="63"/>
        <v>1.1541173588445119E-2</v>
      </c>
      <c r="AA198" s="28">
        <f t="shared" si="64"/>
        <v>1.3861797096480952E-3</v>
      </c>
      <c r="AB198" s="28">
        <f t="shared" si="65"/>
        <v>4.2510132481482022E-6</v>
      </c>
      <c r="AC198" s="28">
        <f t="shared" si="66"/>
        <v>2.0276296383688027E-3</v>
      </c>
      <c r="AD198" s="28">
        <f t="shared" si="67"/>
        <v>3.0920145991802082E-3</v>
      </c>
    </row>
    <row r="199" spans="10:30" x14ac:dyDescent="0.35">
      <c r="J199" s="38">
        <f>'Part 1 Data'!B199/'Part 1 Data'!B198-1</f>
        <v>-4.9355932203389852E-2</v>
      </c>
      <c r="K199" s="38">
        <f>'Part 1 Data'!C199/'Part 1 Data'!C198-1</f>
        <v>-7.2656137400940235E-2</v>
      </c>
      <c r="L199" s="38">
        <f>'Part 1 Data'!D199/'Part 1 Data'!D198-1</f>
        <v>-1.492503007224999E-2</v>
      </c>
      <c r="M199" s="38">
        <f>'Part 1 Data'!E199/'Part 1 Data'!E198-1</f>
        <v>-7.1928014119417072E-2</v>
      </c>
      <c r="N199" s="38">
        <f>'Part 1 Data'!F199/'Part 1 Data'!F198-1</f>
        <v>-6.6298342541436517E-2</v>
      </c>
      <c r="O199" s="5">
        <f>'Part 1 Data'!G199/'Part 1 Data'!G198-1</f>
        <v>3.3351111111111109E-2</v>
      </c>
      <c r="P199" s="29">
        <f t="shared" si="53"/>
        <v>-8.2707043314500961E-2</v>
      </c>
      <c r="Q199" s="30">
        <f t="shared" si="54"/>
        <v>-0.10600724851205134</v>
      </c>
      <c r="R199" s="30">
        <f t="shared" si="55"/>
        <v>-4.8276141183361099E-2</v>
      </c>
      <c r="S199" s="30">
        <f t="shared" si="56"/>
        <v>-0.10527912523052818</v>
      </c>
      <c r="T199" s="31">
        <f t="shared" si="57"/>
        <v>-9.9649453652547626E-2</v>
      </c>
      <c r="U199" s="27">
        <f t="shared" si="58"/>
        <v>-5.816642907624911E-2</v>
      </c>
      <c r="V199" s="27">
        <f t="shared" si="59"/>
        <v>-8.7876364001253413E-2</v>
      </c>
      <c r="W199" s="27">
        <f t="shared" si="60"/>
        <v>-2.2673331265952695E-2</v>
      </c>
      <c r="X199" s="27">
        <f t="shared" si="61"/>
        <v>-8.014347458583046E-2</v>
      </c>
      <c r="Y199" s="27">
        <f t="shared" si="62"/>
        <v>-7.8539063839372814E-2</v>
      </c>
      <c r="Z199" s="28">
        <f t="shared" si="63"/>
        <v>3.3833334714823177E-3</v>
      </c>
      <c r="AA199" s="28">
        <f t="shared" si="64"/>
        <v>7.7222553500807863E-3</v>
      </c>
      <c r="AB199" s="28">
        <f t="shared" si="65"/>
        <v>5.1407995069562809E-4</v>
      </c>
      <c r="AC199" s="28">
        <f t="shared" si="66"/>
        <v>6.4229765186896524E-3</v>
      </c>
      <c r="AD199" s="28">
        <f t="shared" si="67"/>
        <v>6.1683845487650784E-3</v>
      </c>
    </row>
    <row r="200" spans="10:30" x14ac:dyDescent="0.35">
      <c r="J200" s="38">
        <f>'Part 1 Data'!B200/'Part 1 Data'!B199-1</f>
        <v>5.3344743973755548E-2</v>
      </c>
      <c r="K200" s="38">
        <f>'Part 1 Data'!C200/'Part 1 Data'!C199-1</f>
        <v>3.9656904217045152E-2</v>
      </c>
      <c r="L200" s="38">
        <f>'Part 1 Data'!D200/'Part 1 Data'!D199-1</f>
        <v>-4.2933476444921848E-3</v>
      </c>
      <c r="M200" s="38">
        <f>'Part 1 Data'!E200/'Part 1 Data'!E199-1</f>
        <v>-1.0911471593801902E-3</v>
      </c>
      <c r="N200" s="38">
        <f>'Part 1 Data'!F200/'Part 1 Data'!F199-1</f>
        <v>-3.5502958579881616E-2</v>
      </c>
      <c r="O200" s="5">
        <f>'Part 1 Data'!G200/'Part 1 Data'!G199-1</f>
        <v>4.4283109107800422E-2</v>
      </c>
      <c r="P200" s="29">
        <f t="shared" si="53"/>
        <v>9.061634865955126E-3</v>
      </c>
      <c r="Q200" s="30">
        <f t="shared" si="54"/>
        <v>-4.62620489075527E-3</v>
      </c>
      <c r="R200" s="30">
        <f t="shared" si="55"/>
        <v>-4.8576456752292607E-2</v>
      </c>
      <c r="S200" s="30">
        <f t="shared" si="56"/>
        <v>-4.5374256267180613E-2</v>
      </c>
      <c r="T200" s="31">
        <f t="shared" si="57"/>
        <v>-7.9786067687682038E-2</v>
      </c>
      <c r="U200" s="27">
        <f t="shared" si="58"/>
        <v>4.453424710089629E-2</v>
      </c>
      <c r="V200" s="27">
        <f t="shared" si="59"/>
        <v>2.4436677616731968E-2</v>
      </c>
      <c r="W200" s="27">
        <f t="shared" si="60"/>
        <v>-1.2041648838194891E-2</v>
      </c>
      <c r="X200" s="27">
        <f t="shared" si="61"/>
        <v>-9.3066076257935747E-3</v>
      </c>
      <c r="Y200" s="27">
        <f t="shared" si="62"/>
        <v>-4.7743679877817906E-2</v>
      </c>
      <c r="Z200" s="28">
        <f t="shared" si="63"/>
        <v>1.9832991648436895E-3</v>
      </c>
      <c r="AA200" s="28">
        <f t="shared" si="64"/>
        <v>5.971512129440892E-4</v>
      </c>
      <c r="AB200" s="28">
        <f t="shared" si="65"/>
        <v>1.4500130674240035E-4</v>
      </c>
      <c r="AC200" s="28">
        <f t="shared" si="66"/>
        <v>8.6612945500479116E-5</v>
      </c>
      <c r="AD200" s="28">
        <f t="shared" si="67"/>
        <v>2.2794589682755546E-3</v>
      </c>
    </row>
    <row r="201" spans="10:30" x14ac:dyDescent="0.35">
      <c r="J201" s="38">
        <f>'Part 1 Data'!B201/'Part 1 Data'!B200-1</f>
        <v>1.4624238320920968E-2</v>
      </c>
      <c r="K201" s="38">
        <f>'Part 1 Data'!C201/'Part 1 Data'!C200-1</f>
        <v>-1.8205316379525938E-2</v>
      </c>
      <c r="L201" s="38">
        <f>'Part 1 Data'!D201/'Part 1 Data'!D200-1</f>
        <v>-7.2411126473413967E-3</v>
      </c>
      <c r="M201" s="38">
        <f>'Part 1 Data'!E201/'Part 1 Data'!E200-1</f>
        <v>-3.0377429154009428E-2</v>
      </c>
      <c r="N201" s="38">
        <f>'Part 1 Data'!F201/'Part 1 Data'!F200-1</f>
        <v>-3.0674846625766916E-2</v>
      </c>
      <c r="O201" s="5">
        <f>'Part 1 Data'!G201/'Part 1 Data'!G200-1</f>
        <v>3.9538714991762758E-2</v>
      </c>
      <c r="P201" s="29">
        <f t="shared" si="53"/>
        <v>-2.491447667084179E-2</v>
      </c>
      <c r="Q201" s="30">
        <f t="shared" si="54"/>
        <v>-5.7744031371288695E-2</v>
      </c>
      <c r="R201" s="30">
        <f t="shared" si="55"/>
        <v>-4.6779827639104155E-2</v>
      </c>
      <c r="S201" s="30">
        <f t="shared" si="56"/>
        <v>-6.9916144145772186E-2</v>
      </c>
      <c r="T201" s="31">
        <f t="shared" si="57"/>
        <v>-7.0213561617529674E-2</v>
      </c>
      <c r="U201" s="27">
        <f t="shared" si="58"/>
        <v>5.8137414480617065E-3</v>
      </c>
      <c r="V201" s="27">
        <f t="shared" si="59"/>
        <v>-3.3425542979839122E-2</v>
      </c>
      <c r="W201" s="27">
        <f t="shared" si="60"/>
        <v>-1.4989413841044102E-2</v>
      </c>
      <c r="X201" s="27">
        <f t="shared" si="61"/>
        <v>-3.8592889620422816E-2</v>
      </c>
      <c r="Y201" s="27">
        <f t="shared" si="62"/>
        <v>-4.2915567923703206E-2</v>
      </c>
      <c r="Z201" s="28">
        <f t="shared" si="63"/>
        <v>3.3799589624910629E-5</v>
      </c>
      <c r="AA201" s="28">
        <f t="shared" si="64"/>
        <v>1.1172669234970724E-3</v>
      </c>
      <c r="AB201" s="28">
        <f t="shared" si="65"/>
        <v>2.2468252729808451E-4</v>
      </c>
      <c r="AC201" s="28">
        <f t="shared" si="66"/>
        <v>1.489411129254139E-3</v>
      </c>
      <c r="AD201" s="28">
        <f t="shared" si="67"/>
        <v>1.8417459702139835E-3</v>
      </c>
    </row>
    <row r="202" spans="10:30" x14ac:dyDescent="0.35">
      <c r="J202" s="38">
        <f>'Part 1 Data'!B202/'Part 1 Data'!B201-1</f>
        <v>-7.5937541705592082E-2</v>
      </c>
      <c r="K202" s="38">
        <f>'Part 1 Data'!C202/'Part 1 Data'!C201-1</f>
        <v>5.443139532262431E-2</v>
      </c>
      <c r="L202" s="38">
        <f>'Part 1 Data'!D202/'Part 1 Data'!D201-1</f>
        <v>3.154407830547945E-2</v>
      </c>
      <c r="M202" s="38">
        <f>'Part 1 Data'!E202/'Part 1 Data'!E201-1</f>
        <v>7.03081412814901E-2</v>
      </c>
      <c r="N202" s="38">
        <f>'Part 1 Data'!F202/'Part 1 Data'!F201-1</f>
        <v>8.5443037974683556E-2</v>
      </c>
      <c r="O202" s="5">
        <f>'Part 1 Data'!G202/'Part 1 Data'!G201-1</f>
        <v>2.8526148969889142E-2</v>
      </c>
      <c r="P202" s="29">
        <f t="shared" si="53"/>
        <v>-0.10446369067548122</v>
      </c>
      <c r="Q202" s="30">
        <f t="shared" si="54"/>
        <v>2.5905246352735167E-2</v>
      </c>
      <c r="R202" s="30">
        <f t="shared" si="55"/>
        <v>3.0179293355903081E-3</v>
      </c>
      <c r="S202" s="30">
        <f t="shared" si="56"/>
        <v>4.1781992311600957E-2</v>
      </c>
      <c r="T202" s="31">
        <f t="shared" si="57"/>
        <v>5.6916889004794413E-2</v>
      </c>
      <c r="U202" s="27">
        <f t="shared" si="58"/>
        <v>-8.474803857845134E-2</v>
      </c>
      <c r="V202" s="27">
        <f t="shared" si="59"/>
        <v>3.9211168722311125E-2</v>
      </c>
      <c r="W202" s="27">
        <f t="shared" si="60"/>
        <v>2.3795777111776745E-2</v>
      </c>
      <c r="X202" s="27">
        <f t="shared" si="61"/>
        <v>6.2092680815076712E-2</v>
      </c>
      <c r="Y202" s="27">
        <f t="shared" si="62"/>
        <v>7.3202316676747259E-2</v>
      </c>
      <c r="Z202" s="28">
        <f t="shared" si="63"/>
        <v>7.1822300428946769E-3</v>
      </c>
      <c r="AA202" s="28">
        <f t="shared" si="64"/>
        <v>1.5375157525695502E-3</v>
      </c>
      <c r="AB202" s="28">
        <f t="shared" si="65"/>
        <v>5.66239008353358E-4</v>
      </c>
      <c r="AC202" s="28">
        <f t="shared" si="66"/>
        <v>3.8555010108029955E-3</v>
      </c>
      <c r="AD202" s="28">
        <f t="shared" si="67"/>
        <v>5.3585791668427901E-3</v>
      </c>
    </row>
    <row r="203" spans="10:30" x14ac:dyDescent="0.35">
      <c r="J203" s="38">
        <f>'Part 1 Data'!B203/'Part 1 Data'!B202-1</f>
        <v>-0.11958405545927198</v>
      </c>
      <c r="K203" s="38">
        <f>'Part 1 Data'!C203/'Part 1 Data'!C202-1</f>
        <v>2.5907673545515486E-2</v>
      </c>
      <c r="L203" s="38">
        <f>'Part 1 Data'!D203/'Part 1 Data'!D202-1</f>
        <v>1.5491872678316643E-2</v>
      </c>
      <c r="M203" s="38">
        <f>'Part 1 Data'!E203/'Part 1 Data'!E202-1</f>
        <v>4.5901540744007763E-2</v>
      </c>
      <c r="N203" s="38">
        <f>'Part 1 Data'!F203/'Part 1 Data'!F202-1</f>
        <v>-8.7463556851311908E-2</v>
      </c>
      <c r="O203" s="5">
        <f>'Part 1 Data'!G203/'Part 1 Data'!G202-1</f>
        <v>5.238828967642517E-2</v>
      </c>
      <c r="P203" s="29">
        <f t="shared" si="53"/>
        <v>-0.17197234513569715</v>
      </c>
      <c r="Q203" s="30">
        <f t="shared" si="54"/>
        <v>-2.6480616130909684E-2</v>
      </c>
      <c r="R203" s="30">
        <f t="shared" si="55"/>
        <v>-3.6896416998108528E-2</v>
      </c>
      <c r="S203" s="30">
        <f t="shared" si="56"/>
        <v>-6.4867489324174077E-3</v>
      </c>
      <c r="T203" s="31">
        <f t="shared" si="57"/>
        <v>-0.13985184652773708</v>
      </c>
      <c r="U203" s="27">
        <f t="shared" si="58"/>
        <v>-0.12839455233213123</v>
      </c>
      <c r="V203" s="27">
        <f t="shared" si="59"/>
        <v>1.0687446945202303E-2</v>
      </c>
      <c r="W203" s="27">
        <f t="shared" si="60"/>
        <v>7.743571484613937E-3</v>
      </c>
      <c r="X203" s="27">
        <f t="shared" si="61"/>
        <v>3.7686080277594375E-2</v>
      </c>
      <c r="Y203" s="27">
        <f t="shared" si="62"/>
        <v>-9.9704278149248204E-2</v>
      </c>
      <c r="Z203" s="28">
        <f t="shared" si="63"/>
        <v>1.6485161068568385E-2</v>
      </c>
      <c r="AA203" s="28">
        <f t="shared" si="64"/>
        <v>1.1422152220651405E-4</v>
      </c>
      <c r="AB203" s="28">
        <f t="shared" si="65"/>
        <v>5.9962899337326093E-5</v>
      </c>
      <c r="AC203" s="28">
        <f t="shared" si="66"/>
        <v>1.4202406466892878E-3</v>
      </c>
      <c r="AD203" s="28">
        <f t="shared" si="67"/>
        <v>9.9409430812626536E-3</v>
      </c>
    </row>
    <row r="204" spans="10:30" x14ac:dyDescent="0.35">
      <c r="J204" s="38">
        <f>'Part 1 Data'!B204/'Part 1 Data'!B203-1</f>
        <v>-3.8057742782152237E-2</v>
      </c>
      <c r="K204" s="38">
        <f>'Part 1 Data'!C204/'Part 1 Data'!C203-1</f>
        <v>5.8873949240065171E-2</v>
      </c>
      <c r="L204" s="38">
        <f>'Part 1 Data'!D204/'Part 1 Data'!D203-1</f>
        <v>2.7408887420004246E-2</v>
      </c>
      <c r="M204" s="38">
        <f>'Part 1 Data'!E204/'Part 1 Data'!E203-1</f>
        <v>4.94076828707255E-2</v>
      </c>
      <c r="N204" s="38">
        <f>'Part 1 Data'!F204/'Part 1 Data'!F203-1</f>
        <v>3.514376996805102E-2</v>
      </c>
      <c r="O204" s="5">
        <f>'Part 1 Data'!G204/'Part 1 Data'!G203-1</f>
        <v>3.8067349926793614E-2</v>
      </c>
      <c r="P204" s="29">
        <f t="shared" si="53"/>
        <v>-7.6125092708945852E-2</v>
      </c>
      <c r="Q204" s="30">
        <f t="shared" si="54"/>
        <v>2.0806599313271557E-2</v>
      </c>
      <c r="R204" s="30">
        <f t="shared" si="55"/>
        <v>-1.0658462506789368E-2</v>
      </c>
      <c r="S204" s="30">
        <f t="shared" si="56"/>
        <v>1.1340332943931886E-2</v>
      </c>
      <c r="T204" s="31">
        <f t="shared" si="57"/>
        <v>-2.9235799587425948E-3</v>
      </c>
      <c r="U204" s="27">
        <f t="shared" si="58"/>
        <v>-4.6868239655011495E-2</v>
      </c>
      <c r="V204" s="27">
        <f t="shared" si="59"/>
        <v>4.3653722639751986E-2</v>
      </c>
      <c r="W204" s="27">
        <f t="shared" si="60"/>
        <v>1.9660586226301541E-2</v>
      </c>
      <c r="X204" s="27">
        <f t="shared" si="61"/>
        <v>4.1192222404312112E-2</v>
      </c>
      <c r="Y204" s="27">
        <f t="shared" si="62"/>
        <v>2.290304867011473E-2</v>
      </c>
      <c r="Z204" s="28">
        <f t="shared" si="63"/>
        <v>2.1966318883595922E-3</v>
      </c>
      <c r="AA204" s="28">
        <f t="shared" si="64"/>
        <v>1.9056475003083951E-3</v>
      </c>
      <c r="AB204" s="28">
        <f t="shared" si="65"/>
        <v>3.8653865076183788E-4</v>
      </c>
      <c r="AC204" s="28">
        <f t="shared" si="66"/>
        <v>1.6967991866063128E-3</v>
      </c>
      <c r="AD204" s="28">
        <f t="shared" si="67"/>
        <v>5.2454963838564407E-4</v>
      </c>
    </row>
    <row r="205" spans="10:30" x14ac:dyDescent="0.35">
      <c r="J205" s="38">
        <f>'Part 1 Data'!B205/'Part 1 Data'!B204-1</f>
        <v>8.1684856753069468E-2</v>
      </c>
      <c r="K205" s="38">
        <f>'Part 1 Data'!C205/'Part 1 Data'!C204-1</f>
        <v>6.9702397475738476E-2</v>
      </c>
      <c r="L205" s="38">
        <f>'Part 1 Data'!D205/'Part 1 Data'!D204-1</f>
        <v>2.1128665531031432E-2</v>
      </c>
      <c r="M205" s="38">
        <f>'Part 1 Data'!E205/'Part 1 Data'!E204-1</f>
        <v>-3.2030029865468546E-2</v>
      </c>
      <c r="N205" s="38">
        <f>'Part 1 Data'!F205/'Part 1 Data'!F204-1</f>
        <v>6.1728395061728669E-3</v>
      </c>
      <c r="O205" s="5">
        <f>'Part 1 Data'!G205/'Part 1 Data'!G204-1</f>
        <v>1.9746121297602448E-2</v>
      </c>
      <c r="P205" s="29">
        <f t="shared" si="53"/>
        <v>6.193873545546702E-2</v>
      </c>
      <c r="Q205" s="30">
        <f t="shared" si="54"/>
        <v>4.9956276178136028E-2</v>
      </c>
      <c r="R205" s="30">
        <f t="shared" si="55"/>
        <v>1.3825442334289839E-3</v>
      </c>
      <c r="S205" s="30">
        <f t="shared" si="56"/>
        <v>-5.1776151163070994E-2</v>
      </c>
      <c r="T205" s="31">
        <f t="shared" si="57"/>
        <v>-1.3573281791429581E-2</v>
      </c>
      <c r="U205" s="27">
        <f t="shared" si="58"/>
        <v>7.287435988021021E-2</v>
      </c>
      <c r="V205" s="27">
        <f t="shared" si="59"/>
        <v>5.4482170875425291E-2</v>
      </c>
      <c r="W205" s="27">
        <f t="shared" si="60"/>
        <v>1.3380364337328726E-2</v>
      </c>
      <c r="X205" s="27">
        <f t="shared" si="61"/>
        <v>-4.0245490331881933E-2</v>
      </c>
      <c r="Y205" s="27">
        <f t="shared" si="62"/>
        <v>-6.0678817917634228E-3</v>
      </c>
      <c r="Z205" s="28">
        <f t="shared" si="63"/>
        <v>5.3106723279503915E-3</v>
      </c>
      <c r="AA205" s="28">
        <f t="shared" si="64"/>
        <v>2.96830694329904E-3</v>
      </c>
      <c r="AB205" s="28">
        <f t="shared" si="65"/>
        <v>1.7903414979965839E-4</v>
      </c>
      <c r="AC205" s="28">
        <f t="shared" si="66"/>
        <v>1.6196994920536021E-3</v>
      </c>
      <c r="AD205" s="28">
        <f t="shared" si="67"/>
        <v>3.681918943881409E-5</v>
      </c>
    </row>
    <row r="206" spans="10:30" x14ac:dyDescent="0.35">
      <c r="J206" s="38">
        <f>'Part 1 Data'!B206/'Part 1 Data'!B205-1</f>
        <v>-4.0674759577487007E-2</v>
      </c>
      <c r="K206" s="38">
        <f>'Part 1 Data'!C206/'Part 1 Data'!C205-1</f>
        <v>4.1904426060430433E-2</v>
      </c>
      <c r="L206" s="38">
        <f>'Part 1 Data'!D206/'Part 1 Data'!D205-1</f>
        <v>1.5457754294019521E-2</v>
      </c>
      <c r="M206" s="38">
        <f>'Part 1 Data'!E206/'Part 1 Data'!E205-1</f>
        <v>8.2493583937198078E-2</v>
      </c>
      <c r="N206" s="38">
        <f>'Part 1 Data'!F206/'Part 1 Data'!F205-1</f>
        <v>-6.1349693251533388E-3</v>
      </c>
      <c r="O206" s="5">
        <f>'Part 1 Data'!G206/'Part 1 Data'!G205-1</f>
        <v>2.2130013831258566E-2</v>
      </c>
      <c r="P206" s="29">
        <f t="shared" si="53"/>
        <v>-6.2804773408745573E-2</v>
      </c>
      <c r="Q206" s="30">
        <f t="shared" si="54"/>
        <v>1.9774412229171867E-2</v>
      </c>
      <c r="R206" s="30">
        <f t="shared" si="55"/>
        <v>-6.6722595372390447E-3</v>
      </c>
      <c r="S206" s="30">
        <f t="shared" si="56"/>
        <v>6.0363570105939512E-2</v>
      </c>
      <c r="T206" s="31">
        <f t="shared" si="57"/>
        <v>-2.8264983156411905E-2</v>
      </c>
      <c r="U206" s="27">
        <f t="shared" si="58"/>
        <v>-4.9485256450346266E-2</v>
      </c>
      <c r="V206" s="27">
        <f t="shared" si="59"/>
        <v>2.6684199460117249E-2</v>
      </c>
      <c r="W206" s="27">
        <f t="shared" si="60"/>
        <v>7.7094531003168154E-3</v>
      </c>
      <c r="X206" s="27">
        <f t="shared" si="61"/>
        <v>7.427812347078469E-2</v>
      </c>
      <c r="Y206" s="27">
        <f t="shared" si="62"/>
        <v>-1.8375690623089629E-2</v>
      </c>
      <c r="Z206" s="28">
        <f t="shared" si="63"/>
        <v>2.4487906059565369E-3</v>
      </c>
      <c r="AA206" s="28">
        <f t="shared" si="64"/>
        <v>7.120465008273217E-4</v>
      </c>
      <c r="AB206" s="28">
        <f t="shared" si="65"/>
        <v>5.9435667105984558E-5</v>
      </c>
      <c r="AC206" s="28">
        <f t="shared" si="66"/>
        <v>5.5172396263411354E-3</v>
      </c>
      <c r="AD206" s="28">
        <f t="shared" si="67"/>
        <v>3.3766600587550411E-4</v>
      </c>
    </row>
    <row r="207" spans="10:30" x14ac:dyDescent="0.35">
      <c r="J207" s="38">
        <f>'Part 1 Data'!B207/'Part 1 Data'!B206-1</f>
        <v>-5.751848808545601E-2</v>
      </c>
      <c r="K207" s="38">
        <f>'Part 1 Data'!C207/'Part 1 Data'!C206-1</f>
        <v>5.56683357685408E-2</v>
      </c>
      <c r="L207" s="38">
        <f>'Part 1 Data'!D207/'Part 1 Data'!D206-1</f>
        <v>1.9488119579778695E-2</v>
      </c>
      <c r="M207" s="38">
        <f>'Part 1 Data'!E207/'Part 1 Data'!E206-1</f>
        <v>3.8735432810062198E-2</v>
      </c>
      <c r="N207" s="38">
        <f>'Part 1 Data'!F207/'Part 1 Data'!F206-1</f>
        <v>5.555555555555558E-2</v>
      </c>
      <c r="O207" s="5">
        <f>'Part 1 Data'!G207/'Part 1 Data'!G206-1</f>
        <v>1.8944519621109768E-2</v>
      </c>
      <c r="P207" s="29">
        <f t="shared" si="53"/>
        <v>-7.6463007706565778E-2</v>
      </c>
      <c r="Q207" s="30">
        <f t="shared" si="54"/>
        <v>3.6723816147431032E-2</v>
      </c>
      <c r="R207" s="30">
        <f t="shared" si="55"/>
        <v>5.4359995866892774E-4</v>
      </c>
      <c r="S207" s="30">
        <f t="shared" si="56"/>
        <v>1.979091318895243E-2</v>
      </c>
      <c r="T207" s="31">
        <f t="shared" si="57"/>
        <v>3.6611035934445813E-2</v>
      </c>
      <c r="U207" s="27">
        <f t="shared" si="58"/>
        <v>-6.6328984958315268E-2</v>
      </c>
      <c r="V207" s="27">
        <f t="shared" si="59"/>
        <v>4.0448109168227615E-2</v>
      </c>
      <c r="W207" s="27">
        <f t="shared" si="60"/>
        <v>1.173981838607599E-2</v>
      </c>
      <c r="X207" s="27">
        <f t="shared" si="61"/>
        <v>3.0519972343648814E-2</v>
      </c>
      <c r="Y207" s="27">
        <f t="shared" si="62"/>
        <v>4.331483425761929E-2</v>
      </c>
      <c r="Z207" s="28">
        <f t="shared" si="63"/>
        <v>4.3995342456004134E-3</v>
      </c>
      <c r="AA207" s="28">
        <f t="shared" si="64"/>
        <v>1.6360495352848589E-3</v>
      </c>
      <c r="AB207" s="28">
        <f t="shared" si="65"/>
        <v>1.3782333573804785E-4</v>
      </c>
      <c r="AC207" s="28">
        <f t="shared" si="66"/>
        <v>9.3146871185708843E-4</v>
      </c>
      <c r="AD207" s="28">
        <f t="shared" si="67"/>
        <v>1.8761748667650297E-3</v>
      </c>
    </row>
    <row r="208" spans="10:30" x14ac:dyDescent="0.35">
      <c r="J208" s="38">
        <f>'Part 1 Data'!B208/'Part 1 Data'!B207-1</f>
        <v>8.0557977332170738E-2</v>
      </c>
      <c r="K208" s="38">
        <f>'Part 1 Data'!C208/'Part 1 Data'!C207-1</f>
        <v>-4.3568562390631449E-2</v>
      </c>
      <c r="L208" s="38">
        <f>'Part 1 Data'!D208/'Part 1 Data'!D207-1</f>
        <v>-2.9579373971257428E-2</v>
      </c>
      <c r="M208" s="38">
        <f>'Part 1 Data'!E208/'Part 1 Data'!E207-1</f>
        <v>-3.4009952085658379E-2</v>
      </c>
      <c r="N208" s="38">
        <f>'Part 1 Data'!F208/'Part 1 Data'!F207-1</f>
        <v>3.2163742690058506E-2</v>
      </c>
      <c r="O208" s="5">
        <f>'Part 1 Data'!G208/'Part 1 Data'!G207-1</f>
        <v>1.8592297476759612E-2</v>
      </c>
      <c r="P208" s="29">
        <f t="shared" si="53"/>
        <v>6.1965679855411127E-2</v>
      </c>
      <c r="Q208" s="30">
        <f t="shared" si="54"/>
        <v>-6.2160859867391061E-2</v>
      </c>
      <c r="R208" s="30">
        <f t="shared" si="55"/>
        <v>-4.8171671448017039E-2</v>
      </c>
      <c r="S208" s="30">
        <f t="shared" si="56"/>
        <v>-5.2602249562417991E-2</v>
      </c>
      <c r="T208" s="31">
        <f t="shared" si="57"/>
        <v>1.3571445213298894E-2</v>
      </c>
      <c r="U208" s="27">
        <f t="shared" si="58"/>
        <v>7.174748045931148E-2</v>
      </c>
      <c r="V208" s="27">
        <f t="shared" si="59"/>
        <v>-5.8788788990944633E-2</v>
      </c>
      <c r="W208" s="27">
        <f t="shared" si="60"/>
        <v>-3.7327675164960133E-2</v>
      </c>
      <c r="X208" s="27">
        <f t="shared" si="61"/>
        <v>-4.2225412552071767E-2</v>
      </c>
      <c r="Y208" s="27">
        <f t="shared" si="62"/>
        <v>1.9923021392122216E-2</v>
      </c>
      <c r="Z208" s="28">
        <f t="shared" si="63"/>
        <v>5.1477009522592826E-3</v>
      </c>
      <c r="AA208" s="28">
        <f t="shared" si="64"/>
        <v>3.456121711021813E-3</v>
      </c>
      <c r="AB208" s="28">
        <f t="shared" si="65"/>
        <v>1.3933553332207815E-3</v>
      </c>
      <c r="AC208" s="28">
        <f t="shared" si="66"/>
        <v>1.78298546519266E-3</v>
      </c>
      <c r="AD208" s="28">
        <f t="shared" si="67"/>
        <v>3.9692678139095945E-4</v>
      </c>
    </row>
    <row r="209" spans="10:30" x14ac:dyDescent="0.35">
      <c r="J209" s="38">
        <f>'Part 1 Data'!B209/'Part 1 Data'!B208-1</f>
        <v>6.5515572050992343E-2</v>
      </c>
      <c r="K209" s="38">
        <f>'Part 1 Data'!C209/'Part 1 Data'!C208-1</f>
        <v>8.9189000823079123E-2</v>
      </c>
      <c r="L209" s="38">
        <f>'Part 1 Data'!D209/'Part 1 Data'!D208-1</f>
        <v>1.5236927813450984E-2</v>
      </c>
      <c r="M209" s="38">
        <f>'Part 1 Data'!E209/'Part 1 Data'!E208-1</f>
        <v>6.4976806407338605E-2</v>
      </c>
      <c r="N209" s="38">
        <f>'Part 1 Data'!F209/'Part 1 Data'!F208-1</f>
        <v>-7.0821529745042078E-3</v>
      </c>
      <c r="O209" s="5">
        <f>'Part 1 Data'!G209/'Part 1 Data'!G208-1</f>
        <v>1.8252933507170832E-2</v>
      </c>
      <c r="P209" s="29">
        <f t="shared" si="53"/>
        <v>4.7262638543821511E-2</v>
      </c>
      <c r="Q209" s="30">
        <f t="shared" si="54"/>
        <v>7.0936067315908291E-2</v>
      </c>
      <c r="R209" s="30">
        <f t="shared" si="55"/>
        <v>-3.0160056937198476E-3</v>
      </c>
      <c r="S209" s="30">
        <f t="shared" si="56"/>
        <v>4.6723872900167773E-2</v>
      </c>
      <c r="T209" s="31">
        <f t="shared" si="57"/>
        <v>-2.533508648167504E-2</v>
      </c>
      <c r="U209" s="27">
        <f t="shared" si="58"/>
        <v>5.6705075178133085E-2</v>
      </c>
      <c r="V209" s="27">
        <f t="shared" si="59"/>
        <v>7.3968774222765946E-2</v>
      </c>
      <c r="W209" s="27">
        <f t="shared" si="60"/>
        <v>7.4886266197482787E-3</v>
      </c>
      <c r="X209" s="27">
        <f t="shared" si="61"/>
        <v>5.6761345940925217E-2</v>
      </c>
      <c r="Y209" s="27">
        <f t="shared" si="62"/>
        <v>-1.9322874272440498E-2</v>
      </c>
      <c r="Z209" s="28">
        <f t="shared" si="63"/>
        <v>3.215465550957725E-3</v>
      </c>
      <c r="AA209" s="28">
        <f t="shared" si="64"/>
        <v>5.4713795600185239E-3</v>
      </c>
      <c r="AB209" s="28">
        <f t="shared" si="65"/>
        <v>5.6079528650002534E-5</v>
      </c>
      <c r="AC209" s="28">
        <f t="shared" si="66"/>
        <v>3.2218503930253875E-3</v>
      </c>
      <c r="AD209" s="28">
        <f t="shared" si="67"/>
        <v>3.733734701485429E-4</v>
      </c>
    </row>
    <row r="210" spans="10:30" x14ac:dyDescent="0.35">
      <c r="J210" s="38">
        <f>'Part 1 Data'!B210/'Part 1 Data'!B209-1</f>
        <v>-2.4231409965167261E-2</v>
      </c>
      <c r="K210" s="38">
        <f>'Part 1 Data'!C210/'Part 1 Data'!C209-1</f>
        <v>-1.2344271449700628E-2</v>
      </c>
      <c r="L210" s="38">
        <f>'Part 1 Data'!D210/'Part 1 Data'!D209-1</f>
        <v>4.3347021866554369E-2</v>
      </c>
      <c r="M210" s="38">
        <f>'Part 1 Data'!E210/'Part 1 Data'!E209-1</f>
        <v>3.9030000489404415E-2</v>
      </c>
      <c r="N210" s="38">
        <f>'Part 1 Data'!F210/'Part 1 Data'!F209-1</f>
        <v>4.9928673323823114E-2</v>
      </c>
      <c r="O210" s="5">
        <f>'Part 1 Data'!G210/'Part 1 Data'!G209-1</f>
        <v>2.3047375160051287E-2</v>
      </c>
      <c r="P210" s="29">
        <f t="shared" si="53"/>
        <v>-4.7278785125218548E-2</v>
      </c>
      <c r="Q210" s="30">
        <f t="shared" si="54"/>
        <v>-3.5391646609751914E-2</v>
      </c>
      <c r="R210" s="30">
        <f t="shared" si="55"/>
        <v>2.0299646706503083E-2</v>
      </c>
      <c r="S210" s="30">
        <f t="shared" si="56"/>
        <v>1.5982625329353128E-2</v>
      </c>
      <c r="T210" s="31">
        <f t="shared" si="57"/>
        <v>2.6881298163771827E-2</v>
      </c>
      <c r="U210" s="27">
        <f t="shared" si="58"/>
        <v>-3.3041906838026519E-2</v>
      </c>
      <c r="V210" s="27">
        <f t="shared" si="59"/>
        <v>-2.7564498050013812E-2</v>
      </c>
      <c r="W210" s="27">
        <f t="shared" si="60"/>
        <v>3.5598720672851664E-2</v>
      </c>
      <c r="X210" s="27">
        <f t="shared" si="61"/>
        <v>3.0814540022991031E-2</v>
      </c>
      <c r="Y210" s="27">
        <f t="shared" si="62"/>
        <v>3.7687952025886824E-2</v>
      </c>
      <c r="Z210" s="28">
        <f t="shared" si="63"/>
        <v>1.0917676074928236E-3</v>
      </c>
      <c r="AA210" s="28">
        <f t="shared" si="64"/>
        <v>7.5980155274921527E-4</v>
      </c>
      <c r="AB210" s="28">
        <f t="shared" si="65"/>
        <v>1.2672689135437164E-3</v>
      </c>
      <c r="AC210" s="28">
        <f t="shared" si="66"/>
        <v>9.4953587682851609E-4</v>
      </c>
      <c r="AD210" s="28">
        <f t="shared" si="67"/>
        <v>1.4203817279055467E-3</v>
      </c>
    </row>
    <row r="211" spans="10:30" x14ac:dyDescent="0.35">
      <c r="J211" s="38">
        <f>'Part 1 Data'!B211/'Part 1 Data'!B210-1</f>
        <v>1.024367530653425E-2</v>
      </c>
      <c r="K211" s="38">
        <f>'Part 1 Data'!C211/'Part 1 Data'!C210-1</f>
        <v>0.11257396489273663</v>
      </c>
      <c r="L211" s="38">
        <f>'Part 1 Data'!D211/'Part 1 Data'!D210-1</f>
        <v>3.3667496467738589E-2</v>
      </c>
      <c r="M211" s="38">
        <f>'Part 1 Data'!E211/'Part 1 Data'!E210-1</f>
        <v>1.4279770456026464E-2</v>
      </c>
      <c r="N211" s="38">
        <f>'Part 1 Data'!F211/'Part 1 Data'!F210-1</f>
        <v>8.152173913043459E-3</v>
      </c>
      <c r="O211" s="5">
        <f>'Part 1 Data'!G211/'Part 1 Data'!G210-1</f>
        <v>2.7534418022528317E-2</v>
      </c>
      <c r="P211" s="29">
        <f t="shared" si="53"/>
        <v>-1.7290742715994067E-2</v>
      </c>
      <c r="Q211" s="30">
        <f t="shared" si="54"/>
        <v>8.5039546870208316E-2</v>
      </c>
      <c r="R211" s="30">
        <f t="shared" si="55"/>
        <v>6.1330784452102716E-3</v>
      </c>
      <c r="S211" s="30">
        <f t="shared" si="56"/>
        <v>-1.3254647566501854E-2</v>
      </c>
      <c r="T211" s="31">
        <f t="shared" si="57"/>
        <v>-1.9382244109484859E-2</v>
      </c>
      <c r="U211" s="27">
        <f t="shared" si="58"/>
        <v>1.4331784336749885E-3</v>
      </c>
      <c r="V211" s="27">
        <f t="shared" si="59"/>
        <v>9.7353738292423456E-2</v>
      </c>
      <c r="W211" s="27">
        <f t="shared" si="60"/>
        <v>2.5919195274035883E-2</v>
      </c>
      <c r="X211" s="27">
        <f t="shared" si="61"/>
        <v>6.0643099896130793E-3</v>
      </c>
      <c r="Y211" s="27">
        <f t="shared" si="62"/>
        <v>-4.0885473848928308E-3</v>
      </c>
      <c r="Z211" s="28">
        <f t="shared" si="63"/>
        <v>2.0540004227510935E-6</v>
      </c>
      <c r="AA211" s="28">
        <f t="shared" si="64"/>
        <v>9.4777503595096773E-3</v>
      </c>
      <c r="AB211" s="28">
        <f t="shared" si="65"/>
        <v>6.7180468365360402E-4</v>
      </c>
      <c r="AC211" s="28">
        <f t="shared" si="66"/>
        <v>3.6775855650120987E-5</v>
      </c>
      <c r="AD211" s="28">
        <f t="shared" si="67"/>
        <v>1.6716219718514007E-5</v>
      </c>
    </row>
    <row r="212" spans="10:30" x14ac:dyDescent="0.35">
      <c r="J212" s="38">
        <f>'Part 1 Data'!B212/'Part 1 Data'!B211-1</f>
        <v>9.2487325241972673E-2</v>
      </c>
      <c r="K212" s="38">
        <f>'Part 1 Data'!C212/'Part 1 Data'!C211-1</f>
        <v>-1.3699385927818719E-2</v>
      </c>
      <c r="L212" s="38">
        <f>'Part 1 Data'!D212/'Part 1 Data'!D211-1</f>
        <v>-1.1006678209250498E-2</v>
      </c>
      <c r="M212" s="38">
        <f>'Part 1 Data'!E212/'Part 1 Data'!E211-1</f>
        <v>-2.9047537963808545E-2</v>
      </c>
      <c r="N212" s="38">
        <f>'Part 1 Data'!F212/'Part 1 Data'!F211-1</f>
        <v>-1.3477088948787075E-2</v>
      </c>
      <c r="O212" s="5">
        <f>'Part 1 Data'!G212/'Part 1 Data'!G211-1</f>
        <v>1.0962241169305775E-2</v>
      </c>
      <c r="P212" s="29">
        <f t="shared" si="53"/>
        <v>8.1525084072666898E-2</v>
      </c>
      <c r="Q212" s="30">
        <f t="shared" si="54"/>
        <v>-2.4661627097124494E-2</v>
      </c>
      <c r="R212" s="30">
        <f t="shared" si="55"/>
        <v>-2.1968919378556273E-2</v>
      </c>
      <c r="S212" s="30">
        <f t="shared" si="56"/>
        <v>-4.000977913311432E-2</v>
      </c>
      <c r="T212" s="31">
        <f t="shared" si="57"/>
        <v>-2.443933011809285E-2</v>
      </c>
      <c r="U212" s="27">
        <f t="shared" si="58"/>
        <v>8.3676828369113415E-2</v>
      </c>
      <c r="V212" s="27">
        <f t="shared" si="59"/>
        <v>-2.8919612528131904E-2</v>
      </c>
      <c r="W212" s="27">
        <f t="shared" si="60"/>
        <v>-1.8754979402953204E-2</v>
      </c>
      <c r="X212" s="27">
        <f t="shared" si="61"/>
        <v>-3.7262998430221933E-2</v>
      </c>
      <c r="Y212" s="27">
        <f t="shared" si="62"/>
        <v>-2.5717810246723365E-2</v>
      </c>
      <c r="Z212" s="28">
        <f t="shared" si="63"/>
        <v>7.0018116059140639E-3</v>
      </c>
      <c r="AA212" s="28">
        <f t="shared" si="64"/>
        <v>8.3634398877728371E-4</v>
      </c>
      <c r="AB212" s="28">
        <f t="shared" si="65"/>
        <v>3.517492524051989E-4</v>
      </c>
      <c r="AC212" s="28">
        <f t="shared" si="66"/>
        <v>1.3885310520107223E-3</v>
      </c>
      <c r="AD212" s="28">
        <f t="shared" si="67"/>
        <v>6.6140576388646927E-4</v>
      </c>
    </row>
    <row r="213" spans="10:30" x14ac:dyDescent="0.35">
      <c r="J213" s="38">
        <f>'Part 1 Data'!B213/'Part 1 Data'!B212-1</f>
        <v>7.5657432147377301E-2</v>
      </c>
      <c r="K213" s="38">
        <f>'Part 1 Data'!C213/'Part 1 Data'!C212-1</f>
        <v>-6.1183182381759793E-2</v>
      </c>
      <c r="L213" s="38">
        <f>'Part 1 Data'!D213/'Part 1 Data'!D212-1</f>
        <v>-3.5289549370487672E-2</v>
      </c>
      <c r="M213" s="38">
        <f>'Part 1 Data'!E213/'Part 1 Data'!E212-1</f>
        <v>-2.6632336646764898E-2</v>
      </c>
      <c r="N213" s="38">
        <f>'Part 1 Data'!F213/'Part 1 Data'!F212-1</f>
        <v>-8.1967213114754189E-3</v>
      </c>
      <c r="O213" s="5">
        <f>'Part 1 Data'!G213/'Part 1 Data'!G212-1</f>
        <v>2.530120481927689E-2</v>
      </c>
      <c r="P213" s="29">
        <f t="shared" si="53"/>
        <v>5.0356227328100411E-2</v>
      </c>
      <c r="Q213" s="30">
        <f t="shared" si="54"/>
        <v>-8.6484387201036683E-2</v>
      </c>
      <c r="R213" s="30">
        <f t="shared" si="55"/>
        <v>-6.0590754189764562E-2</v>
      </c>
      <c r="S213" s="30">
        <f t="shared" si="56"/>
        <v>-5.1933541466041788E-2</v>
      </c>
      <c r="T213" s="31">
        <f t="shared" si="57"/>
        <v>-3.3497926130752309E-2</v>
      </c>
      <c r="U213" s="27">
        <f t="shared" si="58"/>
        <v>6.6846935274518043E-2</v>
      </c>
      <c r="V213" s="27">
        <f t="shared" si="59"/>
        <v>-7.6403408982072971E-2</v>
      </c>
      <c r="W213" s="27">
        <f t="shared" si="60"/>
        <v>-4.3037850564190377E-2</v>
      </c>
      <c r="X213" s="27">
        <f t="shared" si="61"/>
        <v>-3.4847797113178286E-2</v>
      </c>
      <c r="Y213" s="27">
        <f t="shared" si="62"/>
        <v>-2.0437442609411709E-2</v>
      </c>
      <c r="Z213" s="28">
        <f t="shared" si="63"/>
        <v>4.4685127555956043E-3</v>
      </c>
      <c r="AA213" s="28">
        <f t="shared" si="64"/>
        <v>5.8374809040819091E-3</v>
      </c>
      <c r="AB213" s="28">
        <f t="shared" si="65"/>
        <v>1.8522565811855819E-3</v>
      </c>
      <c r="AC213" s="28">
        <f t="shared" si="66"/>
        <v>1.2143689636412369E-3</v>
      </c>
      <c r="AD213" s="28">
        <f t="shared" si="67"/>
        <v>4.1768906041299726E-4</v>
      </c>
    </row>
    <row r="214" spans="10:30" x14ac:dyDescent="0.35">
      <c r="J214" s="38">
        <f>'Part 1 Data'!B214/'Part 1 Data'!B213-1</f>
        <v>-3.2814747025754931E-2</v>
      </c>
      <c r="K214" s="38">
        <f>'Part 1 Data'!C214/'Part 1 Data'!C213-1</f>
        <v>3.5544884498531548E-2</v>
      </c>
      <c r="L214" s="38">
        <f>'Part 1 Data'!D214/'Part 1 Data'!D213-1</f>
        <v>5.5805322654369771E-3</v>
      </c>
      <c r="M214" s="38">
        <f>'Part 1 Data'!E214/'Part 1 Data'!E213-1</f>
        <v>1.0073050086809587E-3</v>
      </c>
      <c r="N214" s="38">
        <f>'Part 1 Data'!F214/'Part 1 Data'!F213-1</f>
        <v>-9.0909090909090939E-2</v>
      </c>
      <c r="O214" s="5">
        <f>'Part 1 Data'!G214/'Part 1 Data'!G213-1</f>
        <v>0.10810810810810811</v>
      </c>
      <c r="P214" s="29">
        <f t="shared" si="53"/>
        <v>-0.14092285513386305</v>
      </c>
      <c r="Q214" s="30">
        <f t="shared" si="54"/>
        <v>-7.2563223609576566E-2</v>
      </c>
      <c r="R214" s="30">
        <f t="shared" si="55"/>
        <v>-0.10252757584267114</v>
      </c>
      <c r="S214" s="30">
        <f t="shared" si="56"/>
        <v>-0.10710080309942716</v>
      </c>
      <c r="T214" s="31">
        <f t="shared" si="57"/>
        <v>-0.19901719901719905</v>
      </c>
      <c r="U214" s="27">
        <f t="shared" si="58"/>
        <v>-4.1625243898614189E-2</v>
      </c>
      <c r="V214" s="27">
        <f t="shared" si="59"/>
        <v>2.0324657898218364E-2</v>
      </c>
      <c r="W214" s="27">
        <f t="shared" si="60"/>
        <v>-2.1677689282657286E-3</v>
      </c>
      <c r="X214" s="27">
        <f t="shared" si="61"/>
        <v>-7.2081554577324257E-3</v>
      </c>
      <c r="Y214" s="27">
        <f t="shared" si="62"/>
        <v>-0.10314981220702724</v>
      </c>
      <c r="Z214" s="28">
        <f t="shared" si="63"/>
        <v>1.7326609296191178E-3</v>
      </c>
      <c r="AA214" s="28">
        <f t="shared" si="64"/>
        <v>4.1309171867961011E-4</v>
      </c>
      <c r="AB214" s="28">
        <f t="shared" si="65"/>
        <v>4.6992221263543459E-6</v>
      </c>
      <c r="AC214" s="28">
        <f t="shared" si="66"/>
        <v>5.1957505102837754E-5</v>
      </c>
      <c r="AD214" s="28">
        <f t="shared" si="67"/>
        <v>1.0639883758344985E-2</v>
      </c>
    </row>
    <row r="215" spans="10:30" x14ac:dyDescent="0.35">
      <c r="J215" s="38">
        <f>'Part 1 Data'!B215/'Part 1 Data'!B214-1</f>
        <v>8.5563665855636684E-2</v>
      </c>
      <c r="K215" s="38">
        <f>'Part 1 Data'!C215/'Part 1 Data'!C214-1</f>
        <v>2.9977477896987459E-3</v>
      </c>
      <c r="L215" s="38">
        <f>'Part 1 Data'!D215/'Part 1 Data'!D214-1</f>
        <v>4.9552574983547926E-2</v>
      </c>
      <c r="M215" s="38">
        <f>'Part 1 Data'!E215/'Part 1 Data'!E214-1</f>
        <v>5.7186802038762252E-3</v>
      </c>
      <c r="N215" s="38">
        <f>'Part 1 Data'!F215/'Part 1 Data'!F214-1</f>
        <v>6.6666666666666652E-2</v>
      </c>
      <c r="O215" s="5">
        <f>'Part 1 Data'!G215/'Part 1 Data'!G214-1</f>
        <v>9.5440084835631822E-3</v>
      </c>
      <c r="P215" s="29">
        <f t="shared" si="53"/>
        <v>7.6019657372073501E-2</v>
      </c>
      <c r="Q215" s="30">
        <f t="shared" si="54"/>
        <v>-6.5462606938644363E-3</v>
      </c>
      <c r="R215" s="30">
        <f t="shared" si="55"/>
        <v>4.0008566499984743E-2</v>
      </c>
      <c r="S215" s="30">
        <f t="shared" si="56"/>
        <v>-3.825328279686957E-3</v>
      </c>
      <c r="T215" s="31">
        <f t="shared" si="57"/>
        <v>5.712265818310347E-2</v>
      </c>
      <c r="U215" s="27">
        <f t="shared" si="58"/>
        <v>7.6753168982777425E-2</v>
      </c>
      <c r="V215" s="27">
        <f t="shared" si="59"/>
        <v>-1.2222478810614437E-2</v>
      </c>
      <c r="W215" s="27">
        <f t="shared" si="60"/>
        <v>4.180427378984522E-2</v>
      </c>
      <c r="X215" s="27">
        <f t="shared" si="61"/>
        <v>-2.4967802625371592E-3</v>
      </c>
      <c r="Y215" s="27">
        <f t="shared" si="62"/>
        <v>5.4425945368730362E-2</v>
      </c>
      <c r="Z215" s="28">
        <f t="shared" si="63"/>
        <v>5.8910489488987862E-3</v>
      </c>
      <c r="AA215" s="28">
        <f t="shared" si="64"/>
        <v>1.4938898827591889E-4</v>
      </c>
      <c r="AB215" s="28">
        <f t="shared" si="65"/>
        <v>1.7475973070963399E-3</v>
      </c>
      <c r="AC215" s="28">
        <f t="shared" si="66"/>
        <v>6.2339116793951259E-6</v>
      </c>
      <c r="AD215" s="28">
        <f t="shared" si="67"/>
        <v>2.9621835292800219E-3</v>
      </c>
    </row>
    <row r="216" spans="10:30" x14ac:dyDescent="0.35">
      <c r="J216" s="38">
        <f>'Part 1 Data'!B216/'Part 1 Data'!B215-1</f>
        <v>0.1646121280039845</v>
      </c>
      <c r="K216" s="38">
        <f>'Part 1 Data'!C216/'Part 1 Data'!C215-1</f>
        <v>-2.6311556077219356E-2</v>
      </c>
      <c r="L216" s="38">
        <f>'Part 1 Data'!D216/'Part 1 Data'!D215-1</f>
        <v>-2.4944571210642308E-2</v>
      </c>
      <c r="M216" s="38">
        <f>'Part 1 Data'!E216/'Part 1 Data'!E215-1</f>
        <v>-4.9467176441877481E-2</v>
      </c>
      <c r="N216" s="38">
        <f>'Part 1 Data'!F216/'Part 1 Data'!F215-1</f>
        <v>5.1136363636363535E-2</v>
      </c>
      <c r="O216" s="5">
        <f>'Part 1 Data'!G216/'Part 1 Data'!G215-1</f>
        <v>-5.252100840336138E-2</v>
      </c>
      <c r="P216" s="29">
        <f t="shared" si="53"/>
        <v>0.21713313640734588</v>
      </c>
      <c r="Q216" s="30">
        <f t="shared" si="54"/>
        <v>2.6209452326142024E-2</v>
      </c>
      <c r="R216" s="30">
        <f t="shared" si="55"/>
        <v>2.7576437192719072E-2</v>
      </c>
      <c r="S216" s="30">
        <f t="shared" si="56"/>
        <v>3.0538319614838993E-3</v>
      </c>
      <c r="T216" s="31">
        <f t="shared" si="57"/>
        <v>0.10365737203972492</v>
      </c>
      <c r="U216" s="27">
        <f t="shared" si="58"/>
        <v>0.15580163113112525</v>
      </c>
      <c r="V216" s="27">
        <f t="shared" si="59"/>
        <v>-4.153178267753254E-2</v>
      </c>
      <c r="W216" s="27">
        <f t="shared" si="60"/>
        <v>-3.2692872404345014E-2</v>
      </c>
      <c r="X216" s="27">
        <f t="shared" si="61"/>
        <v>-5.7682636908290869E-2</v>
      </c>
      <c r="Y216" s="27">
        <f t="shared" si="62"/>
        <v>3.8895642338427246E-2</v>
      </c>
      <c r="Z216" s="28">
        <f t="shared" si="63"/>
        <v>2.4274148263119216E-2</v>
      </c>
      <c r="AA216" s="28">
        <f t="shared" si="64"/>
        <v>1.7248889723737919E-3</v>
      </c>
      <c r="AB216" s="28">
        <f t="shared" si="65"/>
        <v>1.0688239060467838E-3</v>
      </c>
      <c r="AC216" s="28">
        <f t="shared" si="66"/>
        <v>3.3272866006937201E-3</v>
      </c>
      <c r="AD216" s="28">
        <f t="shared" si="67"/>
        <v>1.5128709929188541E-3</v>
      </c>
    </row>
    <row r="217" spans="10:30" x14ac:dyDescent="0.35">
      <c r="J217" s="38">
        <f>'Part 1 Data'!B217/'Part 1 Data'!B216-1</f>
        <v>-4.5333048219822425E-2</v>
      </c>
      <c r="K217" s="38">
        <f>'Part 1 Data'!C217/'Part 1 Data'!C216-1</f>
        <v>-1.1963183771085073E-2</v>
      </c>
      <c r="L217" s="38">
        <f>'Part 1 Data'!D217/'Part 1 Data'!D216-1</f>
        <v>-2.3878974304579526E-2</v>
      </c>
      <c r="M217" s="38">
        <f>'Part 1 Data'!E217/'Part 1 Data'!E216-1</f>
        <v>-5.6568734007137356E-2</v>
      </c>
      <c r="N217" s="38">
        <f>'Part 1 Data'!F217/'Part 1 Data'!F216-1</f>
        <v>-6.2162162162162193E-2</v>
      </c>
      <c r="O217" s="5">
        <f>'Part 1 Data'!G217/'Part 1 Data'!G216-1</f>
        <v>6.8736141906873716E-2</v>
      </c>
      <c r="P217" s="29">
        <f t="shared" si="53"/>
        <v>-0.11406919012669614</v>
      </c>
      <c r="Q217" s="30">
        <f t="shared" si="54"/>
        <v>-8.0699325677958789E-2</v>
      </c>
      <c r="R217" s="30">
        <f t="shared" si="55"/>
        <v>-9.2615116211453241E-2</v>
      </c>
      <c r="S217" s="30">
        <f t="shared" si="56"/>
        <v>-0.12530487591401107</v>
      </c>
      <c r="T217" s="31">
        <f t="shared" si="57"/>
        <v>-0.13089830406903591</v>
      </c>
      <c r="U217" s="27">
        <f t="shared" si="58"/>
        <v>-5.4143545092681683E-2</v>
      </c>
      <c r="V217" s="27">
        <f t="shared" si="59"/>
        <v>-2.7183410371398257E-2</v>
      </c>
      <c r="W217" s="27">
        <f t="shared" si="60"/>
        <v>-3.1627275498282231E-2</v>
      </c>
      <c r="X217" s="27">
        <f t="shared" si="61"/>
        <v>-6.4784194473550744E-2</v>
      </c>
      <c r="Y217" s="27">
        <f t="shared" si="62"/>
        <v>-7.440288346009849E-2</v>
      </c>
      <c r="Z217" s="28">
        <f t="shared" si="63"/>
        <v>2.9315234752032549E-3</v>
      </c>
      <c r="AA217" s="28">
        <f t="shared" si="64"/>
        <v>7.3893779941984234E-4</v>
      </c>
      <c r="AB217" s="28">
        <f t="shared" si="65"/>
        <v>1.0002845554442435E-3</v>
      </c>
      <c r="AC217" s="28">
        <f t="shared" si="66"/>
        <v>4.1969918535868424E-3</v>
      </c>
      <c r="AD217" s="28">
        <f t="shared" si="67"/>
        <v>5.5357890671769976E-3</v>
      </c>
    </row>
    <row r="218" spans="10:30" x14ac:dyDescent="0.35">
      <c r="J218" s="38">
        <f>'Part 1 Data'!B218/'Part 1 Data'!B217-1</f>
        <v>7.4588419755851731E-2</v>
      </c>
      <c r="K218" s="38">
        <f>'Part 1 Data'!C218/'Part 1 Data'!C217-1</f>
        <v>-1.471846950406186E-2</v>
      </c>
      <c r="L218" s="38">
        <f>'Part 1 Data'!D218/'Part 1 Data'!D217-1</f>
        <v>-2.76415696608312E-3</v>
      </c>
      <c r="M218" s="38">
        <f>'Part 1 Data'!E218/'Part 1 Data'!E217-1</f>
        <v>-1.9004163680730102E-2</v>
      </c>
      <c r="N218" s="38">
        <f>'Part 1 Data'!F218/'Part 1 Data'!F217-1</f>
        <v>5.187319884726227E-2</v>
      </c>
      <c r="O218" s="5">
        <f>'Part 1 Data'!G218/'Part 1 Data'!G217-1</f>
        <v>-4.4605809128630658E-2</v>
      </c>
      <c r="P218" s="29">
        <f t="shared" si="53"/>
        <v>0.11919422888448239</v>
      </c>
      <c r="Q218" s="30">
        <f t="shared" si="54"/>
        <v>2.9887339624568798E-2</v>
      </c>
      <c r="R218" s="30">
        <f t="shared" si="55"/>
        <v>4.1841652162547538E-2</v>
      </c>
      <c r="S218" s="30">
        <f t="shared" si="56"/>
        <v>2.5601645447900556E-2</v>
      </c>
      <c r="T218" s="31">
        <f t="shared" si="57"/>
        <v>9.6479007975892928E-2</v>
      </c>
      <c r="U218" s="27">
        <f t="shared" si="58"/>
        <v>6.5777922882992473E-2</v>
      </c>
      <c r="V218" s="27">
        <f t="shared" si="59"/>
        <v>-2.9938696104375044E-2</v>
      </c>
      <c r="W218" s="27">
        <f t="shared" si="60"/>
        <v>-1.0512458159785826E-2</v>
      </c>
      <c r="X218" s="27">
        <f t="shared" si="61"/>
        <v>-2.7219624147143486E-2</v>
      </c>
      <c r="Y218" s="27">
        <f t="shared" si="62"/>
        <v>3.963247754932598E-2</v>
      </c>
      <c r="Z218" s="28">
        <f t="shared" si="63"/>
        <v>4.3267351388009048E-3</v>
      </c>
      <c r="AA218" s="28">
        <f t="shared" si="64"/>
        <v>8.9632552443012141E-4</v>
      </c>
      <c r="AB218" s="28">
        <f t="shared" si="65"/>
        <v>1.1051177656124758E-4</v>
      </c>
      <c r="AC218" s="28">
        <f t="shared" si="66"/>
        <v>7.4090793871175672E-4</v>
      </c>
      <c r="AD218" s="28">
        <f t="shared" si="67"/>
        <v>1.5707332766978278E-3</v>
      </c>
    </row>
    <row r="219" spans="10:30" x14ac:dyDescent="0.35">
      <c r="J219" s="38">
        <f>'Part 1 Data'!B219/'Part 1 Data'!B218-1</f>
        <v>-7.212089630015639E-2</v>
      </c>
      <c r="K219" s="38">
        <f>'Part 1 Data'!C219/'Part 1 Data'!C218-1</f>
        <v>1.4361515057981222E-4</v>
      </c>
      <c r="L219" s="38">
        <f>'Part 1 Data'!D219/'Part 1 Data'!D218-1</f>
        <v>-4.966799468791494E-2</v>
      </c>
      <c r="M219" s="38">
        <f>'Part 1 Data'!E219/'Part 1 Data'!E218-1</f>
        <v>-9.7102012131972226E-2</v>
      </c>
      <c r="N219" s="38">
        <f>'Part 1 Data'!F219/'Part 1 Data'!F218-1</f>
        <v>0.12465753424657544</v>
      </c>
      <c r="O219" s="5">
        <f>'Part 1 Data'!G219/'Part 1 Data'!G218-1</f>
        <v>-5.9717698154180265E-2</v>
      </c>
      <c r="P219" s="29">
        <f t="shared" si="53"/>
        <v>-1.2403198145976124E-2</v>
      </c>
      <c r="Q219" s="30">
        <f t="shared" si="54"/>
        <v>5.9861313304760078E-2</v>
      </c>
      <c r="R219" s="30">
        <f t="shared" si="55"/>
        <v>1.0049703466265325E-2</v>
      </c>
      <c r="S219" s="30">
        <f t="shared" si="56"/>
        <v>-3.7384313977791961E-2</v>
      </c>
      <c r="T219" s="31">
        <f t="shared" si="57"/>
        <v>0.18437523240075571</v>
      </c>
      <c r="U219" s="27">
        <f t="shared" si="58"/>
        <v>-8.0931393173015648E-2</v>
      </c>
      <c r="V219" s="27">
        <f t="shared" si="59"/>
        <v>-1.5076611449733371E-2</v>
      </c>
      <c r="W219" s="27">
        <f t="shared" si="60"/>
        <v>-5.7416295881617646E-2</v>
      </c>
      <c r="X219" s="27">
        <f t="shared" si="61"/>
        <v>-0.10531747259838561</v>
      </c>
      <c r="Y219" s="27">
        <f t="shared" si="62"/>
        <v>0.11241681294863914</v>
      </c>
      <c r="Z219" s="28">
        <f t="shared" si="63"/>
        <v>6.5498904009252436E-3</v>
      </c>
      <c r="AA219" s="28">
        <f t="shared" si="64"/>
        <v>2.2730421280623135E-4</v>
      </c>
      <c r="AB219" s="28">
        <f t="shared" si="65"/>
        <v>3.2966310327654635E-3</v>
      </c>
      <c r="AC219" s="28">
        <f t="shared" si="66"/>
        <v>1.1091770034511705E-2</v>
      </c>
      <c r="AD219" s="28">
        <f t="shared" si="67"/>
        <v>1.2637539833529322E-2</v>
      </c>
    </row>
    <row r="220" spans="10:30" x14ac:dyDescent="0.35">
      <c r="J220" s="38">
        <f>'Part 1 Data'!B220/'Part 1 Data'!B219-1</f>
        <v>0.15039874199707959</v>
      </c>
      <c r="K220" s="38">
        <f>'Part 1 Data'!C220/'Part 1 Data'!C219-1</f>
        <v>-8.1917716054542566E-3</v>
      </c>
      <c r="L220" s="38">
        <f>'Part 1 Data'!D220/'Part 1 Data'!D219-1</f>
        <v>-4.5921657995442344E-2</v>
      </c>
      <c r="M220" s="38">
        <f>'Part 1 Data'!E220/'Part 1 Data'!E219-1</f>
        <v>-2.2746126194401972E-2</v>
      </c>
      <c r="N220" s="38">
        <f>'Part 1 Data'!F220/'Part 1 Data'!F219-1</f>
        <v>0.41047503045066991</v>
      </c>
      <c r="O220" s="5">
        <f>'Part 1 Data'!G220/'Part 1 Data'!G219-1</f>
        <v>4.6189376443417363E-3</v>
      </c>
      <c r="P220" s="29">
        <f t="shared" si="53"/>
        <v>0.14577980435273785</v>
      </c>
      <c r="Q220" s="30">
        <f t="shared" si="54"/>
        <v>-1.2810709249795993E-2</v>
      </c>
      <c r="R220" s="30">
        <f t="shared" si="55"/>
        <v>-5.0540595639784081E-2</v>
      </c>
      <c r="S220" s="30">
        <f t="shared" si="56"/>
        <v>-2.7365063838743708E-2</v>
      </c>
      <c r="T220" s="31">
        <f t="shared" si="57"/>
        <v>0.40585609280632817</v>
      </c>
      <c r="U220" s="27">
        <f t="shared" si="58"/>
        <v>0.14158824512422033</v>
      </c>
      <c r="V220" s="27">
        <f t="shared" si="59"/>
        <v>-2.3411998205767441E-2</v>
      </c>
      <c r="W220" s="27">
        <f t="shared" si="60"/>
        <v>-5.366995918914505E-2</v>
      </c>
      <c r="X220" s="27">
        <f t="shared" si="61"/>
        <v>-3.0961586660815357E-2</v>
      </c>
      <c r="Y220" s="27">
        <f t="shared" si="62"/>
        <v>0.39823430915273361</v>
      </c>
      <c r="Z220" s="28">
        <f t="shared" si="63"/>
        <v>2.0047231157356304E-2</v>
      </c>
      <c r="AA220" s="28">
        <f t="shared" si="64"/>
        <v>5.4812165998685785E-4</v>
      </c>
      <c r="AB220" s="28">
        <f t="shared" si="65"/>
        <v>2.8804645193644951E-3</v>
      </c>
      <c r="AC220" s="28">
        <f t="shared" si="66"/>
        <v>9.5861984855517943E-4</v>
      </c>
      <c r="AD220" s="28">
        <f t="shared" si="67"/>
        <v>0.15859056498635501</v>
      </c>
    </row>
    <row r="221" spans="10:30" x14ac:dyDescent="0.35">
      <c r="J221" s="38">
        <f>'Part 1 Data'!B221/'Part 1 Data'!B220-1</f>
        <v>-1.4645577035735213E-2</v>
      </c>
      <c r="K221" s="38">
        <f>'Part 1 Data'!C221/'Part 1 Data'!C220-1</f>
        <v>6.4328033403456164E-2</v>
      </c>
      <c r="L221" s="38">
        <f>'Part 1 Data'!D221/'Part 1 Data'!D220-1</f>
        <v>2.9173614553757998E-2</v>
      </c>
      <c r="M221" s="38">
        <f>'Part 1 Data'!E221/'Part 1 Data'!E220-1</f>
        <v>2.8305841420217526E-2</v>
      </c>
      <c r="N221" s="38">
        <f>'Part 1 Data'!F221/'Part 1 Data'!F220-1</f>
        <v>-0.26424870466321249</v>
      </c>
      <c r="O221" s="5">
        <f>'Part 1 Data'!G221/'Part 1 Data'!G220-1</f>
        <v>8.0459770114942764E-2</v>
      </c>
      <c r="P221" s="29">
        <f t="shared" si="53"/>
        <v>-9.5105347150677977E-2</v>
      </c>
      <c r="Q221" s="30">
        <f t="shared" si="54"/>
        <v>-1.6131736711486599E-2</v>
      </c>
      <c r="R221" s="30">
        <f t="shared" si="55"/>
        <v>-5.1286155561184765E-2</v>
      </c>
      <c r="S221" s="30">
        <f t="shared" si="56"/>
        <v>-5.2153928694725238E-2</v>
      </c>
      <c r="T221" s="31">
        <f t="shared" si="57"/>
        <v>-0.34470847477815525</v>
      </c>
      <c r="U221" s="27">
        <f t="shared" si="58"/>
        <v>-2.3456073908594475E-2</v>
      </c>
      <c r="V221" s="27">
        <f t="shared" si="59"/>
        <v>4.910780680314298E-2</v>
      </c>
      <c r="W221" s="27">
        <f t="shared" si="60"/>
        <v>2.1425313360055293E-2</v>
      </c>
      <c r="X221" s="27">
        <f t="shared" si="61"/>
        <v>2.0090380953804141E-2</v>
      </c>
      <c r="Y221" s="27">
        <f t="shared" si="62"/>
        <v>-0.27648942596114878</v>
      </c>
      <c r="Z221" s="28">
        <f t="shared" si="63"/>
        <v>5.5018740320544651E-4</v>
      </c>
      <c r="AA221" s="28">
        <f t="shared" si="64"/>
        <v>2.411576689014816E-3</v>
      </c>
      <c r="AB221" s="28">
        <f t="shared" si="65"/>
        <v>4.5904405257656379E-4</v>
      </c>
      <c r="AC221" s="28">
        <f t="shared" si="66"/>
        <v>4.0362340686897621E-4</v>
      </c>
      <c r="AD221" s="28">
        <f t="shared" si="67"/>
        <v>7.6446402668325572E-2</v>
      </c>
    </row>
    <row r="222" spans="10:30" x14ac:dyDescent="0.35">
      <c r="J222" s="38">
        <f>'Part 1 Data'!B222/'Part 1 Data'!B221-1</f>
        <v>0.11573523583036072</v>
      </c>
      <c r="K222" s="38">
        <f>'Part 1 Data'!C222/'Part 1 Data'!C221-1</f>
        <v>-6.2060043698297762E-2</v>
      </c>
      <c r="L222" s="38">
        <f>'Part 1 Data'!D222/'Part 1 Data'!D221-1</f>
        <v>2.8580186544833408E-2</v>
      </c>
      <c r="M222" s="38">
        <f>'Part 1 Data'!E222/'Part 1 Data'!E221-1</f>
        <v>4.9223933226663075E-3</v>
      </c>
      <c r="N222" s="38">
        <f>'Part 1 Data'!F222/'Part 1 Data'!F221-1</f>
        <v>-4.6948356807511749E-2</v>
      </c>
      <c r="O222" s="5">
        <f>'Part 1 Data'!G222/'Part 1 Data'!G221-1</f>
        <v>2.5531914893617058E-2</v>
      </c>
      <c r="P222" s="29">
        <f t="shared" si="53"/>
        <v>9.0203320936743658E-2</v>
      </c>
      <c r="Q222" s="30">
        <f t="shared" si="54"/>
        <v>-8.759195859191482E-2</v>
      </c>
      <c r="R222" s="30">
        <f t="shared" si="55"/>
        <v>3.0482716512163499E-3</v>
      </c>
      <c r="S222" s="30">
        <f t="shared" si="56"/>
        <v>-2.0609521570950751E-2</v>
      </c>
      <c r="T222" s="31">
        <f t="shared" si="57"/>
        <v>-7.2480271701128807E-2</v>
      </c>
      <c r="U222" s="27">
        <f t="shared" si="58"/>
        <v>0.10692473895750146</v>
      </c>
      <c r="V222" s="27">
        <f t="shared" si="59"/>
        <v>-7.728027029861094E-2</v>
      </c>
      <c r="W222" s="27">
        <f t="shared" si="60"/>
        <v>2.0831885351130702E-2</v>
      </c>
      <c r="X222" s="27">
        <f t="shared" si="61"/>
        <v>-3.293067143747077E-3</v>
      </c>
      <c r="Y222" s="27">
        <f t="shared" si="62"/>
        <v>-5.9189078105448038E-2</v>
      </c>
      <c r="Z222" s="28">
        <f t="shared" si="63"/>
        <v>1.1432899801129831E-2</v>
      </c>
      <c r="AA222" s="28">
        <f t="shared" si="64"/>
        <v>5.9722401774263681E-3</v>
      </c>
      <c r="AB222" s="28">
        <f t="shared" si="65"/>
        <v>4.3396744728265395E-4</v>
      </c>
      <c r="AC222" s="28">
        <f t="shared" si="66"/>
        <v>1.0844291213226532E-5</v>
      </c>
      <c r="AD222" s="28">
        <f t="shared" si="67"/>
        <v>3.5033469669728283E-3</v>
      </c>
    </row>
    <row r="223" spans="10:30" x14ac:dyDescent="0.35">
      <c r="J223" s="38">
        <f>'Part 1 Data'!B223/'Part 1 Data'!B222-1</f>
        <v>0.13454706927175852</v>
      </c>
      <c r="K223" s="38">
        <f>'Part 1 Data'!C223/'Part 1 Data'!C222-1</f>
        <v>2.9287983801399742E-2</v>
      </c>
      <c r="L223" s="38">
        <f>'Part 1 Data'!D223/'Part 1 Data'!D222-1</f>
        <v>-1.6795095576652819E-2</v>
      </c>
      <c r="M223" s="38">
        <f>'Part 1 Data'!E223/'Part 1 Data'!E222-1</f>
        <v>9.6647262844047344E-3</v>
      </c>
      <c r="N223" s="38">
        <f>'Part 1 Data'!F223/'Part 1 Data'!F222-1</f>
        <v>7.1428571428571397E-2</v>
      </c>
      <c r="O223" s="5">
        <f>'Part 1 Data'!G223/'Part 1 Data'!G222-1</f>
        <v>3.1120331950207358E-3</v>
      </c>
      <c r="P223" s="29">
        <f t="shared" si="53"/>
        <v>0.13143503607673779</v>
      </c>
      <c r="Q223" s="30">
        <f t="shared" si="54"/>
        <v>2.6175950606379006E-2</v>
      </c>
      <c r="R223" s="30">
        <f t="shared" si="55"/>
        <v>-1.9907128771673555E-2</v>
      </c>
      <c r="S223" s="30">
        <f t="shared" si="56"/>
        <v>6.5526930893839985E-3</v>
      </c>
      <c r="T223" s="31">
        <f t="shared" si="57"/>
        <v>6.8316538233550661E-2</v>
      </c>
      <c r="U223" s="27">
        <f t="shared" si="58"/>
        <v>0.12573657239889927</v>
      </c>
      <c r="V223" s="27">
        <f t="shared" si="59"/>
        <v>1.4067757201086559E-2</v>
      </c>
      <c r="W223" s="27">
        <f t="shared" si="60"/>
        <v>-2.4543396770355524E-2</v>
      </c>
      <c r="X223" s="27">
        <f t="shared" si="61"/>
        <v>1.4492658179913499E-3</v>
      </c>
      <c r="Y223" s="27">
        <f t="shared" si="62"/>
        <v>5.9187850130635107E-2</v>
      </c>
      <c r="Z223" s="28">
        <f t="shared" si="63"/>
        <v>1.5809685638623637E-2</v>
      </c>
      <c r="AA223" s="28">
        <f t="shared" si="64"/>
        <v>1.9790179266872273E-4</v>
      </c>
      <c r="AB223" s="28">
        <f t="shared" si="65"/>
        <v>6.0237832502709799E-4</v>
      </c>
      <c r="AC223" s="28">
        <f t="shared" si="66"/>
        <v>2.1003714111981367E-6</v>
      </c>
      <c r="AD223" s="28">
        <f t="shared" si="67"/>
        <v>3.5032016030865222E-3</v>
      </c>
    </row>
    <row r="224" spans="10:30" x14ac:dyDescent="0.35">
      <c r="J224" s="38">
        <f>'Part 1 Data'!B224/'Part 1 Data'!B223-1</f>
        <v>0.10418786692759308</v>
      </c>
      <c r="K224" s="38">
        <f>'Part 1 Data'!C224/'Part 1 Data'!C223-1</f>
        <v>-8.8641872412387746E-2</v>
      </c>
      <c r="L224" s="38">
        <f>'Part 1 Data'!D224/'Part 1 Data'!D223-1</f>
        <v>-7.27157259665E-2</v>
      </c>
      <c r="M224" s="38">
        <f>'Part 1 Data'!E224/'Part 1 Data'!E223-1</f>
        <v>-0.15520445163169572</v>
      </c>
      <c r="N224" s="38">
        <f>'Part 1 Data'!F224/'Part 1 Data'!F223-1</f>
        <v>6.8965517241379226E-2</v>
      </c>
      <c r="O224" s="5">
        <f>'Part 1 Data'!G224/'Part 1 Data'!G223-1</f>
        <v>1.8614270941054833E-2</v>
      </c>
      <c r="P224" s="29">
        <f t="shared" si="53"/>
        <v>8.5573595986538242E-2</v>
      </c>
      <c r="Q224" s="30">
        <f t="shared" si="54"/>
        <v>-0.10725614335344258</v>
      </c>
      <c r="R224" s="30">
        <f t="shared" si="55"/>
        <v>-9.1329996907554833E-2</v>
      </c>
      <c r="S224" s="30">
        <f t="shared" si="56"/>
        <v>-0.17381872257275055</v>
      </c>
      <c r="T224" s="31">
        <f t="shared" si="57"/>
        <v>5.0351246300324393E-2</v>
      </c>
      <c r="U224" s="27">
        <f t="shared" si="58"/>
        <v>9.5377370054733818E-2</v>
      </c>
      <c r="V224" s="27">
        <f t="shared" si="59"/>
        <v>-0.10386209901270092</v>
      </c>
      <c r="W224" s="27">
        <f t="shared" si="60"/>
        <v>-8.0464027160202706E-2</v>
      </c>
      <c r="X224" s="27">
        <f t="shared" si="61"/>
        <v>-0.1634199120981091</v>
      </c>
      <c r="Y224" s="27">
        <f t="shared" si="62"/>
        <v>5.6724795943442936E-2</v>
      </c>
      <c r="Z224" s="28">
        <f t="shared" si="63"/>
        <v>9.0968427185576343E-3</v>
      </c>
      <c r="AA224" s="28">
        <f t="shared" si="64"/>
        <v>1.0787335611324091E-2</v>
      </c>
      <c r="AB224" s="28">
        <f t="shared" si="65"/>
        <v>6.4744596668378385E-3</v>
      </c>
      <c r="AC224" s="28">
        <f t="shared" si="66"/>
        <v>2.6706067670153707E-2</v>
      </c>
      <c r="AD224" s="28">
        <f t="shared" si="67"/>
        <v>3.2177024748252401E-3</v>
      </c>
    </row>
    <row r="225" spans="10:30" x14ac:dyDescent="0.35">
      <c r="J225" s="38">
        <f>'Part 1 Data'!B225/'Part 1 Data'!B224-1</f>
        <v>-0.11363958599177659</v>
      </c>
      <c r="K225" s="38">
        <f>'Part 1 Data'!C225/'Part 1 Data'!C224-1</f>
        <v>-8.2942337884227224E-2</v>
      </c>
      <c r="L225" s="38">
        <f>'Part 1 Data'!D225/'Part 1 Data'!D224-1</f>
        <v>-1.9145309788234255E-2</v>
      </c>
      <c r="M225" s="38">
        <f>'Part 1 Data'!E225/'Part 1 Data'!E224-1</f>
        <v>1.6181768461602353E-2</v>
      </c>
      <c r="N225" s="38">
        <f>'Part 1 Data'!F225/'Part 1 Data'!F224-1</f>
        <v>-0.21075268817204296</v>
      </c>
      <c r="O225" s="5">
        <f>'Part 1 Data'!G225/'Part 1 Data'!G224-1</f>
        <v>1.0152284263960087E-3</v>
      </c>
      <c r="P225" s="29">
        <f t="shared" si="53"/>
        <v>-0.1146548144181726</v>
      </c>
      <c r="Q225" s="30">
        <f t="shared" si="54"/>
        <v>-8.3957566310623233E-2</v>
      </c>
      <c r="R225" s="30">
        <f t="shared" si="55"/>
        <v>-2.0160538214630264E-2</v>
      </c>
      <c r="S225" s="30">
        <f t="shared" si="56"/>
        <v>1.5166540035206344E-2</v>
      </c>
      <c r="T225" s="31">
        <f t="shared" si="57"/>
        <v>-0.21176791659843897</v>
      </c>
      <c r="U225" s="27">
        <f t="shared" si="58"/>
        <v>-0.12245008286463585</v>
      </c>
      <c r="V225" s="27">
        <f t="shared" si="59"/>
        <v>-9.8162564484540402E-2</v>
      </c>
      <c r="W225" s="27">
        <f t="shared" si="60"/>
        <v>-2.6893610981936961E-2</v>
      </c>
      <c r="X225" s="27">
        <f t="shared" si="61"/>
        <v>7.9663079951889683E-3</v>
      </c>
      <c r="Y225" s="27">
        <f t="shared" si="62"/>
        <v>-0.22299340946997925</v>
      </c>
      <c r="Z225" s="28">
        <f t="shared" si="63"/>
        <v>1.4994022793556187E-2</v>
      </c>
      <c r="AA225" s="28">
        <f t="shared" si="64"/>
        <v>9.6358890661815532E-3</v>
      </c>
      <c r="AB225" s="28">
        <f t="shared" si="65"/>
        <v>7.232663116477603E-4</v>
      </c>
      <c r="AC225" s="28">
        <f t="shared" si="66"/>
        <v>6.3462063074211676E-5</v>
      </c>
      <c r="AD225" s="28">
        <f t="shared" si="67"/>
        <v>4.9726060667045831E-2</v>
      </c>
    </row>
    <row r="226" spans="10:30" x14ac:dyDescent="0.35">
      <c r="J226" s="38">
        <f>'Part 1 Data'!B226/'Part 1 Data'!B225-1</f>
        <v>-7.5821802767335855E-2</v>
      </c>
      <c r="K226" s="38">
        <f>'Part 1 Data'!C226/'Part 1 Data'!C225-1</f>
        <v>8.0542598536672561E-3</v>
      </c>
      <c r="L226" s="38">
        <f>'Part 1 Data'!D226/'Part 1 Data'!D225-1</f>
        <v>1.7868619625330373E-2</v>
      </c>
      <c r="M226" s="38">
        <f>'Part 1 Data'!E226/'Part 1 Data'!E225-1</f>
        <v>2.19146347170871E-2</v>
      </c>
      <c r="N226" s="38">
        <f>'Part 1 Data'!F226/'Part 1 Data'!F225-1</f>
        <v>-0.18256130790190739</v>
      </c>
      <c r="O226" s="5">
        <f>'Part 1 Data'!G226/'Part 1 Data'!G225-1</f>
        <v>-2.0283975659228792E-3</v>
      </c>
      <c r="P226" s="29">
        <f t="shared" si="53"/>
        <v>-7.3793405201412976E-2</v>
      </c>
      <c r="Q226" s="30">
        <f t="shared" si="54"/>
        <v>1.0082657419590135E-2</v>
      </c>
      <c r="R226" s="30">
        <f t="shared" si="55"/>
        <v>1.9897017191253252E-2</v>
      </c>
      <c r="S226" s="30">
        <f t="shared" si="56"/>
        <v>2.394303228300998E-2</v>
      </c>
      <c r="T226" s="31">
        <f t="shared" si="57"/>
        <v>-0.18053291033598451</v>
      </c>
      <c r="U226" s="27">
        <f t="shared" si="58"/>
        <v>-8.4632299640195113E-2</v>
      </c>
      <c r="V226" s="27">
        <f t="shared" si="59"/>
        <v>-7.1659667466459267E-3</v>
      </c>
      <c r="W226" s="27">
        <f t="shared" si="60"/>
        <v>1.0120318431627667E-2</v>
      </c>
      <c r="X226" s="27">
        <f t="shared" si="61"/>
        <v>1.3699174250673716E-2</v>
      </c>
      <c r="Y226" s="27">
        <f t="shared" si="62"/>
        <v>-0.19480202919984368</v>
      </c>
      <c r="Z226" s="28">
        <f t="shared" si="63"/>
        <v>7.16262614238777E-3</v>
      </c>
      <c r="AA226" s="28">
        <f t="shared" si="64"/>
        <v>5.1351079414035207E-5</v>
      </c>
      <c r="AB226" s="28">
        <f t="shared" si="65"/>
        <v>1.0242084515754269E-4</v>
      </c>
      <c r="AC226" s="28">
        <f t="shared" si="66"/>
        <v>1.8766737515032175E-4</v>
      </c>
      <c r="AD226" s="28">
        <f t="shared" si="67"/>
        <v>3.7947830580376748E-2</v>
      </c>
    </row>
    <row r="227" spans="10:30" x14ac:dyDescent="0.35">
      <c r="J227" s="38">
        <f>'Part 1 Data'!B227/'Part 1 Data'!B226-1</f>
        <v>-0.14963219385547377</v>
      </c>
      <c r="K227" s="38">
        <f>'Part 1 Data'!C227/'Part 1 Data'!C226-1</f>
        <v>-5.0819542335857726E-2</v>
      </c>
      <c r="L227" s="38">
        <f>'Part 1 Data'!D227/'Part 1 Data'!D226-1</f>
        <v>-9.4922943803933513E-2</v>
      </c>
      <c r="M227" s="38">
        <f>'Part 1 Data'!E227/'Part 1 Data'!E226-1</f>
        <v>-0.11916511145968089</v>
      </c>
      <c r="N227" s="38">
        <f>'Part 1 Data'!F227/'Part 1 Data'!F226-1</f>
        <v>-0.32999999999999996</v>
      </c>
      <c r="O227" s="5">
        <f>'Part 1 Data'!G227/'Part 1 Data'!G226-1</f>
        <v>7.2154471544715548E-2</v>
      </c>
      <c r="P227" s="29">
        <f t="shared" si="53"/>
        <v>-0.22178666540018932</v>
      </c>
      <c r="Q227" s="30">
        <f t="shared" si="54"/>
        <v>-0.12297401388057327</v>
      </c>
      <c r="R227" s="30">
        <f t="shared" si="55"/>
        <v>-0.16707741534864906</v>
      </c>
      <c r="S227" s="30">
        <f t="shared" si="56"/>
        <v>-0.19131958300439644</v>
      </c>
      <c r="T227" s="31">
        <f t="shared" si="57"/>
        <v>-0.40215447154471551</v>
      </c>
      <c r="U227" s="27">
        <f t="shared" si="58"/>
        <v>-0.15844269072833303</v>
      </c>
      <c r="V227" s="27">
        <f t="shared" si="59"/>
        <v>-6.6039768936170903E-2</v>
      </c>
      <c r="W227" s="27">
        <f t="shared" si="60"/>
        <v>-0.10267124499763622</v>
      </c>
      <c r="X227" s="27">
        <f t="shared" si="61"/>
        <v>-0.12738057192609428</v>
      </c>
      <c r="Y227" s="27">
        <f t="shared" si="62"/>
        <v>-0.34224072129793626</v>
      </c>
      <c r="Z227" s="28">
        <f t="shared" si="63"/>
        <v>2.5104086245234188E-2</v>
      </c>
      <c r="AA227" s="28">
        <f t="shared" si="64"/>
        <v>4.3612510811428433E-3</v>
      </c>
      <c r="AB227" s="28">
        <f t="shared" si="65"/>
        <v>1.054138454936464E-2</v>
      </c>
      <c r="AC227" s="28">
        <f t="shared" si="66"/>
        <v>1.622581010421888E-2</v>
      </c>
      <c r="AD227" s="28">
        <f t="shared" si="67"/>
        <v>0.11712871131453167</v>
      </c>
    </row>
    <row r="228" spans="10:30" x14ac:dyDescent="0.35">
      <c r="J228" s="38">
        <f>'Part 1 Data'!B228/'Part 1 Data'!B227-1</f>
        <v>-0.34907388560960717</v>
      </c>
      <c r="K228" s="38">
        <f>'Part 1 Data'!C228/'Part 1 Data'!C227-1</f>
        <v>-0.19676350389722908</v>
      </c>
      <c r="L228" s="38">
        <f>'Part 1 Data'!D228/'Part 1 Data'!D227-1</f>
        <v>-0.16774326908170123</v>
      </c>
      <c r="M228" s="38">
        <f>'Part 1 Data'!E228/'Part 1 Data'!E227-1</f>
        <v>-0.13186798902941521</v>
      </c>
      <c r="N228" s="38">
        <f>'Part 1 Data'!F228/'Part 1 Data'!F227-1</f>
        <v>-7.4626865671642006E-3</v>
      </c>
      <c r="O228" s="5">
        <f>'Part 1 Data'!G228/'Part 1 Data'!G227-1</f>
        <v>-9.0047393364928952E-2</v>
      </c>
      <c r="P228" s="29">
        <f t="shared" si="53"/>
        <v>-0.25902649224467822</v>
      </c>
      <c r="Q228" s="30">
        <f t="shared" si="54"/>
        <v>-0.10671611053230012</v>
      </c>
      <c r="R228" s="30">
        <f t="shared" si="55"/>
        <v>-7.7695875716772278E-2</v>
      </c>
      <c r="S228" s="30">
        <f t="shared" si="56"/>
        <v>-4.182059566448626E-2</v>
      </c>
      <c r="T228" s="31">
        <f t="shared" si="57"/>
        <v>8.2584706797764751E-2</v>
      </c>
      <c r="U228" s="27">
        <f t="shared" si="58"/>
        <v>-0.35788438248246646</v>
      </c>
      <c r="V228" s="27">
        <f t="shared" si="59"/>
        <v>-0.21198373049754227</v>
      </c>
      <c r="W228" s="27">
        <f t="shared" si="60"/>
        <v>-0.17549157027540394</v>
      </c>
      <c r="X228" s="27">
        <f t="shared" si="61"/>
        <v>-0.1400834494958286</v>
      </c>
      <c r="Y228" s="27">
        <f t="shared" si="62"/>
        <v>-1.970340786510049E-2</v>
      </c>
      <c r="Z228" s="28">
        <f t="shared" si="63"/>
        <v>0.12808123122485635</v>
      </c>
      <c r="AA228" s="28">
        <f t="shared" si="64"/>
        <v>4.4937101995654628E-2</v>
      </c>
      <c r="AB228" s="28">
        <f t="shared" si="65"/>
        <v>3.0797291237727037E-2</v>
      </c>
      <c r="AC228" s="28">
        <f t="shared" si="66"/>
        <v>1.9623372822650361E-2</v>
      </c>
      <c r="AD228" s="28">
        <f t="shared" si="67"/>
        <v>3.8822428149850387E-4</v>
      </c>
    </row>
    <row r="229" spans="10:30" x14ac:dyDescent="0.35">
      <c r="J229" s="38">
        <f>'Part 1 Data'!B229/'Part 1 Data'!B228-1</f>
        <v>-0.22858036272670412</v>
      </c>
      <c r="K229" s="38">
        <f>'Part 1 Data'!C229/'Part 1 Data'!C228-1</f>
        <v>-5.3178142613386714E-2</v>
      </c>
      <c r="L229" s="38">
        <f>'Part 1 Data'!D229/'Part 1 Data'!D228-1</f>
        <v>-0.15532443340577451</v>
      </c>
      <c r="M229" s="38">
        <f>'Part 1 Data'!E229/'Part 1 Data'!E228-1</f>
        <v>-9.1019344792477641E-2</v>
      </c>
      <c r="N229" s="38">
        <f>'Part 1 Data'!F229/'Part 1 Data'!F228-1</f>
        <v>-0.1278195488721805</v>
      </c>
      <c r="O229" s="5">
        <f>'Part 1 Data'!G229/'Part 1 Data'!G228-1</f>
        <v>-0.16250000000000009</v>
      </c>
      <c r="P229" s="29">
        <f t="shared" si="53"/>
        <v>-6.6080362726704034E-2</v>
      </c>
      <c r="Q229" s="30">
        <f t="shared" si="54"/>
        <v>0.10932185738661337</v>
      </c>
      <c r="R229" s="30">
        <f t="shared" si="55"/>
        <v>7.1755665942255797E-3</v>
      </c>
      <c r="S229" s="30">
        <f t="shared" si="56"/>
        <v>7.1480655207522448E-2</v>
      </c>
      <c r="T229" s="31">
        <f t="shared" si="57"/>
        <v>3.4680451127819589E-2</v>
      </c>
      <c r="U229" s="27">
        <f t="shared" si="58"/>
        <v>-0.23739085959956338</v>
      </c>
      <c r="V229" s="27">
        <f t="shared" si="59"/>
        <v>-6.8398369213699892E-2</v>
      </c>
      <c r="W229" s="27">
        <f t="shared" si="60"/>
        <v>-0.16307273459947721</v>
      </c>
      <c r="X229" s="27">
        <f t="shared" si="61"/>
        <v>-9.9234805258891029E-2</v>
      </c>
      <c r="Y229" s="27">
        <f t="shared" si="62"/>
        <v>-0.1400602701701168</v>
      </c>
      <c r="Z229" s="28">
        <f t="shared" si="63"/>
        <v>5.6354420221419614E-2</v>
      </c>
      <c r="AA229" s="28">
        <f t="shared" si="64"/>
        <v>4.6783369110936094E-3</v>
      </c>
      <c r="AB229" s="28">
        <f t="shared" si="65"/>
        <v>2.6592716769751532E-2</v>
      </c>
      <c r="AC229" s="28">
        <f t="shared" si="66"/>
        <v>9.8475465747700271E-3</v>
      </c>
      <c r="AD229" s="28">
        <f t="shared" si="67"/>
        <v>1.961687928012611E-2</v>
      </c>
    </row>
    <row r="230" spans="10:30" x14ac:dyDescent="0.35">
      <c r="J230" s="38">
        <f>'Part 1 Data'!B230/'Part 1 Data'!B229-1</f>
        <v>-9.6068098905553345E-2</v>
      </c>
      <c r="K230" s="38">
        <f>'Part 1 Data'!C230/'Part 1 Data'!C229-1</f>
        <v>0.14667183554223384</v>
      </c>
      <c r="L230" s="38">
        <f>'Part 1 Data'!D230/'Part 1 Data'!D229-1</f>
        <v>0.10663922274904736</v>
      </c>
      <c r="M230" s="38">
        <f>'Part 1 Data'!E230/'Part 1 Data'!E229-1</f>
        <v>9.0991451020441705E-2</v>
      </c>
      <c r="N230" s="38">
        <f>'Part 1 Data'!F230/'Part 1 Data'!F229-1</f>
        <v>5.4597701149425193E-2</v>
      </c>
      <c r="O230" s="5">
        <f>'Part 1 Data'!G230/'Part 1 Data'!G229-1</f>
        <v>-0.29104477611940294</v>
      </c>
      <c r="P230" s="29">
        <f t="shared" si="53"/>
        <v>0.19497667721384959</v>
      </c>
      <c r="Q230" s="30">
        <f t="shared" si="54"/>
        <v>0.43771661166163678</v>
      </c>
      <c r="R230" s="30">
        <f t="shared" si="55"/>
        <v>0.39768399886845029</v>
      </c>
      <c r="S230" s="30">
        <f t="shared" si="56"/>
        <v>0.38203622713984464</v>
      </c>
      <c r="T230" s="31">
        <f t="shared" si="57"/>
        <v>0.34564247726882813</v>
      </c>
      <c r="U230" s="27">
        <f t="shared" si="58"/>
        <v>-0.1048785957784126</v>
      </c>
      <c r="V230" s="27">
        <f t="shared" si="59"/>
        <v>0.13145160894192065</v>
      </c>
      <c r="W230" s="27">
        <f t="shared" si="60"/>
        <v>9.8890921555344652E-2</v>
      </c>
      <c r="X230" s="27">
        <f t="shared" si="61"/>
        <v>8.2775990554028317E-2</v>
      </c>
      <c r="Y230" s="27">
        <f t="shared" si="62"/>
        <v>4.2356979851488903E-2</v>
      </c>
      <c r="Z230" s="28">
        <f t="shared" si="63"/>
        <v>1.0999519852451666E-2</v>
      </c>
      <c r="AA230" s="28">
        <f t="shared" si="64"/>
        <v>1.7279525493419632E-2</v>
      </c>
      <c r="AB230" s="28">
        <f t="shared" si="65"/>
        <v>9.7794143660653293E-3</v>
      </c>
      <c r="AC230" s="28">
        <f t="shared" si="66"/>
        <v>6.8518646122005854E-3</v>
      </c>
      <c r="AD230" s="28">
        <f t="shared" si="67"/>
        <v>1.7941137421394369E-3</v>
      </c>
    </row>
    <row r="231" spans="10:30" x14ac:dyDescent="0.35">
      <c r="J231" s="38">
        <f>'Part 1 Data'!B231/'Part 1 Data'!B230-1</f>
        <v>-7.2869955156950716E-2</v>
      </c>
      <c r="K231" s="38">
        <f>'Part 1 Data'!C231/'Part 1 Data'!C230-1</f>
        <v>-9.4250459678537624E-2</v>
      </c>
      <c r="L231" s="38">
        <f>'Part 1 Data'!D231/'Part 1 Data'!D230-1</f>
        <v>-8.6144478272903391E-2</v>
      </c>
      <c r="M231" s="38">
        <f>'Part 1 Data'!E231/'Part 1 Data'!E230-1</f>
        <v>-9.0966738634819522E-2</v>
      </c>
      <c r="N231" s="38">
        <f>'Part 1 Data'!F231/'Part 1 Data'!F230-1</f>
        <v>5.4495912806539426E-2</v>
      </c>
      <c r="O231" s="5">
        <f>'Part 1 Data'!G231/'Part 1 Data'!G230-1</f>
        <v>-0.28070175438596501</v>
      </c>
      <c r="P231" s="29">
        <f t="shared" si="53"/>
        <v>0.20783179922901429</v>
      </c>
      <c r="Q231" s="30">
        <f t="shared" si="54"/>
        <v>0.18645129470742738</v>
      </c>
      <c r="R231" s="30">
        <f t="shared" si="55"/>
        <v>0.19455727611306162</v>
      </c>
      <c r="S231" s="30">
        <f t="shared" si="56"/>
        <v>0.18973501575114549</v>
      </c>
      <c r="T231" s="31">
        <f t="shared" si="57"/>
        <v>0.33519766719250443</v>
      </c>
      <c r="U231" s="27">
        <f t="shared" si="58"/>
        <v>-8.1680452029809975E-2</v>
      </c>
      <c r="V231" s="27">
        <f t="shared" si="59"/>
        <v>-0.1094706862788508</v>
      </c>
      <c r="W231" s="27">
        <f t="shared" si="60"/>
        <v>-9.3892779466606097E-2</v>
      </c>
      <c r="X231" s="27">
        <f t="shared" si="61"/>
        <v>-9.918219910123291E-2</v>
      </c>
      <c r="Y231" s="27">
        <f t="shared" si="62"/>
        <v>4.2255191508603136E-2</v>
      </c>
      <c r="Z231" s="28">
        <f t="shared" si="63"/>
        <v>6.6716962437940886E-3</v>
      </c>
      <c r="AA231" s="28">
        <f t="shared" si="64"/>
        <v>1.1983831154362573E-2</v>
      </c>
      <c r="AB231" s="28">
        <f t="shared" si="65"/>
        <v>8.8158540359647274E-3</v>
      </c>
      <c r="AC231" s="28">
        <f t="shared" si="66"/>
        <v>9.8371086185566059E-3</v>
      </c>
      <c r="AD231" s="28">
        <f t="shared" si="67"/>
        <v>1.7855012094287266E-3</v>
      </c>
    </row>
    <row r="232" spans="10:30" x14ac:dyDescent="0.35">
      <c r="J232" s="38">
        <f>'Part 1 Data'!B232/'Part 1 Data'!B231-1</f>
        <v>-3.0955259975816274E-2</v>
      </c>
      <c r="K232" s="38">
        <f>'Part 1 Data'!C232/'Part 1 Data'!C231-1</f>
        <v>-0.13928246312938686</v>
      </c>
      <c r="L232" s="38">
        <f>'Part 1 Data'!D232/'Part 1 Data'!D231-1</f>
        <v>-0.15097402597402598</v>
      </c>
      <c r="M232" s="38">
        <f>'Part 1 Data'!E232/'Part 1 Data'!E231-1</f>
        <v>2.8551023119851138E-2</v>
      </c>
      <c r="N232" s="38">
        <f>'Part 1 Data'!F232/'Part 1 Data'!F231-1</f>
        <v>2.3255813953488413E-2</v>
      </c>
      <c r="O232" s="5">
        <f>'Part 1 Data'!G232/'Part 1 Data'!G231-1</f>
        <v>-8.7804878048780344E-2</v>
      </c>
      <c r="P232" s="29">
        <f t="shared" si="53"/>
        <v>5.684961807296407E-2</v>
      </c>
      <c r="Q232" s="30">
        <f t="shared" si="54"/>
        <v>-5.1477585080606514E-2</v>
      </c>
      <c r="R232" s="30">
        <f t="shared" si="55"/>
        <v>-6.3169147925245639E-2</v>
      </c>
      <c r="S232" s="30">
        <f t="shared" si="56"/>
        <v>0.11635590116863148</v>
      </c>
      <c r="T232" s="31">
        <f t="shared" si="57"/>
        <v>0.11106069200226876</v>
      </c>
      <c r="U232" s="27">
        <f t="shared" si="58"/>
        <v>-3.9765756848675532E-2</v>
      </c>
      <c r="V232" s="27">
        <f t="shared" si="59"/>
        <v>-0.15450268972970005</v>
      </c>
      <c r="W232" s="27">
        <f t="shared" si="60"/>
        <v>-0.15872232716772869</v>
      </c>
      <c r="X232" s="27">
        <f t="shared" si="61"/>
        <v>2.0335562653437753E-2</v>
      </c>
      <c r="Y232" s="27">
        <f t="shared" si="62"/>
        <v>1.1015092655552124E-2</v>
      </c>
      <c r="Z232" s="28">
        <f t="shared" si="63"/>
        <v>1.5813154177479849E-3</v>
      </c>
      <c r="AA232" s="28">
        <f t="shared" si="64"/>
        <v>2.387108113371196E-2</v>
      </c>
      <c r="AB232" s="28">
        <f t="shared" si="65"/>
        <v>2.5192777141539505E-2</v>
      </c>
      <c r="AC232" s="28">
        <f t="shared" si="66"/>
        <v>4.1353510843189229E-4</v>
      </c>
      <c r="AD232" s="28">
        <f t="shared" si="67"/>
        <v>1.2133226621039834E-4</v>
      </c>
    </row>
    <row r="233" spans="10:30" x14ac:dyDescent="0.35">
      <c r="J233" s="38">
        <f>'Part 1 Data'!B233/'Part 1 Data'!B232-1</f>
        <v>0.20938357873720981</v>
      </c>
      <c r="K233" s="38">
        <f>'Part 1 Data'!C233/'Part 1 Data'!C232-1</f>
        <v>0.14105800815164682</v>
      </c>
      <c r="L233" s="38">
        <f>'Part 1 Data'!D233/'Part 1 Data'!D232-1</f>
        <v>0.15732998487486083</v>
      </c>
      <c r="M233" s="38">
        <f>'Part 1 Data'!E233/'Part 1 Data'!E232-1</f>
        <v>9.7275824761412721E-2</v>
      </c>
      <c r="N233" s="38">
        <f>'Part 1 Data'!F233/'Part 1 Data'!F232-1</f>
        <v>9.0909090909090828E-2</v>
      </c>
      <c r="O233" s="5">
        <f>'Part 1 Data'!G233/'Part 1 Data'!G232-1</f>
        <v>-0.20855614973262038</v>
      </c>
      <c r="P233" s="29">
        <f t="shared" si="53"/>
        <v>0.41793972846983019</v>
      </c>
      <c r="Q233" s="30">
        <f t="shared" si="54"/>
        <v>0.3496141578842672</v>
      </c>
      <c r="R233" s="30">
        <f t="shared" si="55"/>
        <v>0.36588613460748121</v>
      </c>
      <c r="S233" s="30">
        <f t="shared" si="56"/>
        <v>0.3058319744940331</v>
      </c>
      <c r="T233" s="31">
        <f t="shared" si="57"/>
        <v>0.29946524064171121</v>
      </c>
      <c r="U233" s="27">
        <f t="shared" si="58"/>
        <v>0.20057308186435055</v>
      </c>
      <c r="V233" s="27">
        <f t="shared" si="59"/>
        <v>0.12583778155133363</v>
      </c>
      <c r="W233" s="27">
        <f t="shared" si="60"/>
        <v>0.14958168368115812</v>
      </c>
      <c r="X233" s="27">
        <f t="shared" si="61"/>
        <v>8.9060364294999333E-2</v>
      </c>
      <c r="Y233" s="27">
        <f t="shared" si="62"/>
        <v>7.8668369611154532E-2</v>
      </c>
      <c r="Z233" s="28">
        <f t="shared" si="63"/>
        <v>4.0229561168563466E-2</v>
      </c>
      <c r="AA233" s="28">
        <f t="shared" si="64"/>
        <v>1.583514726576116E-2</v>
      </c>
      <c r="AB233" s="28">
        <f t="shared" si="65"/>
        <v>2.2374680092890047E-2</v>
      </c>
      <c r="AC233" s="28">
        <f t="shared" si="66"/>
        <v>7.9317484883579918E-3</v>
      </c>
      <c r="AD233" s="28">
        <f t="shared" si="67"/>
        <v>6.1887123772772215E-3</v>
      </c>
    </row>
    <row r="234" spans="10:30" x14ac:dyDescent="0.35">
      <c r="J234" s="38">
        <f>'Part 1 Data'!B234/'Part 1 Data'!B233-1</f>
        <v>7.6764341725134022E-2</v>
      </c>
      <c r="K234" s="38">
        <f>'Part 1 Data'!C234/'Part 1 Data'!C233-1</f>
        <v>0.10675517618844976</v>
      </c>
      <c r="L234" s="38">
        <f>'Part 1 Data'!D234/'Part 1 Data'!D233-1</f>
        <v>8.1915470730384188E-2</v>
      </c>
      <c r="M234" s="38">
        <f>'Part 1 Data'!E234/'Part 1 Data'!E233-1</f>
        <v>0.12417771629556595</v>
      </c>
      <c r="N234" s="38">
        <f>'Part 1 Data'!F234/'Part 1 Data'!F233-1</f>
        <v>-1.851851851851849E-2</v>
      </c>
      <c r="O234" s="5">
        <f>'Part 1 Data'!G234/'Part 1 Data'!G233-1</f>
        <v>-4.7297297297297369E-2</v>
      </c>
      <c r="P234" s="29">
        <f t="shared" si="53"/>
        <v>0.12406163902243139</v>
      </c>
      <c r="Q234" s="30">
        <f t="shared" si="54"/>
        <v>0.15405247348574713</v>
      </c>
      <c r="R234" s="30">
        <f t="shared" si="55"/>
        <v>0.12921276802768156</v>
      </c>
      <c r="S234" s="30">
        <f t="shared" si="56"/>
        <v>0.17147501359286332</v>
      </c>
      <c r="T234" s="31">
        <f t="shared" si="57"/>
        <v>2.877877877877888E-2</v>
      </c>
      <c r="U234" s="27">
        <f t="shared" si="58"/>
        <v>6.7953844852274764E-2</v>
      </c>
      <c r="V234" s="27">
        <f t="shared" si="59"/>
        <v>9.1534949588136585E-2</v>
      </c>
      <c r="W234" s="27">
        <f t="shared" si="60"/>
        <v>7.4167169536681482E-2</v>
      </c>
      <c r="X234" s="27">
        <f t="shared" si="61"/>
        <v>0.11596225582915257</v>
      </c>
      <c r="Y234" s="27">
        <f t="shared" si="62"/>
        <v>-3.075923981645478E-2</v>
      </c>
      <c r="Z234" s="28">
        <f t="shared" si="63"/>
        <v>4.6177250302070292E-3</v>
      </c>
      <c r="AA234" s="28">
        <f t="shared" si="64"/>
        <v>8.3786469961027055E-3</v>
      </c>
      <c r="AB234" s="28">
        <f t="shared" si="65"/>
        <v>5.5007690370828533E-3</v>
      </c>
      <c r="AC234" s="28">
        <f t="shared" si="66"/>
        <v>1.3447244776985829E-2</v>
      </c>
      <c r="AD234" s="28">
        <f t="shared" si="67"/>
        <v>9.4613083408617708E-4</v>
      </c>
    </row>
    <row r="235" spans="10:30" x14ac:dyDescent="0.35">
      <c r="J235" s="38">
        <f>'Part 1 Data'!B235/'Part 1 Data'!B234-1</f>
        <v>0.31448830969720198</v>
      </c>
      <c r="K235" s="38">
        <f>'Part 1 Data'!C235/'Part 1 Data'!C234-1</f>
        <v>0.14817167758234828</v>
      </c>
      <c r="L235" s="38">
        <f>'Part 1 Data'!D235/'Part 1 Data'!D234-1</f>
        <v>7.4471237122800682E-2</v>
      </c>
      <c r="M235" s="38">
        <f>'Part 1 Data'!E235/'Part 1 Data'!E234-1</f>
        <v>4.9326473706947427E-2</v>
      </c>
      <c r="N235" s="38">
        <f>'Part 1 Data'!F235/'Part 1 Data'!F234-1</f>
        <v>0.11084905660377364</v>
      </c>
      <c r="O235" s="5">
        <f>'Part 1 Data'!G235/'Part 1 Data'!G234-1</f>
        <v>-7.8014184397163011E-2</v>
      </c>
      <c r="P235" s="29">
        <f t="shared" si="53"/>
        <v>0.392502494094365</v>
      </c>
      <c r="Q235" s="30">
        <f t="shared" si="54"/>
        <v>0.22618586197951129</v>
      </c>
      <c r="R235" s="30">
        <f t="shared" si="55"/>
        <v>0.15248542151996369</v>
      </c>
      <c r="S235" s="30">
        <f t="shared" si="56"/>
        <v>0.12734065810411044</v>
      </c>
      <c r="T235" s="31">
        <f t="shared" si="57"/>
        <v>0.18886324100093665</v>
      </c>
      <c r="U235" s="27">
        <f t="shared" si="58"/>
        <v>0.3056778128243427</v>
      </c>
      <c r="V235" s="27">
        <f t="shared" si="59"/>
        <v>0.13295145098203509</v>
      </c>
      <c r="W235" s="27">
        <f t="shared" si="60"/>
        <v>6.6722935929097976E-2</v>
      </c>
      <c r="X235" s="27">
        <f t="shared" si="61"/>
        <v>4.1111013240534039E-2</v>
      </c>
      <c r="Y235" s="27">
        <f t="shared" si="62"/>
        <v>9.8608335305837347E-2</v>
      </c>
      <c r="Z235" s="28">
        <f t="shared" si="63"/>
        <v>9.3438925253073887E-2</v>
      </c>
      <c r="AA235" s="28">
        <f t="shared" si="64"/>
        <v>1.7676088318228478E-2</v>
      </c>
      <c r="AB235" s="28">
        <f t="shared" si="65"/>
        <v>4.4519501789985136E-3</v>
      </c>
      <c r="AC235" s="28">
        <f t="shared" si="66"/>
        <v>1.6901154096633651E-3</v>
      </c>
      <c r="AD235" s="28">
        <f t="shared" si="67"/>
        <v>9.7236037917884481E-3</v>
      </c>
    </row>
    <row r="236" spans="10:30" x14ac:dyDescent="0.35">
      <c r="J236" s="38">
        <f>'Part 1 Data'!B236/'Part 1 Data'!B235-1</f>
        <v>1.0642950867473244E-2</v>
      </c>
      <c r="K236" s="38">
        <f>'Part 1 Data'!C236/'Part 1 Data'!C235-1</f>
        <v>-1.6168839821737002E-2</v>
      </c>
      <c r="L236" s="38">
        <f>'Part 1 Data'!D236/'Part 1 Data'!D235-1</f>
        <v>-2.072395982479025E-2</v>
      </c>
      <c r="M236" s="38">
        <f>'Part 1 Data'!E236/'Part 1 Data'!E235-1</f>
        <v>1.5132801876317714E-2</v>
      </c>
      <c r="N236" s="38">
        <f>'Part 1 Data'!F236/'Part 1 Data'!F235-1</f>
        <v>7.4309978768577478E-2</v>
      </c>
      <c r="O236" s="5">
        <f>'Part 1 Data'!G236/'Part 1 Data'!G235-1</f>
        <v>-0.12307692307692319</v>
      </c>
      <c r="P236" s="29">
        <f t="shared" si="53"/>
        <v>0.13371987394439644</v>
      </c>
      <c r="Q236" s="30">
        <f t="shared" si="54"/>
        <v>0.10690808325518619</v>
      </c>
      <c r="R236" s="30">
        <f t="shared" si="55"/>
        <v>0.10235296325213294</v>
      </c>
      <c r="S236" s="30">
        <f t="shared" si="56"/>
        <v>0.13820972495324091</v>
      </c>
      <c r="T236" s="31">
        <f t="shared" si="57"/>
        <v>0.19738690184550067</v>
      </c>
      <c r="U236" s="27">
        <f t="shared" si="58"/>
        <v>1.8324539946139827E-3</v>
      </c>
      <c r="V236" s="27">
        <f t="shared" si="59"/>
        <v>-3.1389066422050187E-2</v>
      </c>
      <c r="W236" s="27">
        <f t="shared" si="60"/>
        <v>-2.8472261018492956E-2</v>
      </c>
      <c r="X236" s="27">
        <f t="shared" si="61"/>
        <v>6.9173414099043297E-3</v>
      </c>
      <c r="Y236" s="27">
        <f t="shared" si="62"/>
        <v>6.2069257470641188E-2</v>
      </c>
      <c r="Z236" s="28">
        <f t="shared" si="63"/>
        <v>3.357887642376742E-6</v>
      </c>
      <c r="AA236" s="28">
        <f t="shared" si="64"/>
        <v>9.8527349084787845E-4</v>
      </c>
      <c r="AB236" s="28">
        <f t="shared" si="65"/>
        <v>8.1066964750519353E-4</v>
      </c>
      <c r="AC236" s="28">
        <f t="shared" si="66"/>
        <v>4.784961218117722E-5</v>
      </c>
      <c r="AD236" s="28">
        <f t="shared" si="67"/>
        <v>3.8525927229567472E-3</v>
      </c>
    </row>
    <row r="237" spans="10:30" x14ac:dyDescent="0.35">
      <c r="J237" s="38">
        <f>'Part 1 Data'!B237/'Part 1 Data'!B236-1</f>
        <v>3.274668205424125E-2</v>
      </c>
      <c r="K237" s="38">
        <f>'Part 1 Data'!C237/'Part 1 Data'!C236-1</f>
        <v>0.12362633648770216</v>
      </c>
      <c r="L237" s="38">
        <f>'Part 1 Data'!D237/'Part 1 Data'!D236-1</f>
        <v>8.5884786587677064E-2</v>
      </c>
      <c r="M237" s="38">
        <f>'Part 1 Data'!E237/'Part 1 Data'!E236-1</f>
        <v>0.10008602679120071</v>
      </c>
      <c r="N237" s="38">
        <f>'Part 1 Data'!F237/'Part 1 Data'!F236-1</f>
        <v>5.9288537549407216E-2</v>
      </c>
      <c r="O237" s="5">
        <f>'Part 1 Data'!G237/'Part 1 Data'!G236-1</f>
        <v>-0.17543859649122806</v>
      </c>
      <c r="P237" s="29">
        <f t="shared" si="53"/>
        <v>0.20818527854546931</v>
      </c>
      <c r="Q237" s="30">
        <f t="shared" si="54"/>
        <v>0.29906493297893022</v>
      </c>
      <c r="R237" s="30">
        <f t="shared" si="55"/>
        <v>0.26132338307890512</v>
      </c>
      <c r="S237" s="30">
        <f t="shared" si="56"/>
        <v>0.27552462328242877</v>
      </c>
      <c r="T237" s="31">
        <f t="shared" si="57"/>
        <v>0.23472713404063528</v>
      </c>
      <c r="U237" s="27">
        <f t="shared" si="58"/>
        <v>2.3936185181381988E-2</v>
      </c>
      <c r="V237" s="27">
        <f t="shared" si="59"/>
        <v>0.10840610988738898</v>
      </c>
      <c r="W237" s="27">
        <f t="shared" si="60"/>
        <v>7.8136485393974359E-2</v>
      </c>
      <c r="X237" s="27">
        <f t="shared" si="61"/>
        <v>9.1870566324787323E-2</v>
      </c>
      <c r="Y237" s="27">
        <f t="shared" si="62"/>
        <v>4.7047816251470927E-2</v>
      </c>
      <c r="Z237" s="28">
        <f t="shared" si="63"/>
        <v>5.7294096103741065E-4</v>
      </c>
      <c r="AA237" s="28">
        <f t="shared" si="64"/>
        <v>1.1751884660916655E-2</v>
      </c>
      <c r="AB237" s="28">
        <f t="shared" si="65"/>
        <v>6.1053103497227682E-3</v>
      </c>
      <c r="AC237" s="28">
        <f t="shared" si="66"/>
        <v>8.4402009568371461E-3</v>
      </c>
      <c r="AD237" s="28">
        <f t="shared" si="67"/>
        <v>2.2134970140321717E-3</v>
      </c>
    </row>
    <row r="238" spans="10:30" x14ac:dyDescent="0.35">
      <c r="J238" s="38">
        <f>'Part 1 Data'!B238/'Part 1 Data'!B237-1</f>
        <v>-4.8610141081156688E-2</v>
      </c>
      <c r="K238" s="38">
        <f>'Part 1 Data'!C238/'Part 1 Data'!C237-1</f>
        <v>1.6474142494892874E-2</v>
      </c>
      <c r="L238" s="38">
        <f>'Part 1 Data'!D238/'Part 1 Data'!D237-1</f>
        <v>-4.5779599652913117E-3</v>
      </c>
      <c r="M238" s="38">
        <f>'Part 1 Data'!E238/'Part 1 Data'!E237-1</f>
        <v>-7.4178340818196187E-3</v>
      </c>
      <c r="N238" s="38">
        <f>'Part 1 Data'!F238/'Part 1 Data'!F237-1</f>
        <v>7.835820895522394E-2</v>
      </c>
      <c r="O238" s="5">
        <f>'Part 1 Data'!G238/'Part 1 Data'!G237-1</f>
        <v>-7.446808510638292E-2</v>
      </c>
      <c r="P238" s="29">
        <f t="shared" si="53"/>
        <v>2.5857944025226232E-2</v>
      </c>
      <c r="Q238" s="30">
        <f t="shared" si="54"/>
        <v>9.0942227601275794E-2</v>
      </c>
      <c r="R238" s="30">
        <f t="shared" si="55"/>
        <v>6.9890125141091608E-2</v>
      </c>
      <c r="S238" s="30">
        <f t="shared" si="56"/>
        <v>6.7050251024563301E-2</v>
      </c>
      <c r="T238" s="31">
        <f t="shared" si="57"/>
        <v>0.15282629406160686</v>
      </c>
      <c r="U238" s="27">
        <f t="shared" si="58"/>
        <v>-5.7420637954015946E-2</v>
      </c>
      <c r="V238" s="27">
        <f t="shared" si="59"/>
        <v>1.2539158945796911E-3</v>
      </c>
      <c r="W238" s="27">
        <f t="shared" si="60"/>
        <v>-1.2326261158994017E-2</v>
      </c>
      <c r="X238" s="27">
        <f t="shared" si="61"/>
        <v>-1.5633294548233003E-2</v>
      </c>
      <c r="Y238" s="27">
        <f t="shared" si="62"/>
        <v>6.6117487657287644E-2</v>
      </c>
      <c r="Z238" s="28">
        <f t="shared" si="63"/>
        <v>3.2971296630461768E-3</v>
      </c>
      <c r="AA238" s="28">
        <f t="shared" si="64"/>
        <v>1.572305070679587E-6</v>
      </c>
      <c r="AB238" s="28">
        <f t="shared" si="65"/>
        <v>1.5193671415972453E-4</v>
      </c>
      <c r="AC238" s="28">
        <f t="shared" si="66"/>
        <v>2.4439989843181171E-4</v>
      </c>
      <c r="AD238" s="28">
        <f t="shared" si="67"/>
        <v>4.3715221741115837E-3</v>
      </c>
    </row>
    <row r="239" spans="10:30" x14ac:dyDescent="0.35">
      <c r="J239" s="38">
        <f>'Part 1 Data'!B239/'Part 1 Data'!B238-1</f>
        <v>3.7586257524592659E-2</v>
      </c>
      <c r="K239" s="38">
        <f>'Part 1 Data'!C239/'Part 1 Data'!C238-1</f>
        <v>3.4017626947455026E-2</v>
      </c>
      <c r="L239" s="38">
        <f>'Part 1 Data'!D239/'Part 1 Data'!D238-1</f>
        <v>3.1872470041280909E-2</v>
      </c>
      <c r="M239" s="38">
        <f>'Part 1 Data'!E239/'Part 1 Data'!E238-1</f>
        <v>-1.1446257737760202E-2</v>
      </c>
      <c r="N239" s="38">
        <f>'Part 1 Data'!F239/'Part 1 Data'!F238-1</f>
        <v>1.384083044982698E-2</v>
      </c>
      <c r="O239" s="5">
        <f>'Part 1 Data'!G239/'Part 1 Data'!G238-1</f>
        <v>-6.8965517241379226E-2</v>
      </c>
      <c r="P239" s="29">
        <f t="shared" si="53"/>
        <v>0.10655177476597189</v>
      </c>
      <c r="Q239" s="30">
        <f t="shared" si="54"/>
        <v>0.10298314418883425</v>
      </c>
      <c r="R239" s="30">
        <f t="shared" si="55"/>
        <v>0.10083798728266014</v>
      </c>
      <c r="S239" s="30">
        <f t="shared" si="56"/>
        <v>5.7519259503619025E-2</v>
      </c>
      <c r="T239" s="31">
        <f t="shared" si="57"/>
        <v>8.2806347691206206E-2</v>
      </c>
      <c r="U239" s="27">
        <f t="shared" si="58"/>
        <v>2.8775760651733397E-2</v>
      </c>
      <c r="V239" s="27">
        <f t="shared" si="59"/>
        <v>1.8797400347141842E-2</v>
      </c>
      <c r="W239" s="27">
        <f t="shared" si="60"/>
        <v>2.4124168847578203E-2</v>
      </c>
      <c r="X239" s="27">
        <f t="shared" si="61"/>
        <v>-1.9661718204173586E-2</v>
      </c>
      <c r="Y239" s="27">
        <f t="shared" si="62"/>
        <v>1.6001091518906899E-3</v>
      </c>
      <c r="Z239" s="28">
        <f t="shared" si="63"/>
        <v>8.2804440108584813E-4</v>
      </c>
      <c r="AA239" s="28">
        <f t="shared" si="64"/>
        <v>3.5334225981072825E-4</v>
      </c>
      <c r="AB239" s="28">
        <f t="shared" si="65"/>
        <v>5.8197552258646269E-4</v>
      </c>
      <c r="AC239" s="28">
        <f t="shared" si="66"/>
        <v>3.86583162740331E-4</v>
      </c>
      <c r="AD239" s="28">
        <f t="shared" si="67"/>
        <v>2.5603492979643426E-6</v>
      </c>
    </row>
    <row r="240" spans="10:30" x14ac:dyDescent="0.35">
      <c r="J240" s="38">
        <f>'Part 1 Data'!B240/'Part 1 Data'!B239-1</f>
        <v>0.10485354464412056</v>
      </c>
      <c r="K240" s="38">
        <f>'Part 1 Data'!C240/'Part 1 Data'!C239-1</f>
        <v>-1.2428033709895536E-2</v>
      </c>
      <c r="L240" s="38">
        <f>'Part 1 Data'!D240/'Part 1 Data'!D239-1</f>
        <v>1.2652328008933456E-2</v>
      </c>
      <c r="M240" s="38">
        <f>'Part 1 Data'!E240/'Part 1 Data'!E239-1</f>
        <v>6.1172907677068844E-2</v>
      </c>
      <c r="N240" s="38">
        <f>'Part 1 Data'!F240/'Part 1 Data'!F239-1</f>
        <v>0.10580204778156999</v>
      </c>
      <c r="O240" s="5">
        <f>'Part 1 Data'!G240/'Part 1 Data'!G239-1</f>
        <v>-0.2777777777777779</v>
      </c>
      <c r="P240" s="29">
        <f t="shared" si="53"/>
        <v>0.38263132242189846</v>
      </c>
      <c r="Q240" s="30">
        <f t="shared" si="54"/>
        <v>0.26534974406788236</v>
      </c>
      <c r="R240" s="30">
        <f t="shared" si="55"/>
        <v>0.29043010578671136</v>
      </c>
      <c r="S240" s="30">
        <f t="shared" si="56"/>
        <v>0.33895068545484675</v>
      </c>
      <c r="T240" s="31">
        <f t="shared" si="57"/>
        <v>0.38357982555934789</v>
      </c>
      <c r="U240" s="27">
        <f t="shared" si="58"/>
        <v>9.6043047771261297E-2</v>
      </c>
      <c r="V240" s="27">
        <f t="shared" si="59"/>
        <v>-2.7648260310208721E-2</v>
      </c>
      <c r="W240" s="27">
        <f t="shared" si="60"/>
        <v>4.9040268152307498E-3</v>
      </c>
      <c r="X240" s="27">
        <f t="shared" si="61"/>
        <v>5.2957447210655456E-2</v>
      </c>
      <c r="Y240" s="27">
        <f t="shared" si="62"/>
        <v>9.3561326483633689E-2</v>
      </c>
      <c r="Z240" s="28">
        <f t="shared" si="63"/>
        <v>9.2242670251927797E-3</v>
      </c>
      <c r="AA240" s="28">
        <f t="shared" si="64"/>
        <v>7.6442629818106286E-4</v>
      </c>
      <c r="AB240" s="28">
        <f t="shared" si="65"/>
        <v>2.4049479004502251E-5</v>
      </c>
      <c r="AC240" s="28">
        <f t="shared" si="66"/>
        <v>2.8044912150693596E-3</v>
      </c>
      <c r="AD240" s="28">
        <f t="shared" si="67"/>
        <v>8.7537218133770939E-3</v>
      </c>
    </row>
    <row r="241" spans="10:30" x14ac:dyDescent="0.35">
      <c r="J241" s="38">
        <f>'Part 1 Data'!B241/'Part 1 Data'!B240-1</f>
        <v>3.9702868852460327E-3</v>
      </c>
      <c r="K241" s="38">
        <f>'Part 1 Data'!C241/'Part 1 Data'!C240-1</f>
        <v>0.10490896442364939</v>
      </c>
      <c r="L241" s="38">
        <f>'Part 1 Data'!D241/'Part 1 Data'!D240-1</f>
        <v>6.3267106474378387E-2</v>
      </c>
      <c r="M241" s="38">
        <f>'Part 1 Data'!E241/'Part 1 Data'!E240-1</f>
        <v>2.3410510053000877E-2</v>
      </c>
      <c r="N241" s="38">
        <f>'Part 1 Data'!F241/'Part 1 Data'!F240-1</f>
        <v>0.17283950617283961</v>
      </c>
      <c r="O241" s="5">
        <f>'Part 1 Data'!G241/'Part 1 Data'!G240-1</f>
        <v>0.14529914529914545</v>
      </c>
      <c r="P241" s="29">
        <f t="shared" si="53"/>
        <v>-0.14132885841389942</v>
      </c>
      <c r="Q241" s="30">
        <f t="shared" si="54"/>
        <v>-4.0390180875496062E-2</v>
      </c>
      <c r="R241" s="30">
        <f t="shared" si="55"/>
        <v>-8.2032038824767062E-2</v>
      </c>
      <c r="S241" s="30">
        <f t="shared" si="56"/>
        <v>-0.12188863524614457</v>
      </c>
      <c r="T241" s="31">
        <f t="shared" si="57"/>
        <v>2.7540360873694159E-2</v>
      </c>
      <c r="U241" s="27">
        <f t="shared" si="58"/>
        <v>-4.8402099876132289E-3</v>
      </c>
      <c r="V241" s="27">
        <f t="shared" si="59"/>
        <v>8.9688737823336209E-2</v>
      </c>
      <c r="W241" s="27">
        <f t="shared" si="60"/>
        <v>5.5518805280675682E-2</v>
      </c>
      <c r="X241" s="27">
        <f t="shared" si="61"/>
        <v>1.5195049586587493E-2</v>
      </c>
      <c r="Y241" s="27">
        <f t="shared" si="62"/>
        <v>0.16059878487490331</v>
      </c>
      <c r="Z241" s="28">
        <f t="shared" si="63"/>
        <v>2.3427632724190852E-5</v>
      </c>
      <c r="AA241" s="28">
        <f t="shared" si="64"/>
        <v>8.0440696923431386E-3</v>
      </c>
      <c r="AB241" s="28">
        <f t="shared" si="65"/>
        <v>3.082337739793582E-3</v>
      </c>
      <c r="AC241" s="28">
        <f t="shared" si="66"/>
        <v>2.3088953193885274E-4</v>
      </c>
      <c r="AD241" s="28">
        <f t="shared" si="67"/>
        <v>2.5791969703295472E-2</v>
      </c>
    </row>
    <row r="242" spans="10:30" x14ac:dyDescent="0.35">
      <c r="J242" s="38">
        <f>'Part 1 Data'!B242/'Part 1 Data'!B241-1</f>
        <v>1.2756729174639547E-2</v>
      </c>
      <c r="K242" s="38">
        <f>'Part 1 Data'!C242/'Part 1 Data'!C241-1</f>
        <v>6.8737437533772372E-3</v>
      </c>
      <c r="L242" s="38">
        <f>'Part 1 Data'!D242/'Part 1 Data'!D241-1</f>
        <v>5.6274011146582037E-3</v>
      </c>
      <c r="M242" s="38">
        <f>'Part 1 Data'!E242/'Part 1 Data'!E241-1</f>
        <v>-2.2644357780852165E-3</v>
      </c>
      <c r="N242" s="38">
        <f>'Part 1 Data'!F242/'Part 1 Data'!F241-1</f>
        <v>3.4210526315789469E-2</v>
      </c>
      <c r="O242" s="5">
        <f>'Part 1 Data'!G242/'Part 1 Data'!G241-1</f>
        <v>-0.11940298507462699</v>
      </c>
      <c r="P242" s="29">
        <f t="shared" si="53"/>
        <v>0.13215971424926654</v>
      </c>
      <c r="Q242" s="30">
        <f t="shared" si="54"/>
        <v>0.12627672882800423</v>
      </c>
      <c r="R242" s="30">
        <f t="shared" si="55"/>
        <v>0.12503038618928519</v>
      </c>
      <c r="S242" s="30">
        <f t="shared" si="56"/>
        <v>0.11713854929654177</v>
      </c>
      <c r="T242" s="31">
        <f t="shared" si="57"/>
        <v>0.15361351139041646</v>
      </c>
      <c r="U242" s="27">
        <f t="shared" si="58"/>
        <v>3.9462323017802857E-3</v>
      </c>
      <c r="V242" s="27">
        <f t="shared" si="59"/>
        <v>-8.3464828469359455E-3</v>
      </c>
      <c r="W242" s="27">
        <f t="shared" si="60"/>
        <v>-2.1209000790445021E-3</v>
      </c>
      <c r="X242" s="27">
        <f t="shared" si="61"/>
        <v>-1.0479896244498601E-2</v>
      </c>
      <c r="Y242" s="27">
        <f t="shared" si="62"/>
        <v>2.1969805017853179E-2</v>
      </c>
      <c r="Z242" s="28">
        <f t="shared" si="63"/>
        <v>1.5572749379614131E-5</v>
      </c>
      <c r="AA242" s="28">
        <f t="shared" si="64"/>
        <v>6.9663775914195972E-5</v>
      </c>
      <c r="AB242" s="28">
        <f t="shared" si="65"/>
        <v>4.4982171452909747E-6</v>
      </c>
      <c r="AC242" s="28">
        <f t="shared" si="66"/>
        <v>1.0982822529545588E-4</v>
      </c>
      <c r="AD242" s="28">
        <f t="shared" si="67"/>
        <v>4.8267233252248672E-4</v>
      </c>
    </row>
    <row r="243" spans="10:30" x14ac:dyDescent="0.35">
      <c r="J243" s="38">
        <f>'Part 1 Data'!B243/'Part 1 Data'!B242-1</f>
        <v>-6.2728303312759803E-2</v>
      </c>
      <c r="K243" s="38">
        <f>'Part 1 Data'!C243/'Part 1 Data'!C242-1</f>
        <v>-6.8067620620624769E-2</v>
      </c>
      <c r="L243" s="38">
        <f>'Part 1 Data'!D243/'Part 1 Data'!D242-1</f>
        <v>-2.3235584252533248E-2</v>
      </c>
      <c r="M243" s="38">
        <f>'Part 1 Data'!E243/'Part 1 Data'!E242-1</f>
        <v>1.6864203757407603E-2</v>
      </c>
      <c r="N243" s="38">
        <f>'Part 1 Data'!F243/'Part 1 Data'!F242-1</f>
        <v>7.8880407124682028E-2</v>
      </c>
      <c r="O243" s="5">
        <f>'Part 1 Data'!G243/'Part 1 Data'!G242-1</f>
        <v>-0.17796610169491522</v>
      </c>
      <c r="P243" s="29">
        <f t="shared" si="53"/>
        <v>0.11523779838215542</v>
      </c>
      <c r="Q243" s="30">
        <f t="shared" si="54"/>
        <v>0.10989848107429045</v>
      </c>
      <c r="R243" s="30">
        <f t="shared" si="55"/>
        <v>0.15473051744238198</v>
      </c>
      <c r="S243" s="30">
        <f t="shared" si="56"/>
        <v>0.19483030545232283</v>
      </c>
      <c r="T243" s="31">
        <f t="shared" si="57"/>
        <v>0.25684650881959725</v>
      </c>
      <c r="U243" s="27">
        <f t="shared" si="58"/>
        <v>-7.1538800185619061E-2</v>
      </c>
      <c r="V243" s="27">
        <f t="shared" si="59"/>
        <v>-8.3287847220937947E-2</v>
      </c>
      <c r="W243" s="27">
        <f t="shared" si="60"/>
        <v>-3.0983885446235954E-2</v>
      </c>
      <c r="X243" s="27">
        <f t="shared" si="61"/>
        <v>8.6487432909942187E-3</v>
      </c>
      <c r="Y243" s="27">
        <f t="shared" si="62"/>
        <v>6.6639685826745731E-2</v>
      </c>
      <c r="Z243" s="28">
        <f t="shared" si="63"/>
        <v>5.1177999319979295E-3</v>
      </c>
      <c r="AA243" s="28">
        <f t="shared" si="64"/>
        <v>6.9368654946983009E-3</v>
      </c>
      <c r="AB243" s="28">
        <f t="shared" si="65"/>
        <v>9.6000115734547209E-4</v>
      </c>
      <c r="AC243" s="28">
        <f t="shared" si="66"/>
        <v>7.4800760513517507E-5</v>
      </c>
      <c r="AD243" s="28">
        <f t="shared" si="67"/>
        <v>4.4408477270873759E-3</v>
      </c>
    </row>
    <row r="244" spans="10:30" x14ac:dyDescent="0.35">
      <c r="J244" s="38">
        <f>'Part 1 Data'!B244/'Part 1 Data'!B243-1</f>
        <v>5.7787931729606168E-2</v>
      </c>
      <c r="K244" s="38">
        <f>'Part 1 Data'!C244/'Part 1 Data'!C243-1</f>
        <v>3.0410204122949258E-2</v>
      </c>
      <c r="L244" s="38">
        <f>'Part 1 Data'!D244/'Part 1 Data'!D243-1</f>
        <v>2.434836897143744E-2</v>
      </c>
      <c r="M244" s="38">
        <f>'Part 1 Data'!E244/'Part 1 Data'!E243-1</f>
        <v>-1.4362916808745574E-3</v>
      </c>
      <c r="N244" s="38">
        <f>'Part 1 Data'!F244/'Part 1 Data'!F243-1</f>
        <v>3.0660377358490587E-2</v>
      </c>
      <c r="O244" s="5">
        <f>'Part 1 Data'!G244/'Part 1 Data'!G243-1</f>
        <v>0.19587628865979378</v>
      </c>
      <c r="P244" s="29">
        <f t="shared" si="53"/>
        <v>-0.13808835693018762</v>
      </c>
      <c r="Q244" s="30">
        <f t="shared" si="54"/>
        <v>-0.16546608453684453</v>
      </c>
      <c r="R244" s="30">
        <f t="shared" si="55"/>
        <v>-0.17152791968835635</v>
      </c>
      <c r="S244" s="30">
        <f t="shared" si="56"/>
        <v>-0.19731258034066834</v>
      </c>
      <c r="T244" s="31">
        <f t="shared" si="57"/>
        <v>-0.1652159113013032</v>
      </c>
      <c r="U244" s="27">
        <f t="shared" si="58"/>
        <v>4.897743485674691E-2</v>
      </c>
      <c r="V244" s="27">
        <f t="shared" si="59"/>
        <v>1.5189977522636075E-2</v>
      </c>
      <c r="W244" s="27">
        <f t="shared" si="60"/>
        <v>1.6600067777734734E-2</v>
      </c>
      <c r="X244" s="27">
        <f t="shared" si="61"/>
        <v>-9.6517521472879418E-3</v>
      </c>
      <c r="Y244" s="27">
        <f t="shared" si="62"/>
        <v>1.8419656060554297E-2</v>
      </c>
      <c r="Z244" s="28">
        <f t="shared" si="63"/>
        <v>2.3987891251468873E-3</v>
      </c>
      <c r="AA244" s="28">
        <f t="shared" si="64"/>
        <v>2.307354171381892E-4</v>
      </c>
      <c r="AB244" s="28">
        <f t="shared" si="65"/>
        <v>2.7556225022538699E-4</v>
      </c>
      <c r="AC244" s="28">
        <f t="shared" si="66"/>
        <v>9.3156319512677398E-5</v>
      </c>
      <c r="AD244" s="28">
        <f t="shared" si="67"/>
        <v>3.3928372938911466E-4</v>
      </c>
    </row>
    <row r="245" spans="10:30" x14ac:dyDescent="0.35">
      <c r="J245" s="38">
        <f>'Part 1 Data'!B245/'Part 1 Data'!B244-1</f>
        <v>7.3942319908524956E-2</v>
      </c>
      <c r="K245" s="38">
        <f>'Part 1 Data'!C245/'Part 1 Data'!C244-1</f>
        <v>5.8965585699376932E-2</v>
      </c>
      <c r="L245" s="38">
        <f>'Part 1 Data'!D245/'Part 1 Data'!D244-1</f>
        <v>5.5919548986743672E-2</v>
      </c>
      <c r="M245" s="38">
        <f>'Part 1 Data'!E245/'Part 1 Data'!E244-1</f>
        <v>7.3004408203812154E-2</v>
      </c>
      <c r="N245" s="38">
        <f>'Part 1 Data'!F245/'Part 1 Data'!F244-1</f>
        <v>0.1235697940503433</v>
      </c>
      <c r="O245" s="5">
        <f>'Part 1 Data'!G245/'Part 1 Data'!G244-1</f>
        <v>-8.6206896551723977E-2</v>
      </c>
      <c r="P245" s="29">
        <f t="shared" si="53"/>
        <v>0.16014921646024893</v>
      </c>
      <c r="Q245" s="30">
        <f t="shared" si="54"/>
        <v>0.14517248225110091</v>
      </c>
      <c r="R245" s="30">
        <f t="shared" si="55"/>
        <v>0.14212644553846765</v>
      </c>
      <c r="S245" s="30">
        <f t="shared" si="56"/>
        <v>0.15921130475553613</v>
      </c>
      <c r="T245" s="31">
        <f t="shared" si="57"/>
        <v>0.20977669060206727</v>
      </c>
      <c r="U245" s="27">
        <f t="shared" si="58"/>
        <v>6.5131823035665698E-2</v>
      </c>
      <c r="V245" s="27">
        <f t="shared" si="59"/>
        <v>4.3745359099063748E-2</v>
      </c>
      <c r="W245" s="27">
        <f t="shared" si="60"/>
        <v>4.8171247793040967E-2</v>
      </c>
      <c r="X245" s="27">
        <f t="shared" si="61"/>
        <v>6.4788947737398767E-2</v>
      </c>
      <c r="Y245" s="27">
        <f t="shared" si="62"/>
        <v>0.111329072752407</v>
      </c>
      <c r="Z245" s="28">
        <f t="shared" si="63"/>
        <v>4.2421543719492732E-3</v>
      </c>
      <c r="AA245" s="28">
        <f t="shared" si="64"/>
        <v>1.9136564427060395E-3</v>
      </c>
      <c r="AB245" s="28">
        <f t="shared" si="65"/>
        <v>2.3204691139385543E-3</v>
      </c>
      <c r="AC245" s="28">
        <f t="shared" si="66"/>
        <v>4.1976077489193891E-3</v>
      </c>
      <c r="AD245" s="28">
        <f t="shared" si="67"/>
        <v>1.2394162439910731E-2</v>
      </c>
    </row>
    <row r="246" spans="10:30" x14ac:dyDescent="0.35">
      <c r="J246" s="38">
        <f>'Part 1 Data'!B246/'Part 1 Data'!B245-1</f>
        <v>1.9637998343783325E-2</v>
      </c>
      <c r="K246" s="38">
        <f>'Part 1 Data'!C246/'Part 1 Data'!C245-1</f>
        <v>-2.2681394675576616E-3</v>
      </c>
      <c r="L246" s="38">
        <f>'Part 1 Data'!D246/'Part 1 Data'!D245-1</f>
        <v>2.0507596978185383E-2</v>
      </c>
      <c r="M246" s="38">
        <f>'Part 1 Data'!E246/'Part 1 Data'!E245-1</f>
        <v>2.1708312036492261E-2</v>
      </c>
      <c r="N246" s="38">
        <f>'Part 1 Data'!F246/'Part 1 Data'!F245-1</f>
        <v>0.12423625254582493</v>
      </c>
      <c r="O246" s="5">
        <f>'Part 1 Data'!G246/'Part 1 Data'!G245-1</f>
        <v>-6.60377358490567E-2</v>
      </c>
      <c r="P246" s="29">
        <f t="shared" si="53"/>
        <v>8.5675734192840025E-2</v>
      </c>
      <c r="Q246" s="30">
        <f t="shared" si="54"/>
        <v>6.3769596381499039E-2</v>
      </c>
      <c r="R246" s="30">
        <f t="shared" si="55"/>
        <v>8.6545332827242083E-2</v>
      </c>
      <c r="S246" s="30">
        <f t="shared" si="56"/>
        <v>8.7746047885548961E-2</v>
      </c>
      <c r="T246" s="31">
        <f t="shared" si="57"/>
        <v>0.19027398839488163</v>
      </c>
      <c r="U246" s="27">
        <f t="shared" si="58"/>
        <v>1.0827501470924063E-2</v>
      </c>
      <c r="V246" s="27">
        <f t="shared" si="59"/>
        <v>-1.7488366067870846E-2</v>
      </c>
      <c r="W246" s="27">
        <f t="shared" si="60"/>
        <v>1.2759295784482677E-2</v>
      </c>
      <c r="X246" s="27">
        <f t="shared" si="61"/>
        <v>1.3492851570078877E-2</v>
      </c>
      <c r="Y246" s="27">
        <f t="shared" si="62"/>
        <v>0.11199553124788864</v>
      </c>
      <c r="Z246" s="28">
        <f t="shared" si="63"/>
        <v>1.1723478810286275E-4</v>
      </c>
      <c r="AA246" s="28">
        <f t="shared" si="64"/>
        <v>3.0584294772385639E-4</v>
      </c>
      <c r="AB246" s="28">
        <f t="shared" si="65"/>
        <v>1.627996289159174E-4</v>
      </c>
      <c r="AC246" s="28">
        <f t="shared" si="66"/>
        <v>1.8205704349218E-4</v>
      </c>
      <c r="AD246" s="28">
        <f t="shared" si="67"/>
        <v>1.2542999019496799E-2</v>
      </c>
    </row>
    <row r="247" spans="10:30" x14ac:dyDescent="0.35">
      <c r="J247" s="38">
        <f>'Part 1 Data'!B247/'Part 1 Data'!B246-1</f>
        <v>-0.15651467687666776</v>
      </c>
      <c r="K247" s="38">
        <f>'Part 1 Data'!C247/'Part 1 Data'!C246-1</f>
        <v>-4.5295489264100652E-2</v>
      </c>
      <c r="L247" s="38">
        <f>'Part 1 Data'!D247/'Part 1 Data'!D246-1</f>
        <v>-0.10941892768619099</v>
      </c>
      <c r="M247" s="38">
        <f>'Part 1 Data'!E247/'Part 1 Data'!E246-1</f>
        <v>-7.3803141282186902E-2</v>
      </c>
      <c r="N247" s="38">
        <f>'Part 1 Data'!F247/'Part 1 Data'!F246-1</f>
        <v>-0.17210144927536231</v>
      </c>
      <c r="O247" s="5">
        <f>'Part 1 Data'!G247/'Part 1 Data'!G246-1</f>
        <v>0.21212121212121215</v>
      </c>
      <c r="P247" s="29">
        <f t="shared" si="53"/>
        <v>-0.36863588899787991</v>
      </c>
      <c r="Q247" s="30">
        <f t="shared" si="54"/>
        <v>-0.25741670138531281</v>
      </c>
      <c r="R247" s="30">
        <f t="shared" si="55"/>
        <v>-0.32154013980740315</v>
      </c>
      <c r="S247" s="30">
        <f t="shared" si="56"/>
        <v>-0.28592435340339906</v>
      </c>
      <c r="T247" s="31">
        <f t="shared" si="57"/>
        <v>-0.38422266139657446</v>
      </c>
      <c r="U247" s="27">
        <f t="shared" si="58"/>
        <v>-0.16532517374952702</v>
      </c>
      <c r="V247" s="27">
        <f t="shared" si="59"/>
        <v>-6.0515715864413837E-2</v>
      </c>
      <c r="W247" s="27">
        <f t="shared" si="60"/>
        <v>-0.1171672288798937</v>
      </c>
      <c r="X247" s="27">
        <f t="shared" si="61"/>
        <v>-8.2018601748600289E-2</v>
      </c>
      <c r="Y247" s="27">
        <f t="shared" si="62"/>
        <v>-0.1843421705732986</v>
      </c>
      <c r="Z247" s="28">
        <f t="shared" si="63"/>
        <v>2.7332413075311295E-2</v>
      </c>
      <c r="AA247" s="28">
        <f t="shared" si="64"/>
        <v>3.6621518665824683E-3</v>
      </c>
      <c r="AB247" s="28">
        <f t="shared" si="65"/>
        <v>1.3728159523393397E-2</v>
      </c>
      <c r="AC247" s="28">
        <f t="shared" si="66"/>
        <v>6.7270510327954985E-3</v>
      </c>
      <c r="AD247" s="28">
        <f t="shared" si="67"/>
        <v>3.398203585167512E-2</v>
      </c>
    </row>
    <row r="248" spans="10:30" x14ac:dyDescent="0.35">
      <c r="J248" s="38">
        <f>'Part 1 Data'!B248/'Part 1 Data'!B247-1</f>
        <v>3.4387895460796791E-3</v>
      </c>
      <c r="K248" s="38">
        <f>'Part 1 Data'!C248/'Part 1 Data'!C247-1</f>
        <v>-4.6259210714111321E-3</v>
      </c>
      <c r="L248" s="38">
        <f>'Part 1 Data'!D248/'Part 1 Data'!D247-1</f>
        <v>-4.0477813787113348E-2</v>
      </c>
      <c r="M248" s="38">
        <f>'Part 1 Data'!E248/'Part 1 Data'!E247-1</f>
        <v>2.9554140127374673E-4</v>
      </c>
      <c r="N248" s="38">
        <f>'Part 1 Data'!F248/'Part 1 Data'!F247-1</f>
        <v>-5.1422319474835887E-2</v>
      </c>
      <c r="O248" s="5">
        <f>'Part 1 Data'!G248/'Part 1 Data'!G247-1</f>
        <v>0.2583333333333333</v>
      </c>
      <c r="P248" s="29">
        <f t="shared" si="53"/>
        <v>-0.25489454378725362</v>
      </c>
      <c r="Q248" s="30">
        <f t="shared" si="54"/>
        <v>-0.26295925440474444</v>
      </c>
      <c r="R248" s="30">
        <f t="shared" si="55"/>
        <v>-0.29881114712044665</v>
      </c>
      <c r="S248" s="30">
        <f t="shared" si="56"/>
        <v>-0.25803779193205956</v>
      </c>
      <c r="T248" s="31">
        <f t="shared" si="57"/>
        <v>-0.30975565280816919</v>
      </c>
      <c r="U248" s="27">
        <f t="shared" si="58"/>
        <v>-5.3717073267795824E-3</v>
      </c>
      <c r="V248" s="27">
        <f t="shared" si="59"/>
        <v>-1.9846147671724317E-2</v>
      </c>
      <c r="W248" s="27">
        <f t="shared" si="60"/>
        <v>-4.8226114980816054E-2</v>
      </c>
      <c r="X248" s="27">
        <f t="shared" si="61"/>
        <v>-7.9199190651396377E-3</v>
      </c>
      <c r="Y248" s="27">
        <f t="shared" si="62"/>
        <v>-6.3663040772772184E-2</v>
      </c>
      <c r="Z248" s="28">
        <f t="shared" si="63"/>
        <v>2.8855239604577448E-5</v>
      </c>
      <c r="AA248" s="28">
        <f t="shared" si="64"/>
        <v>3.9386957740788852E-4</v>
      </c>
      <c r="AB248" s="28">
        <f t="shared" si="65"/>
        <v>2.3257581661428905E-3</v>
      </c>
      <c r="AC248" s="28">
        <f t="shared" si="66"/>
        <v>6.2725117998362309E-5</v>
      </c>
      <c r="AD248" s="28">
        <f t="shared" si="67"/>
        <v>4.0529827604356538E-3</v>
      </c>
    </row>
    <row r="249" spans="10:30" x14ac:dyDescent="0.35">
      <c r="J249" s="38">
        <f>'Part 1 Data'!B249/'Part 1 Data'!B248-1</f>
        <v>0.11377655928718289</v>
      </c>
      <c r="K249" s="38">
        <f>'Part 1 Data'!C249/'Part 1 Data'!C248-1</f>
        <v>5.2358801690006063E-2</v>
      </c>
      <c r="L249" s="38">
        <f>'Part 1 Data'!D249/'Part 1 Data'!D248-1</f>
        <v>9.5866143648344782E-2</v>
      </c>
      <c r="M249" s="38">
        <f>'Part 1 Data'!E249/'Part 1 Data'!E248-1</f>
        <v>9.4820384294068472E-2</v>
      </c>
      <c r="N249" s="38">
        <f>'Part 1 Data'!F249/'Part 1 Data'!F248-1</f>
        <v>0.15570934256055358</v>
      </c>
      <c r="O249" s="5">
        <f>'Part 1 Data'!G249/'Part 1 Data'!G248-1</f>
        <v>0.16556291390728473</v>
      </c>
      <c r="P249" s="29">
        <f t="shared" si="53"/>
        <v>-5.1786354620101838E-2</v>
      </c>
      <c r="Q249" s="30">
        <f t="shared" si="54"/>
        <v>-0.11320411221727866</v>
      </c>
      <c r="R249" s="30">
        <f t="shared" si="55"/>
        <v>-6.9696770258939944E-2</v>
      </c>
      <c r="S249" s="30">
        <f t="shared" si="56"/>
        <v>-7.0742529613216254E-2</v>
      </c>
      <c r="T249" s="31">
        <f t="shared" si="57"/>
        <v>-9.8535713467311492E-3</v>
      </c>
      <c r="U249" s="27">
        <f t="shared" si="58"/>
        <v>0.10496606241432363</v>
      </c>
      <c r="V249" s="27">
        <f t="shared" si="59"/>
        <v>3.7138575089692878E-2</v>
      </c>
      <c r="W249" s="27">
        <f t="shared" si="60"/>
        <v>8.8117842454642076E-2</v>
      </c>
      <c r="X249" s="27">
        <f t="shared" si="61"/>
        <v>8.6604923827655084E-2</v>
      </c>
      <c r="Y249" s="27">
        <f t="shared" si="62"/>
        <v>0.14346862126261728</v>
      </c>
      <c r="Z249" s="28">
        <f t="shared" si="63"/>
        <v>1.1017874258767683E-2</v>
      </c>
      <c r="AA249" s="28">
        <f t="shared" si="64"/>
        <v>1.3792737596927563E-3</v>
      </c>
      <c r="AB249" s="28">
        <f t="shared" si="65"/>
        <v>7.7647541588611218E-3</v>
      </c>
      <c r="AC249" s="28">
        <f t="shared" si="66"/>
        <v>7.5004128311939389E-3</v>
      </c>
      <c r="AD249" s="28">
        <f t="shared" si="67"/>
        <v>2.0583245286996319E-2</v>
      </c>
    </row>
    <row r="250" spans="10:30" x14ac:dyDescent="0.35">
      <c r="J250" s="38">
        <f>'Part 1 Data'!B250/'Part 1 Data'!B249-1</f>
        <v>-8.9600000000000013E-2</v>
      </c>
      <c r="K250" s="38">
        <f>'Part 1 Data'!C250/'Part 1 Data'!C249-1</f>
        <v>-7.3546610429296999E-3</v>
      </c>
      <c r="L250" s="38">
        <f>'Part 1 Data'!D250/'Part 1 Data'!D249-1</f>
        <v>-4.0475725223384718E-2</v>
      </c>
      <c r="M250" s="38">
        <f>'Part 1 Data'!E250/'Part 1 Data'!E249-1</f>
        <v>-2.358995356454896E-2</v>
      </c>
      <c r="N250" s="38">
        <f>'Part 1 Data'!F250/'Part 1 Data'!F249-1</f>
        <v>1.3972055888223478E-2</v>
      </c>
      <c r="O250" s="5">
        <f>'Part 1 Data'!G250/'Part 1 Data'!G249-1</f>
        <v>-2.2727272727272707E-2</v>
      </c>
      <c r="P250" s="29">
        <f t="shared" si="53"/>
        <v>-6.6872727272727306E-2</v>
      </c>
      <c r="Q250" s="30">
        <f t="shared" si="54"/>
        <v>1.5372611684343007E-2</v>
      </c>
      <c r="R250" s="30">
        <f t="shared" si="55"/>
        <v>-1.774845249611201E-2</v>
      </c>
      <c r="S250" s="30">
        <f t="shared" si="56"/>
        <v>-8.6268083727625289E-4</v>
      </c>
      <c r="T250" s="31">
        <f t="shared" si="57"/>
        <v>3.6699328615496185E-2</v>
      </c>
      <c r="U250" s="27">
        <f t="shared" si="58"/>
        <v>-9.8410496872859271E-2</v>
      </c>
      <c r="V250" s="27">
        <f t="shared" si="59"/>
        <v>-2.2574887643242884E-2</v>
      </c>
      <c r="W250" s="27">
        <f t="shared" si="60"/>
        <v>-4.8224026417087423E-2</v>
      </c>
      <c r="X250" s="27">
        <f t="shared" si="61"/>
        <v>-3.1805414030962348E-2</v>
      </c>
      <c r="Y250" s="27">
        <f t="shared" si="62"/>
        <v>1.7313345902871882E-3</v>
      </c>
      <c r="Z250" s="28">
        <f t="shared" si="63"/>
        <v>9.6846258947630437E-3</v>
      </c>
      <c r="AA250" s="28">
        <f t="shared" si="64"/>
        <v>5.0962555210504027E-4</v>
      </c>
      <c r="AB250" s="28">
        <f t="shared" si="65"/>
        <v>2.3255567238759456E-3</v>
      </c>
      <c r="AC250" s="28">
        <f t="shared" si="66"/>
        <v>1.0115843616809366E-3</v>
      </c>
      <c r="AD250" s="28">
        <f t="shared" si="67"/>
        <v>2.997519463524906E-6</v>
      </c>
    </row>
    <row r="251" spans="10:30" x14ac:dyDescent="0.35">
      <c r="J251" s="38">
        <f>'Part 1 Data'!B251/'Part 1 Data'!B250-1</f>
        <v>0.10274435581992702</v>
      </c>
      <c r="K251" s="38">
        <f>'Part 1 Data'!C251/'Part 1 Data'!C250-1</f>
        <v>4.70356276781001E-2</v>
      </c>
      <c r="L251" s="38">
        <f>'Part 1 Data'!D251/'Part 1 Data'!D250-1</f>
        <v>6.1048422182932383E-2</v>
      </c>
      <c r="M251" s="38">
        <f>'Part 1 Data'!E251/'Part 1 Data'!E250-1</f>
        <v>3.1555572498713325E-2</v>
      </c>
      <c r="N251" s="38">
        <f>'Part 1 Data'!F251/'Part 1 Data'!F250-1</f>
        <v>0.12204724409448819</v>
      </c>
      <c r="O251" s="5">
        <f>'Part 1 Data'!G251/'Part 1 Data'!G250-1</f>
        <v>1.1627906976744207E-2</v>
      </c>
      <c r="P251" s="29">
        <f t="shared" si="53"/>
        <v>9.1116448843182818E-2</v>
      </c>
      <c r="Q251" s="30">
        <f t="shared" si="54"/>
        <v>3.5407720701355894E-2</v>
      </c>
      <c r="R251" s="30">
        <f t="shared" si="55"/>
        <v>4.9420515206188176E-2</v>
      </c>
      <c r="S251" s="30">
        <f t="shared" si="56"/>
        <v>1.9927665521969118E-2</v>
      </c>
      <c r="T251" s="31">
        <f t="shared" si="57"/>
        <v>0.11041933711774399</v>
      </c>
      <c r="U251" s="27">
        <f t="shared" si="58"/>
        <v>9.3933858947067767E-2</v>
      </c>
      <c r="V251" s="27">
        <f t="shared" si="59"/>
        <v>3.1815401077786916E-2</v>
      </c>
      <c r="W251" s="27">
        <f t="shared" si="60"/>
        <v>5.3300120989229677E-2</v>
      </c>
      <c r="X251" s="27">
        <f t="shared" si="61"/>
        <v>2.334011203229994E-2</v>
      </c>
      <c r="Y251" s="27">
        <f t="shared" si="62"/>
        <v>0.1098065227965519</v>
      </c>
      <c r="Z251" s="28">
        <f t="shared" si="63"/>
        <v>8.8235698566876235E-3</v>
      </c>
      <c r="AA251" s="28">
        <f t="shared" si="64"/>
        <v>1.0122197457404448E-3</v>
      </c>
      <c r="AB251" s="28">
        <f t="shared" si="65"/>
        <v>2.8409028974665219E-3</v>
      </c>
      <c r="AC251" s="28">
        <f t="shared" si="66"/>
        <v>5.4476082968031244E-4</v>
      </c>
      <c r="AD251" s="28">
        <f t="shared" si="67"/>
        <v>1.2057472448669672E-2</v>
      </c>
    </row>
    <row r="252" spans="10:30" x14ac:dyDescent="0.35">
      <c r="J252" s="38">
        <f>'Part 1 Data'!B252/'Part 1 Data'!B251-1</f>
        <v>1.6795390462179816E-2</v>
      </c>
      <c r="K252" s="38">
        <f>'Part 1 Data'!C252/'Part 1 Data'!C251-1</f>
        <v>5.5570382230772264E-2</v>
      </c>
      <c r="L252" s="38">
        <f>'Part 1 Data'!D252/'Part 1 Data'!D251-1</f>
        <v>3.3274008933556809E-2</v>
      </c>
      <c r="M252" s="38">
        <f>'Part 1 Data'!E252/'Part 1 Data'!E251-1</f>
        <v>8.6107338525645005E-3</v>
      </c>
      <c r="N252" s="38">
        <f>'Part 1 Data'!F252/'Part 1 Data'!F251-1</f>
        <v>0.12982456140350873</v>
      </c>
      <c r="O252" s="5">
        <f>'Part 1 Data'!G252/'Part 1 Data'!G251-1</f>
        <v>0.11494252873563227</v>
      </c>
      <c r="P252" s="29">
        <f t="shared" si="53"/>
        <v>-9.814713827345245E-2</v>
      </c>
      <c r="Q252" s="30">
        <f t="shared" si="54"/>
        <v>-5.9372146504860002E-2</v>
      </c>
      <c r="R252" s="30">
        <f t="shared" si="55"/>
        <v>-8.1668519802075457E-2</v>
      </c>
      <c r="S252" s="30">
        <f t="shared" si="56"/>
        <v>-0.10633179488306777</v>
      </c>
      <c r="T252" s="31">
        <f t="shared" si="57"/>
        <v>1.4882032667876466E-2</v>
      </c>
      <c r="U252" s="27">
        <f t="shared" si="58"/>
        <v>7.984893589320554E-3</v>
      </c>
      <c r="V252" s="27">
        <f t="shared" si="59"/>
        <v>4.0350155630459079E-2</v>
      </c>
      <c r="W252" s="27">
        <f t="shared" si="60"/>
        <v>2.5525707739854103E-2</v>
      </c>
      <c r="X252" s="27">
        <f t="shared" si="61"/>
        <v>3.952733861511161E-4</v>
      </c>
      <c r="Y252" s="27">
        <f t="shared" si="62"/>
        <v>0.11758384010557243</v>
      </c>
      <c r="Z252" s="28">
        <f t="shared" si="63"/>
        <v>6.3758525632772478E-5</v>
      </c>
      <c r="AA252" s="28">
        <f t="shared" si="64"/>
        <v>1.6281350594022686E-3</v>
      </c>
      <c r="AB252" s="28">
        <f t="shared" si="65"/>
        <v>6.5156175562044766E-4</v>
      </c>
      <c r="AC252" s="28">
        <f t="shared" si="66"/>
        <v>1.5624104979936934E-7</v>
      </c>
      <c r="AD252" s="28">
        <f t="shared" si="67"/>
        <v>1.3825959453972825E-2</v>
      </c>
    </row>
    <row r="253" spans="10:30" x14ac:dyDescent="0.35">
      <c r="J253" s="38">
        <f>'Part 1 Data'!B253/'Part 1 Data'!B252-1</f>
        <v>4.5936821798890692E-2</v>
      </c>
      <c r="K253" s="38">
        <f>'Part 1 Data'!C253/'Part 1 Data'!C252-1</f>
        <v>3.6719128149522717E-2</v>
      </c>
      <c r="L253" s="38">
        <f>'Part 1 Data'!D253/'Part 1 Data'!D252-1</f>
        <v>1.8313379151961184E-2</v>
      </c>
      <c r="M253" s="38">
        <f>'Part 1 Data'!E253/'Part 1 Data'!E252-1</f>
        <v>3.9003746484807866E-2</v>
      </c>
      <c r="N253" s="38">
        <f>'Part 1 Data'!F253/'Part 1 Data'!F252-1</f>
        <v>9.7826086956521729E-2</v>
      </c>
      <c r="O253" s="5">
        <f>'Part 1 Data'!G253/'Part 1 Data'!G252-1</f>
        <v>8.7628865979381354E-2</v>
      </c>
      <c r="P253" s="29">
        <f t="shared" si="53"/>
        <v>-4.1692044180490662E-2</v>
      </c>
      <c r="Q253" s="30">
        <f t="shared" si="54"/>
        <v>-5.0909737829858637E-2</v>
      </c>
      <c r="R253" s="30">
        <f t="shared" si="55"/>
        <v>-6.931548682742017E-2</v>
      </c>
      <c r="S253" s="30">
        <f t="shared" si="56"/>
        <v>-4.8625119494573488E-2</v>
      </c>
      <c r="T253" s="31">
        <f t="shared" si="57"/>
        <v>1.0197220977140375E-2</v>
      </c>
      <c r="U253" s="27">
        <f t="shared" si="58"/>
        <v>3.7126324926031434E-2</v>
      </c>
      <c r="V253" s="27">
        <f t="shared" si="59"/>
        <v>2.1498901549209533E-2</v>
      </c>
      <c r="W253" s="27">
        <f t="shared" si="60"/>
        <v>1.0565077958258479E-2</v>
      </c>
      <c r="X253" s="27">
        <f t="shared" si="61"/>
        <v>3.0788286018394482E-2</v>
      </c>
      <c r="Y253" s="27">
        <f t="shared" si="62"/>
        <v>8.5585365658585433E-2</v>
      </c>
      <c r="Z253" s="28">
        <f t="shared" si="63"/>
        <v>1.378364002513263E-3</v>
      </c>
      <c r="AA253" s="28">
        <f t="shared" si="64"/>
        <v>4.6220276782260404E-4</v>
      </c>
      <c r="AB253" s="28">
        <f t="shared" si="65"/>
        <v>1.1162087226407914E-4</v>
      </c>
      <c r="AC253" s="28">
        <f t="shared" si="66"/>
        <v>9.4791855595046509E-4</v>
      </c>
      <c r="AD253" s="28">
        <f t="shared" si="67"/>
        <v>7.3248548149137749E-3</v>
      </c>
    </row>
    <row r="254" spans="10:30" x14ac:dyDescent="0.35">
      <c r="J254" s="38">
        <f>'Part 1 Data'!B254/'Part 1 Data'!B253-1</f>
        <v>5.5792507204611042E-2</v>
      </c>
      <c r="K254" s="38">
        <f>'Part 1 Data'!C254/'Part 1 Data'!C253-1</f>
        <v>3.2797767203349704E-2</v>
      </c>
      <c r="L254" s="38">
        <f>'Part 1 Data'!D254/'Part 1 Data'!D253-1</f>
        <v>5.4557364000431097E-2</v>
      </c>
      <c r="M254" s="38">
        <f>'Part 1 Data'!E254/'Part 1 Data'!E253-1</f>
        <v>3.753956289066962E-2</v>
      </c>
      <c r="N254" s="38">
        <f>'Part 1 Data'!F254/'Part 1 Data'!F253-1</f>
        <v>0.12729844413012725</v>
      </c>
      <c r="O254" s="5">
        <f>'Part 1 Data'!G254/'Part 1 Data'!G253-1</f>
        <v>-7.1090047393364886E-2</v>
      </c>
      <c r="P254" s="29">
        <f t="shared" si="53"/>
        <v>0.12688255459797593</v>
      </c>
      <c r="Q254" s="30">
        <f t="shared" si="54"/>
        <v>0.10388781459671459</v>
      </c>
      <c r="R254" s="30">
        <f t="shared" si="55"/>
        <v>0.12564741139379598</v>
      </c>
      <c r="S254" s="30">
        <f t="shared" si="56"/>
        <v>0.10862961028403451</v>
      </c>
      <c r="T254" s="31">
        <f t="shared" si="57"/>
        <v>0.19838849152349214</v>
      </c>
      <c r="U254" s="27">
        <f t="shared" si="58"/>
        <v>4.6982010331751783E-2</v>
      </c>
      <c r="V254" s="27">
        <f t="shared" si="59"/>
        <v>1.7577540603036519E-2</v>
      </c>
      <c r="W254" s="27">
        <f t="shared" si="60"/>
        <v>4.6809062806728391E-2</v>
      </c>
      <c r="X254" s="27">
        <f t="shared" si="61"/>
        <v>2.9324102424256236E-2</v>
      </c>
      <c r="Y254" s="27">
        <f t="shared" si="62"/>
        <v>0.11505772283219096</v>
      </c>
      <c r="Z254" s="28">
        <f t="shared" si="63"/>
        <v>2.2073092948128314E-3</v>
      </c>
      <c r="AA254" s="28">
        <f t="shared" si="64"/>
        <v>3.0896993365139744E-4</v>
      </c>
      <c r="AB254" s="28">
        <f t="shared" si="65"/>
        <v>2.1910883608442433E-3</v>
      </c>
      <c r="AC254" s="28">
        <f t="shared" si="66"/>
        <v>8.5990298298827038E-4</v>
      </c>
      <c r="AD254" s="28">
        <f t="shared" si="67"/>
        <v>1.3238279583329276E-2</v>
      </c>
    </row>
    <row r="255" spans="10:30" x14ac:dyDescent="0.35">
      <c r="J255" s="38">
        <f>'Part 1 Data'!B255/'Part 1 Data'!B254-1</f>
        <v>-2.2382356152418348E-2</v>
      </c>
      <c r="K255" s="38">
        <f>'Part 1 Data'!C255/'Part 1 Data'!C254-1</f>
        <v>-2.8077210072296355E-2</v>
      </c>
      <c r="L255" s="38">
        <f>'Part 1 Data'!D255/'Part 1 Data'!D254-1</f>
        <v>2.8084631290933748E-2</v>
      </c>
      <c r="M255" s="38">
        <f>'Part 1 Data'!E255/'Part 1 Data'!E254-1</f>
        <v>-2.5542762459106916E-2</v>
      </c>
      <c r="N255" s="38">
        <f>'Part 1 Data'!F255/'Part 1 Data'!F254-1</f>
        <v>3.1367628607277265E-2</v>
      </c>
      <c r="O255" s="5">
        <f>'Part 1 Data'!G255/'Part 1 Data'!G254-1</f>
        <v>-2.0408163265306145E-2</v>
      </c>
      <c r="P255" s="29">
        <f t="shared" si="53"/>
        <v>-1.9741928871122028E-3</v>
      </c>
      <c r="Q255" s="30">
        <f t="shared" si="54"/>
        <v>-7.6690468069902096E-3</v>
      </c>
      <c r="R255" s="30">
        <f t="shared" si="55"/>
        <v>4.8492794556239893E-2</v>
      </c>
      <c r="S255" s="30">
        <f t="shared" si="56"/>
        <v>-5.1345991938007707E-3</v>
      </c>
      <c r="T255" s="31">
        <f t="shared" si="57"/>
        <v>5.177579187258341E-2</v>
      </c>
      <c r="U255" s="27">
        <f t="shared" si="58"/>
        <v>-3.1192853025277609E-2</v>
      </c>
      <c r="V255" s="27">
        <f t="shared" si="59"/>
        <v>-4.3297436672609539E-2</v>
      </c>
      <c r="W255" s="27">
        <f t="shared" si="60"/>
        <v>2.0336330097231042E-2</v>
      </c>
      <c r="X255" s="27">
        <f t="shared" si="61"/>
        <v>-3.3758222925520304E-2</v>
      </c>
      <c r="Y255" s="27">
        <f t="shared" si="62"/>
        <v>1.9126907309340975E-2</v>
      </c>
      <c r="Z255" s="28">
        <f t="shared" si="63"/>
        <v>9.729940798565705E-4</v>
      </c>
      <c r="AA255" s="28">
        <f t="shared" si="64"/>
        <v>1.8746680224186335E-3</v>
      </c>
      <c r="AB255" s="28">
        <f t="shared" si="65"/>
        <v>4.1356632182354511E-4</v>
      </c>
      <c r="AC255" s="28">
        <f t="shared" si="66"/>
        <v>1.1396176150891247E-3</v>
      </c>
      <c r="AD255" s="28">
        <f t="shared" si="67"/>
        <v>3.6583858322012123E-4</v>
      </c>
    </row>
    <row r="256" spans="10:30" x14ac:dyDescent="0.35">
      <c r="J256" s="38">
        <f>'Part 1 Data'!B256/'Part 1 Data'!B255-1</f>
        <v>0.11268706723252175</v>
      </c>
      <c r="K256" s="38">
        <f>'Part 1 Data'!C256/'Part 1 Data'!C255-1</f>
        <v>-2.042168126816013E-2</v>
      </c>
      <c r="L256" s="38">
        <f>'Part 1 Data'!D256/'Part 1 Data'!D255-1</f>
        <v>-9.636047996696151E-4</v>
      </c>
      <c r="M256" s="38">
        <f>'Part 1 Data'!E256/'Part 1 Data'!E255-1</f>
        <v>-2.4093338797861796E-2</v>
      </c>
      <c r="N256" s="38">
        <f>'Part 1 Data'!F256/'Part 1 Data'!F255-1</f>
        <v>-1.2165450121654486E-2</v>
      </c>
      <c r="O256" s="5">
        <f>'Part 1 Data'!G256/'Part 1 Data'!G255-1</f>
        <v>3.6458333333333259E-2</v>
      </c>
      <c r="P256" s="29">
        <f t="shared" si="53"/>
        <v>7.6228733899188494E-2</v>
      </c>
      <c r="Q256" s="30">
        <f t="shared" si="54"/>
        <v>-5.6880014601493389E-2</v>
      </c>
      <c r="R256" s="30">
        <f t="shared" si="55"/>
        <v>-3.7421938133002874E-2</v>
      </c>
      <c r="S256" s="30">
        <f t="shared" si="56"/>
        <v>-6.0551672131195056E-2</v>
      </c>
      <c r="T256" s="31">
        <f t="shared" si="57"/>
        <v>-4.8623783454987746E-2</v>
      </c>
      <c r="U256" s="27">
        <f t="shared" si="58"/>
        <v>0.1038765703596625</v>
      </c>
      <c r="V256" s="27">
        <f t="shared" si="59"/>
        <v>-3.5641907868473315E-2</v>
      </c>
      <c r="W256" s="27">
        <f t="shared" si="60"/>
        <v>-8.7119059933723209E-3</v>
      </c>
      <c r="X256" s="27">
        <f t="shared" si="61"/>
        <v>-3.2308799264275184E-2</v>
      </c>
      <c r="Y256" s="27">
        <f t="shared" si="62"/>
        <v>-2.4406171419590776E-2</v>
      </c>
      <c r="Z256" s="28">
        <f t="shared" si="63"/>
        <v>1.0790341869685914E-2</v>
      </c>
      <c r="AA256" s="28">
        <f t="shared" si="64"/>
        <v>1.2703455965047399E-3</v>
      </c>
      <c r="AB256" s="28">
        <f t="shared" si="65"/>
        <v>7.5897306037356571E-5</v>
      </c>
      <c r="AC256" s="28">
        <f t="shared" si="66"/>
        <v>1.0438585098992287E-3</v>
      </c>
      <c r="AD256" s="28">
        <f t="shared" si="67"/>
        <v>5.9566120336244964E-4</v>
      </c>
    </row>
    <row r="257" spans="10:30" x14ac:dyDescent="0.35">
      <c r="J257" s="38">
        <f>'Part 1 Data'!B257/'Part 1 Data'!B256-1</f>
        <v>7.9494128274615994E-2</v>
      </c>
      <c r="K257" s="38">
        <f>'Part 1 Data'!C257/'Part 1 Data'!C256-1</f>
        <v>2.674244864517239E-2</v>
      </c>
      <c r="L257" s="38">
        <f>'Part 1 Data'!D257/'Part 1 Data'!D256-1</f>
        <v>1.9964327543576355E-2</v>
      </c>
      <c r="M257" s="38">
        <f>'Part 1 Data'!E257/'Part 1 Data'!E256-1</f>
        <v>2.3624861503270145E-2</v>
      </c>
      <c r="N257" s="38">
        <f>'Part 1 Data'!F257/'Part 1 Data'!F256-1</f>
        <v>-4.9261083743842415E-2</v>
      </c>
      <c r="O257" s="5">
        <f>'Part 1 Data'!G257/'Part 1 Data'!G256-1</f>
        <v>0.30653266331658302</v>
      </c>
      <c r="P257" s="29">
        <f t="shared" si="53"/>
        <v>-0.22703853504196703</v>
      </c>
      <c r="Q257" s="30">
        <f t="shared" si="54"/>
        <v>-0.27979021467141063</v>
      </c>
      <c r="R257" s="30">
        <f t="shared" si="55"/>
        <v>-0.28656833577300667</v>
      </c>
      <c r="S257" s="30">
        <f t="shared" si="56"/>
        <v>-0.28290780181331288</v>
      </c>
      <c r="T257" s="31">
        <f t="shared" si="57"/>
        <v>-0.35579374706042544</v>
      </c>
      <c r="U257" s="27">
        <f t="shared" si="58"/>
        <v>7.0683631401756736E-2</v>
      </c>
      <c r="V257" s="27">
        <f t="shared" si="59"/>
        <v>1.1522222044859207E-2</v>
      </c>
      <c r="W257" s="27">
        <f t="shared" si="60"/>
        <v>1.2216026349873649E-2</v>
      </c>
      <c r="X257" s="27">
        <f t="shared" si="61"/>
        <v>1.540940103685676E-2</v>
      </c>
      <c r="Y257" s="27">
        <f t="shared" si="62"/>
        <v>-6.1501805041778705E-2</v>
      </c>
      <c r="Z257" s="28">
        <f t="shared" si="63"/>
        <v>4.9961757481394109E-3</v>
      </c>
      <c r="AA257" s="28">
        <f t="shared" si="64"/>
        <v>1.3276160085103948E-4</v>
      </c>
      <c r="AB257" s="28">
        <f t="shared" si="65"/>
        <v>1.492312997808073E-4</v>
      </c>
      <c r="AC257" s="28">
        <f t="shared" si="66"/>
        <v>2.374496403146822E-4</v>
      </c>
      <c r="AD257" s="28">
        <f t="shared" si="67"/>
        <v>3.7824720233969565E-3</v>
      </c>
    </row>
    <row r="258" spans="10:30" x14ac:dyDescent="0.35">
      <c r="J258" s="38">
        <f>'Part 1 Data'!B258/'Part 1 Data'!B257-1</f>
        <v>5.0953045095304628E-2</v>
      </c>
      <c r="K258" s="38">
        <f>'Part 1 Data'!C258/'Part 1 Data'!C257-1</f>
        <v>-3.7215593678317171E-2</v>
      </c>
      <c r="L258" s="38">
        <f>'Part 1 Data'!D258/'Part 1 Data'!D257-1</f>
        <v>2.1622473562942224E-2</v>
      </c>
      <c r="M258" s="38">
        <f>'Part 1 Data'!E258/'Part 1 Data'!E257-1</f>
        <v>1.5590083798882715E-2</v>
      </c>
      <c r="N258" s="38">
        <f>'Part 1 Data'!F258/'Part 1 Data'!F257-1</f>
        <v>6.4766839378238572E-3</v>
      </c>
      <c r="O258" s="5">
        <f>'Part 1 Data'!G258/'Part 1 Data'!G257-1</f>
        <v>6.9230769230769207E-2</v>
      </c>
      <c r="P258" s="29">
        <f t="shared" si="53"/>
        <v>-1.8277724135464579E-2</v>
      </c>
      <c r="Q258" s="30">
        <f t="shared" si="54"/>
        <v>-0.10644636290908638</v>
      </c>
      <c r="R258" s="30">
        <f t="shared" si="55"/>
        <v>-4.7608295667826983E-2</v>
      </c>
      <c r="S258" s="30">
        <f t="shared" si="56"/>
        <v>-5.3640685431886492E-2</v>
      </c>
      <c r="T258" s="31">
        <f t="shared" si="57"/>
        <v>-6.275408529294535E-2</v>
      </c>
      <c r="U258" s="27">
        <f t="shared" si="58"/>
        <v>4.214254822244537E-2</v>
      </c>
      <c r="V258" s="27">
        <f t="shared" si="59"/>
        <v>-5.2435820278630356E-2</v>
      </c>
      <c r="W258" s="27">
        <f t="shared" si="60"/>
        <v>1.3874172369239518E-2</v>
      </c>
      <c r="X258" s="27">
        <f t="shared" si="61"/>
        <v>7.3746233324693301E-3</v>
      </c>
      <c r="Y258" s="27">
        <f t="shared" si="62"/>
        <v>-5.7640373601124326E-3</v>
      </c>
      <c r="Z258" s="28">
        <f t="shared" si="63"/>
        <v>1.7759943706811333E-3</v>
      </c>
      <c r="AA258" s="28">
        <f t="shared" si="64"/>
        <v>2.7495152482928226E-3</v>
      </c>
      <c r="AB258" s="28">
        <f t="shared" si="65"/>
        <v>1.9249265893136929E-4</v>
      </c>
      <c r="AC258" s="28">
        <f t="shared" si="66"/>
        <v>5.4385069295801046E-5</v>
      </c>
      <c r="AD258" s="28">
        <f t="shared" si="67"/>
        <v>3.3224126688771899E-5</v>
      </c>
    </row>
    <row r="259" spans="10:30" x14ac:dyDescent="0.35">
      <c r="J259" s="38">
        <f>'Part 1 Data'!B259/'Part 1 Data'!B258-1</f>
        <v>-0.11262496682296741</v>
      </c>
      <c r="K259" s="38">
        <f>'Part 1 Data'!C259/'Part 1 Data'!C258-1</f>
        <v>-3.1540936844566714E-2</v>
      </c>
      <c r="L259" s="38">
        <f>'Part 1 Data'!D259/'Part 1 Data'!D258-1</f>
        <v>-3.4285420431671598E-2</v>
      </c>
      <c r="M259" s="38">
        <f>'Part 1 Data'!E259/'Part 1 Data'!E258-1</f>
        <v>-3.4294260223814987E-3</v>
      </c>
      <c r="N259" s="38">
        <f>'Part 1 Data'!F259/'Part 1 Data'!F258-1</f>
        <v>3.8610038610038533E-3</v>
      </c>
      <c r="O259" s="5">
        <f>'Part 1 Data'!G259/'Part 1 Data'!G258-1</f>
        <v>2.877697841726623E-2</v>
      </c>
      <c r="P259" s="29">
        <f t="shared" si="53"/>
        <v>-0.14140194524023364</v>
      </c>
      <c r="Q259" s="30">
        <f t="shared" si="54"/>
        <v>-6.0317915261832944E-2</v>
      </c>
      <c r="R259" s="30">
        <f t="shared" si="55"/>
        <v>-6.3062398848937828E-2</v>
      </c>
      <c r="S259" s="30">
        <f t="shared" si="56"/>
        <v>-3.2206404439647729E-2</v>
      </c>
      <c r="T259" s="31">
        <f t="shared" si="57"/>
        <v>-2.4915974556262377E-2</v>
      </c>
      <c r="U259" s="27">
        <f t="shared" si="58"/>
        <v>-0.12143546369582667</v>
      </c>
      <c r="V259" s="27">
        <f t="shared" si="59"/>
        <v>-4.6761163444879898E-2</v>
      </c>
      <c r="W259" s="27">
        <f t="shared" si="60"/>
        <v>-4.2033721625374304E-2</v>
      </c>
      <c r="X259" s="27">
        <f t="shared" si="61"/>
        <v>-1.1644886488794883E-2</v>
      </c>
      <c r="Y259" s="27">
        <f t="shared" si="62"/>
        <v>-8.3797174369324365E-3</v>
      </c>
      <c r="Z259" s="28">
        <f t="shared" si="63"/>
        <v>1.4746571843020436E-2</v>
      </c>
      <c r="AA259" s="28">
        <f t="shared" si="64"/>
        <v>2.1866064067187722E-3</v>
      </c>
      <c r="AB259" s="28">
        <f t="shared" si="65"/>
        <v>1.7668337536794593E-3</v>
      </c>
      <c r="AC259" s="28">
        <f t="shared" si="66"/>
        <v>1.3560338133691762E-4</v>
      </c>
      <c r="AD259" s="28">
        <f t="shared" si="67"/>
        <v>7.0219664322829521E-5</v>
      </c>
    </row>
    <row r="260" spans="10:30" x14ac:dyDescent="0.35">
      <c r="J260" s="38">
        <f>'Part 1 Data'!B260/'Part 1 Data'!B259-1</f>
        <v>-5.4735792622133572E-2</v>
      </c>
      <c r="K260" s="38">
        <f>'Part 1 Data'!C260/'Part 1 Data'!C259-1</f>
        <v>4.0232307054456129E-2</v>
      </c>
      <c r="L260" s="38">
        <f>'Part 1 Data'!D260/'Part 1 Data'!D259-1</f>
        <v>1.9109200867216902E-2</v>
      </c>
      <c r="M260" s="38">
        <f>'Part 1 Data'!E260/'Part 1 Data'!E259-1</f>
        <v>-3.5723218367012533E-2</v>
      </c>
      <c r="N260" s="38">
        <f>'Part 1 Data'!F260/'Part 1 Data'!F259-1</f>
        <v>-3.8461538461538436E-2</v>
      </c>
      <c r="O260" s="5">
        <f>'Part 1 Data'!G260/'Part 1 Data'!G259-1</f>
        <v>8.3916083916083961E-2</v>
      </c>
      <c r="P260" s="29">
        <f t="shared" ref="P260:P323" si="68">J260-$O260</f>
        <v>-0.13865187653821753</v>
      </c>
      <c r="Q260" s="30">
        <f t="shared" ref="Q260:Q323" si="69">K260-$O260</f>
        <v>-4.3683776861627832E-2</v>
      </c>
      <c r="R260" s="30">
        <f t="shared" ref="R260:R323" si="70">L260-$O260</f>
        <v>-6.4806883048867059E-2</v>
      </c>
      <c r="S260" s="30">
        <f t="shared" ref="S260:S323" si="71">M260-$O260</f>
        <v>-0.11963930228309649</v>
      </c>
      <c r="T260" s="31">
        <f t="shared" ref="T260:T323" si="72">N260-$O260</f>
        <v>-0.1223776223776224</v>
      </c>
      <c r="U260" s="27">
        <f t="shared" ref="U260:U323" si="73">J260-B$2</f>
        <v>-6.354628949499283E-2</v>
      </c>
      <c r="V260" s="27">
        <f t="shared" ref="V260:V323" si="74">K260-C$2</f>
        <v>2.5012080454142945E-2</v>
      </c>
      <c r="W260" s="27">
        <f t="shared" ref="W260:W323" si="75">L260-D$2</f>
        <v>1.1360899673514196E-2</v>
      </c>
      <c r="X260" s="27">
        <f t="shared" ref="X260:X323" si="76">M260-E$2</f>
        <v>-4.393867883342592E-2</v>
      </c>
      <c r="Y260" s="27">
        <f t="shared" ref="Y260:Y323" si="77">N260-F$2</f>
        <v>-5.0702259759474726E-2</v>
      </c>
      <c r="Z260" s="28">
        <f t="shared" ref="Z260:Z323" si="78">(U260)^2</f>
        <v>4.0381309085814358E-3</v>
      </c>
      <c r="AA260" s="28">
        <f t="shared" ref="AA260:AA323" si="79">(V260)^2</f>
        <v>6.2560416864451956E-4</v>
      </c>
      <c r="AB260" s="28">
        <f t="shared" ref="AB260:AB323" si="80">(W260)^2</f>
        <v>1.2907004139165498E-4</v>
      </c>
      <c r="AC260" s="28">
        <f t="shared" ref="AC260:AC323" si="81">(X260)^2</f>
        <v>1.9306074976269509E-3</v>
      </c>
      <c r="AD260" s="28">
        <f t="shared" ref="AD260:AD323" si="82">(Y260)^2</f>
        <v>2.5707191447172499E-3</v>
      </c>
    </row>
    <row r="261" spans="10:30" x14ac:dyDescent="0.35">
      <c r="J261" s="38">
        <f>'Part 1 Data'!B261/'Part 1 Data'!B260-1</f>
        <v>1.7930598038182755E-3</v>
      </c>
      <c r="K261" s="38">
        <f>'Part 1 Data'!C261/'Part 1 Data'!C260-1</f>
        <v>-2.3396702067073005E-2</v>
      </c>
      <c r="L261" s="38">
        <f>'Part 1 Data'!D261/'Part 1 Data'!D260-1</f>
        <v>-3.9360439511222922E-2</v>
      </c>
      <c r="M261" s="38">
        <f>'Part 1 Data'!E261/'Part 1 Data'!E260-1</f>
        <v>-7.0658736192477978E-2</v>
      </c>
      <c r="N261" s="38">
        <f>'Part 1 Data'!F261/'Part 1 Data'!F260-1</f>
        <v>0.1226666666666667</v>
      </c>
      <c r="O261" s="5">
        <f>'Part 1 Data'!G261/'Part 1 Data'!G260-1</f>
        <v>3.2258064516129004E-2</v>
      </c>
      <c r="P261" s="29">
        <f t="shared" si="68"/>
        <v>-3.0465004712310728E-2</v>
      </c>
      <c r="Q261" s="30">
        <f t="shared" si="69"/>
        <v>-5.5654766583202009E-2</v>
      </c>
      <c r="R261" s="30">
        <f t="shared" si="70"/>
        <v>-7.1618504027351926E-2</v>
      </c>
      <c r="S261" s="30">
        <f t="shared" si="71"/>
        <v>-0.10291680070860698</v>
      </c>
      <c r="T261" s="31">
        <f t="shared" si="72"/>
        <v>9.0408602150537698E-2</v>
      </c>
      <c r="U261" s="27">
        <f t="shared" si="73"/>
        <v>-7.0174370690409861E-3</v>
      </c>
      <c r="V261" s="27">
        <f t="shared" si="74"/>
        <v>-3.861692866738619E-2</v>
      </c>
      <c r="W261" s="27">
        <f t="shared" si="75"/>
        <v>-4.7108740704925628E-2</v>
      </c>
      <c r="X261" s="27">
        <f t="shared" si="76"/>
        <v>-7.8874196658891366E-2</v>
      </c>
      <c r="Y261" s="27">
        <f t="shared" si="77"/>
        <v>0.1104259453687304</v>
      </c>
      <c r="Z261" s="28">
        <f t="shared" si="78"/>
        <v>4.9244423017950548E-5</v>
      </c>
      <c r="AA261" s="28">
        <f t="shared" si="79"/>
        <v>1.4912671797019934E-3</v>
      </c>
      <c r="AB261" s="28">
        <f t="shared" si="80"/>
        <v>2.2192334508039169E-3</v>
      </c>
      <c r="AC261" s="28">
        <f t="shared" si="81"/>
        <v>6.2211388985854701E-3</v>
      </c>
      <c r="AD261" s="28">
        <f t="shared" si="82"/>
        <v>1.2193889410577832E-2</v>
      </c>
    </row>
    <row r="262" spans="10:30" x14ac:dyDescent="0.35">
      <c r="J262" s="38">
        <f>'Part 1 Data'!B262/'Part 1 Data'!B261-1</f>
        <v>-6.3697620551695033E-2</v>
      </c>
      <c r="K262" s="38">
        <f>'Part 1 Data'!C262/'Part 1 Data'!C261-1</f>
        <v>1.3926742195296438E-2</v>
      </c>
      <c r="L262" s="38">
        <f>'Part 1 Data'!D262/'Part 1 Data'!D261-1</f>
        <v>-6.4121093446469879E-2</v>
      </c>
      <c r="M262" s="38">
        <f>'Part 1 Data'!E262/'Part 1 Data'!E261-1</f>
        <v>-7.4587363457004008E-2</v>
      </c>
      <c r="N262" s="38">
        <f>'Part 1 Data'!F262/'Part 1 Data'!F261-1</f>
        <v>-7.7197149643705498E-2</v>
      </c>
      <c r="O262" s="5">
        <f>'Part 1 Data'!G262/'Part 1 Data'!G261-1</f>
        <v>-3.7499999999999978E-2</v>
      </c>
      <c r="P262" s="29">
        <f t="shared" si="68"/>
        <v>-2.6197620551695056E-2</v>
      </c>
      <c r="Q262" s="30">
        <f t="shared" si="69"/>
        <v>5.1426742195296415E-2</v>
      </c>
      <c r="R262" s="30">
        <f t="shared" si="70"/>
        <v>-2.6621093446469901E-2</v>
      </c>
      <c r="S262" s="30">
        <f t="shared" si="71"/>
        <v>-3.708736345700403E-2</v>
      </c>
      <c r="T262" s="31">
        <f t="shared" si="72"/>
        <v>-3.969714964370552E-2</v>
      </c>
      <c r="U262" s="27">
        <f t="shared" si="73"/>
        <v>-7.2508117424554291E-2</v>
      </c>
      <c r="V262" s="27">
        <f t="shared" si="74"/>
        <v>-1.2934844050167451E-3</v>
      </c>
      <c r="W262" s="27">
        <f t="shared" si="75"/>
        <v>-7.1869394640172585E-2</v>
      </c>
      <c r="X262" s="27">
        <f t="shared" si="76"/>
        <v>-8.2802823923417396E-2</v>
      </c>
      <c r="Y262" s="27">
        <f t="shared" si="77"/>
        <v>-8.9437870941641795E-2</v>
      </c>
      <c r="Z262" s="28">
        <f t="shared" si="78"/>
        <v>5.2574270924529536E-3</v>
      </c>
      <c r="AA262" s="28">
        <f t="shared" si="79"/>
        <v>1.6731019060215232E-6</v>
      </c>
      <c r="AB262" s="28">
        <f t="shared" si="80"/>
        <v>5.1652098859448683E-3</v>
      </c>
      <c r="AC262" s="28">
        <f t="shared" si="81"/>
        <v>6.8563076496924646E-3</v>
      </c>
      <c r="AD262" s="28">
        <f t="shared" si="82"/>
        <v>7.9991327585737741E-3</v>
      </c>
    </row>
    <row r="263" spans="10:30" x14ac:dyDescent="0.35">
      <c r="J263" s="38">
        <f>'Part 1 Data'!B263/'Part 1 Data'!B262-1</f>
        <v>-0.13032722365905769</v>
      </c>
      <c r="K263" s="38">
        <f>'Part 1 Data'!C263/'Part 1 Data'!C262-1</f>
        <v>-6.3405940906072433E-2</v>
      </c>
      <c r="L263" s="38">
        <f>'Part 1 Data'!D263/'Part 1 Data'!D262-1</f>
        <v>-8.7336643363610689E-2</v>
      </c>
      <c r="M263" s="38">
        <f>'Part 1 Data'!E263/'Part 1 Data'!E262-1</f>
        <v>-6.1182465810410203E-2</v>
      </c>
      <c r="N263" s="38">
        <f>'Part 1 Data'!F263/'Part 1 Data'!F262-1</f>
        <v>-0.23423423423423428</v>
      </c>
      <c r="O263" s="5">
        <f>'Part 1 Data'!G263/'Part 1 Data'!G262-1</f>
        <v>3.2467532467532534E-2</v>
      </c>
      <c r="P263" s="29">
        <f t="shared" si="68"/>
        <v>-0.16279475612659022</v>
      </c>
      <c r="Q263" s="30">
        <f t="shared" si="69"/>
        <v>-9.5873473373604967E-2</v>
      </c>
      <c r="R263" s="30">
        <f t="shared" si="70"/>
        <v>-0.11980417583114322</v>
      </c>
      <c r="S263" s="30">
        <f t="shared" si="71"/>
        <v>-9.3649998277942736E-2</v>
      </c>
      <c r="T263" s="31">
        <f t="shared" si="72"/>
        <v>-0.26670176670176682</v>
      </c>
      <c r="U263" s="27">
        <f t="shared" si="73"/>
        <v>-0.13913772053191695</v>
      </c>
      <c r="V263" s="27">
        <f t="shared" si="74"/>
        <v>-7.8626167506385611E-2</v>
      </c>
      <c r="W263" s="27">
        <f t="shared" si="75"/>
        <v>-9.5084944557313394E-2</v>
      </c>
      <c r="X263" s="27">
        <f t="shared" si="76"/>
        <v>-6.939792627682359E-2</v>
      </c>
      <c r="Y263" s="27">
        <f t="shared" si="77"/>
        <v>-0.24647495553217058</v>
      </c>
      <c r="Z263" s="28">
        <f t="shared" si="78"/>
        <v>1.9359305274817822E-2</v>
      </c>
      <c r="AA263" s="28">
        <f t="shared" si="79"/>
        <v>6.1820742167422085E-3</v>
      </c>
      <c r="AB263" s="28">
        <f t="shared" si="80"/>
        <v>9.0411466814673616E-3</v>
      </c>
      <c r="AC263" s="28">
        <f t="shared" si="81"/>
        <v>4.8160721715234424E-3</v>
      </c>
      <c r="AD263" s="28">
        <f t="shared" si="82"/>
        <v>6.0749903704585467E-2</v>
      </c>
    </row>
    <row r="264" spans="10:30" x14ac:dyDescent="0.35">
      <c r="J264" s="38">
        <f>'Part 1 Data'!B264/'Part 1 Data'!B263-1</f>
        <v>0.19200930954228079</v>
      </c>
      <c r="K264" s="38">
        <f>'Part 1 Data'!C264/'Part 1 Data'!C263-1</f>
        <v>8.3217306295385152E-2</v>
      </c>
      <c r="L264" s="38">
        <f>'Part 1 Data'!D264/'Part 1 Data'!D263-1</f>
        <v>0.10830308488669327</v>
      </c>
      <c r="M264" s="38">
        <f>'Part 1 Data'!E264/'Part 1 Data'!E263-1</f>
        <v>4.7788904643743413E-2</v>
      </c>
      <c r="N264" s="38">
        <f>'Part 1 Data'!F264/'Part 1 Data'!F263-1</f>
        <v>6.0504201680672276E-2</v>
      </c>
      <c r="O264" s="5">
        <f>'Part 1 Data'!G264/'Part 1 Data'!G263-1</f>
        <v>-6.2893081761006275E-3</v>
      </c>
      <c r="P264" s="29">
        <f t="shared" si="68"/>
        <v>0.19829861771838142</v>
      </c>
      <c r="Q264" s="30">
        <f t="shared" si="69"/>
        <v>8.9506614471485779E-2</v>
      </c>
      <c r="R264" s="30">
        <f t="shared" si="70"/>
        <v>0.1145923930627939</v>
      </c>
      <c r="S264" s="30">
        <f t="shared" si="71"/>
        <v>5.407821281984404E-2</v>
      </c>
      <c r="T264" s="31">
        <f t="shared" si="72"/>
        <v>6.6793509856772904E-2</v>
      </c>
      <c r="U264" s="27">
        <f t="shared" si="73"/>
        <v>0.18319881266942153</v>
      </c>
      <c r="V264" s="27">
        <f t="shared" si="74"/>
        <v>6.7997079695071974E-2</v>
      </c>
      <c r="W264" s="27">
        <f t="shared" si="75"/>
        <v>0.10055478369299056</v>
      </c>
      <c r="X264" s="27">
        <f t="shared" si="76"/>
        <v>3.9573444177330025E-2</v>
      </c>
      <c r="Y264" s="27">
        <f t="shared" si="77"/>
        <v>4.8263480382735986E-2</v>
      </c>
      <c r="Z264" s="28">
        <f t="shared" si="78"/>
        <v>3.3561804963485806E-2</v>
      </c>
      <c r="AA264" s="28">
        <f t="shared" si="79"/>
        <v>4.623602847057969E-3</v>
      </c>
      <c r="AB264" s="28">
        <f t="shared" si="80"/>
        <v>1.0111264523544121E-2</v>
      </c>
      <c r="AC264" s="28">
        <f t="shared" si="81"/>
        <v>1.5660574840562556E-3</v>
      </c>
      <c r="AD264" s="28">
        <f t="shared" si="82"/>
        <v>2.3293635386547416E-3</v>
      </c>
    </row>
    <row r="265" spans="10:30" x14ac:dyDescent="0.35">
      <c r="J265" s="38">
        <f>'Part 1 Data'!B265/'Part 1 Data'!B264-1</f>
        <v>8.6885779368695237E-2</v>
      </c>
      <c r="K265" s="38">
        <f>'Part 1 Data'!C265/'Part 1 Data'!C264-1</f>
        <v>1.1877978138757239E-2</v>
      </c>
      <c r="L265" s="38">
        <f>'Part 1 Data'!D265/'Part 1 Data'!D264-1</f>
        <v>2.1587812325573719E-2</v>
      </c>
      <c r="M265" s="38">
        <f>'Part 1 Data'!E265/'Part 1 Data'!E264-1</f>
        <v>2.2677774723532051E-2</v>
      </c>
      <c r="N265" s="38">
        <f>'Part 1 Data'!F265/'Part 1 Data'!F264-1</f>
        <v>3.1695721077653616E-3</v>
      </c>
      <c r="O265" s="5">
        <f>'Part 1 Data'!G265/'Part 1 Data'!G264-1</f>
        <v>-8.2278481012658333E-2</v>
      </c>
      <c r="P265" s="29">
        <f t="shared" si="68"/>
        <v>0.16916426038135357</v>
      </c>
      <c r="Q265" s="30">
        <f t="shared" si="69"/>
        <v>9.4156459151415572E-2</v>
      </c>
      <c r="R265" s="30">
        <f t="shared" si="70"/>
        <v>0.10386629333823205</v>
      </c>
      <c r="S265" s="30">
        <f t="shared" si="71"/>
        <v>0.10495625573619038</v>
      </c>
      <c r="T265" s="31">
        <f t="shared" si="72"/>
        <v>8.5448053120423695E-2</v>
      </c>
      <c r="U265" s="27">
        <f t="shared" si="73"/>
        <v>7.8075282495835979E-2</v>
      </c>
      <c r="V265" s="27">
        <f t="shared" si="74"/>
        <v>-3.3422484615559436E-3</v>
      </c>
      <c r="W265" s="27">
        <f t="shared" si="75"/>
        <v>1.3839511131871013E-2</v>
      </c>
      <c r="X265" s="27">
        <f t="shared" si="76"/>
        <v>1.4462314257118667E-2</v>
      </c>
      <c r="Y265" s="27">
        <f t="shared" si="77"/>
        <v>-9.0711491901709282E-3</v>
      </c>
      <c r="Z265" s="28">
        <f t="shared" si="78"/>
        <v>6.0957497368045923E-3</v>
      </c>
      <c r="AA265" s="28">
        <f t="shared" si="79"/>
        <v>1.1170624778773071E-5</v>
      </c>
      <c r="AB265" s="28">
        <f t="shared" si="80"/>
        <v>1.9153206836918169E-4</v>
      </c>
      <c r="AC265" s="28">
        <f t="shared" si="81"/>
        <v>2.0915853367165787E-4</v>
      </c>
      <c r="AD265" s="28">
        <f t="shared" si="82"/>
        <v>8.2285747630338689E-5</v>
      </c>
    </row>
    <row r="266" spans="10:30" x14ac:dyDescent="0.35">
      <c r="J266" s="38">
        <f>'Part 1 Data'!B266/'Part 1 Data'!B265-1</f>
        <v>-1.3672654690618846E-2</v>
      </c>
      <c r="K266" s="38">
        <f>'Part 1 Data'!C266/'Part 1 Data'!C265-1</f>
        <v>2.1135793143979065E-2</v>
      </c>
      <c r="L266" s="38">
        <f>'Part 1 Data'!D266/'Part 1 Data'!D265-1</f>
        <v>1.0461360458950075E-2</v>
      </c>
      <c r="M266" s="38">
        <f>'Part 1 Data'!E266/'Part 1 Data'!E265-1</f>
        <v>3.3205487382535148E-2</v>
      </c>
      <c r="N266" s="38">
        <f>'Part 1 Data'!F266/'Part 1 Data'!F265-1</f>
        <v>-4.7393364928910442E-3</v>
      </c>
      <c r="O266" s="5">
        <f>'Part 1 Data'!G266/'Part 1 Data'!G265-1</f>
        <v>-7.5862068965517171E-2</v>
      </c>
      <c r="P266" s="29">
        <f t="shared" si="68"/>
        <v>6.2189414274898325E-2</v>
      </c>
      <c r="Q266" s="30">
        <f t="shared" si="69"/>
        <v>9.6997862109496236E-2</v>
      </c>
      <c r="R266" s="30">
        <f t="shared" si="70"/>
        <v>8.6323429424467246E-2</v>
      </c>
      <c r="S266" s="30">
        <f t="shared" si="71"/>
        <v>0.10906755634805232</v>
      </c>
      <c r="T266" s="31">
        <f t="shared" si="72"/>
        <v>7.1122732472626127E-2</v>
      </c>
      <c r="U266" s="27">
        <f t="shared" si="73"/>
        <v>-2.2483151563478108E-2</v>
      </c>
      <c r="V266" s="27">
        <f t="shared" si="74"/>
        <v>5.915566543665882E-3</v>
      </c>
      <c r="W266" s="27">
        <f t="shared" si="75"/>
        <v>2.7130592652473695E-3</v>
      </c>
      <c r="X266" s="27">
        <f t="shared" si="76"/>
        <v>2.4990026916121764E-2</v>
      </c>
      <c r="Y266" s="27">
        <f t="shared" si="77"/>
        <v>-1.6980057790827334E-2</v>
      </c>
      <c r="Z266" s="28">
        <f t="shared" si="78"/>
        <v>5.0549210422632805E-4</v>
      </c>
      <c r="AA266" s="28">
        <f t="shared" si="79"/>
        <v>3.4993927532539112E-5</v>
      </c>
      <c r="AB266" s="28">
        <f t="shared" si="80"/>
        <v>7.3606905767445964E-6</v>
      </c>
      <c r="AC266" s="28">
        <f t="shared" si="81"/>
        <v>6.2450144526849023E-4</v>
      </c>
      <c r="AD266" s="28">
        <f t="shared" si="82"/>
        <v>2.8832236257983604E-4</v>
      </c>
    </row>
    <row r="267" spans="10:30" x14ac:dyDescent="0.35">
      <c r="J267" s="38">
        <f>'Part 1 Data'!B267/'Part 1 Data'!B266-1</f>
        <v>-1.2142062126884623E-2</v>
      </c>
      <c r="K267" s="38">
        <f>'Part 1 Data'!C267/'Part 1 Data'!C266-1</f>
        <v>2.1273307427960297E-3</v>
      </c>
      <c r="L267" s="38">
        <f>'Part 1 Data'!D267/'Part 1 Data'!D266-1</f>
        <v>5.2870547073791352E-2</v>
      </c>
      <c r="M267" s="38">
        <f>'Part 1 Data'!E267/'Part 1 Data'!E266-1</f>
        <v>6.5897561610117839E-2</v>
      </c>
      <c r="N267" s="38">
        <f>'Part 1 Data'!F267/'Part 1 Data'!F266-1</f>
        <v>0.10317460317460325</v>
      </c>
      <c r="O267" s="5">
        <f>'Part 1 Data'!G267/'Part 1 Data'!G266-1</f>
        <v>-0.17164179104477606</v>
      </c>
      <c r="P267" s="29">
        <f t="shared" si="68"/>
        <v>0.15949972891789144</v>
      </c>
      <c r="Q267" s="30">
        <f t="shared" si="69"/>
        <v>0.17376912178757209</v>
      </c>
      <c r="R267" s="30">
        <f t="shared" si="70"/>
        <v>0.22451233811856741</v>
      </c>
      <c r="S267" s="30">
        <f t="shared" si="71"/>
        <v>0.2375393526548939</v>
      </c>
      <c r="T267" s="31">
        <f t="shared" si="72"/>
        <v>0.27481639421937931</v>
      </c>
      <c r="U267" s="27">
        <f t="shared" si="73"/>
        <v>-2.0952558999743884E-2</v>
      </c>
      <c r="V267" s="27">
        <f t="shared" si="74"/>
        <v>-1.3092895857517153E-2</v>
      </c>
      <c r="W267" s="27">
        <f t="shared" si="75"/>
        <v>4.5122245880088646E-2</v>
      </c>
      <c r="X267" s="27">
        <f t="shared" si="76"/>
        <v>5.7682101143704451E-2</v>
      </c>
      <c r="Y267" s="27">
        <f t="shared" si="77"/>
        <v>9.0933881876666955E-2</v>
      </c>
      <c r="Z267" s="28">
        <f t="shared" si="78"/>
        <v>4.3900972863774847E-4</v>
      </c>
      <c r="AA267" s="28">
        <f t="shared" si="79"/>
        <v>1.7142392193578984E-4</v>
      </c>
      <c r="AB267" s="28">
        <f t="shared" si="80"/>
        <v>2.036017073263177E-3</v>
      </c>
      <c r="AC267" s="28">
        <f t="shared" si="81"/>
        <v>3.3272247923525505E-3</v>
      </c>
      <c r="AD267" s="28">
        <f t="shared" si="82"/>
        <v>8.2689708731596197E-3</v>
      </c>
    </row>
    <row r="268" spans="10:30" x14ac:dyDescent="0.35">
      <c r="J268" s="38">
        <f>'Part 1 Data'!B268/'Part 1 Data'!B267-1</f>
        <v>0.11400184369558541</v>
      </c>
      <c r="K268" s="38">
        <f>'Part 1 Data'!C268/'Part 1 Data'!C267-1</f>
        <v>9.8682708868282898E-3</v>
      </c>
      <c r="L268" s="38">
        <f>'Part 1 Data'!D268/'Part 1 Data'!D267-1</f>
        <v>3.7761783564561391E-2</v>
      </c>
      <c r="M268" s="38">
        <f>'Part 1 Data'!E268/'Part 1 Data'!E267-1</f>
        <v>3.6881975800016953E-2</v>
      </c>
      <c r="N268" s="38">
        <f>'Part 1 Data'!F268/'Part 1 Data'!F267-1</f>
        <v>1.1510791366906581E-2</v>
      </c>
      <c r="O268" s="5">
        <f>'Part 1 Data'!G268/'Part 1 Data'!G267-1</f>
        <v>-0.1351351351351352</v>
      </c>
      <c r="P268" s="29">
        <f t="shared" si="68"/>
        <v>0.24913697883072061</v>
      </c>
      <c r="Q268" s="30">
        <f t="shared" si="69"/>
        <v>0.14500340602196349</v>
      </c>
      <c r="R268" s="30">
        <f t="shared" si="70"/>
        <v>0.17289691869969659</v>
      </c>
      <c r="S268" s="30">
        <f t="shared" si="71"/>
        <v>0.17201711093515215</v>
      </c>
      <c r="T268" s="31">
        <f t="shared" si="72"/>
        <v>0.14664592650204178</v>
      </c>
      <c r="U268" s="27">
        <f t="shared" si="73"/>
        <v>0.10519134682272616</v>
      </c>
      <c r="V268" s="27">
        <f t="shared" si="74"/>
        <v>-5.3519557134848929E-3</v>
      </c>
      <c r="W268" s="27">
        <f t="shared" si="75"/>
        <v>3.0013482370858685E-2</v>
      </c>
      <c r="X268" s="27">
        <f t="shared" si="76"/>
        <v>2.8666515333603568E-2</v>
      </c>
      <c r="Y268" s="27">
        <f t="shared" si="77"/>
        <v>-7.2992993102970888E-4</v>
      </c>
      <c r="Z268" s="28">
        <f t="shared" si="78"/>
        <v>1.106521944637906E-2</v>
      </c>
      <c r="AA268" s="28">
        <f t="shared" si="79"/>
        <v>2.8643429959103589E-5</v>
      </c>
      <c r="AB268" s="28">
        <f t="shared" si="80"/>
        <v>9.0080912402584507E-4</v>
      </c>
      <c r="AC268" s="28">
        <f t="shared" si="81"/>
        <v>8.2176910137172847E-4</v>
      </c>
      <c r="AD268" s="28">
        <f t="shared" si="82"/>
        <v>5.327977042130356E-7</v>
      </c>
    </row>
    <row r="269" spans="10:30" x14ac:dyDescent="0.35">
      <c r="J269" s="38">
        <f>'Part 1 Data'!B269/'Part 1 Data'!B268-1</f>
        <v>-3.2272894446487732E-2</v>
      </c>
      <c r="K269" s="38">
        <f>'Part 1 Data'!C269/'Part 1 Data'!C268-1</f>
        <v>5.0270827860362077E-2</v>
      </c>
      <c r="L269" s="38">
        <f>'Part 1 Data'!D269/'Part 1 Data'!D268-1</f>
        <v>3.2712558857134644E-2</v>
      </c>
      <c r="M269" s="38">
        <f>'Part 1 Data'!E269/'Part 1 Data'!E268-1</f>
        <v>-1.6395371996595909E-2</v>
      </c>
      <c r="N269" s="38">
        <f>'Part 1 Data'!F269/'Part 1 Data'!F268-1</f>
        <v>-6.6856330014224752E-2</v>
      </c>
      <c r="O269" s="5">
        <f>'Part 1 Data'!G269/'Part 1 Data'!G268-1</f>
        <v>-0.22916666666666663</v>
      </c>
      <c r="P269" s="29">
        <f t="shared" si="68"/>
        <v>0.1968937722201789</v>
      </c>
      <c r="Q269" s="30">
        <f t="shared" si="69"/>
        <v>0.27943749452702871</v>
      </c>
      <c r="R269" s="30">
        <f t="shared" si="70"/>
        <v>0.26187922552380127</v>
      </c>
      <c r="S269" s="30">
        <f t="shared" si="71"/>
        <v>0.21277129467007072</v>
      </c>
      <c r="T269" s="31">
        <f t="shared" si="72"/>
        <v>0.16231033665244188</v>
      </c>
      <c r="U269" s="27">
        <f t="shared" si="73"/>
        <v>-4.108339131934699E-2</v>
      </c>
      <c r="V269" s="27">
        <f t="shared" si="74"/>
        <v>3.5050601260048893E-2</v>
      </c>
      <c r="W269" s="27">
        <f t="shared" si="75"/>
        <v>2.4964257663431938E-2</v>
      </c>
      <c r="X269" s="27">
        <f t="shared" si="76"/>
        <v>-2.4610832463009293E-2</v>
      </c>
      <c r="Y269" s="27">
        <f t="shared" si="77"/>
        <v>-7.9097051312161049E-2</v>
      </c>
      <c r="Z269" s="28">
        <f t="shared" si="78"/>
        <v>1.6878450422985957E-3</v>
      </c>
      <c r="AA269" s="28">
        <f t="shared" si="79"/>
        <v>1.2285446486909411E-3</v>
      </c>
      <c r="AB269" s="28">
        <f t="shared" si="80"/>
        <v>6.2321416068622027E-4</v>
      </c>
      <c r="AC269" s="28">
        <f t="shared" si="81"/>
        <v>6.0569307452231207E-4</v>
      </c>
      <c r="AD269" s="28">
        <f t="shared" si="82"/>
        <v>6.256343526278638E-3</v>
      </c>
    </row>
    <row r="270" spans="10:30" x14ac:dyDescent="0.35">
      <c r="J270" s="38">
        <f>'Part 1 Data'!B270/'Part 1 Data'!B269-1</f>
        <v>8.7410926365796282E-3</v>
      </c>
      <c r="K270" s="38">
        <f>'Part 1 Data'!C270/'Part 1 Data'!C269-1</f>
        <v>-4.0187947467186236E-3</v>
      </c>
      <c r="L270" s="38">
        <f>'Part 1 Data'!D270/'Part 1 Data'!D269-1</f>
        <v>-9.3161574021873861E-3</v>
      </c>
      <c r="M270" s="38">
        <f>'Part 1 Data'!E270/'Part 1 Data'!E269-1</f>
        <v>-2.471306156635722E-2</v>
      </c>
      <c r="N270" s="38">
        <f>'Part 1 Data'!F270/'Part 1 Data'!F269-1</f>
        <v>3.8109756097560954E-2</v>
      </c>
      <c r="O270" s="5">
        <f>'Part 1 Data'!G270/'Part 1 Data'!G269-1</f>
        <v>-0.16216216216216217</v>
      </c>
      <c r="P270" s="29">
        <f t="shared" si="68"/>
        <v>0.1709032547987418</v>
      </c>
      <c r="Q270" s="30">
        <f t="shared" si="69"/>
        <v>0.15814336741544355</v>
      </c>
      <c r="R270" s="30">
        <f t="shared" si="70"/>
        <v>0.15284600475997479</v>
      </c>
      <c r="S270" s="30">
        <f t="shared" si="71"/>
        <v>0.13744910059580495</v>
      </c>
      <c r="T270" s="31">
        <f t="shared" si="72"/>
        <v>0.20027191825972313</v>
      </c>
      <c r="U270" s="27">
        <f t="shared" si="73"/>
        <v>-6.9404236279633352E-5</v>
      </c>
      <c r="V270" s="27">
        <f t="shared" si="74"/>
        <v>-1.9239021347031808E-2</v>
      </c>
      <c r="W270" s="27">
        <f t="shared" si="75"/>
        <v>-1.7064458595890092E-2</v>
      </c>
      <c r="X270" s="27">
        <f t="shared" si="76"/>
        <v>-3.2928522032770607E-2</v>
      </c>
      <c r="Y270" s="27">
        <f t="shared" si="77"/>
        <v>2.5869034799624664E-2</v>
      </c>
      <c r="Z270" s="28">
        <f t="shared" si="78"/>
        <v>4.8169480135591746E-9</v>
      </c>
      <c r="AA270" s="28">
        <f t="shared" si="79"/>
        <v>3.7013994239154562E-4</v>
      </c>
      <c r="AB270" s="28">
        <f t="shared" si="80"/>
        <v>2.9119574717084723E-4</v>
      </c>
      <c r="AC270" s="28">
        <f t="shared" si="81"/>
        <v>1.0842875632626594E-3</v>
      </c>
      <c r="AD270" s="28">
        <f t="shared" si="82"/>
        <v>6.6920696146419189E-4</v>
      </c>
    </row>
    <row r="271" spans="10:30" x14ac:dyDescent="0.35">
      <c r="J271" s="38">
        <f>'Part 1 Data'!B271/'Part 1 Data'!B270-1</f>
        <v>-0.21663370066873877</v>
      </c>
      <c r="K271" s="38">
        <f>'Part 1 Data'!C271/'Part 1 Data'!C270-1</f>
        <v>-5.1402586301734665E-2</v>
      </c>
      <c r="L271" s="38">
        <f>'Part 1 Data'!D271/'Part 1 Data'!D270-1</f>
        <v>-9.089357101193607E-2</v>
      </c>
      <c r="M271" s="38">
        <f>'Part 1 Data'!E271/'Part 1 Data'!E270-1</f>
        <v>-9.7129159510012886E-2</v>
      </c>
      <c r="N271" s="38">
        <f>'Part 1 Data'!F271/'Part 1 Data'!F270-1</f>
        <v>-0.10866372980910421</v>
      </c>
      <c r="O271" s="5">
        <f>'Part 1 Data'!G271/'Part 1 Data'!G270-1</f>
        <v>6.4516129032258229E-2</v>
      </c>
      <c r="P271" s="29">
        <f t="shared" si="68"/>
        <v>-0.281149829700997</v>
      </c>
      <c r="Q271" s="30">
        <f t="shared" si="69"/>
        <v>-0.11591871533399289</v>
      </c>
      <c r="R271" s="30">
        <f t="shared" si="70"/>
        <v>-0.1554097000441943</v>
      </c>
      <c r="S271" s="30">
        <f t="shared" si="71"/>
        <v>-0.16164528854227111</v>
      </c>
      <c r="T271" s="31">
        <f t="shared" si="72"/>
        <v>-0.17317985884136244</v>
      </c>
      <c r="U271" s="27">
        <f t="shared" si="73"/>
        <v>-0.22544419754159803</v>
      </c>
      <c r="V271" s="27">
        <f t="shared" si="74"/>
        <v>-6.6622812902047843E-2</v>
      </c>
      <c r="W271" s="27">
        <f t="shared" si="75"/>
        <v>-9.8641872205638775E-2</v>
      </c>
      <c r="X271" s="27">
        <f t="shared" si="76"/>
        <v>-0.10534461997642627</v>
      </c>
      <c r="Y271" s="27">
        <f t="shared" si="77"/>
        <v>-0.12090445110704051</v>
      </c>
      <c r="Z271" s="28">
        <f t="shared" si="78"/>
        <v>5.0825086205175077E-2</v>
      </c>
      <c r="AA271" s="28">
        <f t="shared" si="79"/>
        <v>4.4385991989812721E-3</v>
      </c>
      <c r="AB271" s="28">
        <f t="shared" si="80"/>
        <v>9.7302189522335721E-3</v>
      </c>
      <c r="AC271" s="28">
        <f t="shared" si="81"/>
        <v>1.109748895797767E-2</v>
      </c>
      <c r="AD271" s="28">
        <f t="shared" si="82"/>
        <v>1.4617886297494749E-2</v>
      </c>
    </row>
    <row r="272" spans="10:30" x14ac:dyDescent="0.35">
      <c r="J272" s="38">
        <f>'Part 1 Data'!B272/'Part 1 Data'!B271-1</f>
        <v>6.6129614043524132E-3</v>
      </c>
      <c r="K272" s="38">
        <f>'Part 1 Data'!C272/'Part 1 Data'!C271-1</f>
        <v>7.8142815685243061E-2</v>
      </c>
      <c r="L272" s="38">
        <f>'Part 1 Data'!D272/'Part 1 Data'!D271-1</f>
        <v>6.8440737379111827E-2</v>
      </c>
      <c r="M272" s="38">
        <f>'Part 1 Data'!E272/'Part 1 Data'!E271-1</f>
        <v>7.1244904358733097E-2</v>
      </c>
      <c r="N272" s="38">
        <f>'Part 1 Data'!F272/'Part 1 Data'!F271-1</f>
        <v>-4.448105436573313E-2</v>
      </c>
      <c r="O272" s="5">
        <f>'Part 1 Data'!G272/'Part 1 Data'!G271-1</f>
        <v>-0.15151515151515149</v>
      </c>
      <c r="P272" s="29">
        <f t="shared" si="68"/>
        <v>0.1581281129195039</v>
      </c>
      <c r="Q272" s="30">
        <f t="shared" si="69"/>
        <v>0.22965796720039455</v>
      </c>
      <c r="R272" s="30">
        <f t="shared" si="70"/>
        <v>0.21995588889426332</v>
      </c>
      <c r="S272" s="30">
        <f t="shared" si="71"/>
        <v>0.22276005587388459</v>
      </c>
      <c r="T272" s="31">
        <f t="shared" si="72"/>
        <v>0.10703409714941836</v>
      </c>
      <c r="U272" s="27">
        <f t="shared" si="73"/>
        <v>-2.1975354685068484E-3</v>
      </c>
      <c r="V272" s="27">
        <f t="shared" si="74"/>
        <v>6.2922589084929884E-2</v>
      </c>
      <c r="W272" s="27">
        <f t="shared" si="75"/>
        <v>6.0692436185409121E-2</v>
      </c>
      <c r="X272" s="27">
        <f t="shared" si="76"/>
        <v>6.3029443892319709E-2</v>
      </c>
      <c r="Y272" s="27">
        <f t="shared" si="77"/>
        <v>-5.672177566366942E-2</v>
      </c>
      <c r="Z272" s="28">
        <f t="shared" si="78"/>
        <v>4.8291621353456138E-6</v>
      </c>
      <c r="AA272" s="28">
        <f t="shared" si="79"/>
        <v>3.9592522171509369E-3</v>
      </c>
      <c r="AB272" s="28">
        <f t="shared" si="80"/>
        <v>3.6835718101199586E-3</v>
      </c>
      <c r="AC272" s="28">
        <f t="shared" si="81"/>
        <v>3.9727107973750782E-3</v>
      </c>
      <c r="AD272" s="28">
        <f t="shared" si="82"/>
        <v>3.2173598344396406E-3</v>
      </c>
    </row>
    <row r="273" spans="10:30" x14ac:dyDescent="0.35">
      <c r="J273" s="38">
        <f>'Part 1 Data'!B273/'Part 1 Data'!B272-1</f>
        <v>6.2947921643573768E-2</v>
      </c>
      <c r="K273" s="38">
        <f>'Part 1 Data'!C273/'Part 1 Data'!C272-1</f>
        <v>1.1453894611296089E-2</v>
      </c>
      <c r="L273" s="38">
        <f>'Part 1 Data'!D273/'Part 1 Data'!D272-1</f>
        <v>7.0523101258870291E-3</v>
      </c>
      <c r="M273" s="38">
        <f>'Part 1 Data'!E273/'Part 1 Data'!E272-1</f>
        <v>4.00542513123745E-2</v>
      </c>
      <c r="N273" s="38">
        <f>'Part 1 Data'!F273/'Part 1 Data'!F272-1</f>
        <v>1.0344827586206806E-2</v>
      </c>
      <c r="O273" s="5">
        <f>'Part 1 Data'!G273/'Part 1 Data'!G272-1</f>
        <v>-0.32142857142857151</v>
      </c>
      <c r="P273" s="29">
        <f t="shared" si="68"/>
        <v>0.38437649307214528</v>
      </c>
      <c r="Q273" s="30">
        <f t="shared" si="69"/>
        <v>0.3328824660398676</v>
      </c>
      <c r="R273" s="30">
        <f t="shared" si="70"/>
        <v>0.32848088155445854</v>
      </c>
      <c r="S273" s="30">
        <f t="shared" si="71"/>
        <v>0.36148282274094601</v>
      </c>
      <c r="T273" s="31">
        <f t="shared" si="72"/>
        <v>0.33177339901477831</v>
      </c>
      <c r="U273" s="27">
        <f t="shared" si="73"/>
        <v>5.413742477071451E-2</v>
      </c>
      <c r="V273" s="27">
        <f t="shared" si="74"/>
        <v>-3.7663319890170934E-3</v>
      </c>
      <c r="W273" s="27">
        <f t="shared" si="75"/>
        <v>-6.9599106781567666E-4</v>
      </c>
      <c r="X273" s="27">
        <f t="shared" si="76"/>
        <v>3.1838790845961112E-2</v>
      </c>
      <c r="Y273" s="27">
        <f t="shared" si="77"/>
        <v>-1.8958937117294836E-3</v>
      </c>
      <c r="Z273" s="28">
        <f t="shared" si="78"/>
        <v>2.9308607608047729E-3</v>
      </c>
      <c r="AA273" s="28">
        <f t="shared" si="79"/>
        <v>1.4185256651493456E-5</v>
      </c>
      <c r="AB273" s="28">
        <f t="shared" si="80"/>
        <v>4.8440356647920581E-7</v>
      </c>
      <c r="AC273" s="28">
        <f t="shared" si="81"/>
        <v>1.013708602532857E-3</v>
      </c>
      <c r="AD273" s="28">
        <f t="shared" si="82"/>
        <v>3.5944129661753982E-6</v>
      </c>
    </row>
    <row r="274" spans="10:30" x14ac:dyDescent="0.35">
      <c r="J274" s="38">
        <f>'Part 1 Data'!B274/'Part 1 Data'!B273-1</f>
        <v>9.0459602202494827E-2</v>
      </c>
      <c r="K274" s="38">
        <f>'Part 1 Data'!C274/'Part 1 Data'!C273-1</f>
        <v>-1.6956751318103369E-2</v>
      </c>
      <c r="L274" s="38">
        <f>'Part 1 Data'!D274/'Part 1 Data'!D273-1</f>
        <v>2.2863126663466904E-2</v>
      </c>
      <c r="M274" s="38">
        <f>'Part 1 Data'!E274/'Part 1 Data'!E273-1</f>
        <v>-1.5376532727903958E-2</v>
      </c>
      <c r="N274" s="38">
        <f>'Part 1 Data'!F274/'Part 1 Data'!F273-1</f>
        <v>7.3378839590443778E-2</v>
      </c>
      <c r="O274" s="5">
        <f>'Part 1 Data'!G274/'Part 1 Data'!G273-1</f>
        <v>-0.5</v>
      </c>
      <c r="P274" s="29">
        <f t="shared" si="68"/>
        <v>0.59045960220249483</v>
      </c>
      <c r="Q274" s="30">
        <f t="shared" si="69"/>
        <v>0.48304324868189663</v>
      </c>
      <c r="R274" s="30">
        <f t="shared" si="70"/>
        <v>0.5228631266634669</v>
      </c>
      <c r="S274" s="30">
        <f t="shared" si="71"/>
        <v>0.48462346727209604</v>
      </c>
      <c r="T274" s="31">
        <f t="shared" si="72"/>
        <v>0.57337883959044378</v>
      </c>
      <c r="U274" s="27">
        <f t="shared" si="73"/>
        <v>8.1649105329635568E-2</v>
      </c>
      <c r="V274" s="27">
        <f t="shared" si="74"/>
        <v>-3.2176977918416554E-2</v>
      </c>
      <c r="W274" s="27">
        <f t="shared" si="75"/>
        <v>1.5114825469764198E-2</v>
      </c>
      <c r="X274" s="27">
        <f t="shared" si="76"/>
        <v>-2.3591993194317342E-2</v>
      </c>
      <c r="Y274" s="27">
        <f t="shared" si="77"/>
        <v>6.1138118292507489E-2</v>
      </c>
      <c r="Z274" s="28">
        <f t="shared" si="78"/>
        <v>6.6665764011299231E-3</v>
      </c>
      <c r="AA274" s="28">
        <f t="shared" si="79"/>
        <v>1.0353579079622666E-3</v>
      </c>
      <c r="AB274" s="28">
        <f t="shared" si="80"/>
        <v>2.2845794898143252E-4</v>
      </c>
      <c r="AC274" s="28">
        <f t="shared" si="81"/>
        <v>5.5658214288071574E-4</v>
      </c>
      <c r="AD274" s="28">
        <f t="shared" si="82"/>
        <v>3.7378695083486388E-3</v>
      </c>
    </row>
    <row r="275" spans="10:30" x14ac:dyDescent="0.35">
      <c r="J275" s="38">
        <f>'Part 1 Data'!B275/'Part 1 Data'!B274-1</f>
        <v>-4.7403132728771724E-2</v>
      </c>
      <c r="K275" s="38">
        <f>'Part 1 Data'!C275/'Part 1 Data'!C274-1</f>
        <v>3.0687547914048041E-2</v>
      </c>
      <c r="L275" s="38">
        <f>'Part 1 Data'!D275/'Part 1 Data'!D274-1</f>
        <v>2.6951897510273159E-2</v>
      </c>
      <c r="M275" s="38">
        <f>'Part 1 Data'!E275/'Part 1 Data'!E274-1</f>
        <v>3.3939324643646795E-2</v>
      </c>
      <c r="N275" s="38">
        <f>'Part 1 Data'!F275/'Part 1 Data'!F274-1</f>
        <v>3.3386327503974522E-2</v>
      </c>
      <c r="O275" s="5">
        <f>'Part 1 Data'!G275/'Part 1 Data'!G274-1</f>
        <v>0.15789473684210531</v>
      </c>
      <c r="P275" s="29">
        <f t="shared" si="68"/>
        <v>-0.20529786957087703</v>
      </c>
      <c r="Q275" s="30">
        <f t="shared" si="69"/>
        <v>-0.12720718892805727</v>
      </c>
      <c r="R275" s="30">
        <f t="shared" si="70"/>
        <v>-0.13094283933183215</v>
      </c>
      <c r="S275" s="30">
        <f t="shared" si="71"/>
        <v>-0.12395541219845851</v>
      </c>
      <c r="T275" s="31">
        <f t="shared" si="72"/>
        <v>-0.12450840933813079</v>
      </c>
      <c r="U275" s="27">
        <f t="shared" si="73"/>
        <v>-5.6213629601630982E-2</v>
      </c>
      <c r="V275" s="27">
        <f t="shared" si="74"/>
        <v>1.5467321313734858E-2</v>
      </c>
      <c r="W275" s="27">
        <f t="shared" si="75"/>
        <v>1.9203596316570454E-2</v>
      </c>
      <c r="X275" s="27">
        <f t="shared" si="76"/>
        <v>2.5723864177233411E-2</v>
      </c>
      <c r="Y275" s="27">
        <f t="shared" si="77"/>
        <v>2.1145606206038232E-2</v>
      </c>
      <c r="Z275" s="28">
        <f t="shared" si="78"/>
        <v>3.159972152989363E-3</v>
      </c>
      <c r="AA275" s="28">
        <f t="shared" si="79"/>
        <v>2.3923802862231664E-4</v>
      </c>
      <c r="AB275" s="28">
        <f t="shared" si="80"/>
        <v>3.6877811148979829E-4</v>
      </c>
      <c r="AC275" s="28">
        <f t="shared" si="81"/>
        <v>6.6171718820875233E-4</v>
      </c>
      <c r="AD275" s="28">
        <f t="shared" si="82"/>
        <v>4.4713666182084259E-4</v>
      </c>
    </row>
    <row r="276" spans="10:30" x14ac:dyDescent="0.35">
      <c r="J276" s="38">
        <f>'Part 1 Data'!B276/'Part 1 Data'!B275-1</f>
        <v>-5.830809173517959E-2</v>
      </c>
      <c r="K276" s="38">
        <f>'Part 1 Data'!C276/'Part 1 Data'!C275-1</f>
        <v>1.3386567372997149E-2</v>
      </c>
      <c r="L276" s="38">
        <f>'Part 1 Data'!D276/'Part 1 Data'!D275-1</f>
        <v>-1.1699631011637401E-2</v>
      </c>
      <c r="M276" s="38">
        <f>'Part 1 Data'!E276/'Part 1 Data'!E275-1</f>
        <v>-2.0854451960115816E-2</v>
      </c>
      <c r="N276" s="38">
        <f>'Part 1 Data'!F276/'Part 1 Data'!F275-1</f>
        <v>-5.5384615384615365E-2</v>
      </c>
      <c r="O276" s="5">
        <f>'Part 1 Data'!G276/'Part 1 Data'!G275-1</f>
        <v>-0.13636363636363635</v>
      </c>
      <c r="P276" s="29">
        <f t="shared" si="68"/>
        <v>7.8055544628456763E-2</v>
      </c>
      <c r="Q276" s="30">
        <f t="shared" si="69"/>
        <v>0.1497502037366335</v>
      </c>
      <c r="R276" s="30">
        <f t="shared" si="70"/>
        <v>0.12466400535199895</v>
      </c>
      <c r="S276" s="30">
        <f t="shared" si="71"/>
        <v>0.11550918440352054</v>
      </c>
      <c r="T276" s="31">
        <f t="shared" si="72"/>
        <v>8.0979020979020988E-2</v>
      </c>
      <c r="U276" s="27">
        <f t="shared" si="73"/>
        <v>-6.7118588608038848E-2</v>
      </c>
      <c r="V276" s="27">
        <f t="shared" si="74"/>
        <v>-1.8336592273160337E-3</v>
      </c>
      <c r="W276" s="27">
        <f t="shared" si="75"/>
        <v>-1.9447932205340107E-2</v>
      </c>
      <c r="X276" s="27">
        <f t="shared" si="76"/>
        <v>-2.9069912426529201E-2</v>
      </c>
      <c r="Y276" s="27">
        <f t="shared" si="77"/>
        <v>-6.7625336682551662E-2</v>
      </c>
      <c r="Z276" s="28">
        <f t="shared" si="78"/>
        <v>4.5049049367351622E-3</v>
      </c>
      <c r="AA276" s="28">
        <f t="shared" si="79"/>
        <v>3.3623061619212337E-6</v>
      </c>
      <c r="AB276" s="28">
        <f t="shared" si="80"/>
        <v>3.7822206706350492E-4</v>
      </c>
      <c r="AC276" s="28">
        <f t="shared" si="81"/>
        <v>8.4505980848607681E-4</v>
      </c>
      <c r="AD276" s="28">
        <f t="shared" si="82"/>
        <v>4.5731861614284677E-3</v>
      </c>
    </row>
    <row r="277" spans="10:30" x14ac:dyDescent="0.35">
      <c r="J277" s="38">
        <f>'Part 1 Data'!B277/'Part 1 Data'!B276-1</f>
        <v>1.8839747271683027E-2</v>
      </c>
      <c r="K277" s="38">
        <f>'Part 1 Data'!C277/'Part 1 Data'!C276-1</f>
        <v>9.2155638338125012E-3</v>
      </c>
      <c r="L277" s="38">
        <f>'Part 1 Data'!D277/'Part 1 Data'!D276-1</f>
        <v>-1.2699724710876326E-2</v>
      </c>
      <c r="M277" s="38">
        <f>'Part 1 Data'!E277/'Part 1 Data'!E276-1</f>
        <v>2.4818589942682934E-2</v>
      </c>
      <c r="N277" s="38">
        <f>'Part 1 Data'!F277/'Part 1 Data'!F276-1</f>
        <v>0.11074918566775249</v>
      </c>
      <c r="O277" s="5">
        <f>'Part 1 Data'!G277/'Part 1 Data'!G276-1</f>
        <v>-0.55263157894736836</v>
      </c>
      <c r="P277" s="29">
        <f t="shared" si="68"/>
        <v>0.57147132621905139</v>
      </c>
      <c r="Q277" s="30">
        <f t="shared" si="69"/>
        <v>0.56184714278118086</v>
      </c>
      <c r="R277" s="30">
        <f t="shared" si="70"/>
        <v>0.53993185423649204</v>
      </c>
      <c r="S277" s="30">
        <f t="shared" si="71"/>
        <v>0.5774501688900513</v>
      </c>
      <c r="T277" s="31">
        <f t="shared" si="72"/>
        <v>0.66338076461512085</v>
      </c>
      <c r="U277" s="27">
        <f t="shared" si="73"/>
        <v>1.0029250398823766E-2</v>
      </c>
      <c r="V277" s="27">
        <f t="shared" si="74"/>
        <v>-6.0046627665006815E-3</v>
      </c>
      <c r="W277" s="27">
        <f t="shared" si="75"/>
        <v>-2.0448025904579031E-2</v>
      </c>
      <c r="X277" s="27">
        <f t="shared" si="76"/>
        <v>1.6603129476269549E-2</v>
      </c>
      <c r="Y277" s="27">
        <f t="shared" si="77"/>
        <v>9.8508464369816195E-2</v>
      </c>
      <c r="Z277" s="28">
        <f t="shared" si="78"/>
        <v>1.0058586356230666E-4</v>
      </c>
      <c r="AA277" s="28">
        <f t="shared" si="79"/>
        <v>3.6055974939399617E-5</v>
      </c>
      <c r="AB277" s="28">
        <f t="shared" si="80"/>
        <v>4.1812176339433514E-4</v>
      </c>
      <c r="AC277" s="28">
        <f t="shared" si="81"/>
        <v>2.7566390840577074E-4</v>
      </c>
      <c r="AD277" s="28">
        <f t="shared" si="82"/>
        <v>9.7039175524993478E-3</v>
      </c>
    </row>
    <row r="278" spans="10:30" x14ac:dyDescent="0.35">
      <c r="J278" s="38">
        <f>'Part 1 Data'!B278/'Part 1 Data'!B277-1</f>
        <v>3.5404216935392974E-2</v>
      </c>
      <c r="K278" s="38">
        <f>'Part 1 Data'!C278/'Part 1 Data'!C277-1</f>
        <v>3.5287984321234589E-2</v>
      </c>
      <c r="L278" s="38">
        <f>'Part 1 Data'!D278/'Part 1 Data'!D277-1</f>
        <v>1.1869794105543896E-2</v>
      </c>
      <c r="M278" s="38">
        <f>'Part 1 Data'!E278/'Part 1 Data'!E277-1</f>
        <v>1.4556241275438975E-2</v>
      </c>
      <c r="N278" s="38">
        <f>'Part 1 Data'!F278/'Part 1 Data'!F277-1</f>
        <v>3.2258064516129004E-2</v>
      </c>
      <c r="O278" s="5">
        <f>'Part 1 Data'!G278/'Part 1 Data'!G277-1</f>
        <v>0.41176470588235281</v>
      </c>
      <c r="P278" s="29">
        <f t="shared" si="68"/>
        <v>-0.37636048894695984</v>
      </c>
      <c r="Q278" s="30">
        <f t="shared" si="69"/>
        <v>-0.37647672156111822</v>
      </c>
      <c r="R278" s="30">
        <f t="shared" si="70"/>
        <v>-0.39989491177680891</v>
      </c>
      <c r="S278" s="30">
        <f t="shared" si="71"/>
        <v>-0.39720846460691384</v>
      </c>
      <c r="T278" s="31">
        <f t="shared" si="72"/>
        <v>-0.37950664136622381</v>
      </c>
      <c r="U278" s="27">
        <f t="shared" si="73"/>
        <v>2.6593720062533712E-2</v>
      </c>
      <c r="V278" s="27">
        <f t="shared" si="74"/>
        <v>2.0067757720921404E-2</v>
      </c>
      <c r="W278" s="27">
        <f t="shared" si="75"/>
        <v>4.1214929118411903E-3</v>
      </c>
      <c r="X278" s="27">
        <f t="shared" si="76"/>
        <v>6.3407808090255903E-3</v>
      </c>
      <c r="Y278" s="27">
        <f t="shared" si="77"/>
        <v>2.0017343218192714E-2</v>
      </c>
      <c r="Z278" s="28">
        <f t="shared" si="78"/>
        <v>7.072259467644081E-4</v>
      </c>
      <c r="AA278" s="28">
        <f t="shared" si="79"/>
        <v>4.0271489994560066E-4</v>
      </c>
      <c r="AB278" s="28">
        <f t="shared" si="80"/>
        <v>1.6986703822357173E-5</v>
      </c>
      <c r="AC278" s="28">
        <f t="shared" si="81"/>
        <v>4.0205501268107221E-5</v>
      </c>
      <c r="AD278" s="28">
        <f t="shared" si="82"/>
        <v>4.0069402951492582E-4</v>
      </c>
    </row>
    <row r="279" spans="10:30" x14ac:dyDescent="0.35">
      <c r="J279" s="38">
        <f>'Part 1 Data'!B279/'Part 1 Data'!B278-1</f>
        <v>6.1308940433409509E-2</v>
      </c>
      <c r="K279" s="38">
        <f>'Part 1 Data'!C279/'Part 1 Data'!C278-1</f>
        <v>4.3626591662818237E-2</v>
      </c>
      <c r="L279" s="38">
        <f>'Part 1 Data'!D279/'Part 1 Data'!D278-1</f>
        <v>6.0987666439955346E-2</v>
      </c>
      <c r="M279" s="38">
        <f>'Part 1 Data'!E279/'Part 1 Data'!E278-1</f>
        <v>6.4613072877535593E-2</v>
      </c>
      <c r="N279" s="38">
        <f>'Part 1 Data'!F279/'Part 1 Data'!F278-1</f>
        <v>5.8238636363636465E-2</v>
      </c>
      <c r="O279" s="5">
        <f>'Part 1 Data'!G279/'Part 1 Data'!G278-1</f>
        <v>0.16666666666666674</v>
      </c>
      <c r="P279" s="29">
        <f t="shared" si="68"/>
        <v>-0.10535772623325723</v>
      </c>
      <c r="Q279" s="30">
        <f t="shared" si="69"/>
        <v>-0.1230400750038485</v>
      </c>
      <c r="R279" s="30">
        <f t="shared" si="70"/>
        <v>-0.10567900022671139</v>
      </c>
      <c r="S279" s="30">
        <f t="shared" si="71"/>
        <v>-0.10205359378913115</v>
      </c>
      <c r="T279" s="31">
        <f t="shared" si="72"/>
        <v>-0.10842803030303028</v>
      </c>
      <c r="U279" s="27">
        <f t="shared" si="73"/>
        <v>5.2498443560550251E-2</v>
      </c>
      <c r="V279" s="27">
        <f t="shared" si="74"/>
        <v>2.8406365062505053E-2</v>
      </c>
      <c r="W279" s="27">
        <f t="shared" si="75"/>
        <v>5.323936524625264E-2</v>
      </c>
      <c r="X279" s="27">
        <f t="shared" si="76"/>
        <v>5.6397612411122205E-2</v>
      </c>
      <c r="Y279" s="27">
        <f t="shared" si="77"/>
        <v>4.5997915065700175E-2</v>
      </c>
      <c r="Z279" s="28">
        <f t="shared" si="78"/>
        <v>2.75608657628028E-3</v>
      </c>
      <c r="AA279" s="28">
        <f t="shared" si="79"/>
        <v>8.0692157606430763E-4</v>
      </c>
      <c r="AB279" s="28">
        <f t="shared" si="80"/>
        <v>2.8344300118238936E-3</v>
      </c>
      <c r="AC279" s="28">
        <f t="shared" si="81"/>
        <v>3.1806906856751654E-3</v>
      </c>
      <c r="AD279" s="28">
        <f t="shared" si="82"/>
        <v>2.115808190391367E-3</v>
      </c>
    </row>
    <row r="280" spans="10:30" x14ac:dyDescent="0.35">
      <c r="J280" s="38">
        <f>'Part 1 Data'!B280/'Part 1 Data'!B279-1</f>
        <v>-6.9259183254668621E-2</v>
      </c>
      <c r="K280" s="38">
        <f>'Part 1 Data'!C280/'Part 1 Data'!C279-1</f>
        <v>-3.9129934667037847E-2</v>
      </c>
      <c r="L280" s="38">
        <f>'Part 1 Data'!D280/'Part 1 Data'!D279-1</f>
        <v>3.3241473198648563E-3</v>
      </c>
      <c r="M280" s="38">
        <f>'Part 1 Data'!E280/'Part 1 Data'!E279-1</f>
        <v>1.9641019972621798E-2</v>
      </c>
      <c r="N280" s="38">
        <f>'Part 1 Data'!F280/'Part 1 Data'!F279-1</f>
        <v>-3.2214765100671117E-2</v>
      </c>
      <c r="O280" s="5">
        <f>'Part 1 Data'!G280/'Part 1 Data'!G279-1</f>
        <v>7.1428571428571397E-2</v>
      </c>
      <c r="P280" s="29">
        <f t="shared" si="68"/>
        <v>-0.14068775468324002</v>
      </c>
      <c r="Q280" s="30">
        <f t="shared" si="69"/>
        <v>-0.11055850609560924</v>
      </c>
      <c r="R280" s="30">
        <f t="shared" si="70"/>
        <v>-6.8104424108706541E-2</v>
      </c>
      <c r="S280" s="30">
        <f t="shared" si="71"/>
        <v>-5.1787551455949599E-2</v>
      </c>
      <c r="T280" s="31">
        <f t="shared" si="72"/>
        <v>-0.10364333652924251</v>
      </c>
      <c r="U280" s="27">
        <f t="shared" si="73"/>
        <v>-7.806968012752788E-2</v>
      </c>
      <c r="V280" s="27">
        <f t="shared" si="74"/>
        <v>-5.4350161267351031E-2</v>
      </c>
      <c r="W280" s="27">
        <f t="shared" si="75"/>
        <v>-4.4241538738378494E-3</v>
      </c>
      <c r="X280" s="27">
        <f t="shared" si="76"/>
        <v>1.1425559506208414E-2</v>
      </c>
      <c r="Y280" s="27">
        <f t="shared" si="77"/>
        <v>-4.4455486398607406E-2</v>
      </c>
      <c r="Z280" s="28">
        <f t="shared" si="78"/>
        <v>6.0948749552145213E-3</v>
      </c>
      <c r="AA280" s="28">
        <f t="shared" si="79"/>
        <v>2.9539400297870643E-3</v>
      </c>
      <c r="AB280" s="28">
        <f t="shared" si="80"/>
        <v>1.9573137499394449E-5</v>
      </c>
      <c r="AC280" s="28">
        <f t="shared" si="81"/>
        <v>1.3054341002990944E-4</v>
      </c>
      <c r="AD280" s="28">
        <f t="shared" si="82"/>
        <v>1.9762902709367682E-3</v>
      </c>
    </row>
    <row r="281" spans="10:30" x14ac:dyDescent="0.35">
      <c r="J281" s="38">
        <f>'Part 1 Data'!B281/'Part 1 Data'!B280-1</f>
        <v>7.0444272957777443E-2</v>
      </c>
      <c r="K281" s="38">
        <f>'Part 1 Data'!C281/'Part 1 Data'!C280-1</f>
        <v>8.2797191874162124E-4</v>
      </c>
      <c r="L281" s="38">
        <f>'Part 1 Data'!D281/'Part 1 Data'!D280-1</f>
        <v>2.8961928599657405E-2</v>
      </c>
      <c r="M281" s="38">
        <f>'Part 1 Data'!E281/'Part 1 Data'!E280-1</f>
        <v>1.6510869655856908E-3</v>
      </c>
      <c r="N281" s="38">
        <f>'Part 1 Data'!F281/'Part 1 Data'!F280-1</f>
        <v>6.7961165048543659E-2</v>
      </c>
      <c r="O281" s="5">
        <f>'Part 1 Data'!G281/'Part 1 Data'!G280-1</f>
        <v>0.33333333333333348</v>
      </c>
      <c r="P281" s="29">
        <f t="shared" si="68"/>
        <v>-0.26288906037555604</v>
      </c>
      <c r="Q281" s="30">
        <f t="shared" si="69"/>
        <v>-0.33250536141459186</v>
      </c>
      <c r="R281" s="30">
        <f t="shared" si="70"/>
        <v>-0.30437140473367608</v>
      </c>
      <c r="S281" s="30">
        <f t="shared" si="71"/>
        <v>-0.33168224636774779</v>
      </c>
      <c r="T281" s="31">
        <f t="shared" si="72"/>
        <v>-0.26537216828478982</v>
      </c>
      <c r="U281" s="27">
        <f t="shared" si="73"/>
        <v>6.1633776084918185E-2</v>
      </c>
      <c r="V281" s="27">
        <f t="shared" si="74"/>
        <v>-1.4392254681571562E-2</v>
      </c>
      <c r="W281" s="27">
        <f t="shared" si="75"/>
        <v>2.1213627405954699E-2</v>
      </c>
      <c r="X281" s="27">
        <f t="shared" si="76"/>
        <v>-6.5643735008276936E-3</v>
      </c>
      <c r="Y281" s="27">
        <f t="shared" si="77"/>
        <v>5.5720443750607369E-2</v>
      </c>
      <c r="Z281" s="28">
        <f t="shared" si="78"/>
        <v>3.7987223544858327E-3</v>
      </c>
      <c r="AA281" s="28">
        <f t="shared" si="79"/>
        <v>2.0713699481921853E-4</v>
      </c>
      <c r="AB281" s="28">
        <f t="shared" si="80"/>
        <v>4.500179877186723E-4</v>
      </c>
      <c r="AC281" s="28">
        <f t="shared" si="81"/>
        <v>4.3090999458368832E-5</v>
      </c>
      <c r="AD281" s="28">
        <f t="shared" si="82"/>
        <v>3.1047678517645999E-3</v>
      </c>
    </row>
    <row r="282" spans="10:30" x14ac:dyDescent="0.35">
      <c r="J282" s="38">
        <f>'Part 1 Data'!B282/'Part 1 Data'!B281-1</f>
        <v>-6.5499485066941254E-2</v>
      </c>
      <c r="K282" s="38">
        <f>'Part 1 Data'!C282/'Part 1 Data'!C281-1</f>
        <v>-3.5028059523904309E-2</v>
      </c>
      <c r="L282" s="38">
        <f>'Part 1 Data'!D282/'Part 1 Data'!D281-1</f>
        <v>1.3141975585243548E-2</v>
      </c>
      <c r="M282" s="38">
        <f>'Part 1 Data'!E282/'Part 1 Data'!E281-1</f>
        <v>-1.8315170788968382E-3</v>
      </c>
      <c r="N282" s="38">
        <f>'Part 1 Data'!F282/'Part 1 Data'!F281-1</f>
        <v>-0.10649350649350653</v>
      </c>
      <c r="O282" s="5">
        <f>'Part 1 Data'!G282/'Part 1 Data'!G281-1</f>
        <v>-0.25000000000000011</v>
      </c>
      <c r="P282" s="29">
        <f t="shared" si="68"/>
        <v>0.18450051493305886</v>
      </c>
      <c r="Q282" s="30">
        <f t="shared" si="69"/>
        <v>0.2149719404760958</v>
      </c>
      <c r="R282" s="30">
        <f t="shared" si="70"/>
        <v>0.26314197558524366</v>
      </c>
      <c r="S282" s="30">
        <f t="shared" si="71"/>
        <v>0.24816848292110327</v>
      </c>
      <c r="T282" s="31">
        <f t="shared" si="72"/>
        <v>0.14350649350649358</v>
      </c>
      <c r="U282" s="27">
        <f t="shared" si="73"/>
        <v>-7.4309981939800512E-2</v>
      </c>
      <c r="V282" s="27">
        <f t="shared" si="74"/>
        <v>-5.0248286124217494E-2</v>
      </c>
      <c r="W282" s="27">
        <f t="shared" si="75"/>
        <v>5.3936743915408425E-3</v>
      </c>
      <c r="X282" s="27">
        <f t="shared" si="76"/>
        <v>-1.0046977545310223E-2</v>
      </c>
      <c r="Y282" s="27">
        <f t="shared" si="77"/>
        <v>-0.11873422779144283</v>
      </c>
      <c r="Z282" s="28">
        <f t="shared" si="78"/>
        <v>5.521973415893478E-3</v>
      </c>
      <c r="AA282" s="28">
        <f t="shared" si="79"/>
        <v>2.5248902584212281E-3</v>
      </c>
      <c r="AB282" s="28">
        <f t="shared" si="80"/>
        <v>2.9091723441963477E-5</v>
      </c>
      <c r="AC282" s="28">
        <f t="shared" si="81"/>
        <v>1.0094175779596783E-4</v>
      </c>
      <c r="AD282" s="28">
        <f t="shared" si="82"/>
        <v>1.4097816849230234E-2</v>
      </c>
    </row>
    <row r="283" spans="10:30" x14ac:dyDescent="0.35">
      <c r="J283" s="38">
        <f>'Part 1 Data'!B283/'Part 1 Data'!B282-1</f>
        <v>2.9424729997795884E-2</v>
      </c>
      <c r="K283" s="38">
        <f>'Part 1 Data'!C283/'Part 1 Data'!C282-1</f>
        <v>-2.2663231660122074E-2</v>
      </c>
      <c r="L283" s="38">
        <f>'Part 1 Data'!D283/'Part 1 Data'!D282-1</f>
        <v>3.6469324571934081E-2</v>
      </c>
      <c r="M283" s="38">
        <f>'Part 1 Data'!E283/'Part 1 Data'!E282-1</f>
        <v>8.940858555951392E-3</v>
      </c>
      <c r="N283" s="38">
        <f>'Part 1 Data'!F283/'Part 1 Data'!F282-1</f>
        <v>9.738372093023262E-2</v>
      </c>
      <c r="O283" s="5">
        <f>'Part 1 Data'!G283/'Part 1 Data'!G282-1</f>
        <v>0</v>
      </c>
      <c r="P283" s="29">
        <f t="shared" si="68"/>
        <v>2.9424729997795884E-2</v>
      </c>
      <c r="Q283" s="30">
        <f t="shared" si="69"/>
        <v>-2.2663231660122074E-2</v>
      </c>
      <c r="R283" s="30">
        <f t="shared" si="70"/>
        <v>3.6469324571934081E-2</v>
      </c>
      <c r="S283" s="30">
        <f t="shared" si="71"/>
        <v>8.940858555951392E-3</v>
      </c>
      <c r="T283" s="31">
        <f t="shared" si="72"/>
        <v>9.738372093023262E-2</v>
      </c>
      <c r="U283" s="27">
        <f t="shared" si="73"/>
        <v>2.0614233124936623E-2</v>
      </c>
      <c r="V283" s="27">
        <f t="shared" si="74"/>
        <v>-3.7883458260435258E-2</v>
      </c>
      <c r="W283" s="27">
        <f t="shared" si="75"/>
        <v>2.8721023378231375E-2</v>
      </c>
      <c r="X283" s="27">
        <f t="shared" si="76"/>
        <v>7.2539808953800758E-4</v>
      </c>
      <c r="Y283" s="27">
        <f t="shared" si="77"/>
        <v>8.5142999632296323E-2</v>
      </c>
      <c r="Z283" s="28">
        <f t="shared" si="78"/>
        <v>4.2494660732923431E-4</v>
      </c>
      <c r="AA283" s="28">
        <f t="shared" si="79"/>
        <v>1.4351564097701405E-3</v>
      </c>
      <c r="AB283" s="28">
        <f t="shared" si="80"/>
        <v>8.2489718389291316E-4</v>
      </c>
      <c r="AC283" s="28">
        <f t="shared" si="81"/>
        <v>5.2620238830539129E-7</v>
      </c>
      <c r="AD283" s="28">
        <f t="shared" si="82"/>
        <v>7.249330386385212E-3</v>
      </c>
    </row>
    <row r="284" spans="10:30" x14ac:dyDescent="0.35">
      <c r="J284" s="38">
        <f>'Part 1 Data'!B284/'Part 1 Data'!B283-1</f>
        <v>4.8495878385611757E-2</v>
      </c>
      <c r="K284" s="38">
        <f>'Part 1 Data'!C284/'Part 1 Data'!C283-1</f>
        <v>4.4197028266543814E-3</v>
      </c>
      <c r="L284" s="38">
        <f>'Part 1 Data'!D284/'Part 1 Data'!D283-1</f>
        <v>-1.5520415503346707E-2</v>
      </c>
      <c r="M284" s="38">
        <f>'Part 1 Data'!E284/'Part 1 Data'!E283-1</f>
        <v>-3.6430218812773307E-2</v>
      </c>
      <c r="N284" s="38">
        <f>'Part 1 Data'!F284/'Part 1 Data'!F283-1</f>
        <v>-0.10198675496688747</v>
      </c>
      <c r="O284" s="5">
        <f>'Part 1 Data'!G284/'Part 1 Data'!G283-1</f>
        <v>0</v>
      </c>
      <c r="P284" s="29">
        <f t="shared" si="68"/>
        <v>4.8495878385611757E-2</v>
      </c>
      <c r="Q284" s="30">
        <f t="shared" si="69"/>
        <v>4.4197028266543814E-3</v>
      </c>
      <c r="R284" s="30">
        <f t="shared" si="70"/>
        <v>-1.5520415503346707E-2</v>
      </c>
      <c r="S284" s="30">
        <f t="shared" si="71"/>
        <v>-3.6430218812773307E-2</v>
      </c>
      <c r="T284" s="31">
        <f t="shared" si="72"/>
        <v>-0.10198675496688747</v>
      </c>
      <c r="U284" s="27">
        <f t="shared" si="73"/>
        <v>3.9685381512752499E-2</v>
      </c>
      <c r="V284" s="27">
        <f t="shared" si="74"/>
        <v>-1.0800523773658801E-2</v>
      </c>
      <c r="W284" s="27">
        <f t="shared" si="75"/>
        <v>-2.3268716697049413E-2</v>
      </c>
      <c r="X284" s="27">
        <f t="shared" si="76"/>
        <v>-4.4645679279186695E-2</v>
      </c>
      <c r="Y284" s="27">
        <f t="shared" si="77"/>
        <v>-0.11422747626482377</v>
      </c>
      <c r="Z284" s="28">
        <f t="shared" si="78"/>
        <v>1.5749295058127178E-3</v>
      </c>
      <c r="AA284" s="28">
        <f t="shared" si="79"/>
        <v>1.1665131378536895E-4</v>
      </c>
      <c r="AB284" s="28">
        <f t="shared" si="80"/>
        <v>5.4143317672754614E-4</v>
      </c>
      <c r="AC284" s="28">
        <f t="shared" si="81"/>
        <v>1.9932366783000002E-3</v>
      </c>
      <c r="AD284" s="28">
        <f t="shared" si="82"/>
        <v>1.3047916333830878E-2</v>
      </c>
    </row>
    <row r="285" spans="10:30" x14ac:dyDescent="0.35">
      <c r="J285" s="38">
        <f>'Part 1 Data'!B285/'Part 1 Data'!B284-1</f>
        <v>0.10200122523994293</v>
      </c>
      <c r="K285" s="38">
        <f>'Part 1 Data'!C285/'Part 1 Data'!C284-1</f>
        <v>1.2406569421652192E-2</v>
      </c>
      <c r="L285" s="38">
        <f>'Part 1 Data'!D285/'Part 1 Data'!D284-1</f>
        <v>5.6911626294149587E-2</v>
      </c>
      <c r="M285" s="38">
        <f>'Part 1 Data'!E285/'Part 1 Data'!E284-1</f>
        <v>7.0982464568820625E-2</v>
      </c>
      <c r="N285" s="38">
        <f>'Part 1 Data'!F285/'Part 1 Data'!F284-1</f>
        <v>8.1120943952802449E-2</v>
      </c>
      <c r="O285" s="5">
        <f>'Part 1 Data'!G285/'Part 1 Data'!G284-1</f>
        <v>0</v>
      </c>
      <c r="P285" s="29">
        <f t="shared" si="68"/>
        <v>0.10200122523994293</v>
      </c>
      <c r="Q285" s="30">
        <f t="shared" si="69"/>
        <v>1.2406569421652192E-2</v>
      </c>
      <c r="R285" s="30">
        <f t="shared" si="70"/>
        <v>5.6911626294149587E-2</v>
      </c>
      <c r="S285" s="30">
        <f t="shared" si="71"/>
        <v>7.0982464568820625E-2</v>
      </c>
      <c r="T285" s="31">
        <f t="shared" si="72"/>
        <v>8.1120943952802449E-2</v>
      </c>
      <c r="U285" s="27">
        <f t="shared" si="73"/>
        <v>9.3190728367083669E-2</v>
      </c>
      <c r="V285" s="27">
        <f t="shared" si="74"/>
        <v>-2.8136571786609912E-3</v>
      </c>
      <c r="W285" s="27">
        <f t="shared" si="75"/>
        <v>4.9163325100446881E-2</v>
      </c>
      <c r="X285" s="27">
        <f t="shared" si="76"/>
        <v>6.2767004102407237E-2</v>
      </c>
      <c r="Y285" s="27">
        <f t="shared" si="77"/>
        <v>6.8880222654866152E-2</v>
      </c>
      <c r="Z285" s="28">
        <f t="shared" si="78"/>
        <v>8.6845118535875728E-3</v>
      </c>
      <c r="AA285" s="28">
        <f t="shared" si="79"/>
        <v>7.9166667190305296E-6</v>
      </c>
      <c r="AB285" s="28">
        <f t="shared" si="80"/>
        <v>2.4170325349322304E-3</v>
      </c>
      <c r="AC285" s="28">
        <f t="shared" si="81"/>
        <v>3.9396968039916071E-3</v>
      </c>
      <c r="AD285" s="28">
        <f t="shared" si="82"/>
        <v>4.7444850729839363E-3</v>
      </c>
    </row>
    <row r="286" spans="10:30" x14ac:dyDescent="0.35">
      <c r="J286" s="38">
        <f>'Part 1 Data'!B286/'Part 1 Data'!B285-1</f>
        <v>4.6326322616518922E-4</v>
      </c>
      <c r="K286" s="38">
        <f>'Part 1 Data'!C286/'Part 1 Data'!C285-1</f>
        <v>-3.7029407736524855E-2</v>
      </c>
      <c r="L286" s="38">
        <f>'Part 1 Data'!D286/'Part 1 Data'!D285-1</f>
        <v>-4.3295622982418069E-2</v>
      </c>
      <c r="M286" s="38">
        <f>'Part 1 Data'!E286/'Part 1 Data'!E285-1</f>
        <v>-1.4018167545138516E-2</v>
      </c>
      <c r="N286" s="38">
        <f>'Part 1 Data'!F286/'Part 1 Data'!F285-1</f>
        <v>-1.2278308321964526E-2</v>
      </c>
      <c r="O286" s="5">
        <f>'Part 1 Data'!G286/'Part 1 Data'!G285-1</f>
        <v>0</v>
      </c>
      <c r="P286" s="29">
        <f t="shared" si="68"/>
        <v>4.6326322616518922E-4</v>
      </c>
      <c r="Q286" s="30">
        <f t="shared" si="69"/>
        <v>-3.7029407736524855E-2</v>
      </c>
      <c r="R286" s="30">
        <f t="shared" si="70"/>
        <v>-4.3295622982418069E-2</v>
      </c>
      <c r="S286" s="30">
        <f t="shared" si="71"/>
        <v>-1.4018167545138516E-2</v>
      </c>
      <c r="T286" s="31">
        <f t="shared" si="72"/>
        <v>-1.2278308321964526E-2</v>
      </c>
      <c r="U286" s="27">
        <f t="shared" si="73"/>
        <v>-8.3472336466940723E-3</v>
      </c>
      <c r="V286" s="27">
        <f t="shared" si="74"/>
        <v>-5.224963433683804E-2</v>
      </c>
      <c r="W286" s="27">
        <f t="shared" si="75"/>
        <v>-5.1043924176120775E-2</v>
      </c>
      <c r="X286" s="27">
        <f t="shared" si="76"/>
        <v>-2.22336280115519E-2</v>
      </c>
      <c r="Y286" s="27">
        <f t="shared" si="77"/>
        <v>-2.4519029619900816E-2</v>
      </c>
      <c r="Z286" s="28">
        <f t="shared" si="78"/>
        <v>6.9676309552501621E-5</v>
      </c>
      <c r="AA286" s="28">
        <f t="shared" si="79"/>
        <v>2.7300242883332845E-3</v>
      </c>
      <c r="AB286" s="28">
        <f t="shared" si="80"/>
        <v>2.6054821952975669E-3</v>
      </c>
      <c r="AC286" s="28">
        <f t="shared" si="81"/>
        <v>4.9433421455606532E-4</v>
      </c>
      <c r="AD286" s="28">
        <f t="shared" si="82"/>
        <v>6.0118281350157352E-4</v>
      </c>
    </row>
    <row r="287" spans="10:30" x14ac:dyDescent="0.35">
      <c r="J287" s="38">
        <f>'Part 1 Data'!B287/'Part 1 Data'!B286-1</f>
        <v>-5.4547138358955416E-2</v>
      </c>
      <c r="K287" s="38">
        <f>'Part 1 Data'!C287/'Part 1 Data'!C286-1</f>
        <v>3.0118763337809717E-2</v>
      </c>
      <c r="L287" s="38">
        <f>'Part 1 Data'!D287/'Part 1 Data'!D286-1</f>
        <v>3.7986000967562106E-2</v>
      </c>
      <c r="M287" s="38">
        <f>'Part 1 Data'!E287/'Part 1 Data'!E286-1</f>
        <v>3.0441635252827171E-2</v>
      </c>
      <c r="N287" s="38">
        <f>'Part 1 Data'!F287/'Part 1 Data'!F286-1</f>
        <v>-6.906077348066253E-3</v>
      </c>
      <c r="O287" s="5">
        <f>'Part 1 Data'!G287/'Part 1 Data'!G286-1</f>
        <v>6.6666666666666652E-2</v>
      </c>
      <c r="P287" s="29">
        <f t="shared" si="68"/>
        <v>-0.12121380502562207</v>
      </c>
      <c r="Q287" s="30">
        <f t="shared" si="69"/>
        <v>-3.6547903328856934E-2</v>
      </c>
      <c r="R287" s="30">
        <f t="shared" si="70"/>
        <v>-2.8680665699104546E-2</v>
      </c>
      <c r="S287" s="30">
        <f t="shared" si="71"/>
        <v>-3.6225031413839481E-2</v>
      </c>
      <c r="T287" s="31">
        <f t="shared" si="72"/>
        <v>-7.3572744014732905E-2</v>
      </c>
      <c r="U287" s="27">
        <f t="shared" si="73"/>
        <v>-6.3357635231814674E-2</v>
      </c>
      <c r="V287" s="27">
        <f t="shared" si="74"/>
        <v>1.4898536737496535E-2</v>
      </c>
      <c r="W287" s="27">
        <f t="shared" si="75"/>
        <v>3.02376997738594E-2</v>
      </c>
      <c r="X287" s="27">
        <f t="shared" si="76"/>
        <v>2.2226174786413786E-2</v>
      </c>
      <c r="Y287" s="27">
        <f t="shared" si="77"/>
        <v>-1.9146798646002543E-2</v>
      </c>
      <c r="Z287" s="28">
        <f t="shared" si="78"/>
        <v>4.0141899421676838E-3</v>
      </c>
      <c r="AA287" s="28">
        <f t="shared" si="79"/>
        <v>2.2196639691853388E-4</v>
      </c>
      <c r="AB287" s="28">
        <f t="shared" si="80"/>
        <v>9.1431848761405678E-4</v>
      </c>
      <c r="AC287" s="28">
        <f t="shared" si="81"/>
        <v>4.940028456362159E-4</v>
      </c>
      <c r="AD287" s="28">
        <f t="shared" si="82"/>
        <v>3.665998983905648E-4</v>
      </c>
    </row>
    <row r="288" spans="10:30" x14ac:dyDescent="0.35">
      <c r="J288" s="38">
        <f>'Part 1 Data'!B288/'Part 1 Data'!B287-1</f>
        <v>-7.3758448427857837E-2</v>
      </c>
      <c r="K288" s="38">
        <f>'Part 1 Data'!C288/'Part 1 Data'!C287-1</f>
        <v>-1.6251719578576074E-3</v>
      </c>
      <c r="L288" s="38">
        <f>'Part 1 Data'!D288/'Part 1 Data'!D287-1</f>
        <v>3.9315634218289208E-2</v>
      </c>
      <c r="M288" s="38">
        <f>'Part 1 Data'!E288/'Part 1 Data'!E287-1</f>
        <v>7.9394488902906346E-3</v>
      </c>
      <c r="N288" s="38">
        <f>'Part 1 Data'!F288/'Part 1 Data'!F287-1</f>
        <v>2.5034770514603677E-2</v>
      </c>
      <c r="O288" s="5">
        <f>'Part 1 Data'!G288/'Part 1 Data'!G287-1</f>
        <v>0.625</v>
      </c>
      <c r="P288" s="29">
        <f t="shared" si="68"/>
        <v>-0.69875844842785784</v>
      </c>
      <c r="Q288" s="30">
        <f t="shared" si="69"/>
        <v>-0.62662517195785761</v>
      </c>
      <c r="R288" s="30">
        <f t="shared" si="70"/>
        <v>-0.58568436578171079</v>
      </c>
      <c r="S288" s="30">
        <f t="shared" si="71"/>
        <v>-0.61706055110970937</v>
      </c>
      <c r="T288" s="31">
        <f t="shared" si="72"/>
        <v>-0.59996522948539632</v>
      </c>
      <c r="U288" s="27">
        <f t="shared" si="73"/>
        <v>-8.2568945300717095E-2</v>
      </c>
      <c r="V288" s="27">
        <f t="shared" si="74"/>
        <v>-1.6845398558170792E-2</v>
      </c>
      <c r="W288" s="27">
        <f t="shared" si="75"/>
        <v>3.1567333024586502E-2</v>
      </c>
      <c r="X288" s="27">
        <f t="shared" si="76"/>
        <v>-2.7601157612274982E-4</v>
      </c>
      <c r="Y288" s="27">
        <f t="shared" si="77"/>
        <v>1.2794049216667387E-2</v>
      </c>
      <c r="Z288" s="28">
        <f t="shared" si="78"/>
        <v>6.817630728072812E-3</v>
      </c>
      <c r="AA288" s="28">
        <f t="shared" si="79"/>
        <v>2.8376745258362258E-4</v>
      </c>
      <c r="AB288" s="28">
        <f t="shared" si="80"/>
        <v>9.9649651428514955E-4</v>
      </c>
      <c r="AC288" s="28">
        <f t="shared" si="81"/>
        <v>7.6182390153764523E-8</v>
      </c>
      <c r="AD288" s="28">
        <f t="shared" si="82"/>
        <v>1.6368769535850738E-4</v>
      </c>
    </row>
    <row r="289" spans="10:30" x14ac:dyDescent="0.35">
      <c r="J289" s="38">
        <f>'Part 1 Data'!B289/'Part 1 Data'!B288-1</f>
        <v>-7.6142131979695105E-3</v>
      </c>
      <c r="K289" s="38">
        <f>'Part 1 Data'!C289/'Part 1 Data'!C288-1</f>
        <v>2.1994448785104481E-2</v>
      </c>
      <c r="L289" s="38">
        <f>'Part 1 Data'!D289/'Part 1 Data'!D288-1</f>
        <v>2.2286051633704895E-2</v>
      </c>
      <c r="M289" s="38">
        <f>'Part 1 Data'!E289/'Part 1 Data'!E288-1</f>
        <v>2.0462758717792129E-2</v>
      </c>
      <c r="N289" s="38">
        <f>'Part 1 Data'!F289/'Part 1 Data'!F288-1</f>
        <v>-2.7137042062415184E-2</v>
      </c>
      <c r="O289" s="5">
        <f>'Part 1 Data'!G289/'Part 1 Data'!G288-1</f>
        <v>-0.23076923076923073</v>
      </c>
      <c r="P289" s="29">
        <f t="shared" si="68"/>
        <v>0.22315501757126122</v>
      </c>
      <c r="Q289" s="30">
        <f t="shared" si="69"/>
        <v>0.25276367955433521</v>
      </c>
      <c r="R289" s="30">
        <f t="shared" si="70"/>
        <v>0.25305528240293562</v>
      </c>
      <c r="S289" s="30">
        <f t="shared" si="71"/>
        <v>0.25123198948702286</v>
      </c>
      <c r="T289" s="31">
        <f t="shared" si="72"/>
        <v>0.20363218870681554</v>
      </c>
      <c r="U289" s="27">
        <f t="shared" si="73"/>
        <v>-1.6424710070828772E-2</v>
      </c>
      <c r="V289" s="27">
        <f t="shared" si="74"/>
        <v>6.7742221847912985E-3</v>
      </c>
      <c r="W289" s="27">
        <f t="shared" si="75"/>
        <v>1.453775044000219E-2</v>
      </c>
      <c r="X289" s="27">
        <f t="shared" si="76"/>
        <v>1.2247298251378744E-2</v>
      </c>
      <c r="Y289" s="27">
        <f t="shared" si="77"/>
        <v>-3.9377763360351474E-2</v>
      </c>
      <c r="Z289" s="28">
        <f t="shared" si="78"/>
        <v>2.697711009107841E-4</v>
      </c>
      <c r="AA289" s="28">
        <f t="shared" si="79"/>
        <v>4.5890086208918594E-5</v>
      </c>
      <c r="AB289" s="28">
        <f t="shared" si="80"/>
        <v>2.1134618785578386E-4</v>
      </c>
      <c r="AC289" s="28">
        <f t="shared" si="81"/>
        <v>1.4999631445822485E-4</v>
      </c>
      <c r="AD289" s="28">
        <f t="shared" si="82"/>
        <v>1.5506082472638389E-3</v>
      </c>
    </row>
    <row r="290" spans="10:30" x14ac:dyDescent="0.35">
      <c r="J290" s="38">
        <f>'Part 1 Data'!B290/'Part 1 Data'!B289-1</f>
        <v>4.4757033248081779E-2</v>
      </c>
      <c r="K290" s="38">
        <f>'Part 1 Data'!C290/'Part 1 Data'!C289-1</f>
        <v>1.4636389374222958E-2</v>
      </c>
      <c r="L290" s="38">
        <f>'Part 1 Data'!D290/'Part 1 Data'!D289-1</f>
        <v>2.6353489921705719E-2</v>
      </c>
      <c r="M290" s="38">
        <f>'Part 1 Data'!E290/'Part 1 Data'!E289-1</f>
        <v>2.1746462463015037E-2</v>
      </c>
      <c r="N290" s="38">
        <f>'Part 1 Data'!F290/'Part 1 Data'!F289-1</f>
        <v>-1.3947001394699621E-3</v>
      </c>
      <c r="O290" s="5">
        <f>'Part 1 Data'!G290/'Part 1 Data'!G289-1</f>
        <v>0.25</v>
      </c>
      <c r="P290" s="29">
        <f t="shared" si="68"/>
        <v>-0.20524296675191822</v>
      </c>
      <c r="Q290" s="30">
        <f t="shared" si="69"/>
        <v>-0.23536361062577704</v>
      </c>
      <c r="R290" s="30">
        <f t="shared" si="70"/>
        <v>-0.22364651007829428</v>
      </c>
      <c r="S290" s="30">
        <f t="shared" si="71"/>
        <v>-0.22825353753698496</v>
      </c>
      <c r="T290" s="31">
        <f t="shared" si="72"/>
        <v>-0.25139470013946996</v>
      </c>
      <c r="U290" s="27">
        <f t="shared" si="73"/>
        <v>3.5946536375222521E-2</v>
      </c>
      <c r="V290" s="27">
        <f t="shared" si="74"/>
        <v>-5.8383722609022491E-4</v>
      </c>
      <c r="W290" s="27">
        <f t="shared" si="75"/>
        <v>1.8605188728003014E-2</v>
      </c>
      <c r="X290" s="27">
        <f t="shared" si="76"/>
        <v>1.3531001996601653E-2</v>
      </c>
      <c r="Y290" s="27">
        <f t="shared" si="77"/>
        <v>-1.3635421437406252E-2</v>
      </c>
      <c r="Z290" s="28">
        <f t="shared" si="78"/>
        <v>1.2921534773751959E-3</v>
      </c>
      <c r="AA290" s="28">
        <f t="shared" si="79"/>
        <v>3.4086590656872839E-7</v>
      </c>
      <c r="AB290" s="28">
        <f t="shared" si="80"/>
        <v>3.4615304760461039E-4</v>
      </c>
      <c r="AC290" s="28">
        <f t="shared" si="81"/>
        <v>1.830880150320379E-4</v>
      </c>
      <c r="AD290" s="28">
        <f t="shared" si="82"/>
        <v>1.8592471777567797E-4</v>
      </c>
    </row>
    <row r="291" spans="10:30" x14ac:dyDescent="0.35">
      <c r="J291" s="38">
        <f>'Part 1 Data'!B291/'Part 1 Data'!B290-1</f>
        <v>-1.6319869441044577E-2</v>
      </c>
      <c r="K291" s="38">
        <f>'Part 1 Data'!C291/'Part 1 Data'!C290-1</f>
        <v>-4.4797280809144024E-2</v>
      </c>
      <c r="L291" s="38">
        <f>'Part 1 Data'!D291/'Part 1 Data'!D290-1</f>
        <v>-5.760241511393871E-2</v>
      </c>
      <c r="M291" s="38">
        <f>'Part 1 Data'!E291/'Part 1 Data'!E290-1</f>
        <v>-3.5290145916951121E-2</v>
      </c>
      <c r="N291" s="38">
        <f>'Part 1 Data'!F291/'Part 1 Data'!F290-1</f>
        <v>-8.379888268156388E-3</v>
      </c>
      <c r="O291" s="5">
        <f>'Part 1 Data'!G291/'Part 1 Data'!G290-1</f>
        <v>0</v>
      </c>
      <c r="P291" s="29">
        <f t="shared" si="68"/>
        <v>-1.6319869441044577E-2</v>
      </c>
      <c r="Q291" s="30">
        <f t="shared" si="69"/>
        <v>-4.4797280809144024E-2</v>
      </c>
      <c r="R291" s="30">
        <f t="shared" si="70"/>
        <v>-5.760241511393871E-2</v>
      </c>
      <c r="S291" s="30">
        <f t="shared" si="71"/>
        <v>-3.5290145916951121E-2</v>
      </c>
      <c r="T291" s="31">
        <f t="shared" si="72"/>
        <v>-8.379888268156388E-3</v>
      </c>
      <c r="U291" s="27">
        <f t="shared" si="73"/>
        <v>-2.5130366313903838E-2</v>
      </c>
      <c r="V291" s="27">
        <f t="shared" si="74"/>
        <v>-6.0017507409457209E-2</v>
      </c>
      <c r="W291" s="27">
        <f t="shared" si="75"/>
        <v>-6.5350716307641415E-2</v>
      </c>
      <c r="X291" s="27">
        <f t="shared" si="76"/>
        <v>-4.3505606383364509E-2</v>
      </c>
      <c r="Y291" s="27">
        <f t="shared" si="77"/>
        <v>-2.0620609566092678E-2</v>
      </c>
      <c r="Z291" s="28">
        <f t="shared" si="78"/>
        <v>6.3153531107099277E-4</v>
      </c>
      <c r="AA291" s="28">
        <f t="shared" si="79"/>
        <v>3.6021011956442511E-3</v>
      </c>
      <c r="AB291" s="28">
        <f t="shared" si="80"/>
        <v>4.2707161219218293E-3</v>
      </c>
      <c r="AC291" s="28">
        <f t="shared" si="81"/>
        <v>1.8927377867842467E-3</v>
      </c>
      <c r="AD291" s="28">
        <f t="shared" si="82"/>
        <v>4.2520953887723284E-4</v>
      </c>
    </row>
    <row r="292" spans="10:30" x14ac:dyDescent="0.35">
      <c r="J292" s="38">
        <f>'Part 1 Data'!B292/'Part 1 Data'!B291-1</f>
        <v>8.9174616341767043E-2</v>
      </c>
      <c r="K292" s="38">
        <f>'Part 1 Data'!C292/'Part 1 Data'!C291-1</f>
        <v>-5.295176009506708E-2</v>
      </c>
      <c r="L292" s="38">
        <f>'Part 1 Data'!D292/'Part 1 Data'!D291-1</f>
        <v>5.9613408424182834E-2</v>
      </c>
      <c r="M292" s="38">
        <f>'Part 1 Data'!E292/'Part 1 Data'!E291-1</f>
        <v>3.8610789246525723E-2</v>
      </c>
      <c r="N292" s="38">
        <f>'Part 1 Data'!F292/'Part 1 Data'!F291-1</f>
        <v>5.2112676056337959E-2</v>
      </c>
      <c r="O292" s="5">
        <f>'Part 1 Data'!G292/'Part 1 Data'!G291-1</f>
        <v>-4.0000000000000036E-2</v>
      </c>
      <c r="P292" s="29">
        <f t="shared" si="68"/>
        <v>0.12917461634176708</v>
      </c>
      <c r="Q292" s="30">
        <f t="shared" si="69"/>
        <v>-1.2951760095067044E-2</v>
      </c>
      <c r="R292" s="30">
        <f t="shared" si="70"/>
        <v>9.961340842418287E-2</v>
      </c>
      <c r="S292" s="30">
        <f t="shared" si="71"/>
        <v>7.8610789246525759E-2</v>
      </c>
      <c r="T292" s="31">
        <f t="shared" si="72"/>
        <v>9.2112676056337994E-2</v>
      </c>
      <c r="U292" s="27">
        <f t="shared" si="73"/>
        <v>8.0364119468907785E-2</v>
      </c>
      <c r="V292" s="27">
        <f t="shared" si="74"/>
        <v>-6.8171986695380257E-2</v>
      </c>
      <c r="W292" s="27">
        <f t="shared" si="75"/>
        <v>5.1865107230480129E-2</v>
      </c>
      <c r="X292" s="27">
        <f t="shared" si="76"/>
        <v>3.0395328780112339E-2</v>
      </c>
      <c r="Y292" s="27">
        <f t="shared" si="77"/>
        <v>3.9871954758401669E-2</v>
      </c>
      <c r="Z292" s="28">
        <f t="shared" si="78"/>
        <v>6.4583916980128836E-3</v>
      </c>
      <c r="AA292" s="28">
        <f t="shared" si="79"/>
        <v>4.6474197699951031E-3</v>
      </c>
      <c r="AB292" s="28">
        <f t="shared" si="80"/>
        <v>2.6899893480292021E-3</v>
      </c>
      <c r="AC292" s="28">
        <f t="shared" si="81"/>
        <v>9.2387601165112539E-4</v>
      </c>
      <c r="AD292" s="28">
        <f t="shared" si="82"/>
        <v>1.5897727762560294E-3</v>
      </c>
    </row>
    <row r="293" spans="10:30" x14ac:dyDescent="0.35">
      <c r="J293" s="38">
        <f>'Part 1 Data'!B293/'Part 1 Data'!B292-1</f>
        <v>-5.093297791317597E-2</v>
      </c>
      <c r="K293" s="38">
        <f>'Part 1 Data'!C293/'Part 1 Data'!C292-1</f>
        <v>4.5878747085976723E-2</v>
      </c>
      <c r="L293" s="38">
        <f>'Part 1 Data'!D293/'Part 1 Data'!D292-1</f>
        <v>2.1557865993401037E-2</v>
      </c>
      <c r="M293" s="38">
        <f>'Part 1 Data'!E293/'Part 1 Data'!E292-1</f>
        <v>2.9538171254005929E-2</v>
      </c>
      <c r="N293" s="38">
        <f>'Part 1 Data'!F293/'Part 1 Data'!F292-1</f>
        <v>4.2168674698795261E-2</v>
      </c>
      <c r="O293" s="5">
        <f>'Part 1 Data'!G293/'Part 1 Data'!G292-1</f>
        <v>0.29166666666666674</v>
      </c>
      <c r="P293" s="29">
        <f t="shared" si="68"/>
        <v>-0.34259964457984271</v>
      </c>
      <c r="Q293" s="30">
        <f t="shared" si="69"/>
        <v>-0.24578791958069002</v>
      </c>
      <c r="R293" s="30">
        <f t="shared" si="70"/>
        <v>-0.2701088006732657</v>
      </c>
      <c r="S293" s="30">
        <f t="shared" si="71"/>
        <v>-0.26212849541266081</v>
      </c>
      <c r="T293" s="31">
        <f t="shared" si="72"/>
        <v>-0.24949799196787148</v>
      </c>
      <c r="U293" s="27">
        <f t="shared" si="73"/>
        <v>-5.9743474786035228E-2</v>
      </c>
      <c r="V293" s="27">
        <f t="shared" si="74"/>
        <v>3.0658520485663539E-2</v>
      </c>
      <c r="W293" s="27">
        <f t="shared" si="75"/>
        <v>1.3809564799698332E-2</v>
      </c>
      <c r="X293" s="27">
        <f t="shared" si="76"/>
        <v>2.1322710787592545E-2</v>
      </c>
      <c r="Y293" s="27">
        <f t="shared" si="77"/>
        <v>2.9927953400858971E-2</v>
      </c>
      <c r="Z293" s="28">
        <f t="shared" si="78"/>
        <v>3.569282779509627E-3</v>
      </c>
      <c r="AA293" s="28">
        <f t="shared" si="79"/>
        <v>9.3994487836985088E-4</v>
      </c>
      <c r="AB293" s="28">
        <f t="shared" si="80"/>
        <v>1.9070407995706724E-4</v>
      </c>
      <c r="AC293" s="28">
        <f t="shared" si="81"/>
        <v>4.5465799533131549E-4</v>
      </c>
      <c r="AD293" s="28">
        <f t="shared" si="82"/>
        <v>8.9568239476398601E-4</v>
      </c>
    </row>
    <row r="294" spans="10:30" x14ac:dyDescent="0.35">
      <c r="J294" s="38">
        <f>'Part 1 Data'!B294/'Part 1 Data'!B293-1</f>
        <v>-2.9090179556624518E-3</v>
      </c>
      <c r="K294" s="38">
        <f>'Part 1 Data'!C294/'Part 1 Data'!C293-1</f>
        <v>4.961445855995894E-3</v>
      </c>
      <c r="L294" s="38">
        <f>'Part 1 Data'!D294/'Part 1 Data'!D293-1</f>
        <v>-9.7585811871525596E-4</v>
      </c>
      <c r="M294" s="38">
        <f>'Part 1 Data'!E294/'Part 1 Data'!E293-1</f>
        <v>-7.7235801921440306E-3</v>
      </c>
      <c r="N294" s="38">
        <f>'Part 1 Data'!F294/'Part 1 Data'!F293-1</f>
        <v>4.6885035324341739E-2</v>
      </c>
      <c r="O294" s="5">
        <f>'Part 1 Data'!G294/'Part 1 Data'!G293-1</f>
        <v>3.2258064516129004E-2</v>
      </c>
      <c r="P294" s="29">
        <f t="shared" si="68"/>
        <v>-3.5167082471791455E-2</v>
      </c>
      <c r="Q294" s="30">
        <f t="shared" si="69"/>
        <v>-2.729661866013311E-2</v>
      </c>
      <c r="R294" s="30">
        <f t="shared" si="70"/>
        <v>-3.323392263484426E-2</v>
      </c>
      <c r="S294" s="30">
        <f t="shared" si="71"/>
        <v>-3.9981644708273034E-2</v>
      </c>
      <c r="T294" s="31">
        <f t="shared" si="72"/>
        <v>1.4626970808212736E-2</v>
      </c>
      <c r="U294" s="27">
        <f t="shared" si="73"/>
        <v>-1.1719514828521713E-2</v>
      </c>
      <c r="V294" s="27">
        <f t="shared" si="74"/>
        <v>-1.0258780744317289E-2</v>
      </c>
      <c r="W294" s="27">
        <f t="shared" si="75"/>
        <v>-8.7241593124179617E-3</v>
      </c>
      <c r="X294" s="27">
        <f t="shared" si="76"/>
        <v>-1.5939040658557415E-2</v>
      </c>
      <c r="Y294" s="27">
        <f t="shared" si="77"/>
        <v>3.464431402640545E-2</v>
      </c>
      <c r="Z294" s="28">
        <f t="shared" si="78"/>
        <v>1.3734702781594032E-4</v>
      </c>
      <c r="AA294" s="28">
        <f t="shared" si="79"/>
        <v>1.0524258235997518E-4</v>
      </c>
      <c r="AB294" s="28">
        <f t="shared" si="80"/>
        <v>7.611095570844904E-5</v>
      </c>
      <c r="AC294" s="28">
        <f t="shared" si="81"/>
        <v>2.5405301711514639E-4</v>
      </c>
      <c r="AD294" s="28">
        <f t="shared" si="82"/>
        <v>1.2002284943601934E-3</v>
      </c>
    </row>
    <row r="295" spans="10:30" x14ac:dyDescent="0.35">
      <c r="J295" s="38">
        <f>'Part 1 Data'!B295/'Part 1 Data'!B294-1</f>
        <v>3.0382293762575507E-2</v>
      </c>
      <c r="K295" s="38">
        <f>'Part 1 Data'!C295/'Part 1 Data'!C294-1</f>
        <v>2.5187350138066611E-2</v>
      </c>
      <c r="L295" s="38">
        <f>'Part 1 Data'!D295/'Part 1 Data'!D294-1</f>
        <v>2.1919858999405406E-2</v>
      </c>
      <c r="M295" s="38">
        <f>'Part 1 Data'!E295/'Part 1 Data'!E294-1</f>
        <v>2.5659818673546386E-2</v>
      </c>
      <c r="N295" s="38">
        <f>'Part 1 Data'!F295/'Part 1 Data'!F294-1</f>
        <v>2.2085889570552242E-2</v>
      </c>
      <c r="O295" s="5">
        <f>'Part 1 Data'!G295/'Part 1 Data'!G294-1</f>
        <v>-0.12499999999999989</v>
      </c>
      <c r="P295" s="29">
        <f t="shared" si="68"/>
        <v>0.1553822937625754</v>
      </c>
      <c r="Q295" s="30">
        <f t="shared" si="69"/>
        <v>0.1501873501380665</v>
      </c>
      <c r="R295" s="30">
        <f t="shared" si="70"/>
        <v>0.1469198589994053</v>
      </c>
      <c r="S295" s="30">
        <f t="shared" si="71"/>
        <v>0.15065981867354628</v>
      </c>
      <c r="T295" s="31">
        <f t="shared" si="72"/>
        <v>0.14708588957055213</v>
      </c>
      <c r="U295" s="27">
        <f t="shared" si="73"/>
        <v>2.1571796889716246E-2</v>
      </c>
      <c r="V295" s="27">
        <f t="shared" si="74"/>
        <v>9.9671235377534282E-3</v>
      </c>
      <c r="W295" s="27">
        <f t="shared" si="75"/>
        <v>1.41715578057027E-2</v>
      </c>
      <c r="X295" s="27">
        <f t="shared" si="76"/>
        <v>1.7444358207133002E-2</v>
      </c>
      <c r="Y295" s="27">
        <f t="shared" si="77"/>
        <v>9.845168272615952E-3</v>
      </c>
      <c r="Z295" s="28">
        <f t="shared" si="78"/>
        <v>4.6534242105117151E-4</v>
      </c>
      <c r="AA295" s="28">
        <f t="shared" si="79"/>
        <v>9.9343551616838416E-5</v>
      </c>
      <c r="AB295" s="28">
        <f t="shared" si="80"/>
        <v>2.0083305064037314E-4</v>
      </c>
      <c r="AC295" s="28">
        <f t="shared" si="81"/>
        <v>3.043056332587685E-4</v>
      </c>
      <c r="AD295" s="28">
        <f t="shared" si="82"/>
        <v>9.6927338316123762E-5</v>
      </c>
    </row>
    <row r="296" spans="10:30" x14ac:dyDescent="0.35">
      <c r="J296" s="38">
        <f>'Part 1 Data'!B296/'Part 1 Data'!B295-1</f>
        <v>2.8705330990040911E-2</v>
      </c>
      <c r="K296" s="38">
        <f>'Part 1 Data'!C296/'Part 1 Data'!C295-1</f>
        <v>2.8688497997346962E-2</v>
      </c>
      <c r="L296" s="38">
        <f>'Part 1 Data'!D296/'Part 1 Data'!D295-1</f>
        <v>2.5117274554928182E-2</v>
      </c>
      <c r="M296" s="38">
        <f>'Part 1 Data'!E296/'Part 1 Data'!E295-1</f>
        <v>-1.0747463198513829E-2</v>
      </c>
      <c r="N296" s="38">
        <f>'Part 1 Data'!F296/'Part 1 Data'!F295-1</f>
        <v>1.9207683073229287E-2</v>
      </c>
      <c r="O296" s="5">
        <f>'Part 1 Data'!G296/'Part 1 Data'!G295-1</f>
        <v>-0.3928571428571429</v>
      </c>
      <c r="P296" s="29">
        <f t="shared" si="68"/>
        <v>0.42156247384718382</v>
      </c>
      <c r="Q296" s="30">
        <f t="shared" si="69"/>
        <v>0.42154564085448987</v>
      </c>
      <c r="R296" s="30">
        <f t="shared" si="70"/>
        <v>0.41797441741207109</v>
      </c>
      <c r="S296" s="30">
        <f t="shared" si="71"/>
        <v>0.38210967965862908</v>
      </c>
      <c r="T296" s="31">
        <f t="shared" si="72"/>
        <v>0.41206482593037219</v>
      </c>
      <c r="U296" s="27">
        <f t="shared" si="73"/>
        <v>1.989483411718165E-2</v>
      </c>
      <c r="V296" s="27">
        <f t="shared" si="74"/>
        <v>1.346827139703378E-2</v>
      </c>
      <c r="W296" s="27">
        <f t="shared" si="75"/>
        <v>1.7368973361225476E-2</v>
      </c>
      <c r="X296" s="27">
        <f t="shared" si="76"/>
        <v>-1.8962923664927214E-2</v>
      </c>
      <c r="Y296" s="27">
        <f t="shared" si="77"/>
        <v>6.9669617752929971E-3</v>
      </c>
      <c r="Z296" s="28">
        <f t="shared" si="78"/>
        <v>3.9580442455017494E-4</v>
      </c>
      <c r="AA296" s="28">
        <f t="shared" si="79"/>
        <v>1.8139433442415824E-4</v>
      </c>
      <c r="AB296" s="28">
        <f t="shared" si="80"/>
        <v>3.016812356229602E-4</v>
      </c>
      <c r="AC296" s="28">
        <f t="shared" si="81"/>
        <v>3.5959247392185656E-4</v>
      </c>
      <c r="AD296" s="28">
        <f t="shared" si="82"/>
        <v>4.8538556378393751E-5</v>
      </c>
    </row>
    <row r="297" spans="10:30" x14ac:dyDescent="0.35">
      <c r="J297" s="38">
        <f>'Part 1 Data'!B297/'Part 1 Data'!B296-1</f>
        <v>-7.1184510250569488E-2</v>
      </c>
      <c r="K297" s="38">
        <f>'Part 1 Data'!C297/'Part 1 Data'!C296-1</f>
        <v>3.2387710479705012E-2</v>
      </c>
      <c r="L297" s="38">
        <f>'Part 1 Data'!D297/'Part 1 Data'!D296-1</f>
        <v>-2.4410637909715538E-2</v>
      </c>
      <c r="M297" s="38">
        <f>'Part 1 Data'!E297/'Part 1 Data'!E296-1</f>
        <v>-1.6556387066947842E-2</v>
      </c>
      <c r="N297" s="38">
        <f>'Part 1 Data'!F297/'Part 1 Data'!F296-1</f>
        <v>2.5912838633686652E-2</v>
      </c>
      <c r="O297" s="5">
        <f>'Part 1 Data'!G297/'Part 1 Data'!G296-1</f>
        <v>8.8235294117646967E-2</v>
      </c>
      <c r="P297" s="29">
        <f t="shared" si="68"/>
        <v>-0.15941980436821646</v>
      </c>
      <c r="Q297" s="30">
        <f t="shared" si="69"/>
        <v>-5.5847583637941955E-2</v>
      </c>
      <c r="R297" s="30">
        <f t="shared" si="70"/>
        <v>-0.11264593202736251</v>
      </c>
      <c r="S297" s="30">
        <f t="shared" si="71"/>
        <v>-0.10479168118459481</v>
      </c>
      <c r="T297" s="31">
        <f t="shared" si="72"/>
        <v>-6.2322455483960315E-2</v>
      </c>
      <c r="U297" s="27">
        <f t="shared" si="73"/>
        <v>-7.9995007123428746E-2</v>
      </c>
      <c r="V297" s="27">
        <f t="shared" si="74"/>
        <v>1.7167483879391827E-2</v>
      </c>
      <c r="W297" s="27">
        <f t="shared" si="75"/>
        <v>-3.2158939103418244E-2</v>
      </c>
      <c r="X297" s="27">
        <f t="shared" si="76"/>
        <v>-2.4771847533361226E-2</v>
      </c>
      <c r="Y297" s="27">
        <f t="shared" si="77"/>
        <v>1.3672117335750363E-2</v>
      </c>
      <c r="Z297" s="28">
        <f t="shared" si="78"/>
        <v>6.399201164677416E-3</v>
      </c>
      <c r="AA297" s="28">
        <f t="shared" si="79"/>
        <v>2.9472250274917825E-4</v>
      </c>
      <c r="AB297" s="28">
        <f t="shared" si="80"/>
        <v>1.0341973642573629E-3</v>
      </c>
      <c r="AC297" s="28">
        <f t="shared" si="81"/>
        <v>6.1364443021609462E-4</v>
      </c>
      <c r="AD297" s="28">
        <f t="shared" si="82"/>
        <v>1.869267924425256E-4</v>
      </c>
    </row>
    <row r="298" spans="10:30" x14ac:dyDescent="0.35">
      <c r="J298" s="38">
        <f>'Part 1 Data'!B298/'Part 1 Data'!B297-1</f>
        <v>0</v>
      </c>
      <c r="K298" s="38">
        <f>'Part 1 Data'!C298/'Part 1 Data'!C297-1</f>
        <v>3.0126390584873208E-2</v>
      </c>
      <c r="L298" s="38">
        <f>'Part 1 Data'!D298/'Part 1 Data'!D297-1</f>
        <v>4.063060021297038E-2</v>
      </c>
      <c r="M298" s="38">
        <f>'Part 1 Data'!E298/'Part 1 Data'!E297-1</f>
        <v>1.8752203549183166E-2</v>
      </c>
      <c r="N298" s="38">
        <f>'Part 1 Data'!F298/'Part 1 Data'!F297-1</f>
        <v>4.5924225028702637E-2</v>
      </c>
      <c r="O298" s="5">
        <f>'Part 1 Data'!G298/'Part 1 Data'!G297-1</f>
        <v>-0.35135135135135132</v>
      </c>
      <c r="P298" s="29">
        <f t="shared" si="68"/>
        <v>0.35135135135135132</v>
      </c>
      <c r="Q298" s="30">
        <f t="shared" si="69"/>
        <v>0.38147774193622452</v>
      </c>
      <c r="R298" s="30">
        <f t="shared" si="70"/>
        <v>0.3919819515643217</v>
      </c>
      <c r="S298" s="30">
        <f t="shared" si="71"/>
        <v>0.37010355490053448</v>
      </c>
      <c r="T298" s="31">
        <f t="shared" si="72"/>
        <v>0.39727557638005395</v>
      </c>
      <c r="U298" s="27">
        <f t="shared" si="73"/>
        <v>-8.8104968728592616E-3</v>
      </c>
      <c r="V298" s="27">
        <f t="shared" si="74"/>
        <v>1.4906163984560026E-2</v>
      </c>
      <c r="W298" s="27">
        <f t="shared" si="75"/>
        <v>3.2882299019267675E-2</v>
      </c>
      <c r="X298" s="27">
        <f t="shared" si="76"/>
        <v>1.0536743082769782E-2</v>
      </c>
      <c r="Y298" s="27">
        <f t="shared" si="77"/>
        <v>3.3683503730766347E-2</v>
      </c>
      <c r="Z298" s="28">
        <f t="shared" si="78"/>
        <v>7.7624855146662833E-5</v>
      </c>
      <c r="AA298" s="28">
        <f t="shared" si="79"/>
        <v>2.2219372473459442E-4</v>
      </c>
      <c r="AB298" s="28">
        <f t="shared" si="80"/>
        <v>1.0812455887925319E-3</v>
      </c>
      <c r="AC298" s="28">
        <f t="shared" si="81"/>
        <v>1.1102295479229684E-4</v>
      </c>
      <c r="AD298" s="28">
        <f t="shared" si="82"/>
        <v>1.1345784235805504E-3</v>
      </c>
    </row>
    <row r="299" spans="10:30" x14ac:dyDescent="0.35">
      <c r="J299" s="38">
        <f>'Part 1 Data'!B299/'Part 1 Data'!B298-1</f>
        <v>-7.2756999795626442E-2</v>
      </c>
      <c r="K299" s="38">
        <f>'Part 1 Data'!C299/'Part 1 Data'!C298-1</f>
        <v>-2.6923805227522024E-2</v>
      </c>
      <c r="L299" s="38">
        <f>'Part 1 Data'!D299/'Part 1 Data'!D298-1</f>
        <v>-2.855688165441217E-2</v>
      </c>
      <c r="M299" s="38">
        <f>'Part 1 Data'!E299/'Part 1 Data'!E298-1</f>
        <v>-3.8789591699893711E-3</v>
      </c>
      <c r="N299" s="38">
        <f>'Part 1 Data'!F299/'Part 1 Data'!F298-1</f>
        <v>-0.15367727771679474</v>
      </c>
      <c r="O299" s="5">
        <f>'Part 1 Data'!G299/'Part 1 Data'!G298-1</f>
        <v>-0.66666666666666663</v>
      </c>
      <c r="P299" s="29">
        <f t="shared" si="68"/>
        <v>0.59390966687104019</v>
      </c>
      <c r="Q299" s="30">
        <f t="shared" si="69"/>
        <v>0.63974286143914461</v>
      </c>
      <c r="R299" s="30">
        <f t="shared" si="70"/>
        <v>0.63810978501225446</v>
      </c>
      <c r="S299" s="30">
        <f t="shared" si="71"/>
        <v>0.66278770749667726</v>
      </c>
      <c r="T299" s="31">
        <f t="shared" si="72"/>
        <v>0.51298938894987189</v>
      </c>
      <c r="U299" s="27">
        <f t="shared" si="73"/>
        <v>-8.1567496668485701E-2</v>
      </c>
      <c r="V299" s="27">
        <f t="shared" si="74"/>
        <v>-4.2144031827835209E-2</v>
      </c>
      <c r="W299" s="27">
        <f t="shared" si="75"/>
        <v>-3.6305182848114875E-2</v>
      </c>
      <c r="X299" s="27">
        <f t="shared" si="76"/>
        <v>-1.2094419636402755E-2</v>
      </c>
      <c r="Y299" s="27">
        <f t="shared" si="77"/>
        <v>-0.16591799901473103</v>
      </c>
      <c r="Z299" s="28">
        <f t="shared" si="78"/>
        <v>6.6532565127634261E-3</v>
      </c>
      <c r="AA299" s="28">
        <f t="shared" si="79"/>
        <v>1.7761194187055872E-3</v>
      </c>
      <c r="AB299" s="28">
        <f t="shared" si="80"/>
        <v>1.3180663016350545E-3</v>
      </c>
      <c r="AC299" s="28">
        <f t="shared" si="81"/>
        <v>1.4627498634140455E-4</v>
      </c>
      <c r="AD299" s="28">
        <f t="shared" si="82"/>
        <v>2.7528782397052289E-2</v>
      </c>
    </row>
    <row r="300" spans="10:30" x14ac:dyDescent="0.35">
      <c r="J300" s="38">
        <f>'Part 1 Data'!B300/'Part 1 Data'!B299-1</f>
        <v>-0.13191536257438841</v>
      </c>
      <c r="K300" s="38">
        <f>'Part 1 Data'!C300/'Part 1 Data'!C299-1</f>
        <v>1.7586581384161137E-2</v>
      </c>
      <c r="L300" s="38">
        <f>'Part 1 Data'!D300/'Part 1 Data'!D299-1</f>
        <v>3.6816089119085627E-2</v>
      </c>
      <c r="M300" s="38">
        <f>'Part 1 Data'!E300/'Part 1 Data'!E299-1</f>
        <v>1.2637613184808938E-2</v>
      </c>
      <c r="N300" s="38">
        <f>'Part 1 Data'!F300/'Part 1 Data'!F299-1</f>
        <v>3.7613488975356768E-2</v>
      </c>
      <c r="O300" s="5">
        <f>'Part 1 Data'!G300/'Part 1 Data'!G299-1</f>
        <v>0</v>
      </c>
      <c r="P300" s="29">
        <f t="shared" si="68"/>
        <v>-0.13191536257438841</v>
      </c>
      <c r="Q300" s="30">
        <f t="shared" si="69"/>
        <v>1.7586581384161137E-2</v>
      </c>
      <c r="R300" s="30">
        <f t="shared" si="70"/>
        <v>3.6816089119085627E-2</v>
      </c>
      <c r="S300" s="30">
        <f t="shared" si="71"/>
        <v>1.2637613184808938E-2</v>
      </c>
      <c r="T300" s="31">
        <f t="shared" si="72"/>
        <v>3.7613488975356768E-2</v>
      </c>
      <c r="U300" s="27">
        <f t="shared" si="73"/>
        <v>-0.14072585944724766</v>
      </c>
      <c r="V300" s="27">
        <f t="shared" si="74"/>
        <v>2.3663547838479546E-3</v>
      </c>
      <c r="W300" s="27">
        <f t="shared" si="75"/>
        <v>2.9067787925382921E-2</v>
      </c>
      <c r="X300" s="27">
        <f t="shared" si="76"/>
        <v>4.4221527183955535E-3</v>
      </c>
      <c r="Y300" s="27">
        <f t="shared" si="77"/>
        <v>2.5372767677420478E-2</v>
      </c>
      <c r="Z300" s="28">
        <f t="shared" si="78"/>
        <v>1.9803767517166504E-2</v>
      </c>
      <c r="AA300" s="28">
        <f t="shared" si="79"/>
        <v>5.5996349630400998E-6</v>
      </c>
      <c r="AB300" s="28">
        <f t="shared" si="80"/>
        <v>8.4493629487503716E-4</v>
      </c>
      <c r="AC300" s="28">
        <f t="shared" si="81"/>
        <v>1.9555434664813184E-5</v>
      </c>
      <c r="AD300" s="28">
        <f t="shared" si="82"/>
        <v>6.4377733961235332E-4</v>
      </c>
    </row>
    <row r="301" spans="10:30" x14ac:dyDescent="0.35">
      <c r="J301" s="38">
        <f>'Part 1 Data'!B301/'Part 1 Data'!B300-1</f>
        <v>-0.12428589564555026</v>
      </c>
      <c r="K301" s="38">
        <f>'Part 1 Data'!C301/'Part 1 Data'!C300-1</f>
        <v>-3.9123420233689643E-2</v>
      </c>
      <c r="L301" s="38">
        <f>'Part 1 Data'!D301/'Part 1 Data'!D300-1</f>
        <v>1.7657757667966845E-2</v>
      </c>
      <c r="M301" s="38">
        <f>'Part 1 Data'!E301/'Part 1 Data'!E300-1</f>
        <v>3.643901218684098E-2</v>
      </c>
      <c r="N301" s="38">
        <f>'Part 1 Data'!F301/'Part 1 Data'!F300-1</f>
        <v>4.9999999999998934E-3</v>
      </c>
      <c r="O301" s="5">
        <f>'Part 1 Data'!G301/'Part 1 Data'!G300-1</f>
        <v>0</v>
      </c>
      <c r="P301" s="29">
        <f t="shared" si="68"/>
        <v>-0.12428589564555026</v>
      </c>
      <c r="Q301" s="30">
        <f t="shared" si="69"/>
        <v>-3.9123420233689643E-2</v>
      </c>
      <c r="R301" s="30">
        <f t="shared" si="70"/>
        <v>1.7657757667966845E-2</v>
      </c>
      <c r="S301" s="30">
        <f t="shared" si="71"/>
        <v>3.643901218684098E-2</v>
      </c>
      <c r="T301" s="31">
        <f t="shared" si="72"/>
        <v>4.9999999999998934E-3</v>
      </c>
      <c r="U301" s="27">
        <f t="shared" si="73"/>
        <v>-0.13309639251840952</v>
      </c>
      <c r="V301" s="27">
        <f t="shared" si="74"/>
        <v>-5.4343646834002828E-2</v>
      </c>
      <c r="W301" s="27">
        <f t="shared" si="75"/>
        <v>9.9094564742641389E-3</v>
      </c>
      <c r="X301" s="27">
        <f t="shared" si="76"/>
        <v>2.8223551720427596E-2</v>
      </c>
      <c r="Y301" s="27">
        <f t="shared" si="77"/>
        <v>-7.2407212979363964E-3</v>
      </c>
      <c r="Z301" s="28">
        <f t="shared" si="78"/>
        <v>1.7714649701414537E-2</v>
      </c>
      <c r="AA301" s="28">
        <f t="shared" si="79"/>
        <v>2.9532319512188257E-3</v>
      </c>
      <c r="AB301" s="28">
        <f t="shared" si="80"/>
        <v>9.8197327615335463E-5</v>
      </c>
      <c r="AC301" s="28">
        <f t="shared" si="81"/>
        <v>7.9656887171565148E-4</v>
      </c>
      <c r="AD301" s="28">
        <f t="shared" si="82"/>
        <v>5.2428044914389733E-5</v>
      </c>
    </row>
    <row r="302" spans="10:30" x14ac:dyDescent="0.35">
      <c r="J302" s="38">
        <f>'Part 1 Data'!B302/'Part 1 Data'!B301-1</f>
        <v>-0.22513772107857355</v>
      </c>
      <c r="K302" s="38">
        <f>'Part 1 Data'!C302/'Part 1 Data'!C301-1</f>
        <v>-4.2782542588645223E-3</v>
      </c>
      <c r="L302" s="38">
        <f>'Part 1 Data'!D302/'Part 1 Data'!D301-1</f>
        <v>2.6589527816736069E-3</v>
      </c>
      <c r="M302" s="38">
        <f>'Part 1 Data'!E302/'Part 1 Data'!E301-1</f>
        <v>1.0013585925808366E-2</v>
      </c>
      <c r="N302" s="38">
        <f>'Part 1 Data'!F302/'Part 1 Data'!F301-1</f>
        <v>8.7064676616914749E-3</v>
      </c>
      <c r="O302" s="5">
        <f>'Part 1 Data'!G302/'Part 1 Data'!G301-1</f>
        <v>1.375</v>
      </c>
      <c r="P302" s="29">
        <f t="shared" si="68"/>
        <v>-1.6001377210785734</v>
      </c>
      <c r="Q302" s="30">
        <f t="shared" si="69"/>
        <v>-1.3792782542588644</v>
      </c>
      <c r="R302" s="30">
        <f t="shared" si="70"/>
        <v>-1.3723410472183264</v>
      </c>
      <c r="S302" s="30">
        <f t="shared" si="71"/>
        <v>-1.3649864140741916</v>
      </c>
      <c r="T302" s="31">
        <f t="shared" si="72"/>
        <v>-1.3662935323383085</v>
      </c>
      <c r="U302" s="27">
        <f t="shared" si="73"/>
        <v>-0.23394821795143281</v>
      </c>
      <c r="V302" s="27">
        <f t="shared" si="74"/>
        <v>-1.9498480859177707E-2</v>
      </c>
      <c r="W302" s="27">
        <f t="shared" si="75"/>
        <v>-5.0893484120290988E-3</v>
      </c>
      <c r="X302" s="27">
        <f t="shared" si="76"/>
        <v>1.7981254593949815E-3</v>
      </c>
      <c r="Y302" s="27">
        <f t="shared" si="77"/>
        <v>-3.5342536362448149E-3</v>
      </c>
      <c r="Z302" s="28">
        <f t="shared" si="78"/>
        <v>5.4731768682651109E-2</v>
      </c>
      <c r="AA302" s="28">
        <f t="shared" si="79"/>
        <v>3.801907558157194E-4</v>
      </c>
      <c r="AB302" s="28">
        <f t="shared" si="80"/>
        <v>2.5901467259023111E-5</v>
      </c>
      <c r="AC302" s="28">
        <f t="shared" si="81"/>
        <v>3.2332551677244132E-6</v>
      </c>
      <c r="AD302" s="28">
        <f t="shared" si="82"/>
        <v>1.2490948765309696E-5</v>
      </c>
    </row>
    <row r="303" spans="10:30" x14ac:dyDescent="0.35">
      <c r="J303" s="38">
        <f>'Part 1 Data'!B303/'Part 1 Data'!B302-1</f>
        <v>-7.8578110383536015E-2</v>
      </c>
      <c r="K303" s="38">
        <f>'Part 1 Data'!C303/'Part 1 Data'!C302-1</f>
        <v>-4.535940171960573E-2</v>
      </c>
      <c r="L303" s="38">
        <f>'Part 1 Data'!D303/'Part 1 Data'!D302-1</f>
        <v>-1.8480742143863305E-2</v>
      </c>
      <c r="M303" s="38">
        <f>'Part 1 Data'!E303/'Part 1 Data'!E302-1</f>
        <v>7.6064320098323757E-2</v>
      </c>
      <c r="N303" s="38">
        <f>'Part 1 Data'!F303/'Part 1 Data'!F302-1</f>
        <v>-4.685573366214546E-2</v>
      </c>
      <c r="O303" s="5">
        <f>'Part 1 Data'!G303/'Part 1 Data'!G302-1</f>
        <v>-0.78947368421052633</v>
      </c>
      <c r="P303" s="29">
        <f t="shared" si="68"/>
        <v>0.71089557382699031</v>
      </c>
      <c r="Q303" s="30">
        <f t="shared" si="69"/>
        <v>0.7441142824909206</v>
      </c>
      <c r="R303" s="30">
        <f t="shared" si="70"/>
        <v>0.77099294206666302</v>
      </c>
      <c r="S303" s="30">
        <f t="shared" si="71"/>
        <v>0.86553800430885008</v>
      </c>
      <c r="T303" s="31">
        <f t="shared" si="72"/>
        <v>0.74261795054838087</v>
      </c>
      <c r="U303" s="27">
        <f t="shared" si="73"/>
        <v>-8.7388607256395273E-2</v>
      </c>
      <c r="V303" s="27">
        <f t="shared" si="74"/>
        <v>-6.0579628319918914E-2</v>
      </c>
      <c r="W303" s="27">
        <f t="shared" si="75"/>
        <v>-2.622904333756601E-2</v>
      </c>
      <c r="X303" s="27">
        <f t="shared" si="76"/>
        <v>6.7848859631910369E-2</v>
      </c>
      <c r="Y303" s="27">
        <f t="shared" si="77"/>
        <v>-5.909645496008175E-2</v>
      </c>
      <c r="Z303" s="28">
        <f t="shared" si="78"/>
        <v>7.6367686782125004E-3</v>
      </c>
      <c r="AA303" s="28">
        <f t="shared" si="79"/>
        <v>3.6698913673795215E-3</v>
      </c>
      <c r="AB303" s="28">
        <f t="shared" si="80"/>
        <v>6.8796271440391588E-4</v>
      </c>
      <c r="AC303" s="28">
        <f t="shared" si="81"/>
        <v>4.6034677533506761E-3</v>
      </c>
      <c r="AD303" s="28">
        <f t="shared" si="82"/>
        <v>3.4923909888489708E-3</v>
      </c>
    </row>
    <row r="304" spans="10:30" x14ac:dyDescent="0.35">
      <c r="J304" s="38">
        <f>'Part 1 Data'!B304/'Part 1 Data'!B303-1</f>
        <v>6.9035532994925486E-3</v>
      </c>
      <c r="K304" s="38">
        <f>'Part 1 Data'!C304/'Part 1 Data'!C303-1</f>
        <v>6.3278330462459342E-2</v>
      </c>
      <c r="L304" s="38">
        <f>'Part 1 Data'!D304/'Part 1 Data'!D303-1</f>
        <v>4.7771977138332922E-2</v>
      </c>
      <c r="M304" s="38">
        <f>'Part 1 Data'!E304/'Part 1 Data'!E303-1</f>
        <v>7.0236999904819353E-2</v>
      </c>
      <c r="N304" s="38">
        <f>'Part 1 Data'!F304/'Part 1 Data'!F303-1</f>
        <v>6.2095730918499292E-2</v>
      </c>
      <c r="O304" s="5">
        <f>'Part 1 Data'!G304/'Part 1 Data'!G303-1</f>
        <v>1.75</v>
      </c>
      <c r="P304" s="29">
        <f t="shared" si="68"/>
        <v>-1.7430964467005075</v>
      </c>
      <c r="Q304" s="30">
        <f t="shared" si="69"/>
        <v>-1.6867216695375407</v>
      </c>
      <c r="R304" s="30">
        <f t="shared" si="70"/>
        <v>-1.7022280228616671</v>
      </c>
      <c r="S304" s="30">
        <f t="shared" si="71"/>
        <v>-1.6797630000951806</v>
      </c>
      <c r="T304" s="31">
        <f t="shared" si="72"/>
        <v>-1.6879042690815007</v>
      </c>
      <c r="U304" s="27">
        <f t="shared" si="73"/>
        <v>-1.906943573366713E-3</v>
      </c>
      <c r="V304" s="27">
        <f t="shared" si="74"/>
        <v>4.8058103862146158E-2</v>
      </c>
      <c r="W304" s="27">
        <f t="shared" si="75"/>
        <v>4.0023675944630216E-2</v>
      </c>
      <c r="X304" s="27">
        <f t="shared" si="76"/>
        <v>6.2021539438405965E-2</v>
      </c>
      <c r="Y304" s="27">
        <f t="shared" si="77"/>
        <v>4.9855009620563003E-2</v>
      </c>
      <c r="Z304" s="28">
        <f t="shared" si="78"/>
        <v>3.6364337920046081E-6</v>
      </c>
      <c r="AA304" s="28">
        <f t="shared" si="79"/>
        <v>2.3095813468248273E-3</v>
      </c>
      <c r="AB304" s="28">
        <f t="shared" si="80"/>
        <v>1.6018946361207715E-3</v>
      </c>
      <c r="AC304" s="28">
        <f t="shared" si="81"/>
        <v>3.8466713543097463E-3</v>
      </c>
      <c r="AD304" s="28">
        <f t="shared" si="82"/>
        <v>2.4855219842664297E-3</v>
      </c>
    </row>
    <row r="305" spans="10:30" x14ac:dyDescent="0.35">
      <c r="J305" s="38">
        <f>'Part 1 Data'!B305/'Part 1 Data'!B304-1</f>
        <v>1.0687638636821761E-2</v>
      </c>
      <c r="K305" s="38">
        <f>'Part 1 Data'!C305/'Part 1 Data'!C304-1</f>
        <v>9.0836510179155283E-3</v>
      </c>
      <c r="L305" s="38">
        <f>'Part 1 Data'!D305/'Part 1 Data'!D304-1</f>
        <v>-2.7250530133796746E-2</v>
      </c>
      <c r="M305" s="38">
        <f>'Part 1 Data'!E305/'Part 1 Data'!E304-1</f>
        <v>-1.0168144950908342E-2</v>
      </c>
      <c r="N305" s="38">
        <f>'Part 1 Data'!F305/'Part 1 Data'!F304-1</f>
        <v>-9.7442143727161978E-2</v>
      </c>
      <c r="O305" s="5">
        <f>'Part 1 Data'!G305/'Part 1 Data'!G304-1</f>
        <v>-1.1818181818181819</v>
      </c>
      <c r="P305" s="29">
        <f t="shared" si="68"/>
        <v>1.1925058204550036</v>
      </c>
      <c r="Q305" s="30">
        <f t="shared" si="69"/>
        <v>1.1909018328360974</v>
      </c>
      <c r="R305" s="30">
        <f t="shared" si="70"/>
        <v>1.1545676516843852</v>
      </c>
      <c r="S305" s="30">
        <f t="shared" si="71"/>
        <v>1.1716500368672735</v>
      </c>
      <c r="T305" s="31">
        <f t="shared" si="72"/>
        <v>1.0843760380910199</v>
      </c>
      <c r="U305" s="27">
        <f t="shared" si="73"/>
        <v>1.8771417639624997E-3</v>
      </c>
      <c r="V305" s="27">
        <f t="shared" si="74"/>
        <v>-6.1365755823976544E-3</v>
      </c>
      <c r="W305" s="27">
        <f t="shared" si="75"/>
        <v>-3.4998831327499452E-2</v>
      </c>
      <c r="X305" s="27">
        <f t="shared" si="76"/>
        <v>-1.8383605417321727E-2</v>
      </c>
      <c r="Y305" s="27">
        <f t="shared" si="77"/>
        <v>-0.10968286502509828</v>
      </c>
      <c r="Z305" s="28">
        <f t="shared" si="78"/>
        <v>3.523661202012245E-6</v>
      </c>
      <c r="AA305" s="28">
        <f t="shared" si="79"/>
        <v>3.7657559878479111E-5</v>
      </c>
      <c r="AB305" s="28">
        <f t="shared" si="80"/>
        <v>1.2249181942907571E-3</v>
      </c>
      <c r="AC305" s="28">
        <f t="shared" si="81"/>
        <v>3.3795694813978071E-4</v>
      </c>
      <c r="AD305" s="28">
        <f t="shared" si="82"/>
        <v>1.2030330880113927E-2</v>
      </c>
    </row>
    <row r="306" spans="10:30" x14ac:dyDescent="0.35">
      <c r="J306" s="38">
        <f>'Part 1 Data'!B306/'Part 1 Data'!B305-1</f>
        <v>0.17916999201915407</v>
      </c>
      <c r="K306" s="38">
        <f>'Part 1 Data'!C306/'Part 1 Data'!C305-1</f>
        <v>2.3867041078937667E-3</v>
      </c>
      <c r="L306" s="38">
        <f>'Part 1 Data'!D306/'Part 1 Data'!D305-1</f>
        <v>2.3595783831547479E-2</v>
      </c>
      <c r="M306" s="38">
        <f>'Part 1 Data'!E306/'Part 1 Data'!E305-1</f>
        <v>-2.4827941467154613E-2</v>
      </c>
      <c r="N306" s="38">
        <f>'Part 1 Data'!F306/'Part 1 Data'!F305-1</f>
        <v>4.1835357624831371E-2</v>
      </c>
      <c r="O306" s="5">
        <f>'Part 1 Data'!G306/'Part 1 Data'!G305-1</f>
        <v>2.5000000000000004</v>
      </c>
      <c r="P306" s="29">
        <f t="shared" si="68"/>
        <v>-2.3208300079808462</v>
      </c>
      <c r="Q306" s="30">
        <f t="shared" si="69"/>
        <v>-2.4976132958921067</v>
      </c>
      <c r="R306" s="30">
        <f t="shared" si="70"/>
        <v>-2.476404216168453</v>
      </c>
      <c r="S306" s="30">
        <f t="shared" si="71"/>
        <v>-2.5248279414671551</v>
      </c>
      <c r="T306" s="31">
        <f t="shared" si="72"/>
        <v>-2.4581646423751691</v>
      </c>
      <c r="U306" s="27">
        <f t="shared" si="73"/>
        <v>0.17035949514629481</v>
      </c>
      <c r="V306" s="27">
        <f t="shared" si="74"/>
        <v>-1.2833522492419416E-2</v>
      </c>
      <c r="W306" s="27">
        <f t="shared" si="75"/>
        <v>1.5847482637844773E-2</v>
      </c>
      <c r="X306" s="27">
        <f t="shared" si="76"/>
        <v>-3.3043401933568001E-2</v>
      </c>
      <c r="Y306" s="27">
        <f t="shared" si="77"/>
        <v>2.9594636326895081E-2</v>
      </c>
      <c r="Z306" s="28">
        <f t="shared" si="78"/>
        <v>2.9022357586500444E-2</v>
      </c>
      <c r="AA306" s="28">
        <f t="shared" si="79"/>
        <v>1.6469929956343507E-4</v>
      </c>
      <c r="AB306" s="28">
        <f t="shared" si="80"/>
        <v>2.5114270595679155E-4</v>
      </c>
      <c r="AC306" s="28">
        <f t="shared" si="81"/>
        <v>1.0918664113433254E-3</v>
      </c>
      <c r="AD306" s="28">
        <f t="shared" si="82"/>
        <v>8.7584249932117799E-4</v>
      </c>
    </row>
    <row r="307" spans="10:30" x14ac:dyDescent="0.35">
      <c r="J307" s="38">
        <f>'Part 1 Data'!B307/'Part 1 Data'!B306-1</f>
        <v>1.9289340101522834E-2</v>
      </c>
      <c r="K307" s="38">
        <f>'Part 1 Data'!C307/'Part 1 Data'!C306-1</f>
        <v>5.7740901327554273E-3</v>
      </c>
      <c r="L307" s="38">
        <f>'Part 1 Data'!D307/'Part 1 Data'!D306-1</f>
        <v>1.6316540893330789E-3</v>
      </c>
      <c r="M307" s="38">
        <f>'Part 1 Data'!E307/'Part 1 Data'!E306-1</f>
        <v>1.3236775509201326E-2</v>
      </c>
      <c r="N307" s="38">
        <f>'Part 1 Data'!F307/'Part 1 Data'!F306-1</f>
        <v>1.2953367875647714E-3</v>
      </c>
      <c r="O307" s="5">
        <f>'Part 1 Data'!G307/'Part 1 Data'!G306-1</f>
        <v>0</v>
      </c>
      <c r="P307" s="29">
        <f t="shared" si="68"/>
        <v>1.9289340101522834E-2</v>
      </c>
      <c r="Q307" s="30">
        <f t="shared" si="69"/>
        <v>5.7740901327554273E-3</v>
      </c>
      <c r="R307" s="30">
        <f t="shared" si="70"/>
        <v>1.6316540893330789E-3</v>
      </c>
      <c r="S307" s="30">
        <f t="shared" si="71"/>
        <v>1.3236775509201326E-2</v>
      </c>
      <c r="T307" s="31">
        <f t="shared" si="72"/>
        <v>1.2953367875647714E-3</v>
      </c>
      <c r="U307" s="27">
        <f t="shared" si="73"/>
        <v>1.0478843228663572E-2</v>
      </c>
      <c r="V307" s="27">
        <f t="shared" si="74"/>
        <v>-9.4461364675577555E-3</v>
      </c>
      <c r="W307" s="27">
        <f t="shared" si="75"/>
        <v>-6.1166471043696269E-3</v>
      </c>
      <c r="X307" s="27">
        <f t="shared" si="76"/>
        <v>5.0213150427879417E-3</v>
      </c>
      <c r="Y307" s="27">
        <f t="shared" si="77"/>
        <v>-1.0945384510371518E-2</v>
      </c>
      <c r="Z307" s="28">
        <f t="shared" si="78"/>
        <v>1.098061554109084E-4</v>
      </c>
      <c r="AA307" s="28">
        <f t="shared" si="79"/>
        <v>8.9229494163724517E-5</v>
      </c>
      <c r="AB307" s="28">
        <f t="shared" si="80"/>
        <v>3.7413371799393338E-5</v>
      </c>
      <c r="AC307" s="28">
        <f t="shared" si="81"/>
        <v>2.5213604758928469E-5</v>
      </c>
      <c r="AD307" s="28">
        <f t="shared" si="82"/>
        <v>1.1980144207988076E-4</v>
      </c>
    </row>
    <row r="308" spans="10:30" x14ac:dyDescent="0.35">
      <c r="J308" s="38">
        <f>'Part 1 Data'!B308/'Part 1 Data'!B307-1</f>
        <v>-5.4780876494023967E-2</v>
      </c>
      <c r="K308" s="38">
        <f>'Part 1 Data'!C308/'Part 1 Data'!C307-1</f>
        <v>3.5135241069770284E-3</v>
      </c>
      <c r="L308" s="38">
        <f>'Part 1 Data'!D308/'Part 1 Data'!D307-1</f>
        <v>-1.6247342226515693E-2</v>
      </c>
      <c r="M308" s="38">
        <f>'Part 1 Data'!E308/'Part 1 Data'!E307-1</f>
        <v>-4.4914190798925779E-2</v>
      </c>
      <c r="N308" s="38">
        <f>'Part 1 Data'!F308/'Part 1 Data'!F307-1</f>
        <v>-9.5730918499353224E-2</v>
      </c>
      <c r="O308" s="5">
        <f>'Part 1 Data'!G308/'Part 1 Data'!G307-1</f>
        <v>0.71428571428571397</v>
      </c>
      <c r="P308" s="29">
        <f t="shared" si="68"/>
        <v>-0.76906659077973794</v>
      </c>
      <c r="Q308" s="30">
        <f t="shared" si="69"/>
        <v>-0.71077219017873694</v>
      </c>
      <c r="R308" s="30">
        <f t="shared" si="70"/>
        <v>-0.73053305651222966</v>
      </c>
      <c r="S308" s="30">
        <f t="shared" si="71"/>
        <v>-0.75919990508463975</v>
      </c>
      <c r="T308" s="31">
        <f t="shared" si="72"/>
        <v>-0.81001663278506719</v>
      </c>
      <c r="U308" s="27">
        <f t="shared" si="73"/>
        <v>-6.3591373366883225E-2</v>
      </c>
      <c r="V308" s="27">
        <f t="shared" si="74"/>
        <v>-1.1706702493336154E-2</v>
      </c>
      <c r="W308" s="27">
        <f t="shared" si="75"/>
        <v>-2.3995643420218399E-2</v>
      </c>
      <c r="X308" s="27">
        <f t="shared" si="76"/>
        <v>-5.3129651265339167E-2</v>
      </c>
      <c r="Y308" s="27">
        <f t="shared" si="77"/>
        <v>-0.10797163979728952</v>
      </c>
      <c r="Z308" s="28">
        <f t="shared" si="78"/>
        <v>4.0438627666863451E-3</v>
      </c>
      <c r="AA308" s="28">
        <f t="shared" si="79"/>
        <v>1.3704688326748293E-4</v>
      </c>
      <c r="AB308" s="28">
        <f t="shared" si="80"/>
        <v>5.7579090315027057E-4</v>
      </c>
      <c r="AC308" s="28">
        <f t="shared" si="81"/>
        <v>2.8227598435765556E-3</v>
      </c>
      <c r="AD308" s="28">
        <f t="shared" si="82"/>
        <v>1.1657875000515634E-2</v>
      </c>
    </row>
    <row r="309" spans="10:30" x14ac:dyDescent="0.35">
      <c r="J309" s="38">
        <f>'Part 1 Data'!B309/'Part 1 Data'!B308-1</f>
        <v>-0.20530382859149976</v>
      </c>
      <c r="K309" s="38">
        <f>'Part 1 Data'!C309/'Part 1 Data'!C308-1</f>
        <v>2.8422845392372942E-4</v>
      </c>
      <c r="L309" s="38">
        <f>'Part 1 Data'!D309/'Part 1 Data'!D308-1</f>
        <v>9.9257733149771266E-3</v>
      </c>
      <c r="M309" s="38">
        <f>'Part 1 Data'!E309/'Part 1 Data'!E308-1</f>
        <v>2.7153284671532774E-2</v>
      </c>
      <c r="N309" s="38">
        <f>'Part 1 Data'!F309/'Part 1 Data'!F308-1</f>
        <v>-0.11015736766809725</v>
      </c>
      <c r="O309" s="5">
        <f>'Part 1 Data'!G309/'Part 1 Data'!G308-1</f>
        <v>-1.6666666666666667</v>
      </c>
      <c r="P309" s="29">
        <f t="shared" si="68"/>
        <v>1.4613628380751669</v>
      </c>
      <c r="Q309" s="30">
        <f t="shared" si="69"/>
        <v>1.6669508951205905</v>
      </c>
      <c r="R309" s="30">
        <f t="shared" si="70"/>
        <v>1.6765924399816439</v>
      </c>
      <c r="S309" s="30">
        <f t="shared" si="71"/>
        <v>1.6938199513381995</v>
      </c>
      <c r="T309" s="31">
        <f t="shared" si="72"/>
        <v>1.5565092989985696</v>
      </c>
      <c r="U309" s="27">
        <f t="shared" si="73"/>
        <v>-0.21411432546435902</v>
      </c>
      <c r="V309" s="27">
        <f t="shared" si="74"/>
        <v>-1.4935998146389453E-2</v>
      </c>
      <c r="W309" s="27">
        <f t="shared" si="75"/>
        <v>2.1774721212744208E-3</v>
      </c>
      <c r="X309" s="27">
        <f t="shared" si="76"/>
        <v>1.8937824205119389E-2</v>
      </c>
      <c r="Y309" s="27">
        <f t="shared" si="77"/>
        <v>-0.12239808896603355</v>
      </c>
      <c r="Z309" s="28">
        <f t="shared" si="78"/>
        <v>4.5844944369057464E-2</v>
      </c>
      <c r="AA309" s="28">
        <f t="shared" si="79"/>
        <v>2.2308404062894917E-4</v>
      </c>
      <c r="AB309" s="28">
        <f t="shared" si="80"/>
        <v>4.741384838927326E-6</v>
      </c>
      <c r="AC309" s="28">
        <f t="shared" si="81"/>
        <v>3.5864118562400584E-4</v>
      </c>
      <c r="AD309" s="28">
        <f t="shared" si="82"/>
        <v>1.4981292182537064E-2</v>
      </c>
    </row>
    <row r="310" spans="10:30" x14ac:dyDescent="0.35">
      <c r="J310" s="38">
        <f>'Part 1 Data'!B310/'Part 1 Data'!B309-1</f>
        <v>2.8729281767956305E-3</v>
      </c>
      <c r="K310" s="38">
        <f>'Part 1 Data'!C310/'Part 1 Data'!C309-1</f>
        <v>-4.3162638244593765E-2</v>
      </c>
      <c r="L310" s="38">
        <f>'Part 1 Data'!D310/'Part 1 Data'!D309-1</f>
        <v>-8.7791462507864515E-2</v>
      </c>
      <c r="M310" s="38">
        <f>'Part 1 Data'!E310/'Part 1 Data'!E309-1</f>
        <v>-9.1714660009392768E-2</v>
      </c>
      <c r="N310" s="38">
        <f>'Part 1 Data'!F310/'Part 1 Data'!F309-1</f>
        <v>-3.8585209003215382E-2</v>
      </c>
      <c r="O310" s="5">
        <f>'Part 1 Data'!G310/'Part 1 Data'!G309-1</f>
        <v>-2.75</v>
      </c>
      <c r="P310" s="29">
        <f t="shared" si="68"/>
        <v>2.7528729281767959</v>
      </c>
      <c r="Q310" s="30">
        <f t="shared" si="69"/>
        <v>2.7068373617554062</v>
      </c>
      <c r="R310" s="30">
        <f t="shared" si="70"/>
        <v>2.6622085374921354</v>
      </c>
      <c r="S310" s="30">
        <f t="shared" si="71"/>
        <v>2.6582853399906075</v>
      </c>
      <c r="T310" s="31">
        <f t="shared" si="72"/>
        <v>2.7114147909967845</v>
      </c>
      <c r="U310" s="27">
        <f t="shared" si="73"/>
        <v>-5.9375686960636311E-3</v>
      </c>
      <c r="V310" s="27">
        <f t="shared" si="74"/>
        <v>-5.838286484490695E-2</v>
      </c>
      <c r="W310" s="27">
        <f t="shared" si="75"/>
        <v>-9.5539763701567221E-2</v>
      </c>
      <c r="X310" s="27">
        <f t="shared" si="76"/>
        <v>-9.9930120475806156E-2</v>
      </c>
      <c r="Y310" s="27">
        <f t="shared" si="77"/>
        <v>-5.0825930301151671E-2</v>
      </c>
      <c r="Z310" s="28">
        <f t="shared" si="78"/>
        <v>3.5254722020474765E-5</v>
      </c>
      <c r="AA310" s="28">
        <f t="shared" si="79"/>
        <v>3.4085589074986716E-3</v>
      </c>
      <c r="AB310" s="28">
        <f t="shared" si="80"/>
        <v>9.127846448151301E-3</v>
      </c>
      <c r="AC310" s="28">
        <f t="shared" si="81"/>
        <v>9.9860289783091326E-3</v>
      </c>
      <c r="AD310" s="28">
        <f t="shared" si="82"/>
        <v>2.5832751909775275E-3</v>
      </c>
    </row>
    <row r="311" spans="10:30" x14ac:dyDescent="0.35">
      <c r="J311" s="38">
        <f>'Part 1 Data'!B311/'Part 1 Data'!B310-1</f>
        <v>-1.3882767739092139E-2</v>
      </c>
      <c r="K311" s="38">
        <f>'Part 1 Data'!C311/'Part 1 Data'!C310-1</f>
        <v>-8.6316946112234838E-3</v>
      </c>
      <c r="L311" s="38">
        <f>'Part 1 Data'!D311/'Part 1 Data'!D310-1</f>
        <v>5.2093946756537335E-3</v>
      </c>
      <c r="M311" s="38">
        <f>'Part 1 Data'!E311/'Part 1 Data'!E310-1</f>
        <v>-4.4500836814390432E-2</v>
      </c>
      <c r="N311" s="38">
        <f>'Part 1 Data'!F311/'Part 1 Data'!F310-1</f>
        <v>0.10200668896321075</v>
      </c>
      <c r="O311" s="5">
        <f>'Part 1 Data'!G311/'Part 1 Data'!G310-1</f>
        <v>0</v>
      </c>
      <c r="P311" s="29">
        <f t="shared" si="68"/>
        <v>-1.3882767739092139E-2</v>
      </c>
      <c r="Q311" s="30">
        <f t="shared" si="69"/>
        <v>-8.6316946112234838E-3</v>
      </c>
      <c r="R311" s="30">
        <f t="shared" si="70"/>
        <v>5.2093946756537335E-3</v>
      </c>
      <c r="S311" s="30">
        <f t="shared" si="71"/>
        <v>-4.4500836814390432E-2</v>
      </c>
      <c r="T311" s="31">
        <f t="shared" si="72"/>
        <v>0.10200668896321075</v>
      </c>
      <c r="U311" s="27">
        <f t="shared" si="73"/>
        <v>-2.26932646119514E-2</v>
      </c>
      <c r="V311" s="27">
        <f t="shared" si="74"/>
        <v>-2.3851921211536668E-2</v>
      </c>
      <c r="W311" s="27">
        <f t="shared" si="75"/>
        <v>-2.5389065180489723E-3</v>
      </c>
      <c r="X311" s="27">
        <f t="shared" si="76"/>
        <v>-5.271629728080382E-2</v>
      </c>
      <c r="Y311" s="27">
        <f t="shared" si="77"/>
        <v>8.9765967665274449E-2</v>
      </c>
      <c r="Z311" s="28">
        <f t="shared" si="78"/>
        <v>5.1498425874804579E-4</v>
      </c>
      <c r="AA311" s="28">
        <f t="shared" si="79"/>
        <v>5.6891414548135288E-4</v>
      </c>
      <c r="AB311" s="28">
        <f t="shared" si="80"/>
        <v>6.4460463073915564E-6</v>
      </c>
      <c r="AC311" s="28">
        <f t="shared" si="81"/>
        <v>2.7790079989980843E-3</v>
      </c>
      <c r="AD311" s="28">
        <f t="shared" si="82"/>
        <v>8.0579289508830986E-3</v>
      </c>
    </row>
    <row r="312" spans="10:30" x14ac:dyDescent="0.35">
      <c r="J312" s="38">
        <f>'Part 1 Data'!B312/'Part 1 Data'!B311-1</f>
        <v>3.0614525139664783E-2</v>
      </c>
      <c r="K312" s="38">
        <f>'Part 1 Data'!C312/'Part 1 Data'!C311-1</f>
        <v>4.2521084384997243E-2</v>
      </c>
      <c r="L312" s="38">
        <f>'Part 1 Data'!D312/'Part 1 Data'!D311-1</f>
        <v>9.3683400733956423E-2</v>
      </c>
      <c r="M312" s="38">
        <f>'Part 1 Data'!E312/'Part 1 Data'!E311-1</f>
        <v>6.977108476627869E-2</v>
      </c>
      <c r="N312" s="38">
        <f>'Part 1 Data'!F312/'Part 1 Data'!F311-1</f>
        <v>-6.0698027314112224E-3</v>
      </c>
      <c r="O312" s="5">
        <f>'Part 1 Data'!G312/'Part 1 Data'!G311-1</f>
        <v>0.28571428571428559</v>
      </c>
      <c r="P312" s="29">
        <f t="shared" si="68"/>
        <v>-0.2550997605746208</v>
      </c>
      <c r="Q312" s="30">
        <f t="shared" si="69"/>
        <v>-0.24319320132928834</v>
      </c>
      <c r="R312" s="30">
        <f t="shared" si="70"/>
        <v>-0.19203088498032916</v>
      </c>
      <c r="S312" s="30">
        <f t="shared" si="71"/>
        <v>-0.2159432009480069</v>
      </c>
      <c r="T312" s="31">
        <f t="shared" si="72"/>
        <v>-0.29178408844569681</v>
      </c>
      <c r="U312" s="27">
        <f t="shared" si="73"/>
        <v>2.1804028266805522E-2</v>
      </c>
      <c r="V312" s="27">
        <f t="shared" si="74"/>
        <v>2.7300857784684059E-2</v>
      </c>
      <c r="W312" s="27">
        <f t="shared" si="75"/>
        <v>8.5935099540253718E-2</v>
      </c>
      <c r="X312" s="27">
        <f t="shared" si="76"/>
        <v>6.1555624299865302E-2</v>
      </c>
      <c r="Y312" s="27">
        <f t="shared" si="77"/>
        <v>-1.8310524029347512E-2</v>
      </c>
      <c r="Z312" s="28">
        <f t="shared" si="78"/>
        <v>4.7541564865965423E-4</v>
      </c>
      <c r="AA312" s="28">
        <f t="shared" si="79"/>
        <v>7.4533683577954419E-4</v>
      </c>
      <c r="AB312" s="28">
        <f t="shared" si="80"/>
        <v>7.3848413329933148E-3</v>
      </c>
      <c r="AC312" s="28">
        <f t="shared" si="81"/>
        <v>3.7890948829461678E-3</v>
      </c>
      <c r="AD312" s="28">
        <f t="shared" si="82"/>
        <v>3.3527529022931265E-4</v>
      </c>
    </row>
    <row r="313" spans="10:30" x14ac:dyDescent="0.35">
      <c r="J313" s="38">
        <f>'Part 1 Data'!B313/'Part 1 Data'!B312-1</f>
        <v>-0.12012142237640933</v>
      </c>
      <c r="K313" s="38">
        <f>'Part 1 Data'!C313/'Part 1 Data'!C312-1</f>
        <v>-1.3898552415314569E-2</v>
      </c>
      <c r="L313" s="38">
        <f>'Part 1 Data'!D313/'Part 1 Data'!D312-1</f>
        <v>-6.7488890473144103E-4</v>
      </c>
      <c r="M313" s="38">
        <f>'Part 1 Data'!E313/'Part 1 Data'!E312-1</f>
        <v>1.8689598253507578E-2</v>
      </c>
      <c r="N313" s="38">
        <f>'Part 1 Data'!F313/'Part 1 Data'!F312-1</f>
        <v>-0.16488549618320614</v>
      </c>
      <c r="O313" s="5">
        <f>'Part 1 Data'!G313/'Part 1 Data'!G312-1</f>
        <v>1</v>
      </c>
      <c r="P313" s="29">
        <f t="shared" si="68"/>
        <v>-1.1201214223764093</v>
      </c>
      <c r="Q313" s="30">
        <f t="shared" si="69"/>
        <v>-1.0138985524153146</v>
      </c>
      <c r="R313" s="30">
        <f t="shared" si="70"/>
        <v>-1.0006748889047314</v>
      </c>
      <c r="S313" s="30">
        <f t="shared" si="71"/>
        <v>-0.98131040174649242</v>
      </c>
      <c r="T313" s="31">
        <f t="shared" si="72"/>
        <v>-1.164885496183206</v>
      </c>
      <c r="U313" s="27">
        <f t="shared" si="73"/>
        <v>-0.12893191924926858</v>
      </c>
      <c r="V313" s="27">
        <f t="shared" si="74"/>
        <v>-2.9118779015627753E-2</v>
      </c>
      <c r="W313" s="27">
        <f t="shared" si="75"/>
        <v>-8.4231900984341468E-3</v>
      </c>
      <c r="X313" s="27">
        <f t="shared" si="76"/>
        <v>1.0474137787094193E-2</v>
      </c>
      <c r="Y313" s="27">
        <f t="shared" si="77"/>
        <v>-0.17712621748114243</v>
      </c>
      <c r="Z313" s="28">
        <f t="shared" si="78"/>
        <v>1.6623439801299916E-2</v>
      </c>
      <c r="AA313" s="28">
        <f t="shared" si="79"/>
        <v>8.4790329136096325E-4</v>
      </c>
      <c r="AB313" s="28">
        <f t="shared" si="80"/>
        <v>7.0950131434359046E-5</v>
      </c>
      <c r="AC313" s="28">
        <f t="shared" si="81"/>
        <v>1.0970756238303444E-4</v>
      </c>
      <c r="AD313" s="28">
        <f t="shared" si="82"/>
        <v>3.137369691917697E-2</v>
      </c>
    </row>
    <row r="314" spans="10:30" x14ac:dyDescent="0.35">
      <c r="J314" s="38">
        <f>'Part 1 Data'!B314/'Part 1 Data'!B313-1</f>
        <v>-8.5017249876786494E-2</v>
      </c>
      <c r="K314" s="38">
        <f>'Part 1 Data'!C314/'Part 1 Data'!C313-1</f>
        <v>-2.6016022524033011E-2</v>
      </c>
      <c r="L314" s="38">
        <f>'Part 1 Data'!D314/'Part 1 Data'!D313-1</f>
        <v>-2.7912661761698487E-2</v>
      </c>
      <c r="M314" s="38">
        <f>'Part 1 Data'!E314/'Part 1 Data'!E313-1</f>
        <v>-5.4687295821028159E-2</v>
      </c>
      <c r="N314" s="38">
        <f>'Part 1 Data'!F314/'Part 1 Data'!F313-1</f>
        <v>1.4625228519195677E-2</v>
      </c>
      <c r="O314" s="5">
        <f>'Part 1 Data'!G314/'Part 1 Data'!G313-1</f>
        <v>-0.69444444444444442</v>
      </c>
      <c r="P314" s="29">
        <f t="shared" si="68"/>
        <v>0.60942719456765793</v>
      </c>
      <c r="Q314" s="30">
        <f t="shared" si="69"/>
        <v>0.66842842192041141</v>
      </c>
      <c r="R314" s="30">
        <f t="shared" si="70"/>
        <v>0.66653178268274593</v>
      </c>
      <c r="S314" s="30">
        <f t="shared" si="71"/>
        <v>0.63975714862341626</v>
      </c>
      <c r="T314" s="31">
        <f t="shared" si="72"/>
        <v>0.7090696729636401</v>
      </c>
      <c r="U314" s="27">
        <f t="shared" si="73"/>
        <v>-9.3827746749645752E-2</v>
      </c>
      <c r="V314" s="27">
        <f t="shared" si="74"/>
        <v>-4.1236249124346196E-2</v>
      </c>
      <c r="W314" s="27">
        <f t="shared" si="75"/>
        <v>-3.5660962955401193E-2</v>
      </c>
      <c r="X314" s="27">
        <f t="shared" si="76"/>
        <v>-6.2902756287441547E-2</v>
      </c>
      <c r="Y314" s="27">
        <f t="shared" si="77"/>
        <v>2.3845072212593868E-3</v>
      </c>
      <c r="Z314" s="28">
        <f t="shared" si="78"/>
        <v>8.803646060115659E-3</v>
      </c>
      <c r="AA314" s="28">
        <f t="shared" si="79"/>
        <v>1.7004282418451424E-3</v>
      </c>
      <c r="AB314" s="28">
        <f t="shared" si="80"/>
        <v>1.2717042789064962E-3</v>
      </c>
      <c r="AC314" s="28">
        <f t="shared" si="81"/>
        <v>3.956756748557267E-3</v>
      </c>
      <c r="AD314" s="28">
        <f t="shared" si="82"/>
        <v>5.6858746882381625E-6</v>
      </c>
    </row>
    <row r="315" spans="10:30" x14ac:dyDescent="0.35">
      <c r="J315" s="38">
        <f>'Part 1 Data'!B315/'Part 1 Data'!B314-1</f>
        <v>-0.14839752221922975</v>
      </c>
      <c r="K315" s="38">
        <f>'Part 1 Data'!C315/'Part 1 Data'!C314-1</f>
        <v>1.6244130573658033E-2</v>
      </c>
      <c r="L315" s="38">
        <f>'Part 1 Data'!D315/'Part 1 Data'!D314-1</f>
        <v>-5.1156100472616539E-2</v>
      </c>
      <c r="M315" s="38">
        <f>'Part 1 Data'!E315/'Part 1 Data'!E314-1</f>
        <v>-7.21513387981918E-2</v>
      </c>
      <c r="N315" s="38">
        <f>'Part 1 Data'!F315/'Part 1 Data'!F314-1</f>
        <v>-9.5495495495495519E-2</v>
      </c>
      <c r="O315" s="5">
        <f>'Part 1 Data'!G315/'Part 1 Data'!G314-1</f>
        <v>1.7272727272727271</v>
      </c>
      <c r="P315" s="29">
        <f t="shared" si="68"/>
        <v>-1.8756702494919568</v>
      </c>
      <c r="Q315" s="30">
        <f t="shared" si="69"/>
        <v>-1.711028596699069</v>
      </c>
      <c r="R315" s="30">
        <f t="shared" si="70"/>
        <v>-1.7784288277453437</v>
      </c>
      <c r="S315" s="30">
        <f t="shared" si="71"/>
        <v>-1.7994240660709189</v>
      </c>
      <c r="T315" s="31">
        <f t="shared" si="72"/>
        <v>-1.8227682227682225</v>
      </c>
      <c r="U315" s="27">
        <f t="shared" si="73"/>
        <v>-0.15720801909208901</v>
      </c>
      <c r="V315" s="27">
        <f t="shared" si="74"/>
        <v>1.0239039733448505E-3</v>
      </c>
      <c r="W315" s="27">
        <f t="shared" si="75"/>
        <v>-5.8904401666319245E-2</v>
      </c>
      <c r="X315" s="27">
        <f t="shared" si="76"/>
        <v>-8.0366799264605188E-2</v>
      </c>
      <c r="Y315" s="27">
        <f t="shared" si="77"/>
        <v>-0.10773621679343182</v>
      </c>
      <c r="Z315" s="28">
        <f t="shared" si="78"/>
        <v>2.4714361266858623E-2</v>
      </c>
      <c r="AA315" s="28">
        <f t="shared" si="79"/>
        <v>1.0483793466313725E-6</v>
      </c>
      <c r="AB315" s="28">
        <f t="shared" si="80"/>
        <v>3.4697285356670732E-3</v>
      </c>
      <c r="AC315" s="28">
        <f t="shared" si="81"/>
        <v>6.4588224240373446E-3</v>
      </c>
      <c r="AD315" s="28">
        <f t="shared" si="82"/>
        <v>1.160709240896134E-2</v>
      </c>
    </row>
    <row r="316" spans="10:30" x14ac:dyDescent="0.35">
      <c r="J316" s="38">
        <f>'Part 1 Data'!B316/'Part 1 Data'!B315-1</f>
        <v>8.7602783048703392E-2</v>
      </c>
      <c r="K316" s="38">
        <f>'Part 1 Data'!C316/'Part 1 Data'!C315-1</f>
        <v>1.6065942863151994E-2</v>
      </c>
      <c r="L316" s="38">
        <f>'Part 1 Data'!D316/'Part 1 Data'!D315-1</f>
        <v>2.0094050675989239E-2</v>
      </c>
      <c r="M316" s="38">
        <f>'Part 1 Data'!E316/'Part 1 Data'!E315-1</f>
        <v>3.6515870473693202E-2</v>
      </c>
      <c r="N316" s="38">
        <f>'Part 1 Data'!F316/'Part 1 Data'!F315-1</f>
        <v>1.7928286852589626E-2</v>
      </c>
      <c r="O316" s="5">
        <f>'Part 1 Data'!G316/'Part 1 Data'!G315-1</f>
        <v>0.66666666666666674</v>
      </c>
      <c r="P316" s="29">
        <f t="shared" si="68"/>
        <v>-0.57906388361796335</v>
      </c>
      <c r="Q316" s="30">
        <f t="shared" si="69"/>
        <v>-0.65060072380351475</v>
      </c>
      <c r="R316" s="30">
        <f t="shared" si="70"/>
        <v>-0.6465726159906775</v>
      </c>
      <c r="S316" s="30">
        <f t="shared" si="71"/>
        <v>-0.63015079619297354</v>
      </c>
      <c r="T316" s="31">
        <f t="shared" si="72"/>
        <v>-0.64873837981407712</v>
      </c>
      <c r="U316" s="27">
        <f t="shared" si="73"/>
        <v>7.8792286175844134E-2</v>
      </c>
      <c r="V316" s="27">
        <f t="shared" si="74"/>
        <v>8.4571626283881131E-4</v>
      </c>
      <c r="W316" s="27">
        <f t="shared" si="75"/>
        <v>1.2345749482286533E-2</v>
      </c>
      <c r="X316" s="27">
        <f t="shared" si="76"/>
        <v>2.8300410007279817E-2</v>
      </c>
      <c r="Y316" s="27">
        <f t="shared" si="77"/>
        <v>5.6875655546533357E-3</v>
      </c>
      <c r="Z316" s="28">
        <f t="shared" si="78"/>
        <v>6.2082243608161183E-3</v>
      </c>
      <c r="AA316" s="28">
        <f t="shared" si="79"/>
        <v>7.1523599723004534E-7</v>
      </c>
      <c r="AB316" s="28">
        <f t="shared" si="80"/>
        <v>1.524175302793782E-4</v>
      </c>
      <c r="AC316" s="28">
        <f t="shared" si="81"/>
        <v>8.0091320658014361E-4</v>
      </c>
      <c r="AD316" s="28">
        <f t="shared" si="82"/>
        <v>3.2348401938479105E-5</v>
      </c>
    </row>
    <row r="317" spans="10:30" x14ac:dyDescent="0.35">
      <c r="J317" s="38">
        <f>'Part 1 Data'!B317/'Part 1 Data'!B316-1</f>
        <v>6.9496946786856695E-2</v>
      </c>
      <c r="K317" s="38">
        <f>'Part 1 Data'!C317/'Part 1 Data'!C316-1</f>
        <v>4.5407455019357723E-2</v>
      </c>
      <c r="L317" s="38">
        <f>'Part 1 Data'!D317/'Part 1 Data'!D316-1</f>
        <v>4.7731695604923408E-2</v>
      </c>
      <c r="M317" s="38">
        <f>'Part 1 Data'!E317/'Part 1 Data'!E316-1</f>
        <v>-2.3881562398936351E-2</v>
      </c>
      <c r="N317" s="38">
        <f>'Part 1 Data'!F317/'Part 1 Data'!F316-1</f>
        <v>9.393346379647749E-2</v>
      </c>
      <c r="O317" s="5">
        <f>'Part 1 Data'!G317/'Part 1 Data'!G316-1</f>
        <v>0.24</v>
      </c>
      <c r="P317" s="29">
        <f t="shared" si="68"/>
        <v>-0.1705030532131433</v>
      </c>
      <c r="Q317" s="30">
        <f t="shared" si="69"/>
        <v>-0.19459254498064227</v>
      </c>
      <c r="R317" s="30">
        <f t="shared" si="70"/>
        <v>-0.19226830439507658</v>
      </c>
      <c r="S317" s="30">
        <f t="shared" si="71"/>
        <v>-0.26388156239893634</v>
      </c>
      <c r="T317" s="31">
        <f t="shared" si="72"/>
        <v>-0.1460665362035225</v>
      </c>
      <c r="U317" s="27">
        <f t="shared" si="73"/>
        <v>6.0686449913997437E-2</v>
      </c>
      <c r="V317" s="27">
        <f t="shared" si="74"/>
        <v>3.0187228419044539E-2</v>
      </c>
      <c r="W317" s="27">
        <f t="shared" si="75"/>
        <v>3.9983394411220702E-2</v>
      </c>
      <c r="X317" s="27">
        <f t="shared" si="76"/>
        <v>-3.2097022865349739E-2</v>
      </c>
      <c r="Y317" s="27">
        <f t="shared" si="77"/>
        <v>8.1692742498541193E-2</v>
      </c>
      <c r="Z317" s="28">
        <f t="shared" si="78"/>
        <v>3.6828452031641193E-3</v>
      </c>
      <c r="AA317" s="28">
        <f t="shared" si="79"/>
        <v>9.1126875962357023E-4</v>
      </c>
      <c r="AB317" s="28">
        <f t="shared" si="80"/>
        <v>1.5986718286432348E-3</v>
      </c>
      <c r="AC317" s="28">
        <f t="shared" si="81"/>
        <v>1.0302188768187839E-3</v>
      </c>
      <c r="AD317" s="28">
        <f t="shared" si="82"/>
        <v>6.6737041769329587E-3</v>
      </c>
    </row>
    <row r="318" spans="10:30" x14ac:dyDescent="0.35">
      <c r="J318" s="38">
        <f>'Part 1 Data'!B318/'Part 1 Data'!B317-1</f>
        <v>0.21669385535617169</v>
      </c>
      <c r="K318" s="38">
        <f>'Part 1 Data'!C318/'Part 1 Data'!C317-1</f>
        <v>-1.23253301543923E-2</v>
      </c>
      <c r="L318" s="38">
        <f>'Part 1 Data'!D318/'Part 1 Data'!D317-1</f>
        <v>4.1731394552242396E-3</v>
      </c>
      <c r="M318" s="38">
        <f>'Part 1 Data'!E318/'Part 1 Data'!E317-1</f>
        <v>-3.9095286477889291E-3</v>
      </c>
      <c r="N318" s="38">
        <f>'Part 1 Data'!F318/'Part 1 Data'!F317-1</f>
        <v>0.1234347048300537</v>
      </c>
      <c r="O318" s="5">
        <f>'Part 1 Data'!G318/'Part 1 Data'!G317-1</f>
        <v>-6.4516129032258118E-2</v>
      </c>
      <c r="P318" s="29">
        <f t="shared" si="68"/>
        <v>0.28120998438842981</v>
      </c>
      <c r="Q318" s="30">
        <f t="shared" si="69"/>
        <v>5.2190798877865818E-2</v>
      </c>
      <c r="R318" s="30">
        <f t="shared" si="70"/>
        <v>6.8689268487482358E-2</v>
      </c>
      <c r="S318" s="30">
        <f t="shared" si="71"/>
        <v>6.0606600384469189E-2</v>
      </c>
      <c r="T318" s="31">
        <f t="shared" si="72"/>
        <v>0.18795083386231182</v>
      </c>
      <c r="U318" s="27">
        <f t="shared" si="73"/>
        <v>0.20788335848331244</v>
      </c>
      <c r="V318" s="27">
        <f t="shared" si="74"/>
        <v>-2.7545556754705484E-2</v>
      </c>
      <c r="W318" s="27">
        <f t="shared" si="75"/>
        <v>-3.5751617384784662E-3</v>
      </c>
      <c r="X318" s="27">
        <f t="shared" si="76"/>
        <v>-1.2124989114202313E-2</v>
      </c>
      <c r="Y318" s="27">
        <f t="shared" si="77"/>
        <v>0.1111939835321174</v>
      </c>
      <c r="Z318" s="28">
        <f t="shared" si="78"/>
        <v>4.3215490734301386E-2</v>
      </c>
      <c r="AA318" s="28">
        <f t="shared" si="79"/>
        <v>7.5875769692670091E-4</v>
      </c>
      <c r="AB318" s="28">
        <f t="shared" si="80"/>
        <v>1.2781781456280369E-5</v>
      </c>
      <c r="AC318" s="28">
        <f t="shared" si="81"/>
        <v>1.4701536101952459E-4</v>
      </c>
      <c r="AD318" s="28">
        <f t="shared" si="82"/>
        <v>1.2364101973740795E-2</v>
      </c>
    </row>
    <row r="319" spans="10:30" x14ac:dyDescent="0.35">
      <c r="J319" s="38">
        <f>'Part 1 Data'!B319/'Part 1 Data'!B318-1</f>
        <v>9.6536312849162087E-2</v>
      </c>
      <c r="K319" s="38">
        <f>'Part 1 Data'!C319/'Part 1 Data'!C318-1</f>
        <v>-8.0152581049319771E-3</v>
      </c>
      <c r="L319" s="38">
        <f>'Part 1 Data'!D319/'Part 1 Data'!D318-1</f>
        <v>8.5998568291991706E-3</v>
      </c>
      <c r="M319" s="38">
        <f>'Part 1 Data'!E319/'Part 1 Data'!E318-1</f>
        <v>2.8383262744748894E-3</v>
      </c>
      <c r="N319" s="38">
        <f>'Part 1 Data'!F319/'Part 1 Data'!F318-1</f>
        <v>-0.13057324840764328</v>
      </c>
      <c r="O319" s="5">
        <f>'Part 1 Data'!G319/'Part 1 Data'!G318-1</f>
        <v>1.7241379310344751E-2</v>
      </c>
      <c r="P319" s="29">
        <f t="shared" si="68"/>
        <v>7.9294933538817336E-2</v>
      </c>
      <c r="Q319" s="30">
        <f t="shared" si="69"/>
        <v>-2.5256637415276728E-2</v>
      </c>
      <c r="R319" s="30">
        <f t="shared" si="70"/>
        <v>-8.6415224811455804E-3</v>
      </c>
      <c r="S319" s="30">
        <f t="shared" si="71"/>
        <v>-1.4403053035869862E-2</v>
      </c>
      <c r="T319" s="31">
        <f t="shared" si="72"/>
        <v>-0.14781462771798803</v>
      </c>
      <c r="U319" s="27">
        <f t="shared" si="73"/>
        <v>8.7725815976302829E-2</v>
      </c>
      <c r="V319" s="27">
        <f t="shared" si="74"/>
        <v>-2.3235484705245162E-2</v>
      </c>
      <c r="W319" s="27">
        <f t="shared" si="75"/>
        <v>8.5155563549646485E-4</v>
      </c>
      <c r="X319" s="27">
        <f t="shared" si="76"/>
        <v>-5.377134191938495E-3</v>
      </c>
      <c r="Y319" s="27">
        <f t="shared" si="77"/>
        <v>-0.14281396970557958</v>
      </c>
      <c r="Z319" s="28">
        <f t="shared" si="78"/>
        <v>7.6958187887081484E-3</v>
      </c>
      <c r="AA319" s="28">
        <f t="shared" si="79"/>
        <v>5.3988774948768184E-4</v>
      </c>
      <c r="AB319" s="28">
        <f t="shared" si="80"/>
        <v>7.2514700034578815E-7</v>
      </c>
      <c r="AC319" s="28">
        <f t="shared" si="81"/>
        <v>2.8913572118114052E-5</v>
      </c>
      <c r="AD319" s="28">
        <f t="shared" si="82"/>
        <v>2.0395829943066202E-2</v>
      </c>
    </row>
    <row r="320" spans="10:30" x14ac:dyDescent="0.35">
      <c r="J320" s="38">
        <f>'Part 1 Data'!B320/'Part 1 Data'!B319-1</f>
        <v>-1.0189525168126101E-3</v>
      </c>
      <c r="K320" s="38">
        <f>'Part 1 Data'!C320/'Part 1 Data'!C319-1</f>
        <v>1.8119514890153621E-2</v>
      </c>
      <c r="L320" s="38">
        <f>'Part 1 Data'!D320/'Part 1 Data'!D319-1</f>
        <v>1.7243596766587377E-3</v>
      </c>
      <c r="M320" s="38">
        <f>'Part 1 Data'!E320/'Part 1 Data'!E319-1</f>
        <v>-1.215404459185554E-2</v>
      </c>
      <c r="N320" s="38">
        <f>'Part 1 Data'!F320/'Part 1 Data'!F319-1</f>
        <v>9.5238095238095344E-2</v>
      </c>
      <c r="O320" s="5">
        <f>'Part 1 Data'!G320/'Part 1 Data'!G319-1</f>
        <v>3.3898305084745894E-2</v>
      </c>
      <c r="P320" s="29">
        <f t="shared" si="68"/>
        <v>-3.4917257601558505E-2</v>
      </c>
      <c r="Q320" s="30">
        <f t="shared" si="69"/>
        <v>-1.5778790194592274E-2</v>
      </c>
      <c r="R320" s="30">
        <f t="shared" si="70"/>
        <v>-3.2173945408087157E-2</v>
      </c>
      <c r="S320" s="30">
        <f t="shared" si="71"/>
        <v>-4.6052349676601434E-2</v>
      </c>
      <c r="T320" s="31">
        <f t="shared" si="72"/>
        <v>6.1339790153349449E-2</v>
      </c>
      <c r="U320" s="27">
        <f t="shared" si="73"/>
        <v>-9.8294493896718717E-3</v>
      </c>
      <c r="V320" s="27">
        <f t="shared" si="74"/>
        <v>2.899288289840438E-3</v>
      </c>
      <c r="W320" s="27">
        <f t="shared" si="75"/>
        <v>-6.0239415170439681E-3</v>
      </c>
      <c r="X320" s="27">
        <f t="shared" si="76"/>
        <v>-2.0369505058268924E-2</v>
      </c>
      <c r="Y320" s="27">
        <f t="shared" si="77"/>
        <v>8.2997373940159047E-2</v>
      </c>
      <c r="Z320" s="28">
        <f t="shared" si="78"/>
        <v>9.6618075304120729E-5</v>
      </c>
      <c r="AA320" s="28">
        <f t="shared" si="79"/>
        <v>8.405872587605892E-6</v>
      </c>
      <c r="AB320" s="28">
        <f t="shared" si="80"/>
        <v>3.6287871400765984E-5</v>
      </c>
      <c r="AC320" s="28">
        <f t="shared" si="81"/>
        <v>4.1491673631884328E-4</v>
      </c>
      <c r="AD320" s="28">
        <f t="shared" si="82"/>
        <v>6.8885640809625923E-3</v>
      </c>
    </row>
    <row r="321" spans="10:30" x14ac:dyDescent="0.35">
      <c r="J321" s="38">
        <f>'Part 1 Data'!B321/'Part 1 Data'!B320-1</f>
        <v>-0.18298653610771121</v>
      </c>
      <c r="K321" s="38">
        <f>'Part 1 Data'!C321/'Part 1 Data'!C320-1</f>
        <v>8.4939773335388491E-3</v>
      </c>
      <c r="L321" s="38">
        <f>'Part 1 Data'!D321/'Part 1 Data'!D320-1</f>
        <v>3.2283221189281841E-2</v>
      </c>
      <c r="M321" s="38">
        <f>'Part 1 Data'!E321/'Part 1 Data'!E320-1</f>
        <v>2.9248056347275897E-2</v>
      </c>
      <c r="N321" s="38">
        <f>'Part 1 Data'!F321/'Part 1 Data'!F320-1</f>
        <v>0.20568561872909696</v>
      </c>
      <c r="O321" s="5">
        <f>'Part 1 Data'!G321/'Part 1 Data'!G320-1</f>
        <v>3.2786885245901676E-2</v>
      </c>
      <c r="P321" s="29">
        <f t="shared" si="68"/>
        <v>-0.21577342135361288</v>
      </c>
      <c r="Q321" s="30">
        <f t="shared" si="69"/>
        <v>-2.4292907912362827E-2</v>
      </c>
      <c r="R321" s="30">
        <f t="shared" si="70"/>
        <v>-5.0366405661983471E-4</v>
      </c>
      <c r="S321" s="30">
        <f t="shared" si="71"/>
        <v>-3.5388288986257788E-3</v>
      </c>
      <c r="T321" s="31">
        <f t="shared" si="72"/>
        <v>0.17289873348319529</v>
      </c>
      <c r="U321" s="27">
        <f t="shared" si="73"/>
        <v>-0.19179703298057046</v>
      </c>
      <c r="V321" s="27">
        <f t="shared" si="74"/>
        <v>-6.7262492667743336E-3</v>
      </c>
      <c r="W321" s="27">
        <f t="shared" si="75"/>
        <v>2.4534919995579135E-2</v>
      </c>
      <c r="X321" s="27">
        <f t="shared" si="76"/>
        <v>2.1032595880862513E-2</v>
      </c>
      <c r="Y321" s="27">
        <f t="shared" si="77"/>
        <v>0.19344489743116067</v>
      </c>
      <c r="Z321" s="28">
        <f t="shared" si="78"/>
        <v>3.6786101860150036E-2</v>
      </c>
      <c r="AA321" s="28">
        <f t="shared" si="79"/>
        <v>4.524242919878226E-5</v>
      </c>
      <c r="AB321" s="28">
        <f t="shared" si="80"/>
        <v>6.0196229918946893E-4</v>
      </c>
      <c r="AC321" s="28">
        <f t="shared" si="81"/>
        <v>4.4237008948767474E-4</v>
      </c>
      <c r="AD321" s="28">
        <f t="shared" si="82"/>
        <v>3.7420928342152271E-2</v>
      </c>
    </row>
    <row r="322" spans="10:30" x14ac:dyDescent="0.35">
      <c r="J322" s="38">
        <f>'Part 1 Data'!B322/'Part 1 Data'!B321-1</f>
        <v>7.7902621722846455E-2</v>
      </c>
      <c r="K322" s="38">
        <f>'Part 1 Data'!C322/'Part 1 Data'!C321-1</f>
        <v>1.3312285921593725E-2</v>
      </c>
      <c r="L322" s="38">
        <f>'Part 1 Data'!D322/'Part 1 Data'!D321-1</f>
        <v>9.2130235300746932E-6</v>
      </c>
      <c r="M322" s="38">
        <f>'Part 1 Data'!E322/'Part 1 Data'!E321-1</f>
        <v>2.7641250924274718E-2</v>
      </c>
      <c r="N322" s="38">
        <f>'Part 1 Data'!F322/'Part 1 Data'!F321-1</f>
        <v>-7.628294036061023E-2</v>
      </c>
      <c r="O322" s="5">
        <f>'Part 1 Data'!G322/'Part 1 Data'!G321-1</f>
        <v>6.3492063492063489E-2</v>
      </c>
      <c r="P322" s="29">
        <f t="shared" si="68"/>
        <v>1.4410558230782966E-2</v>
      </c>
      <c r="Q322" s="30">
        <f t="shared" si="69"/>
        <v>-5.0179777570469764E-2</v>
      </c>
      <c r="R322" s="30">
        <f t="shared" si="70"/>
        <v>-6.3482850468533414E-2</v>
      </c>
      <c r="S322" s="30">
        <f t="shared" si="71"/>
        <v>-3.585081256778877E-2</v>
      </c>
      <c r="T322" s="31">
        <f t="shared" si="72"/>
        <v>-0.13977500385267372</v>
      </c>
      <c r="U322" s="27">
        <f t="shared" si="73"/>
        <v>6.9092124849987196E-2</v>
      </c>
      <c r="V322" s="27">
        <f t="shared" si="74"/>
        <v>-1.9079406787194577E-3</v>
      </c>
      <c r="W322" s="27">
        <f t="shared" si="75"/>
        <v>-7.7390881701726311E-3</v>
      </c>
      <c r="X322" s="27">
        <f t="shared" si="76"/>
        <v>1.9425790457861334E-2</v>
      </c>
      <c r="Y322" s="27">
        <f t="shared" si="77"/>
        <v>-8.8523661658546526E-2</v>
      </c>
      <c r="Z322" s="28">
        <f t="shared" si="78"/>
        <v>4.7737217162862186E-3</v>
      </c>
      <c r="AA322" s="28">
        <f t="shared" si="79"/>
        <v>3.640237633512465E-6</v>
      </c>
      <c r="AB322" s="28">
        <f t="shared" si="80"/>
        <v>5.9893485705705965E-5</v>
      </c>
      <c r="AC322" s="28">
        <f t="shared" si="81"/>
        <v>3.7736133491273648E-4</v>
      </c>
      <c r="AD322" s="28">
        <f t="shared" si="82"/>
        <v>7.8364386734368196E-3</v>
      </c>
    </row>
    <row r="323" spans="10:30" x14ac:dyDescent="0.35">
      <c r="J323" s="38">
        <f>'Part 1 Data'!B323/'Part 1 Data'!B322-1</f>
        <v>0.13041463979615453</v>
      </c>
      <c r="K323" s="38">
        <f>'Part 1 Data'!C323/'Part 1 Data'!C322-1</f>
        <v>5.6122563830851568E-4</v>
      </c>
      <c r="L323" s="38">
        <f>'Part 1 Data'!D323/'Part 1 Data'!D322-1</f>
        <v>-4.4498493684531626E-3</v>
      </c>
      <c r="M323" s="38">
        <f>'Part 1 Data'!E323/'Part 1 Data'!E322-1</f>
        <v>1.8249282232521535E-2</v>
      </c>
      <c r="N323" s="38">
        <f>'Part 1 Data'!F323/'Part 1 Data'!F322-1</f>
        <v>8.4084084084084187E-2</v>
      </c>
      <c r="O323" s="5">
        <f>'Part 1 Data'!G323/'Part 1 Data'!G322-1</f>
        <v>1.4925373134328401E-2</v>
      </c>
      <c r="P323" s="29">
        <f t="shared" si="68"/>
        <v>0.11548926666182613</v>
      </c>
      <c r="Q323" s="30">
        <f t="shared" si="69"/>
        <v>-1.4364147496019886E-2</v>
      </c>
      <c r="R323" s="30">
        <f t="shared" si="70"/>
        <v>-1.9375222502781564E-2</v>
      </c>
      <c r="S323" s="30">
        <f t="shared" si="71"/>
        <v>3.3239090981931341E-3</v>
      </c>
      <c r="T323" s="31">
        <f t="shared" si="72"/>
        <v>6.9158710949755786E-2</v>
      </c>
      <c r="U323" s="27">
        <f t="shared" si="73"/>
        <v>0.12160414292329527</v>
      </c>
      <c r="V323" s="27">
        <f t="shared" si="74"/>
        <v>-1.4659000962004667E-2</v>
      </c>
      <c r="W323" s="27">
        <f t="shared" si="75"/>
        <v>-1.2198150562155868E-2</v>
      </c>
      <c r="X323" s="27">
        <f t="shared" si="76"/>
        <v>1.0033821766108151E-2</v>
      </c>
      <c r="Y323" s="27">
        <f t="shared" si="77"/>
        <v>7.1843362786147891E-2</v>
      </c>
      <c r="Z323" s="28">
        <f t="shared" si="78"/>
        <v>1.4787567576109224E-2</v>
      </c>
      <c r="AA323" s="28">
        <f t="shared" si="79"/>
        <v>2.1488630920405376E-4</v>
      </c>
      <c r="AB323" s="28">
        <f t="shared" si="80"/>
        <v>1.4879487713702352E-4</v>
      </c>
      <c r="AC323" s="28">
        <f t="shared" si="81"/>
        <v>1.0067757923402569E-4</v>
      </c>
      <c r="AD323" s="28">
        <f t="shared" si="82"/>
        <v>5.1614687764220592E-3</v>
      </c>
    </row>
    <row r="324" spans="10:30" x14ac:dyDescent="0.35">
      <c r="J324" s="38">
        <f>'Part 1 Data'!B324/'Part 1 Data'!B323-1</f>
        <v>-4.3852459016393452E-2</v>
      </c>
      <c r="K324" s="38">
        <f>'Part 1 Data'!C324/'Part 1 Data'!C323-1</f>
        <v>-3.7704777733147399E-3</v>
      </c>
      <c r="L324" s="38">
        <f>'Part 1 Data'!D324/'Part 1 Data'!D323-1</f>
        <v>-2.2894688136220642E-2</v>
      </c>
      <c r="M324" s="38">
        <f>'Part 1 Data'!E324/'Part 1 Data'!E323-1</f>
        <v>-8.0293184431852183E-3</v>
      </c>
      <c r="N324" s="38">
        <f>'Part 1 Data'!F324/'Part 1 Data'!F323-1</f>
        <v>-0.12603878116343492</v>
      </c>
      <c r="O324" s="5">
        <f>'Part 1 Data'!G324/'Part 1 Data'!G323-1</f>
        <v>-7.3529411764705954E-2</v>
      </c>
      <c r="P324" s="29">
        <f t="shared" ref="P324:P382" si="83">J324-$O324</f>
        <v>2.9676952748312502E-2</v>
      </c>
      <c r="Q324" s="30">
        <f t="shared" ref="Q324:Q382" si="84">K324-$O324</f>
        <v>6.9758933991391214E-2</v>
      </c>
      <c r="R324" s="30">
        <f t="shared" ref="R324:R382" si="85">L324-$O324</f>
        <v>5.0634723628485312E-2</v>
      </c>
      <c r="S324" s="30">
        <f t="shared" ref="S324:S382" si="86">M324-$O324</f>
        <v>6.5500093321520736E-2</v>
      </c>
      <c r="T324" s="31">
        <f t="shared" ref="T324:T382" si="87">N324-$O324</f>
        <v>-5.2509369398728967E-2</v>
      </c>
      <c r="U324" s="27">
        <f t="shared" ref="U324:U382" si="88">J324-B$2</f>
        <v>-5.2662955889252711E-2</v>
      </c>
      <c r="V324" s="27">
        <f t="shared" ref="V324:V382" si="89">K324-C$2</f>
        <v>-1.8990704373627924E-2</v>
      </c>
      <c r="W324" s="27">
        <f t="shared" ref="W324:W382" si="90">L324-D$2</f>
        <v>-3.0642989329923348E-2</v>
      </c>
      <c r="X324" s="27">
        <f t="shared" ref="X324:X382" si="91">M324-E$2</f>
        <v>-1.6244778909598603E-2</v>
      </c>
      <c r="Y324" s="27">
        <f t="shared" ref="Y324:Y382" si="92">N324-F$2</f>
        <v>-0.13827950246137122</v>
      </c>
      <c r="Z324" s="28">
        <f t="shared" ref="Z324:Z382" si="93">(U324)^2</f>
        <v>2.7733869229933767E-3</v>
      </c>
      <c r="AA324" s="28">
        <f t="shared" ref="AA324:AA382" si="94">(V324)^2</f>
        <v>3.6064685260653079E-4</v>
      </c>
      <c r="AB324" s="28">
        <f t="shared" ref="AB324:AB382" si="95">(W324)^2</f>
        <v>9.3899279507379612E-4</v>
      </c>
      <c r="AC324" s="28">
        <f t="shared" ref="AC324:AC382" si="96">(X324)^2</f>
        <v>2.6389284182173954E-4</v>
      </c>
      <c r="AD324" s="28">
        <f t="shared" ref="AD324:AD382" si="97">(Y324)^2</f>
        <v>1.9121220800964369E-2</v>
      </c>
    </row>
    <row r="325" spans="10:30" x14ac:dyDescent="0.35">
      <c r="J325" s="38">
        <f>'Part 1 Data'!B325/'Part 1 Data'!B324-1</f>
        <v>9.4727818259751517E-2</v>
      </c>
      <c r="K325" s="38">
        <f>'Part 1 Data'!C325/'Part 1 Data'!C324-1</f>
        <v>-4.8559818054889625E-2</v>
      </c>
      <c r="L325" s="38">
        <f>'Part 1 Data'!D325/'Part 1 Data'!D324-1</f>
        <v>3.7580739870816338E-2</v>
      </c>
      <c r="M325" s="38">
        <f>'Part 1 Data'!E325/'Part 1 Data'!E324-1</f>
        <v>3.2181692472082135E-2</v>
      </c>
      <c r="N325" s="38">
        <f>'Part 1 Data'!F325/'Part 1 Data'!F324-1</f>
        <v>0.2155309033280508</v>
      </c>
      <c r="O325" s="5">
        <f>'Part 1 Data'!G325/'Part 1 Data'!G324-1</f>
        <v>0.11111111111111094</v>
      </c>
      <c r="P325" s="29">
        <f t="shared" si="83"/>
        <v>-1.6383292851359421E-2</v>
      </c>
      <c r="Q325" s="30">
        <f t="shared" si="84"/>
        <v>-0.15967092916600056</v>
      </c>
      <c r="R325" s="30">
        <f t="shared" si="85"/>
        <v>-7.3530371240294601E-2</v>
      </c>
      <c r="S325" s="30">
        <f t="shared" si="86"/>
        <v>-7.8929418639028803E-2</v>
      </c>
      <c r="T325" s="31">
        <f t="shared" si="87"/>
        <v>0.10441979221693987</v>
      </c>
      <c r="U325" s="27">
        <f t="shared" si="88"/>
        <v>8.5917321386892259E-2</v>
      </c>
      <c r="V325" s="27">
        <f t="shared" si="89"/>
        <v>-6.3780044655202803E-2</v>
      </c>
      <c r="W325" s="27">
        <f t="shared" si="90"/>
        <v>2.9832438677113632E-2</v>
      </c>
      <c r="X325" s="27">
        <f t="shared" si="91"/>
        <v>2.3966232005668751E-2</v>
      </c>
      <c r="Y325" s="27">
        <f t="shared" si="92"/>
        <v>0.20329018203011451</v>
      </c>
      <c r="Z325" s="28">
        <f t="shared" si="93"/>
        <v>7.3817861142985337E-3</v>
      </c>
      <c r="AA325" s="28">
        <f t="shared" si="94"/>
        <v>4.067894096219664E-3</v>
      </c>
      <c r="AB325" s="28">
        <f t="shared" si="95"/>
        <v>8.8997439742374536E-4</v>
      </c>
      <c r="AC325" s="28">
        <f t="shared" si="96"/>
        <v>5.7438027654954117E-4</v>
      </c>
      <c r="AD325" s="28">
        <f t="shared" si="97"/>
        <v>4.1326898109837092E-2</v>
      </c>
    </row>
    <row r="326" spans="10:30" x14ac:dyDescent="0.35">
      <c r="J326" s="38">
        <f>'Part 1 Data'!B326/'Part 1 Data'!B325-1</f>
        <v>5.2270947533281209E-2</v>
      </c>
      <c r="K326" s="38">
        <f>'Part 1 Data'!C326/'Part 1 Data'!C325-1</f>
        <v>2.1477712677673066E-2</v>
      </c>
      <c r="L326" s="38">
        <f>'Part 1 Data'!D326/'Part 1 Data'!D325-1</f>
        <v>2.1792905781623739E-2</v>
      </c>
      <c r="M326" s="38">
        <f>'Part 1 Data'!E326/'Part 1 Data'!E325-1</f>
        <v>3.3072837376095121E-2</v>
      </c>
      <c r="N326" s="38">
        <f>'Part 1 Data'!F326/'Part 1 Data'!F325-1</f>
        <v>-0.12646675358539761</v>
      </c>
      <c r="O326" s="5">
        <f>'Part 1 Data'!G326/'Part 1 Data'!G325-1</f>
        <v>4.2857142857142927E-2</v>
      </c>
      <c r="P326" s="29">
        <f t="shared" si="83"/>
        <v>9.4138046761382821E-3</v>
      </c>
      <c r="Q326" s="30">
        <f t="shared" si="84"/>
        <v>-2.137943017946986E-2</v>
      </c>
      <c r="R326" s="30">
        <f t="shared" si="85"/>
        <v>-2.1064237075519188E-2</v>
      </c>
      <c r="S326" s="30">
        <f t="shared" si="86"/>
        <v>-9.7843054810478058E-3</v>
      </c>
      <c r="T326" s="31">
        <f t="shared" si="87"/>
        <v>-0.16932389644254053</v>
      </c>
      <c r="U326" s="27">
        <f t="shared" si="88"/>
        <v>4.3460450660421951E-2</v>
      </c>
      <c r="V326" s="27">
        <f t="shared" si="89"/>
        <v>6.2574860773598837E-3</v>
      </c>
      <c r="W326" s="27">
        <f t="shared" si="90"/>
        <v>1.4044604587921034E-2</v>
      </c>
      <c r="X326" s="27">
        <f t="shared" si="91"/>
        <v>2.4857376909681737E-2</v>
      </c>
      <c r="Y326" s="27">
        <f t="shared" si="92"/>
        <v>-0.1387074748833339</v>
      </c>
      <c r="Z326" s="28">
        <f t="shared" si="93"/>
        <v>1.8888107716069707E-3</v>
      </c>
      <c r="AA326" s="28">
        <f t="shared" si="94"/>
        <v>3.9156132008352785E-5</v>
      </c>
      <c r="AB326" s="28">
        <f t="shared" si="95"/>
        <v>1.9725091803105254E-4</v>
      </c>
      <c r="AC326" s="28">
        <f t="shared" si="96"/>
        <v>6.1788918682997873E-4</v>
      </c>
      <c r="AD326" s="28">
        <f t="shared" si="97"/>
        <v>1.9239763588510705E-2</v>
      </c>
    </row>
    <row r="327" spans="10:30" x14ac:dyDescent="0.35">
      <c r="J327" s="38">
        <f>'Part 1 Data'!B327/'Part 1 Data'!B326-1</f>
        <v>2.7906976744185297E-3</v>
      </c>
      <c r="K327" s="38">
        <f>'Part 1 Data'!C327/'Part 1 Data'!C326-1</f>
        <v>2.7769355200968127E-2</v>
      </c>
      <c r="L327" s="38">
        <f>'Part 1 Data'!D327/'Part 1 Data'!D326-1</f>
        <v>1.8188071448033138E-2</v>
      </c>
      <c r="M327" s="38">
        <f>'Part 1 Data'!E327/'Part 1 Data'!E326-1</f>
        <v>1.3413412102198707E-2</v>
      </c>
      <c r="N327" s="38">
        <f>'Part 1 Data'!F327/'Part 1 Data'!F326-1</f>
        <v>0.13283582089552248</v>
      </c>
      <c r="O327" s="5">
        <f>'Part 1 Data'!G327/'Part 1 Data'!G326-1</f>
        <v>5.4794520547945202E-2</v>
      </c>
      <c r="P327" s="29">
        <f t="shared" si="83"/>
        <v>-5.2003822873526673E-2</v>
      </c>
      <c r="Q327" s="30">
        <f t="shared" si="84"/>
        <v>-2.7025165346977076E-2</v>
      </c>
      <c r="R327" s="30">
        <f t="shared" si="85"/>
        <v>-3.6606449099912064E-2</v>
      </c>
      <c r="S327" s="30">
        <f t="shared" si="86"/>
        <v>-4.1381108445746495E-2</v>
      </c>
      <c r="T327" s="31">
        <f t="shared" si="87"/>
        <v>7.804130034757728E-2</v>
      </c>
      <c r="U327" s="27">
        <f t="shared" si="88"/>
        <v>-6.0197991984407319E-3</v>
      </c>
      <c r="V327" s="27">
        <f t="shared" si="89"/>
        <v>1.2549128600654944E-2</v>
      </c>
      <c r="W327" s="27">
        <f t="shared" si="90"/>
        <v>1.0439770254330433E-2</v>
      </c>
      <c r="X327" s="27">
        <f t="shared" si="91"/>
        <v>5.197951635785323E-3</v>
      </c>
      <c r="Y327" s="27">
        <f t="shared" si="92"/>
        <v>0.12059509959758619</v>
      </c>
      <c r="Z327" s="28">
        <f t="shared" si="93"/>
        <v>3.6237982389547679E-5</v>
      </c>
      <c r="AA327" s="28">
        <f t="shared" si="94"/>
        <v>1.5748062863577591E-4</v>
      </c>
      <c r="AB327" s="28">
        <f t="shared" si="95"/>
        <v>1.0898880296320251E-4</v>
      </c>
      <c r="AC327" s="28">
        <f t="shared" si="96"/>
        <v>2.7018701207963314E-5</v>
      </c>
      <c r="AD327" s="28">
        <f t="shared" si="97"/>
        <v>1.4543178046951731E-2</v>
      </c>
    </row>
    <row r="328" spans="10:30" x14ac:dyDescent="0.35">
      <c r="J328" s="38">
        <f>'Part 1 Data'!B328/'Part 1 Data'!B327-1</f>
        <v>-1.4842300556585641E-3</v>
      </c>
      <c r="K328" s="38">
        <f>'Part 1 Data'!C328/'Part 1 Data'!C327-1</f>
        <v>8.197261413964041E-3</v>
      </c>
      <c r="L328" s="38">
        <f>'Part 1 Data'!D328/'Part 1 Data'!D327-1</f>
        <v>5.1067096576078441E-2</v>
      </c>
      <c r="M328" s="38">
        <f>'Part 1 Data'!E328/'Part 1 Data'!E327-1</f>
        <v>2.8475224744879846E-2</v>
      </c>
      <c r="N328" s="38">
        <f>'Part 1 Data'!F328/'Part 1 Data'!F327-1</f>
        <v>2.1080368906455815E-2</v>
      </c>
      <c r="O328" s="5">
        <f>'Part 1 Data'!G328/'Part 1 Data'!G327-1</f>
        <v>-5.1948051948051965E-2</v>
      </c>
      <c r="P328" s="29">
        <f t="shared" si="83"/>
        <v>5.0463821892393401E-2</v>
      </c>
      <c r="Q328" s="30">
        <f t="shared" si="84"/>
        <v>6.0145313362016006E-2</v>
      </c>
      <c r="R328" s="30">
        <f t="shared" si="85"/>
        <v>0.10301514852413041</v>
      </c>
      <c r="S328" s="30">
        <f t="shared" si="86"/>
        <v>8.0423276692931811E-2</v>
      </c>
      <c r="T328" s="31">
        <f t="shared" si="87"/>
        <v>7.3028420854507781E-2</v>
      </c>
      <c r="U328" s="27">
        <f t="shared" si="88"/>
        <v>-1.0294726928517826E-2</v>
      </c>
      <c r="V328" s="27">
        <f t="shared" si="89"/>
        <v>-7.0229651863491418E-3</v>
      </c>
      <c r="W328" s="27">
        <f t="shared" si="90"/>
        <v>4.3318795382375735E-2</v>
      </c>
      <c r="X328" s="27">
        <f t="shared" si="91"/>
        <v>2.0259764278466461E-2</v>
      </c>
      <c r="Y328" s="27">
        <f t="shared" si="92"/>
        <v>8.8396476085195255E-3</v>
      </c>
      <c r="Z328" s="28">
        <f t="shared" si="93"/>
        <v>1.0598140253275007E-4</v>
      </c>
      <c r="AA328" s="28">
        <f t="shared" si="94"/>
        <v>4.9322040008672034E-5</v>
      </c>
      <c r="AB328" s="28">
        <f t="shared" si="95"/>
        <v>1.8765180333801374E-3</v>
      </c>
      <c r="AC328" s="28">
        <f t="shared" si="96"/>
        <v>4.1045804861902563E-4</v>
      </c>
      <c r="AD328" s="28">
        <f t="shared" si="97"/>
        <v>7.8139369842804973E-5</v>
      </c>
    </row>
    <row r="329" spans="10:30" x14ac:dyDescent="0.35">
      <c r="J329" s="38">
        <f>'Part 1 Data'!B329/'Part 1 Data'!B328-1</f>
        <v>-6.6332218506131579E-2</v>
      </c>
      <c r="K329" s="38">
        <f>'Part 1 Data'!C329/'Part 1 Data'!C328-1</f>
        <v>2.4835054517331034E-2</v>
      </c>
      <c r="L329" s="38">
        <f>'Part 1 Data'!D329/'Part 1 Data'!D328-1</f>
        <v>-1.5492746122639733E-2</v>
      </c>
      <c r="M329" s="38">
        <f>'Part 1 Data'!E329/'Part 1 Data'!E328-1</f>
        <v>-1.2542651928841075E-2</v>
      </c>
      <c r="N329" s="38">
        <f>'Part 1 Data'!F329/'Part 1 Data'!F328-1</f>
        <v>2.8387096774193488E-2</v>
      </c>
      <c r="O329" s="5">
        <f>'Part 1 Data'!G329/'Part 1 Data'!G328-1</f>
        <v>0</v>
      </c>
      <c r="P329" s="29">
        <f t="shared" si="83"/>
        <v>-6.6332218506131579E-2</v>
      </c>
      <c r="Q329" s="30">
        <f t="shared" si="84"/>
        <v>2.4835054517331034E-2</v>
      </c>
      <c r="R329" s="30">
        <f t="shared" si="85"/>
        <v>-1.5492746122639733E-2</v>
      </c>
      <c r="S329" s="30">
        <f t="shared" si="86"/>
        <v>-1.2542651928841075E-2</v>
      </c>
      <c r="T329" s="31">
        <f t="shared" si="87"/>
        <v>2.8387096774193488E-2</v>
      </c>
      <c r="U329" s="27">
        <f t="shared" si="88"/>
        <v>-7.5142715378990838E-2</v>
      </c>
      <c r="V329" s="27">
        <f t="shared" si="89"/>
        <v>9.6148279170178517E-3</v>
      </c>
      <c r="W329" s="27">
        <f t="shared" si="90"/>
        <v>-2.3241047316342439E-2</v>
      </c>
      <c r="X329" s="27">
        <f t="shared" si="91"/>
        <v>-2.075811239525446E-2</v>
      </c>
      <c r="Y329" s="27">
        <f t="shared" si="92"/>
        <v>1.6146375476257198E-2</v>
      </c>
      <c r="Z329" s="28">
        <f t="shared" si="93"/>
        <v>5.6464276745280262E-3</v>
      </c>
      <c r="AA329" s="28">
        <f t="shared" si="94"/>
        <v>9.2444915873865841E-5</v>
      </c>
      <c r="AB329" s="28">
        <f t="shared" si="95"/>
        <v>5.4014628036046805E-4</v>
      </c>
      <c r="AC329" s="28">
        <f t="shared" si="96"/>
        <v>4.3089923021401684E-4</v>
      </c>
      <c r="AD329" s="28">
        <f t="shared" si="97"/>
        <v>2.6070544102027983E-4</v>
      </c>
    </row>
    <row r="330" spans="10:30" x14ac:dyDescent="0.35">
      <c r="J330" s="38">
        <f>'Part 1 Data'!B330/'Part 1 Data'!B329-1</f>
        <v>-2.8258706467661709E-2</v>
      </c>
      <c r="K330" s="38">
        <f>'Part 1 Data'!C330/'Part 1 Data'!C329-1</f>
        <v>7.9448818798202314E-3</v>
      </c>
      <c r="L330" s="38">
        <f>'Part 1 Data'!D330/'Part 1 Data'!D329-1</f>
        <v>1.250190771735249E-2</v>
      </c>
      <c r="M330" s="38">
        <f>'Part 1 Data'!E330/'Part 1 Data'!E329-1</f>
        <v>3.5369508912378E-2</v>
      </c>
      <c r="N330" s="38">
        <f>'Part 1 Data'!F330/'Part 1 Data'!F329-1</f>
        <v>3.3877038895859579E-2</v>
      </c>
      <c r="O330" s="5">
        <f>'Part 1 Data'!G330/'Part 1 Data'!G329-1</f>
        <v>5.4794520547945202E-2</v>
      </c>
      <c r="P330" s="29">
        <f t="shared" si="83"/>
        <v>-8.3053227015606912E-2</v>
      </c>
      <c r="Q330" s="30">
        <f t="shared" si="84"/>
        <v>-4.6849638668124971E-2</v>
      </c>
      <c r="R330" s="30">
        <f t="shared" si="85"/>
        <v>-4.2292612830592713E-2</v>
      </c>
      <c r="S330" s="30">
        <f t="shared" si="86"/>
        <v>-1.9425011635567202E-2</v>
      </c>
      <c r="T330" s="31">
        <f t="shared" si="87"/>
        <v>-2.0917481652085623E-2</v>
      </c>
      <c r="U330" s="27">
        <f t="shared" si="88"/>
        <v>-3.7069203340520968E-2</v>
      </c>
      <c r="V330" s="27">
        <f t="shared" si="89"/>
        <v>-7.2753447204929513E-3</v>
      </c>
      <c r="W330" s="27">
        <f t="shared" si="90"/>
        <v>4.7536065236497838E-3</v>
      </c>
      <c r="X330" s="27">
        <f t="shared" si="91"/>
        <v>2.7154048445964616E-2</v>
      </c>
      <c r="Y330" s="27">
        <f t="shared" si="92"/>
        <v>2.1636317597923289E-2</v>
      </c>
      <c r="Z330" s="28">
        <f t="shared" si="93"/>
        <v>1.3741258363008909E-3</v>
      </c>
      <c r="AA330" s="28">
        <f t="shared" si="94"/>
        <v>5.2930640802004663E-5</v>
      </c>
      <c r="AB330" s="28">
        <f t="shared" si="95"/>
        <v>2.2596774981685781E-5</v>
      </c>
      <c r="AC330" s="28">
        <f t="shared" si="96"/>
        <v>7.3734234700579334E-4</v>
      </c>
      <c r="AD330" s="28">
        <f t="shared" si="97"/>
        <v>4.68130239198205E-4</v>
      </c>
    </row>
    <row r="331" spans="10:30" x14ac:dyDescent="0.35">
      <c r="J331" s="38">
        <f>'Part 1 Data'!B331/'Part 1 Data'!B330-1</f>
        <v>-1.0444398935080867E-2</v>
      </c>
      <c r="K331" s="38">
        <f>'Part 1 Data'!C331/'Part 1 Data'!C330-1</f>
        <v>-6.2294545758614372E-3</v>
      </c>
      <c r="L331" s="38">
        <f>'Part 1 Data'!D331/'Part 1 Data'!D330-1</f>
        <v>1.7472459835952359E-2</v>
      </c>
      <c r="M331" s="38">
        <f>'Part 1 Data'!E331/'Part 1 Data'!E330-1</f>
        <v>8.8076755235126925E-3</v>
      </c>
      <c r="N331" s="38">
        <f>'Part 1 Data'!F331/'Part 1 Data'!F330-1</f>
        <v>-1.2135922330097637E-3</v>
      </c>
      <c r="O331" s="5">
        <f>'Part 1 Data'!G331/'Part 1 Data'!G330-1</f>
        <v>-1.2987012987012991E-2</v>
      </c>
      <c r="P331" s="29">
        <f t="shared" si="83"/>
        <v>2.5426140519321239E-3</v>
      </c>
      <c r="Q331" s="30">
        <f t="shared" si="84"/>
        <v>6.7575584111515541E-3</v>
      </c>
      <c r="R331" s="30">
        <f t="shared" si="85"/>
        <v>3.045947282296535E-2</v>
      </c>
      <c r="S331" s="30">
        <f t="shared" si="86"/>
        <v>2.1794688510525684E-2</v>
      </c>
      <c r="T331" s="31">
        <f t="shared" si="87"/>
        <v>1.1773420754003228E-2</v>
      </c>
      <c r="U331" s="27">
        <f t="shared" si="88"/>
        <v>-1.9254895807940129E-2</v>
      </c>
      <c r="V331" s="27">
        <f t="shared" si="89"/>
        <v>-2.1449681176174622E-2</v>
      </c>
      <c r="W331" s="27">
        <f t="shared" si="90"/>
        <v>9.7241586422496529E-3</v>
      </c>
      <c r="X331" s="27">
        <f t="shared" si="91"/>
        <v>5.9221505709930802E-4</v>
      </c>
      <c r="Y331" s="27">
        <f t="shared" si="92"/>
        <v>-1.3454313530946053E-2</v>
      </c>
      <c r="Z331" s="28">
        <f t="shared" si="93"/>
        <v>3.7075101257463036E-4</v>
      </c>
      <c r="AA331" s="28">
        <f t="shared" si="94"/>
        <v>4.6008882255953989E-4</v>
      </c>
      <c r="AB331" s="28">
        <f t="shared" si="95"/>
        <v>9.4559261299638611E-5</v>
      </c>
      <c r="AC331" s="28">
        <f t="shared" si="96"/>
        <v>3.5071867385513668E-7</v>
      </c>
      <c r="AD331" s="28">
        <f t="shared" si="97"/>
        <v>1.8101855258899807E-4</v>
      </c>
    </row>
    <row r="332" spans="10:30" x14ac:dyDescent="0.35">
      <c r="J332" s="38">
        <f>'Part 1 Data'!B332/'Part 1 Data'!B331-1</f>
        <v>-4.759933774834435E-2</v>
      </c>
      <c r="K332" s="38">
        <f>'Part 1 Data'!C332/'Part 1 Data'!C331-1</f>
        <v>1.9064374548582341E-2</v>
      </c>
      <c r="L332" s="38">
        <f>'Part 1 Data'!D332/'Part 1 Data'!D331-1</f>
        <v>-4.3208809659012193E-4</v>
      </c>
      <c r="M332" s="38">
        <f>'Part 1 Data'!E332/'Part 1 Data'!E331-1</f>
        <v>-8.4748860673116155E-3</v>
      </c>
      <c r="N332" s="38">
        <f>'Part 1 Data'!F332/'Part 1 Data'!F331-1</f>
        <v>1.8226002430133725E-2</v>
      </c>
      <c r="O332" s="5">
        <f>'Part 1 Data'!G332/'Part 1 Data'!G331-1</f>
        <v>0</v>
      </c>
      <c r="P332" s="29">
        <f t="shared" si="83"/>
        <v>-4.759933774834435E-2</v>
      </c>
      <c r="Q332" s="30">
        <f t="shared" si="84"/>
        <v>1.9064374548582341E-2</v>
      </c>
      <c r="R332" s="30">
        <f t="shared" si="85"/>
        <v>-4.3208809659012193E-4</v>
      </c>
      <c r="S332" s="30">
        <f t="shared" si="86"/>
        <v>-8.4748860673116155E-3</v>
      </c>
      <c r="T332" s="31">
        <f t="shared" si="87"/>
        <v>1.8226002430133725E-2</v>
      </c>
      <c r="U332" s="27">
        <f t="shared" si="88"/>
        <v>-5.6409834621203608E-2</v>
      </c>
      <c r="V332" s="27">
        <f t="shared" si="89"/>
        <v>3.8441479482691585E-3</v>
      </c>
      <c r="W332" s="27">
        <f t="shared" si="90"/>
        <v>-8.1803892902928277E-3</v>
      </c>
      <c r="X332" s="27">
        <f t="shared" si="91"/>
        <v>-1.6690346533725E-2</v>
      </c>
      <c r="Y332" s="27">
        <f t="shared" si="92"/>
        <v>5.9852811321974356E-3</v>
      </c>
      <c r="Z332" s="28">
        <f t="shared" si="93"/>
        <v>3.1820694419915411E-3</v>
      </c>
      <c r="AA332" s="28">
        <f t="shared" si="94"/>
        <v>1.4777473448181981E-5</v>
      </c>
      <c r="AB332" s="28">
        <f t="shared" si="95"/>
        <v>6.6918768940737593E-5</v>
      </c>
      <c r="AC332" s="28">
        <f t="shared" si="96"/>
        <v>2.7856766741582613E-4</v>
      </c>
      <c r="AD332" s="28">
        <f t="shared" si="97"/>
        <v>3.5823590231438613E-5</v>
      </c>
    </row>
    <row r="333" spans="10:30" x14ac:dyDescent="0.35">
      <c r="J333" s="38">
        <f>'Part 1 Data'!B333/'Part 1 Data'!B332-1</f>
        <v>6.8883094306823045E-2</v>
      </c>
      <c r="K333" s="38">
        <f>'Part 1 Data'!C333/'Part 1 Data'!C332-1</f>
        <v>2.4923033580340093E-2</v>
      </c>
      <c r="L333" s="38">
        <f>'Part 1 Data'!D333/'Part 1 Data'!D332-1</f>
        <v>1.9489421616213809E-2</v>
      </c>
      <c r="M333" s="38">
        <f>'Part 1 Data'!E333/'Part 1 Data'!E332-1</f>
        <v>-3.7544318887065997E-2</v>
      </c>
      <c r="N333" s="38">
        <f>'Part 1 Data'!F333/'Part 1 Data'!F332-1</f>
        <v>6.6825775656324637E-2</v>
      </c>
      <c r="O333" s="5">
        <f>'Part 1 Data'!G333/'Part 1 Data'!G332-1</f>
        <v>0</v>
      </c>
      <c r="P333" s="29">
        <f t="shared" si="83"/>
        <v>6.8883094306823045E-2</v>
      </c>
      <c r="Q333" s="30">
        <f t="shared" si="84"/>
        <v>2.4923033580340093E-2</v>
      </c>
      <c r="R333" s="30">
        <f t="shared" si="85"/>
        <v>1.9489421616213809E-2</v>
      </c>
      <c r="S333" s="30">
        <f t="shared" si="86"/>
        <v>-3.7544318887065997E-2</v>
      </c>
      <c r="T333" s="31">
        <f t="shared" si="87"/>
        <v>6.6825775656324637E-2</v>
      </c>
      <c r="U333" s="27">
        <f t="shared" si="88"/>
        <v>6.0072597433963787E-2</v>
      </c>
      <c r="V333" s="27">
        <f t="shared" si="89"/>
        <v>9.7028069800269099E-3</v>
      </c>
      <c r="W333" s="27">
        <f t="shared" si="90"/>
        <v>1.1741120422511103E-2</v>
      </c>
      <c r="X333" s="27">
        <f t="shared" si="91"/>
        <v>-4.5759779353479385E-2</v>
      </c>
      <c r="Y333" s="27">
        <f t="shared" si="92"/>
        <v>5.4585054358388348E-2</v>
      </c>
      <c r="Z333" s="28">
        <f t="shared" si="93"/>
        <v>3.6087169624630724E-3</v>
      </c>
      <c r="AA333" s="28">
        <f t="shared" si="94"/>
        <v>9.4144463291658928E-5</v>
      </c>
      <c r="AB333" s="28">
        <f t="shared" si="95"/>
        <v>1.3785390877590732E-4</v>
      </c>
      <c r="AC333" s="28">
        <f t="shared" si="96"/>
        <v>2.0939574064791182E-3</v>
      </c>
      <c r="AD333" s="28">
        <f t="shared" si="97"/>
        <v>2.9795281593082107E-3</v>
      </c>
    </row>
    <row r="334" spans="10:30" x14ac:dyDescent="0.35">
      <c r="J334" s="38">
        <f>'Part 1 Data'!B334/'Part 1 Data'!B333-1</f>
        <v>-3.8015856881479904E-2</v>
      </c>
      <c r="K334" s="38">
        <f>'Part 1 Data'!C334/'Part 1 Data'!C333-1</f>
        <v>-1.7458686606031115E-4</v>
      </c>
      <c r="L334" s="38">
        <f>'Part 1 Data'!D334/'Part 1 Data'!D333-1</f>
        <v>8.0764027702073804E-5</v>
      </c>
      <c r="M334" s="38">
        <f>'Part 1 Data'!E334/'Part 1 Data'!E333-1</f>
        <v>-4.8010930147927011E-3</v>
      </c>
      <c r="N334" s="38">
        <f>'Part 1 Data'!F334/'Part 1 Data'!F333-1</f>
        <v>5.8165548098433995E-2</v>
      </c>
      <c r="O334" s="5">
        <f>'Part 1 Data'!G334/'Part 1 Data'!G333-1</f>
        <v>-0.13157894736842102</v>
      </c>
      <c r="P334" s="29">
        <f t="shared" si="83"/>
        <v>9.3563090486941114E-2</v>
      </c>
      <c r="Q334" s="30">
        <f t="shared" si="84"/>
        <v>0.13140436050236071</v>
      </c>
      <c r="R334" s="30">
        <f t="shared" si="85"/>
        <v>0.13165971139612309</v>
      </c>
      <c r="S334" s="30">
        <f t="shared" si="86"/>
        <v>0.12677785435362832</v>
      </c>
      <c r="T334" s="31">
        <f t="shared" si="87"/>
        <v>0.18974449546685501</v>
      </c>
      <c r="U334" s="27">
        <f t="shared" si="88"/>
        <v>-4.6826353754339162E-2</v>
      </c>
      <c r="V334" s="27">
        <f t="shared" si="89"/>
        <v>-1.5394813466373494E-2</v>
      </c>
      <c r="W334" s="27">
        <f t="shared" si="90"/>
        <v>-7.667537166000632E-3</v>
      </c>
      <c r="X334" s="27">
        <f t="shared" si="91"/>
        <v>-1.3016553481206086E-2</v>
      </c>
      <c r="Y334" s="27">
        <f t="shared" si="92"/>
        <v>4.5924826800497705E-2</v>
      </c>
      <c r="Z334" s="28">
        <f t="shared" si="93"/>
        <v>2.1927074059265132E-3</v>
      </c>
      <c r="AA334" s="28">
        <f t="shared" si="94"/>
        <v>2.3700028166443468E-4</v>
      </c>
      <c r="AB334" s="28">
        <f t="shared" si="95"/>
        <v>5.8791126192001002E-5</v>
      </c>
      <c r="AC334" s="28">
        <f t="shared" si="96"/>
        <v>1.6943066452909826E-4</v>
      </c>
      <c r="AD334" s="28">
        <f t="shared" si="97"/>
        <v>2.1090897166557124E-3</v>
      </c>
    </row>
    <row r="335" spans="10:30" x14ac:dyDescent="0.35">
      <c r="J335" s="38">
        <f>'Part 1 Data'!B335/'Part 1 Data'!B334-1</f>
        <v>6.9103972950126824E-2</v>
      </c>
      <c r="K335" s="38">
        <f>'Part 1 Data'!C335/'Part 1 Data'!C334-1</f>
        <v>-1.2982339064892878E-2</v>
      </c>
      <c r="L335" s="38">
        <f>'Part 1 Data'!D335/'Part 1 Data'!D334-1</f>
        <v>2.1227110294562923E-2</v>
      </c>
      <c r="M335" s="38">
        <f>'Part 1 Data'!E335/'Part 1 Data'!E334-1</f>
        <v>5.2515091834050898E-2</v>
      </c>
      <c r="N335" s="38">
        <f>'Part 1 Data'!F335/'Part 1 Data'!F334-1</f>
        <v>-1.1627906976744207E-2</v>
      </c>
      <c r="O335" s="5">
        <f>'Part 1 Data'!G335/'Part 1 Data'!G334-1</f>
        <v>0</v>
      </c>
      <c r="P335" s="29">
        <f t="shared" si="83"/>
        <v>6.9103972950126824E-2</v>
      </c>
      <c r="Q335" s="30">
        <f t="shared" si="84"/>
        <v>-1.2982339064892878E-2</v>
      </c>
      <c r="R335" s="30">
        <f t="shared" si="85"/>
        <v>2.1227110294562923E-2</v>
      </c>
      <c r="S335" s="30">
        <f t="shared" si="86"/>
        <v>5.2515091834050898E-2</v>
      </c>
      <c r="T335" s="31">
        <f t="shared" si="87"/>
        <v>-1.1627906976744207E-2</v>
      </c>
      <c r="U335" s="27">
        <f t="shared" si="88"/>
        <v>6.0293476077267566E-2</v>
      </c>
      <c r="V335" s="27">
        <f t="shared" si="89"/>
        <v>-2.8202565665206063E-2</v>
      </c>
      <c r="W335" s="27">
        <f t="shared" si="90"/>
        <v>1.3478809100860217E-2</v>
      </c>
      <c r="X335" s="27">
        <f t="shared" si="91"/>
        <v>4.429963136763751E-2</v>
      </c>
      <c r="Y335" s="27">
        <f t="shared" si="92"/>
        <v>-2.3868628274680496E-2</v>
      </c>
      <c r="Z335" s="28">
        <f t="shared" si="93"/>
        <v>3.6353032574800363E-3</v>
      </c>
      <c r="AA335" s="28">
        <f t="shared" si="94"/>
        <v>7.9538471010025984E-4</v>
      </c>
      <c r="AB335" s="28">
        <f t="shared" si="95"/>
        <v>1.8167829477743223E-4</v>
      </c>
      <c r="AC335" s="28">
        <f t="shared" si="96"/>
        <v>1.9624573393085733E-3</v>
      </c>
      <c r="AD335" s="28">
        <f t="shared" si="97"/>
        <v>5.6971141571487722E-4</v>
      </c>
    </row>
    <row r="336" spans="10:30" x14ac:dyDescent="0.35">
      <c r="J336" s="38">
        <f>'Part 1 Data'!B336/'Part 1 Data'!B335-1</f>
        <v>7.3729986163273198E-2</v>
      </c>
      <c r="K336" s="38">
        <f>'Part 1 Data'!C336/'Part 1 Data'!C335-1</f>
        <v>-3.6923972062374855E-2</v>
      </c>
      <c r="L336" s="38">
        <f>'Part 1 Data'!D336/'Part 1 Data'!D335-1</f>
        <v>1.9864616941861257E-2</v>
      </c>
      <c r="M336" s="38">
        <f>'Part 1 Data'!E336/'Part 1 Data'!E335-1</f>
        <v>1.9126565690427588E-2</v>
      </c>
      <c r="N336" s="38">
        <f>'Part 1 Data'!F336/'Part 1 Data'!F335-1</f>
        <v>7.1657754010695296E-2</v>
      </c>
      <c r="O336" s="5">
        <f>'Part 1 Data'!G336/'Part 1 Data'!G335-1</f>
        <v>0</v>
      </c>
      <c r="P336" s="29">
        <f t="shared" si="83"/>
        <v>7.3729986163273198E-2</v>
      </c>
      <c r="Q336" s="30">
        <f t="shared" si="84"/>
        <v>-3.6923972062374855E-2</v>
      </c>
      <c r="R336" s="30">
        <f t="shared" si="85"/>
        <v>1.9864616941861257E-2</v>
      </c>
      <c r="S336" s="30">
        <f t="shared" si="86"/>
        <v>1.9126565690427588E-2</v>
      </c>
      <c r="T336" s="31">
        <f t="shared" si="87"/>
        <v>7.1657754010695296E-2</v>
      </c>
      <c r="U336" s="27">
        <f t="shared" si="88"/>
        <v>6.491948929041394E-2</v>
      </c>
      <c r="V336" s="27">
        <f t="shared" si="89"/>
        <v>-5.2144198662688039E-2</v>
      </c>
      <c r="W336" s="27">
        <f t="shared" si="90"/>
        <v>1.2116315748158552E-2</v>
      </c>
      <c r="X336" s="27">
        <f t="shared" si="91"/>
        <v>1.0911105224014204E-2</v>
      </c>
      <c r="Y336" s="27">
        <f t="shared" si="92"/>
        <v>5.9417032712759006E-2</v>
      </c>
      <c r="Z336" s="28">
        <f t="shared" si="93"/>
        <v>4.2145400897281703E-3</v>
      </c>
      <c r="AA336" s="28">
        <f t="shared" si="94"/>
        <v>2.7190174541738771E-3</v>
      </c>
      <c r="AB336" s="28">
        <f t="shared" si="95"/>
        <v>1.4680510730907492E-4</v>
      </c>
      <c r="AC336" s="28">
        <f t="shared" si="96"/>
        <v>1.1905221720951005E-4</v>
      </c>
      <c r="AD336" s="28">
        <f t="shared" si="97"/>
        <v>3.5303837763890739E-3</v>
      </c>
    </row>
    <row r="337" spans="10:30" x14ac:dyDescent="0.35">
      <c r="J337" s="38">
        <f>'Part 1 Data'!B337/'Part 1 Data'!B336-1</f>
        <v>7.4189985272459458E-2</v>
      </c>
      <c r="K337" s="38">
        <f>'Part 1 Data'!C337/'Part 1 Data'!C336-1</f>
        <v>-2.562822916223928E-2</v>
      </c>
      <c r="L337" s="38">
        <f>'Part 1 Data'!D337/'Part 1 Data'!D336-1</f>
        <v>2.4370386452453152E-2</v>
      </c>
      <c r="M337" s="38">
        <f>'Part 1 Data'!E337/'Part 1 Data'!E336-1</f>
        <v>-4.7744358653851848E-2</v>
      </c>
      <c r="N337" s="38">
        <f>'Part 1 Data'!F337/'Part 1 Data'!F336-1</f>
        <v>1.3972055888223478E-2</v>
      </c>
      <c r="O337" s="5">
        <f>'Part 1 Data'!G337/'Part 1 Data'!G336-1</f>
        <v>0</v>
      </c>
      <c r="P337" s="29">
        <f t="shared" si="83"/>
        <v>7.4189985272459458E-2</v>
      </c>
      <c r="Q337" s="30">
        <f t="shared" si="84"/>
        <v>-2.562822916223928E-2</v>
      </c>
      <c r="R337" s="30">
        <f t="shared" si="85"/>
        <v>2.4370386452453152E-2</v>
      </c>
      <c r="S337" s="30">
        <f t="shared" si="86"/>
        <v>-4.7744358653851848E-2</v>
      </c>
      <c r="T337" s="31">
        <f t="shared" si="87"/>
        <v>1.3972055888223478E-2</v>
      </c>
      <c r="U337" s="27">
        <f t="shared" si="88"/>
        <v>6.53794883996002E-2</v>
      </c>
      <c r="V337" s="27">
        <f t="shared" si="89"/>
        <v>-4.0848455762552464E-2</v>
      </c>
      <c r="W337" s="27">
        <f t="shared" si="90"/>
        <v>1.6622085258750446E-2</v>
      </c>
      <c r="X337" s="27">
        <f t="shared" si="91"/>
        <v>-5.5959819120265236E-2</v>
      </c>
      <c r="Y337" s="27">
        <f t="shared" si="92"/>
        <v>1.7313345902871882E-3</v>
      </c>
      <c r="Z337" s="28">
        <f t="shared" si="93"/>
        <v>4.2744775033934567E-3</v>
      </c>
      <c r="AA337" s="28">
        <f t="shared" si="94"/>
        <v>1.6685963381852056E-3</v>
      </c>
      <c r="AB337" s="28">
        <f t="shared" si="95"/>
        <v>2.7629371834916888E-4</v>
      </c>
      <c r="AC337" s="28">
        <f t="shared" si="96"/>
        <v>3.1315013559728025E-3</v>
      </c>
      <c r="AD337" s="28">
        <f t="shared" si="97"/>
        <v>2.997519463524906E-6</v>
      </c>
    </row>
    <row r="338" spans="10:30" x14ac:dyDescent="0.35">
      <c r="J338" s="38">
        <f>'Part 1 Data'!B338/'Part 1 Data'!B337-1</f>
        <v>3.6161096829477213E-2</v>
      </c>
      <c r="K338" s="38">
        <f>'Part 1 Data'!C338/'Part 1 Data'!C337-1</f>
        <v>4.6944898661222201E-2</v>
      </c>
      <c r="L338" s="38">
        <f>'Part 1 Data'!D338/'Part 1 Data'!D337-1</f>
        <v>1.1880161379446141E-2</v>
      </c>
      <c r="M338" s="38">
        <f>'Part 1 Data'!E338/'Part 1 Data'!E337-1</f>
        <v>-9.584223087551802E-3</v>
      </c>
      <c r="N338" s="38">
        <f>'Part 1 Data'!F338/'Part 1 Data'!F337-1</f>
        <v>3.937007874015741E-2</v>
      </c>
      <c r="O338" s="5">
        <f>'Part 1 Data'!G338/'Part 1 Data'!G337-1</f>
        <v>0</v>
      </c>
      <c r="P338" s="29">
        <f t="shared" si="83"/>
        <v>3.6161096829477213E-2</v>
      </c>
      <c r="Q338" s="30">
        <f t="shared" si="84"/>
        <v>4.6944898661222201E-2</v>
      </c>
      <c r="R338" s="30">
        <f t="shared" si="85"/>
        <v>1.1880161379446141E-2</v>
      </c>
      <c r="S338" s="30">
        <f t="shared" si="86"/>
        <v>-9.584223087551802E-3</v>
      </c>
      <c r="T338" s="31">
        <f t="shared" si="87"/>
        <v>3.937007874015741E-2</v>
      </c>
      <c r="U338" s="27">
        <f t="shared" si="88"/>
        <v>2.7350599956617951E-2</v>
      </c>
      <c r="V338" s="27">
        <f t="shared" si="89"/>
        <v>3.1724672060909016E-2</v>
      </c>
      <c r="W338" s="27">
        <f t="shared" si="90"/>
        <v>4.1318601857434356E-3</v>
      </c>
      <c r="X338" s="27">
        <f t="shared" si="91"/>
        <v>-1.7799683553965186E-2</v>
      </c>
      <c r="Y338" s="27">
        <f t="shared" si="92"/>
        <v>2.7129357442221121E-2</v>
      </c>
      <c r="Z338" s="28">
        <f t="shared" si="93"/>
        <v>7.4805531798694989E-4</v>
      </c>
      <c r="AA338" s="28">
        <f t="shared" si="94"/>
        <v>1.0064548173722211E-3</v>
      </c>
      <c r="AB338" s="28">
        <f t="shared" si="95"/>
        <v>1.7072268594531777E-5</v>
      </c>
      <c r="AC338" s="28">
        <f t="shared" si="96"/>
        <v>3.1682873462129875E-4</v>
      </c>
      <c r="AD338" s="28">
        <f t="shared" si="97"/>
        <v>7.3600203522779847E-4</v>
      </c>
    </row>
    <row r="339" spans="10:30" x14ac:dyDescent="0.35">
      <c r="J339" s="38">
        <f>'Part 1 Data'!B339/'Part 1 Data'!B338-1</f>
        <v>9.0307641415812157E-2</v>
      </c>
      <c r="K339" s="38">
        <f>'Part 1 Data'!C339/'Part 1 Data'!C338-1</f>
        <v>2.7383783106863069E-2</v>
      </c>
      <c r="L339" s="38">
        <f>'Part 1 Data'!D339/'Part 1 Data'!D338-1</f>
        <v>5.5494256828781952E-2</v>
      </c>
      <c r="M339" s="38">
        <f>'Part 1 Data'!E339/'Part 1 Data'!E338-1</f>
        <v>1.5790074447981528E-2</v>
      </c>
      <c r="N339" s="38">
        <f>'Part 1 Data'!F339/'Part 1 Data'!F338-1</f>
        <v>-1.6098484848484862E-2</v>
      </c>
      <c r="O339" s="5">
        <f>'Part 1 Data'!G339/'Part 1 Data'!G338-1</f>
        <v>0</v>
      </c>
      <c r="P339" s="29">
        <f t="shared" si="83"/>
        <v>9.0307641415812157E-2</v>
      </c>
      <c r="Q339" s="30">
        <f t="shared" si="84"/>
        <v>2.7383783106863069E-2</v>
      </c>
      <c r="R339" s="30">
        <f t="shared" si="85"/>
        <v>5.5494256828781952E-2</v>
      </c>
      <c r="S339" s="30">
        <f t="shared" si="86"/>
        <v>1.5790074447981528E-2</v>
      </c>
      <c r="T339" s="31">
        <f t="shared" si="87"/>
        <v>-1.6098484848484862E-2</v>
      </c>
      <c r="U339" s="27">
        <f t="shared" si="88"/>
        <v>8.1497144542952898E-2</v>
      </c>
      <c r="V339" s="27">
        <f t="shared" si="89"/>
        <v>1.2163556506549886E-2</v>
      </c>
      <c r="W339" s="27">
        <f t="shared" si="90"/>
        <v>4.7745955635079246E-2</v>
      </c>
      <c r="X339" s="27">
        <f t="shared" si="91"/>
        <v>7.5746139815681436E-3</v>
      </c>
      <c r="Y339" s="27">
        <f t="shared" si="92"/>
        <v>-2.8339206146421152E-2</v>
      </c>
      <c r="Z339" s="28">
        <f t="shared" si="93"/>
        <v>6.6417845686549577E-3</v>
      </c>
      <c r="AA339" s="28">
        <f t="shared" si="94"/>
        <v>1.4795210688803206E-4</v>
      </c>
      <c r="AB339" s="28">
        <f t="shared" si="95"/>
        <v>2.2796762795069558E-3</v>
      </c>
      <c r="AC339" s="28">
        <f t="shared" si="96"/>
        <v>5.7374776969767607E-5</v>
      </c>
      <c r="AD339" s="28">
        <f t="shared" si="97"/>
        <v>8.0311060500935436E-4</v>
      </c>
    </row>
    <row r="340" spans="10:30" x14ac:dyDescent="0.35">
      <c r="J340" s="38">
        <f>'Part 1 Data'!B340/'Part 1 Data'!B339-1</f>
        <v>-7.4939320388349606E-2</v>
      </c>
      <c r="K340" s="38">
        <f>'Part 1 Data'!C340/'Part 1 Data'!C339-1</f>
        <v>-5.7078712412603094E-2</v>
      </c>
      <c r="L340" s="38">
        <f>'Part 1 Data'!D340/'Part 1 Data'!D339-1</f>
        <v>-5.1137853563809843E-2</v>
      </c>
      <c r="M340" s="38">
        <f>'Part 1 Data'!E340/'Part 1 Data'!E339-1</f>
        <v>-2.5770364081306507E-2</v>
      </c>
      <c r="N340" s="38">
        <f>'Part 1 Data'!F340/'Part 1 Data'!F339-1</f>
        <v>-2.6948989412897029E-2</v>
      </c>
      <c r="O340" s="5">
        <f>'Part 1 Data'!G340/'Part 1 Data'!G339-1</f>
        <v>0</v>
      </c>
      <c r="P340" s="29">
        <f t="shared" si="83"/>
        <v>-7.4939320388349606E-2</v>
      </c>
      <c r="Q340" s="30">
        <f t="shared" si="84"/>
        <v>-5.7078712412603094E-2</v>
      </c>
      <c r="R340" s="30">
        <f t="shared" si="85"/>
        <v>-5.1137853563809843E-2</v>
      </c>
      <c r="S340" s="30">
        <f t="shared" si="86"/>
        <v>-2.5770364081306507E-2</v>
      </c>
      <c r="T340" s="31">
        <f t="shared" si="87"/>
        <v>-2.6948989412897029E-2</v>
      </c>
      <c r="U340" s="27">
        <f t="shared" si="88"/>
        <v>-8.3749817261208864E-2</v>
      </c>
      <c r="V340" s="27">
        <f t="shared" si="89"/>
        <v>-7.2298939012916272E-2</v>
      </c>
      <c r="W340" s="27">
        <f t="shared" si="90"/>
        <v>-5.8886154757512549E-2</v>
      </c>
      <c r="X340" s="27">
        <f t="shared" si="91"/>
        <v>-3.3985824547719895E-2</v>
      </c>
      <c r="Y340" s="27">
        <f t="shared" si="92"/>
        <v>-3.9189710710833318E-2</v>
      </c>
      <c r="Z340" s="28">
        <f t="shared" si="93"/>
        <v>7.014031891285878E-3</v>
      </c>
      <c r="AA340" s="28">
        <f t="shared" si="94"/>
        <v>5.2271365823933864E-3</v>
      </c>
      <c r="AB340" s="28">
        <f t="shared" si="95"/>
        <v>3.4675792221257177E-3</v>
      </c>
      <c r="AC340" s="28">
        <f t="shared" si="96"/>
        <v>1.1550362701884002E-3</v>
      </c>
      <c r="AD340" s="28">
        <f t="shared" si="97"/>
        <v>1.5358334255988037E-3</v>
      </c>
    </row>
    <row r="341" spans="10:30" x14ac:dyDescent="0.35">
      <c r="J341" s="38">
        <f>'Part 1 Data'!B341/'Part 1 Data'!B340-1</f>
        <v>3.3945555919973724E-2</v>
      </c>
      <c r="K341" s="38">
        <f>'Part 1 Data'!C341/'Part 1 Data'!C340-1</f>
        <v>-3.6837545682789408E-2</v>
      </c>
      <c r="L341" s="38">
        <f>'Part 1 Data'!D341/'Part 1 Data'!D340-1</f>
        <v>-3.5773639021985493E-2</v>
      </c>
      <c r="M341" s="38">
        <f>'Part 1 Data'!E341/'Part 1 Data'!E340-1</f>
        <v>-1.6154457374275899E-2</v>
      </c>
      <c r="N341" s="38">
        <f>'Part 1 Data'!F341/'Part 1 Data'!F340-1</f>
        <v>-4.0553907022749747E-2</v>
      </c>
      <c r="O341" s="5">
        <f>'Part 1 Data'!G341/'Part 1 Data'!G340-1</f>
        <v>0</v>
      </c>
      <c r="P341" s="29">
        <f t="shared" si="83"/>
        <v>3.3945555919973724E-2</v>
      </c>
      <c r="Q341" s="30">
        <f t="shared" si="84"/>
        <v>-3.6837545682789408E-2</v>
      </c>
      <c r="R341" s="30">
        <f t="shared" si="85"/>
        <v>-3.5773639021985493E-2</v>
      </c>
      <c r="S341" s="30">
        <f t="shared" si="86"/>
        <v>-1.6154457374275899E-2</v>
      </c>
      <c r="T341" s="31">
        <f t="shared" si="87"/>
        <v>-4.0553907022749747E-2</v>
      </c>
      <c r="U341" s="27">
        <f t="shared" si="88"/>
        <v>2.5135059047114463E-2</v>
      </c>
      <c r="V341" s="27">
        <f t="shared" si="89"/>
        <v>-5.2057772283102592E-2</v>
      </c>
      <c r="W341" s="27">
        <f t="shared" si="90"/>
        <v>-4.3521940215688198E-2</v>
      </c>
      <c r="X341" s="27">
        <f t="shared" si="91"/>
        <v>-2.4369917840689283E-2</v>
      </c>
      <c r="Y341" s="27">
        <f t="shared" si="92"/>
        <v>-5.2794628320686036E-2</v>
      </c>
      <c r="Z341" s="28">
        <f t="shared" si="93"/>
        <v>6.3177119330193061E-4</v>
      </c>
      <c r="AA341" s="28">
        <f t="shared" si="94"/>
        <v>2.7100116550793645E-3</v>
      </c>
      <c r="AB341" s="28">
        <f t="shared" si="95"/>
        <v>1.8941592801379377E-3</v>
      </c>
      <c r="AC341" s="28">
        <f t="shared" si="96"/>
        <v>5.9389289556194584E-4</v>
      </c>
      <c r="AD341" s="28">
        <f t="shared" si="97"/>
        <v>2.7872727795193843E-3</v>
      </c>
    </row>
    <row r="342" spans="10:30" x14ac:dyDescent="0.35">
      <c r="J342" s="38">
        <f>'Part 1 Data'!B342/'Part 1 Data'!B341-1</f>
        <v>6.708961141950831E-2</v>
      </c>
      <c r="K342" s="38">
        <f>'Part 1 Data'!C342/'Part 1 Data'!C341-1</f>
        <v>5.7925091776648507E-2</v>
      </c>
      <c r="L342" s="38">
        <f>'Part 1 Data'!D342/'Part 1 Data'!D341-1</f>
        <v>2.8242985731327552E-2</v>
      </c>
      <c r="M342" s="38">
        <f>'Part 1 Data'!E342/'Part 1 Data'!E341-1</f>
        <v>2.3030579346728919E-2</v>
      </c>
      <c r="N342" s="38">
        <f>'Part 1 Data'!F342/'Part 1 Data'!F341-1</f>
        <v>-1.855670103092788E-2</v>
      </c>
      <c r="O342" s="5">
        <f>'Part 1 Data'!G342/'Part 1 Data'!G341-1</f>
        <v>0</v>
      </c>
      <c r="P342" s="29">
        <f t="shared" si="83"/>
        <v>6.708961141950831E-2</v>
      </c>
      <c r="Q342" s="30">
        <f t="shared" si="84"/>
        <v>5.7925091776648507E-2</v>
      </c>
      <c r="R342" s="30">
        <f t="shared" si="85"/>
        <v>2.8242985731327552E-2</v>
      </c>
      <c r="S342" s="30">
        <f t="shared" si="86"/>
        <v>2.3030579346728919E-2</v>
      </c>
      <c r="T342" s="31">
        <f t="shared" si="87"/>
        <v>-1.855670103092788E-2</v>
      </c>
      <c r="U342" s="27">
        <f t="shared" si="88"/>
        <v>5.8279114546649052E-2</v>
      </c>
      <c r="V342" s="27">
        <f t="shared" si="89"/>
        <v>4.2704865176335323E-2</v>
      </c>
      <c r="W342" s="27">
        <f t="shared" si="90"/>
        <v>2.0494684537624847E-2</v>
      </c>
      <c r="X342" s="27">
        <f t="shared" si="91"/>
        <v>1.4815118880315534E-2</v>
      </c>
      <c r="Y342" s="27">
        <f t="shared" si="92"/>
        <v>-3.079742232886417E-2</v>
      </c>
      <c r="Z342" s="28">
        <f t="shared" si="93"/>
        <v>3.396455192341441E-3</v>
      </c>
      <c r="AA342" s="28">
        <f t="shared" si="94"/>
        <v>1.8237055097289772E-3</v>
      </c>
      <c r="AB342" s="28">
        <f t="shared" si="95"/>
        <v>4.2003209429675897E-4</v>
      </c>
      <c r="AC342" s="28">
        <f t="shared" si="96"/>
        <v>2.194877474378818E-4</v>
      </c>
      <c r="AD342" s="28">
        <f t="shared" si="97"/>
        <v>9.4848122210242135E-4</v>
      </c>
    </row>
    <row r="343" spans="10:30" x14ac:dyDescent="0.35">
      <c r="J343" s="38">
        <f>'Part 1 Data'!B343/'Part 1 Data'!B342-1</f>
        <v>-2.1848989298454247E-2</v>
      </c>
      <c r="K343" s="38">
        <f>'Part 1 Data'!C343/'Part 1 Data'!C342-1</f>
        <v>-7.4401990964859999E-2</v>
      </c>
      <c r="L343" s="38">
        <f>'Part 1 Data'!D343/'Part 1 Data'!D342-1</f>
        <v>3.0066295012806776E-2</v>
      </c>
      <c r="M343" s="38">
        <f>'Part 1 Data'!E343/'Part 1 Data'!E342-1</f>
        <v>-7.6398571346714128E-4</v>
      </c>
      <c r="N343" s="38">
        <f>'Part 1 Data'!F343/'Part 1 Data'!F342-1</f>
        <v>4.0966386554621925E-2</v>
      </c>
      <c r="O343" s="5">
        <f>'Part 1 Data'!G343/'Part 1 Data'!G342-1</f>
        <v>0</v>
      </c>
      <c r="P343" s="29">
        <f t="shared" si="83"/>
        <v>-2.1848989298454247E-2</v>
      </c>
      <c r="Q343" s="30">
        <f t="shared" si="84"/>
        <v>-7.4401990964859999E-2</v>
      </c>
      <c r="R343" s="30">
        <f t="shared" si="85"/>
        <v>3.0066295012806776E-2</v>
      </c>
      <c r="S343" s="30">
        <f t="shared" si="86"/>
        <v>-7.6398571346714128E-4</v>
      </c>
      <c r="T343" s="31">
        <f t="shared" si="87"/>
        <v>4.0966386554621925E-2</v>
      </c>
      <c r="U343" s="27">
        <f t="shared" si="88"/>
        <v>-3.0659486171313508E-2</v>
      </c>
      <c r="V343" s="27">
        <f t="shared" si="89"/>
        <v>-8.9622217565173176E-2</v>
      </c>
      <c r="W343" s="27">
        <f t="shared" si="90"/>
        <v>2.2317993819104071E-2</v>
      </c>
      <c r="X343" s="27">
        <f t="shared" si="91"/>
        <v>-8.9794461798805257E-3</v>
      </c>
      <c r="Y343" s="27">
        <f t="shared" si="92"/>
        <v>2.8725665256685635E-2</v>
      </c>
      <c r="Z343" s="28">
        <f t="shared" si="93"/>
        <v>9.4000409228896427E-4</v>
      </c>
      <c r="AA343" s="28">
        <f t="shared" si="94"/>
        <v>8.0321418812992346E-3</v>
      </c>
      <c r="AB343" s="28">
        <f t="shared" si="95"/>
        <v>4.9809284810956749E-4</v>
      </c>
      <c r="AC343" s="28">
        <f t="shared" si="96"/>
        <v>8.0630453697370965E-5</v>
      </c>
      <c r="AD343" s="28">
        <f t="shared" si="97"/>
        <v>8.2516384443915626E-4</v>
      </c>
    </row>
    <row r="344" spans="10:30" x14ac:dyDescent="0.35">
      <c r="J344" s="38">
        <f>'Part 1 Data'!B344/'Part 1 Data'!B343-1</f>
        <v>0.12277769335967181</v>
      </c>
      <c r="K344" s="38">
        <f>'Part 1 Data'!C344/'Part 1 Data'!C343-1</f>
        <v>3.5136337586785027E-2</v>
      </c>
      <c r="L344" s="38">
        <f>'Part 1 Data'!D344/'Part 1 Data'!D343-1</f>
        <v>-2.892540828341672E-3</v>
      </c>
      <c r="M344" s="38">
        <f>'Part 1 Data'!E344/'Part 1 Data'!E343-1</f>
        <v>-1.8254104784295788E-2</v>
      </c>
      <c r="N344" s="38">
        <f>'Part 1 Data'!F344/'Part 1 Data'!F343-1</f>
        <v>-5.045408678102925E-2</v>
      </c>
      <c r="O344" s="5">
        <f>'Part 1 Data'!G344/'Part 1 Data'!G343-1</f>
        <v>0</v>
      </c>
      <c r="P344" s="29">
        <f t="shared" si="83"/>
        <v>0.12277769335967181</v>
      </c>
      <c r="Q344" s="30">
        <f t="shared" si="84"/>
        <v>3.5136337586785027E-2</v>
      </c>
      <c r="R344" s="30">
        <f t="shared" si="85"/>
        <v>-2.892540828341672E-3</v>
      </c>
      <c r="S344" s="30">
        <f t="shared" si="86"/>
        <v>-1.8254104784295788E-2</v>
      </c>
      <c r="T344" s="31">
        <f t="shared" si="87"/>
        <v>-5.045408678102925E-2</v>
      </c>
      <c r="U344" s="27">
        <f t="shared" si="88"/>
        <v>0.11396719648681256</v>
      </c>
      <c r="V344" s="27">
        <f t="shared" si="89"/>
        <v>1.9916110986471842E-2</v>
      </c>
      <c r="W344" s="27">
        <f t="shared" si="90"/>
        <v>-1.0640842022044378E-2</v>
      </c>
      <c r="X344" s="27">
        <f t="shared" si="91"/>
        <v>-2.6469565250709173E-2</v>
      </c>
      <c r="Y344" s="27">
        <f t="shared" si="92"/>
        <v>-6.2694808078965547E-2</v>
      </c>
      <c r="Z344" s="28">
        <f t="shared" si="93"/>
        <v>1.298852187506374E-2</v>
      </c>
      <c r="AA344" s="28">
        <f t="shared" si="94"/>
        <v>3.966514768254644E-4</v>
      </c>
      <c r="AB344" s="28">
        <f t="shared" si="95"/>
        <v>1.1322751893810548E-4</v>
      </c>
      <c r="AC344" s="28">
        <f t="shared" si="96"/>
        <v>7.0063788456155057E-4</v>
      </c>
      <c r="AD344" s="28">
        <f t="shared" si="97"/>
        <v>3.9306389600583238E-3</v>
      </c>
    </row>
    <row r="345" spans="10:30" x14ac:dyDescent="0.35">
      <c r="J345" s="38">
        <f>'Part 1 Data'!B345/'Part 1 Data'!B344-1</f>
        <v>-6.8886182162674281E-2</v>
      </c>
      <c r="K345" s="38">
        <f>'Part 1 Data'!C345/'Part 1 Data'!C344-1</f>
        <v>4.6963375556707376E-2</v>
      </c>
      <c r="L345" s="38">
        <f>'Part 1 Data'!D345/'Part 1 Data'!D344-1</f>
        <v>3.1778223573464048E-2</v>
      </c>
      <c r="M345" s="38">
        <f>'Part 1 Data'!E345/'Part 1 Data'!E344-1</f>
        <v>4.6519476136702931E-2</v>
      </c>
      <c r="N345" s="38">
        <f>'Part 1 Data'!F345/'Part 1 Data'!F344-1</f>
        <v>-1.4877789585547307E-2</v>
      </c>
      <c r="O345" s="5">
        <f>'Part 1 Data'!G345/'Part 1 Data'!G344-1</f>
        <v>0</v>
      </c>
      <c r="P345" s="29">
        <f t="shared" si="83"/>
        <v>-6.8886182162674281E-2</v>
      </c>
      <c r="Q345" s="30">
        <f t="shared" si="84"/>
        <v>4.6963375556707376E-2</v>
      </c>
      <c r="R345" s="30">
        <f t="shared" si="85"/>
        <v>3.1778223573464048E-2</v>
      </c>
      <c r="S345" s="30">
        <f t="shared" si="86"/>
        <v>4.6519476136702931E-2</v>
      </c>
      <c r="T345" s="31">
        <f t="shared" si="87"/>
        <v>-1.4877789585547307E-2</v>
      </c>
      <c r="U345" s="27">
        <f t="shared" si="88"/>
        <v>-7.7696679035533539E-2</v>
      </c>
      <c r="V345" s="27">
        <f t="shared" si="89"/>
        <v>3.1743148956394192E-2</v>
      </c>
      <c r="W345" s="27">
        <f t="shared" si="90"/>
        <v>2.4029922379761343E-2</v>
      </c>
      <c r="X345" s="27">
        <f t="shared" si="91"/>
        <v>3.8304015670289543E-2</v>
      </c>
      <c r="Y345" s="27">
        <f t="shared" si="92"/>
        <v>-2.7118510883483597E-2</v>
      </c>
      <c r="Z345" s="28">
        <f t="shared" si="93"/>
        <v>6.0367739331507169E-3</v>
      </c>
      <c r="AA345" s="28">
        <f t="shared" si="94"/>
        <v>1.0076275056678297E-3</v>
      </c>
      <c r="AB345" s="28">
        <f t="shared" si="95"/>
        <v>5.7743716957735507E-4</v>
      </c>
      <c r="AC345" s="28">
        <f t="shared" si="96"/>
        <v>1.4671976164697868E-3</v>
      </c>
      <c r="AD345" s="28">
        <f t="shared" si="97"/>
        <v>7.3541363253761829E-4</v>
      </c>
    </row>
    <row r="346" spans="10:30" x14ac:dyDescent="0.35">
      <c r="J346" s="38">
        <f>'Part 1 Data'!B346/'Part 1 Data'!B345-1</f>
        <v>1.7877906976744296E-2</v>
      </c>
      <c r="K346" s="38">
        <f>'Part 1 Data'!C346/'Part 1 Data'!C345-1</f>
        <v>-6.2546793030900938E-3</v>
      </c>
      <c r="L346" s="38">
        <f>'Part 1 Data'!D346/'Part 1 Data'!D345-1</f>
        <v>3.1336195865441896E-2</v>
      </c>
      <c r="M346" s="38">
        <f>'Part 1 Data'!E346/'Part 1 Data'!E345-1</f>
        <v>2.9518647599439563E-2</v>
      </c>
      <c r="N346" s="38">
        <f>'Part 1 Data'!F346/'Part 1 Data'!F345-1</f>
        <v>5.7173678532901784E-2</v>
      </c>
      <c r="O346" s="5">
        <f>'Part 1 Data'!G346/'Part 1 Data'!G345-1</f>
        <v>0</v>
      </c>
      <c r="P346" s="29">
        <f t="shared" si="83"/>
        <v>1.7877906976744296E-2</v>
      </c>
      <c r="Q346" s="30">
        <f t="shared" si="84"/>
        <v>-6.2546793030900938E-3</v>
      </c>
      <c r="R346" s="30">
        <f t="shared" si="85"/>
        <v>3.1336195865441896E-2</v>
      </c>
      <c r="S346" s="30">
        <f t="shared" si="86"/>
        <v>2.9518647599439563E-2</v>
      </c>
      <c r="T346" s="31">
        <f t="shared" si="87"/>
        <v>5.7173678532901784E-2</v>
      </c>
      <c r="U346" s="27">
        <f t="shared" si="88"/>
        <v>9.067410103885034E-3</v>
      </c>
      <c r="V346" s="27">
        <f t="shared" si="89"/>
        <v>-2.1474905903403278E-2</v>
      </c>
      <c r="W346" s="27">
        <f t="shared" si="90"/>
        <v>2.358789467173919E-2</v>
      </c>
      <c r="X346" s="27">
        <f t="shared" si="91"/>
        <v>2.1303187133026178E-2</v>
      </c>
      <c r="Y346" s="27">
        <f t="shared" si="92"/>
        <v>4.4932957234965494E-2</v>
      </c>
      <c r="Z346" s="28">
        <f t="shared" si="93"/>
        <v>8.2217925992036402E-5</v>
      </c>
      <c r="AA346" s="28">
        <f t="shared" si="94"/>
        <v>4.6117158356002498E-4</v>
      </c>
      <c r="AB346" s="28">
        <f t="shared" si="95"/>
        <v>5.5638877504506209E-4</v>
      </c>
      <c r="AC346" s="28">
        <f t="shared" si="96"/>
        <v>4.5382578202473212E-4</v>
      </c>
      <c r="AD346" s="28">
        <f t="shared" si="97"/>
        <v>2.0189706458792378E-3</v>
      </c>
    </row>
    <row r="347" spans="10:30" x14ac:dyDescent="0.35">
      <c r="J347" s="38">
        <f>'Part 1 Data'!B347/'Part 1 Data'!B346-1</f>
        <v>7.6253034413822585E-2</v>
      </c>
      <c r="K347" s="38">
        <f>'Part 1 Data'!C347/'Part 1 Data'!C346-1</f>
        <v>3.3452120045696088E-3</v>
      </c>
      <c r="L347" s="38">
        <f>'Part 1 Data'!D347/'Part 1 Data'!D346-1</f>
        <v>7.9510049904878422E-3</v>
      </c>
      <c r="M347" s="38">
        <f>'Part 1 Data'!E347/'Part 1 Data'!E346-1</f>
        <v>4.4032430999794148E-3</v>
      </c>
      <c r="N347" s="38">
        <f>'Part 1 Data'!F347/'Part 1 Data'!F346-1</f>
        <v>7.4489795918367241E-2</v>
      </c>
      <c r="O347" s="5">
        <f>'Part 1 Data'!G347/'Part 1 Data'!G346-1</f>
        <v>0</v>
      </c>
      <c r="P347" s="29">
        <f t="shared" si="83"/>
        <v>7.6253034413822585E-2</v>
      </c>
      <c r="Q347" s="30">
        <f t="shared" si="84"/>
        <v>3.3452120045696088E-3</v>
      </c>
      <c r="R347" s="30">
        <f t="shared" si="85"/>
        <v>7.9510049904878422E-3</v>
      </c>
      <c r="S347" s="30">
        <f t="shared" si="86"/>
        <v>4.4032430999794148E-3</v>
      </c>
      <c r="T347" s="31">
        <f t="shared" si="87"/>
        <v>7.4489795918367241E-2</v>
      </c>
      <c r="U347" s="27">
        <f t="shared" si="88"/>
        <v>6.7442537540963327E-2</v>
      </c>
      <c r="V347" s="27">
        <f t="shared" si="89"/>
        <v>-1.1875014595743574E-2</v>
      </c>
      <c r="W347" s="27">
        <f t="shared" si="90"/>
        <v>2.0270379678513639E-4</v>
      </c>
      <c r="X347" s="27">
        <f t="shared" si="91"/>
        <v>-3.8122173664339697E-3</v>
      </c>
      <c r="Y347" s="27">
        <f t="shared" si="92"/>
        <v>6.2249074620430951E-2</v>
      </c>
      <c r="Z347" s="28">
        <f t="shared" si="93"/>
        <v>4.5484958699642478E-3</v>
      </c>
      <c r="AA347" s="28">
        <f t="shared" si="94"/>
        <v>1.4101597164912293E-4</v>
      </c>
      <c r="AB347" s="28">
        <f t="shared" si="95"/>
        <v>4.1088829231109869E-8</v>
      </c>
      <c r="AC347" s="28">
        <f t="shared" si="96"/>
        <v>1.4533001248940751E-5</v>
      </c>
      <c r="AD347" s="28">
        <f t="shared" si="97"/>
        <v>3.8749472910999806E-3</v>
      </c>
    </row>
    <row r="348" spans="10:30" x14ac:dyDescent="0.35">
      <c r="J348" s="38">
        <f>'Part 1 Data'!B348/'Part 1 Data'!B347-1</f>
        <v>-0.15523417805492901</v>
      </c>
      <c r="K348" s="38">
        <f>'Part 1 Data'!C348/'Part 1 Data'!C347-1</f>
        <v>-8.2596125725534764E-2</v>
      </c>
      <c r="L348" s="38">
        <f>'Part 1 Data'!D348/'Part 1 Data'!D347-1</f>
        <v>-6.299002595235581E-2</v>
      </c>
      <c r="M348" s="38">
        <f>'Part 1 Data'!E348/'Part 1 Data'!E347-1</f>
        <v>-8.1675612462142833E-2</v>
      </c>
      <c r="N348" s="38">
        <f>'Part 1 Data'!F348/'Part 1 Data'!F347-1</f>
        <v>3.6087369420702675E-2</v>
      </c>
      <c r="O348" s="5">
        <f>'Part 1 Data'!G348/'Part 1 Data'!G347-1</f>
        <v>0</v>
      </c>
      <c r="P348" s="29">
        <f t="shared" si="83"/>
        <v>-0.15523417805492901</v>
      </c>
      <c r="Q348" s="30">
        <f t="shared" si="84"/>
        <v>-8.2596125725534764E-2</v>
      </c>
      <c r="R348" s="30">
        <f t="shared" si="85"/>
        <v>-6.299002595235581E-2</v>
      </c>
      <c r="S348" s="30">
        <f t="shared" si="86"/>
        <v>-8.1675612462142833E-2</v>
      </c>
      <c r="T348" s="31">
        <f t="shared" si="87"/>
        <v>3.6087369420702675E-2</v>
      </c>
      <c r="U348" s="27">
        <f t="shared" si="88"/>
        <v>-0.16404467492778826</v>
      </c>
      <c r="V348" s="27">
        <f t="shared" si="89"/>
        <v>-9.7816352325847941E-2</v>
      </c>
      <c r="W348" s="27">
        <f t="shared" si="90"/>
        <v>-7.0738327146058516E-2</v>
      </c>
      <c r="X348" s="27">
        <f t="shared" si="91"/>
        <v>-8.989107292855622E-2</v>
      </c>
      <c r="Y348" s="27">
        <f t="shared" si="92"/>
        <v>2.3846648122766385E-2</v>
      </c>
      <c r="Z348" s="28">
        <f t="shared" si="93"/>
        <v>2.6910655372163722E-2</v>
      </c>
      <c r="AA348" s="28">
        <f t="shared" si="94"/>
        <v>9.5680387823344187E-3</v>
      </c>
      <c r="AB348" s="28">
        <f t="shared" si="95"/>
        <v>5.0039109274227994E-3</v>
      </c>
      <c r="AC348" s="28">
        <f t="shared" si="96"/>
        <v>8.0804049922470131E-3</v>
      </c>
      <c r="AD348" s="28">
        <f t="shared" si="97"/>
        <v>5.6866262669103755E-4</v>
      </c>
    </row>
    <row r="349" spans="10:30" x14ac:dyDescent="0.35">
      <c r="J349" s="38">
        <f>'Part 1 Data'!B349/'Part 1 Data'!B348-1</f>
        <v>-0.16789696874509197</v>
      </c>
      <c r="K349" s="38">
        <f>'Part 1 Data'!C349/'Part 1 Data'!C348-1</f>
        <v>-7.2335574654627144E-2</v>
      </c>
      <c r="L349" s="38">
        <f>'Part 1 Data'!D349/'Part 1 Data'!D348-1</f>
        <v>1.824571134554831E-2</v>
      </c>
      <c r="M349" s="38">
        <f>'Part 1 Data'!E349/'Part 1 Data'!E348-1</f>
        <v>-9.6652430024946057E-4</v>
      </c>
      <c r="N349" s="38">
        <f>'Part 1 Data'!F349/'Part 1 Data'!F348-1</f>
        <v>0.11182401466544456</v>
      </c>
      <c r="O349" s="5">
        <f>'Part 1 Data'!G349/'Part 1 Data'!G348-1</f>
        <v>0</v>
      </c>
      <c r="P349" s="29">
        <f t="shared" si="83"/>
        <v>-0.16789696874509197</v>
      </c>
      <c r="Q349" s="30">
        <f t="shared" si="84"/>
        <v>-7.2335574654627144E-2</v>
      </c>
      <c r="R349" s="30">
        <f t="shared" si="85"/>
        <v>1.824571134554831E-2</v>
      </c>
      <c r="S349" s="30">
        <f t="shared" si="86"/>
        <v>-9.6652430024946057E-4</v>
      </c>
      <c r="T349" s="31">
        <f t="shared" si="87"/>
        <v>0.11182401466544456</v>
      </c>
      <c r="U349" s="27">
        <f t="shared" si="88"/>
        <v>-0.17670746561795123</v>
      </c>
      <c r="V349" s="27">
        <f t="shared" si="89"/>
        <v>-8.7555801254940321E-2</v>
      </c>
      <c r="W349" s="27">
        <f t="shared" si="90"/>
        <v>1.0497410151845604E-2</v>
      </c>
      <c r="X349" s="27">
        <f t="shared" si="91"/>
        <v>-9.181984766662845E-3</v>
      </c>
      <c r="Y349" s="27">
        <f t="shared" si="92"/>
        <v>9.9583293367508263E-2</v>
      </c>
      <c r="Z349" s="28">
        <f t="shared" si="93"/>
        <v>3.1225528405119416E-2</v>
      </c>
      <c r="AA349" s="28">
        <f t="shared" si="94"/>
        <v>7.6660183333946089E-3</v>
      </c>
      <c r="AB349" s="28">
        <f t="shared" si="95"/>
        <v>1.1019561989607114E-4</v>
      </c>
      <c r="AC349" s="28">
        <f t="shared" si="96"/>
        <v>8.4308844255228546E-5</v>
      </c>
      <c r="AD349" s="28">
        <f t="shared" si="97"/>
        <v>9.9168323179192157E-3</v>
      </c>
    </row>
    <row r="350" spans="10:30" x14ac:dyDescent="0.35">
      <c r="J350" s="38">
        <f>'Part 1 Data'!B350/'Part 1 Data'!B349-1</f>
        <v>-0.14779161947904862</v>
      </c>
      <c r="K350" s="38">
        <f>'Part 1 Data'!C350/'Part 1 Data'!C349-1</f>
        <v>-1.0813839527710534E-2</v>
      </c>
      <c r="L350" s="38">
        <f>'Part 1 Data'!D350/'Part 1 Data'!D349-1</f>
        <v>-0.10160659697459473</v>
      </c>
      <c r="M350" s="38">
        <f>'Part 1 Data'!E350/'Part 1 Data'!E349-1</f>
        <v>-7.9122488200917718E-2</v>
      </c>
      <c r="N350" s="38">
        <f>'Part 1 Data'!F350/'Part 1 Data'!F349-1</f>
        <v>4.12201154163232E-2</v>
      </c>
      <c r="O350" s="5">
        <f>'Part 1 Data'!G350/'Part 1 Data'!G349-1</f>
        <v>0</v>
      </c>
      <c r="P350" s="29">
        <f t="shared" si="83"/>
        <v>-0.14779161947904862</v>
      </c>
      <c r="Q350" s="30">
        <f t="shared" si="84"/>
        <v>-1.0813839527710534E-2</v>
      </c>
      <c r="R350" s="30">
        <f t="shared" si="85"/>
        <v>-0.10160659697459473</v>
      </c>
      <c r="S350" s="30">
        <f t="shared" si="86"/>
        <v>-7.9122488200917718E-2</v>
      </c>
      <c r="T350" s="31">
        <f t="shared" si="87"/>
        <v>4.12201154163232E-2</v>
      </c>
      <c r="U350" s="27">
        <f t="shared" si="88"/>
        <v>-0.15660211635190788</v>
      </c>
      <c r="V350" s="27">
        <f t="shared" si="89"/>
        <v>-2.6034066128023718E-2</v>
      </c>
      <c r="W350" s="27">
        <f t="shared" si="90"/>
        <v>-0.10935489816829744</v>
      </c>
      <c r="X350" s="27">
        <f t="shared" si="91"/>
        <v>-8.7337948667331106E-2</v>
      </c>
      <c r="Y350" s="27">
        <f t="shared" si="92"/>
        <v>2.897939411838691E-2</v>
      </c>
      <c r="Z350" s="28">
        <f t="shared" si="93"/>
        <v>2.4524222845896494E-2</v>
      </c>
      <c r="AA350" s="28">
        <f t="shared" si="94"/>
        <v>6.7777259915831182E-4</v>
      </c>
      <c r="AB350" s="28">
        <f t="shared" si="95"/>
        <v>1.1958493753398702E-2</v>
      </c>
      <c r="AC350" s="28">
        <f t="shared" si="96"/>
        <v>7.6279172774173631E-3</v>
      </c>
      <c r="AD350" s="28">
        <f t="shared" si="97"/>
        <v>8.3980528346879781E-4</v>
      </c>
    </row>
    <row r="351" spans="10:30" x14ac:dyDescent="0.35">
      <c r="J351" s="38">
        <f>'Part 1 Data'!B351/'Part 1 Data'!B350-1</f>
        <v>0.22458471760797338</v>
      </c>
      <c r="K351" s="38">
        <f>'Part 1 Data'!C351/'Part 1 Data'!C350-1</f>
        <v>5.5104819697248564E-2</v>
      </c>
      <c r="L351" s="38">
        <f>'Part 1 Data'!D351/'Part 1 Data'!D350-1</f>
        <v>7.9653748728484075E-2</v>
      </c>
      <c r="M351" s="38">
        <f>'Part 1 Data'!E351/'Part 1 Data'!E350-1</f>
        <v>8.3017448216136547E-2</v>
      </c>
      <c r="N351" s="38">
        <f>'Part 1 Data'!F351/'Part 1 Data'!F350-1</f>
        <v>8.3135391923990554E-2</v>
      </c>
      <c r="O351" s="5">
        <f>'Part 1 Data'!G351/'Part 1 Data'!G350-1</f>
        <v>-3.0303030303030276E-2</v>
      </c>
      <c r="P351" s="29">
        <f t="shared" si="83"/>
        <v>0.25488774791100366</v>
      </c>
      <c r="Q351" s="30">
        <f t="shared" si="84"/>
        <v>8.540785000027884E-2</v>
      </c>
      <c r="R351" s="30">
        <f t="shared" si="85"/>
        <v>0.10995677903151435</v>
      </c>
      <c r="S351" s="30">
        <f t="shared" si="86"/>
        <v>0.11332047851916682</v>
      </c>
      <c r="T351" s="31">
        <f t="shared" si="87"/>
        <v>0.11343842222702083</v>
      </c>
      <c r="U351" s="27">
        <f t="shared" si="88"/>
        <v>0.21577422073511413</v>
      </c>
      <c r="V351" s="27">
        <f t="shared" si="89"/>
        <v>3.9884593096935379E-2</v>
      </c>
      <c r="W351" s="27">
        <f t="shared" si="90"/>
        <v>7.1905447534781369E-2</v>
      </c>
      <c r="X351" s="27">
        <f t="shared" si="91"/>
        <v>7.4801987749723159E-2</v>
      </c>
      <c r="Y351" s="27">
        <f t="shared" si="92"/>
        <v>7.0894670626054257E-2</v>
      </c>
      <c r="Z351" s="28">
        <f t="shared" si="93"/>
        <v>4.6558514333845752E-2</v>
      </c>
      <c r="AA351" s="28">
        <f t="shared" si="94"/>
        <v>1.5907807665081052E-3</v>
      </c>
      <c r="AB351" s="28">
        <f t="shared" si="95"/>
        <v>5.1703933851771963E-3</v>
      </c>
      <c r="AC351" s="28">
        <f t="shared" si="96"/>
        <v>5.5953373713097335E-3</v>
      </c>
      <c r="AD351" s="28">
        <f t="shared" si="97"/>
        <v>5.02605432317672E-3</v>
      </c>
    </row>
    <row r="352" spans="10:30" x14ac:dyDescent="0.35">
      <c r="J352" s="38">
        <f>'Part 1 Data'!B352/'Part 1 Data'!B351-1</f>
        <v>8.5006330258636797E-3</v>
      </c>
      <c r="K352" s="38">
        <f>'Part 1 Data'!C352/'Part 1 Data'!C351-1</f>
        <v>-3.0911003675981319E-2</v>
      </c>
      <c r="L352" s="38">
        <f>'Part 1 Data'!D352/'Part 1 Data'!D351-1</f>
        <v>3.5898364326277576E-2</v>
      </c>
      <c r="M352" s="38">
        <f>'Part 1 Data'!E352/'Part 1 Data'!E351-1</f>
        <v>3.5734651206994927E-2</v>
      </c>
      <c r="N352" s="38">
        <f>'Part 1 Data'!F352/'Part 1 Data'!F351-1</f>
        <v>0.13523391812865504</v>
      </c>
      <c r="O352" s="5">
        <f>'Part 1 Data'!G352/'Part 1 Data'!G351-1</f>
        <v>0</v>
      </c>
      <c r="P352" s="29">
        <f t="shared" si="83"/>
        <v>8.5006330258636797E-3</v>
      </c>
      <c r="Q352" s="30">
        <f t="shared" si="84"/>
        <v>-3.0911003675981319E-2</v>
      </c>
      <c r="R352" s="30">
        <f t="shared" si="85"/>
        <v>3.5898364326277576E-2</v>
      </c>
      <c r="S352" s="30">
        <f t="shared" si="86"/>
        <v>3.5734651206994927E-2</v>
      </c>
      <c r="T352" s="31">
        <f t="shared" si="87"/>
        <v>0.13523391812865504</v>
      </c>
      <c r="U352" s="27">
        <f t="shared" si="88"/>
        <v>-3.0986384699558181E-4</v>
      </c>
      <c r="V352" s="27">
        <f t="shared" si="89"/>
        <v>-4.6131230276294503E-2</v>
      </c>
      <c r="W352" s="27">
        <f t="shared" si="90"/>
        <v>2.8150063132574871E-2</v>
      </c>
      <c r="X352" s="27">
        <f t="shared" si="91"/>
        <v>2.7519190740581543E-2</v>
      </c>
      <c r="Y352" s="27">
        <f t="shared" si="92"/>
        <v>0.12299319683071874</v>
      </c>
      <c r="Z352" s="28">
        <f t="shared" si="93"/>
        <v>9.601560367490134E-8</v>
      </c>
      <c r="AA352" s="28">
        <f t="shared" si="94"/>
        <v>2.1280904068045107E-3</v>
      </c>
      <c r="AB352" s="28">
        <f t="shared" si="95"/>
        <v>7.9242605436795094E-4</v>
      </c>
      <c r="AC352" s="28">
        <f t="shared" si="96"/>
        <v>7.5730585901650897E-4</v>
      </c>
      <c r="AD352" s="28">
        <f t="shared" si="97"/>
        <v>1.5127326466639923E-2</v>
      </c>
    </row>
    <row r="353" spans="10:30" x14ac:dyDescent="0.35">
      <c r="J353" s="38">
        <f>'Part 1 Data'!B353/'Part 1 Data'!B352-1</f>
        <v>0.10455523672883804</v>
      </c>
      <c r="K353" s="38">
        <f>'Part 1 Data'!C353/'Part 1 Data'!C352-1</f>
        <v>2.3277817414644852E-2</v>
      </c>
      <c r="L353" s="38">
        <f>'Part 1 Data'!D353/'Part 1 Data'!D352-1</f>
        <v>2.2648723646337521E-2</v>
      </c>
      <c r="M353" s="38">
        <f>'Part 1 Data'!E353/'Part 1 Data'!E352-1</f>
        <v>7.593927389382138E-5</v>
      </c>
      <c r="N353" s="38">
        <f>'Part 1 Data'!F353/'Part 1 Data'!F352-1</f>
        <v>-9.658725048293626E-2</v>
      </c>
      <c r="O353" s="5">
        <f>'Part 1 Data'!G353/'Part 1 Data'!G352-1</f>
        <v>3.125E-2</v>
      </c>
      <c r="P353" s="29">
        <f t="shared" si="83"/>
        <v>7.3305236728838041E-2</v>
      </c>
      <c r="Q353" s="30">
        <f t="shared" si="84"/>
        <v>-7.9721825853551476E-3</v>
      </c>
      <c r="R353" s="30">
        <f t="shared" si="85"/>
        <v>-8.6012763536624792E-3</v>
      </c>
      <c r="S353" s="30">
        <f t="shared" si="86"/>
        <v>-3.1174060726106179E-2</v>
      </c>
      <c r="T353" s="31">
        <f t="shared" si="87"/>
        <v>-0.12783725048293626</v>
      </c>
      <c r="U353" s="27">
        <f t="shared" si="88"/>
        <v>9.5744739855978783E-2</v>
      </c>
      <c r="V353" s="27">
        <f t="shared" si="89"/>
        <v>8.0575908143316697E-3</v>
      </c>
      <c r="W353" s="27">
        <f t="shared" si="90"/>
        <v>1.4900422452634815E-2</v>
      </c>
      <c r="X353" s="27">
        <f t="shared" si="91"/>
        <v>-8.139521192519563E-3</v>
      </c>
      <c r="Y353" s="27">
        <f t="shared" si="92"/>
        <v>-0.10882797178087256</v>
      </c>
      <c r="Z353" s="28">
        <f t="shared" si="93"/>
        <v>9.1670552100890524E-3</v>
      </c>
      <c r="AA353" s="28">
        <f t="shared" si="94"/>
        <v>6.4924769731202094E-5</v>
      </c>
      <c r="AB353" s="28">
        <f t="shared" si="95"/>
        <v>2.2202258926698373E-4</v>
      </c>
      <c r="AC353" s="28">
        <f t="shared" si="96"/>
        <v>6.6251805243475089E-5</v>
      </c>
      <c r="AD353" s="28">
        <f t="shared" si="97"/>
        <v>1.1843527441938393E-2</v>
      </c>
    </row>
    <row r="354" spans="10:30" x14ac:dyDescent="0.35">
      <c r="J354" s="38">
        <f>'Part 1 Data'!B354/'Part 1 Data'!B353-1</f>
        <v>3.1823347946094982E-2</v>
      </c>
      <c r="K354" s="38">
        <f>'Part 1 Data'!C354/'Part 1 Data'!C353-1</f>
        <v>1.9787006831190279E-2</v>
      </c>
      <c r="L354" s="38">
        <f>'Part 1 Data'!D354/'Part 1 Data'!D353-1</f>
        <v>1.9719655830272798E-2</v>
      </c>
      <c r="M354" s="38">
        <f>'Part 1 Data'!E354/'Part 1 Data'!E353-1</f>
        <v>6.0626577993204034E-2</v>
      </c>
      <c r="N354" s="38">
        <f>'Part 1 Data'!F354/'Part 1 Data'!F353-1</f>
        <v>-2.8510334996436182E-2</v>
      </c>
      <c r="O354" s="5">
        <f>'Part 1 Data'!G354/'Part 1 Data'!G353-1</f>
        <v>0</v>
      </c>
      <c r="P354" s="29">
        <f t="shared" si="83"/>
        <v>3.1823347946094982E-2</v>
      </c>
      <c r="Q354" s="30">
        <f t="shared" si="84"/>
        <v>1.9787006831190279E-2</v>
      </c>
      <c r="R354" s="30">
        <f t="shared" si="85"/>
        <v>1.9719655830272798E-2</v>
      </c>
      <c r="S354" s="30">
        <f t="shared" si="86"/>
        <v>6.0626577993204034E-2</v>
      </c>
      <c r="T354" s="31">
        <f t="shared" si="87"/>
        <v>-2.8510334996436182E-2</v>
      </c>
      <c r="U354" s="27">
        <f t="shared" si="88"/>
        <v>2.301285107323572E-2</v>
      </c>
      <c r="V354" s="27">
        <f t="shared" si="89"/>
        <v>4.5667802308770964E-3</v>
      </c>
      <c r="W354" s="27">
        <f t="shared" si="90"/>
        <v>1.1971354636570092E-2</v>
      </c>
      <c r="X354" s="27">
        <f t="shared" si="91"/>
        <v>5.2411117526790646E-2</v>
      </c>
      <c r="Y354" s="27">
        <f t="shared" si="92"/>
        <v>-4.0751056294372472E-2</v>
      </c>
      <c r="Z354" s="28">
        <f t="shared" si="93"/>
        <v>5.2959131451892647E-4</v>
      </c>
      <c r="AA354" s="28">
        <f t="shared" si="94"/>
        <v>2.0855481677129866E-5</v>
      </c>
      <c r="AB354" s="28">
        <f t="shared" si="95"/>
        <v>1.4331333183452823E-4</v>
      </c>
      <c r="AC354" s="28">
        <f t="shared" si="96"/>
        <v>2.7469252404070618E-3</v>
      </c>
      <c r="AD354" s="28">
        <f t="shared" si="97"/>
        <v>1.6606485891071142E-3</v>
      </c>
    </row>
    <row r="355" spans="10:30" x14ac:dyDescent="0.35">
      <c r="J355" s="38">
        <f>'Part 1 Data'!B355/'Part 1 Data'!B354-1</f>
        <v>-0.16207710464201408</v>
      </c>
      <c r="K355" s="38">
        <f>'Part 1 Data'!C355/'Part 1 Data'!C354-1</f>
        <v>-3.7476627288715147E-2</v>
      </c>
      <c r="L355" s="38">
        <f>'Part 1 Data'!D355/'Part 1 Data'!D354-1</f>
        <v>-6.1318931638694507E-2</v>
      </c>
      <c r="M355" s="38">
        <f>'Part 1 Data'!E355/'Part 1 Data'!E354-1</f>
        <v>-9.4210507475509297E-2</v>
      </c>
      <c r="N355" s="38">
        <f>'Part 1 Data'!F355/'Part 1 Data'!F354-1</f>
        <v>-1.6874541452677971E-2</v>
      </c>
      <c r="O355" s="5">
        <f>'Part 1 Data'!G355/'Part 1 Data'!G354-1</f>
        <v>0</v>
      </c>
      <c r="P355" s="29">
        <f t="shared" si="83"/>
        <v>-0.16207710464201408</v>
      </c>
      <c r="Q355" s="30">
        <f t="shared" si="84"/>
        <v>-3.7476627288715147E-2</v>
      </c>
      <c r="R355" s="30">
        <f t="shared" si="85"/>
        <v>-6.1318931638694507E-2</v>
      </c>
      <c r="S355" s="30">
        <f t="shared" si="86"/>
        <v>-9.4210507475509297E-2</v>
      </c>
      <c r="T355" s="31">
        <f t="shared" si="87"/>
        <v>-1.6874541452677971E-2</v>
      </c>
      <c r="U355" s="27">
        <f t="shared" si="88"/>
        <v>-0.17088760151487334</v>
      </c>
      <c r="V355" s="27">
        <f t="shared" si="89"/>
        <v>-5.2696853889028332E-2</v>
      </c>
      <c r="W355" s="27">
        <f t="shared" si="90"/>
        <v>-6.9067232832397213E-2</v>
      </c>
      <c r="X355" s="27">
        <f t="shared" si="91"/>
        <v>-0.10242596794192269</v>
      </c>
      <c r="Y355" s="27">
        <f t="shared" si="92"/>
        <v>-2.9115262750614261E-2</v>
      </c>
      <c r="Z355" s="28">
        <f t="shared" si="93"/>
        <v>2.920257235150614E-2</v>
      </c>
      <c r="AA355" s="28">
        <f t="shared" si="94"/>
        <v>2.7769584098016006E-3</v>
      </c>
      <c r="AB355" s="28">
        <f t="shared" si="95"/>
        <v>4.7702826511245673E-3</v>
      </c>
      <c r="AC355" s="28">
        <f t="shared" si="96"/>
        <v>1.0491078908839773E-2</v>
      </c>
      <c r="AD355" s="28">
        <f t="shared" si="97"/>
        <v>8.476985250373063E-4</v>
      </c>
    </row>
    <row r="356" spans="10:30" x14ac:dyDescent="0.35">
      <c r="J356" s="38">
        <f>'Part 1 Data'!B356/'Part 1 Data'!B355-1</f>
        <v>0.10629107981220653</v>
      </c>
      <c r="K356" s="38">
        <f>'Part 1 Data'!C356/'Part 1 Data'!C355-1</f>
        <v>4.8562978684270064E-3</v>
      </c>
      <c r="L356" s="38">
        <f>'Part 1 Data'!D356/'Part 1 Data'!D355-1</f>
        <v>8.0118056441181418E-2</v>
      </c>
      <c r="M356" s="38">
        <f>'Part 1 Data'!E356/'Part 1 Data'!E355-1</f>
        <v>8.1522562457598591E-2</v>
      </c>
      <c r="N356" s="38">
        <f>'Part 1 Data'!F356/'Part 1 Data'!F355-1</f>
        <v>0.15820895522388057</v>
      </c>
      <c r="O356" s="5">
        <f>'Part 1 Data'!G356/'Part 1 Data'!G355-1</f>
        <v>0.13636363636363624</v>
      </c>
      <c r="P356" s="29">
        <f t="shared" si="83"/>
        <v>-3.0072556551429708E-2</v>
      </c>
      <c r="Q356" s="30">
        <f t="shared" si="84"/>
        <v>-0.13150733849520924</v>
      </c>
      <c r="R356" s="30">
        <f t="shared" si="85"/>
        <v>-5.6245579922454825E-2</v>
      </c>
      <c r="S356" s="30">
        <f t="shared" si="86"/>
        <v>-5.4841073906037652E-2</v>
      </c>
      <c r="T356" s="31">
        <f t="shared" si="87"/>
        <v>2.1845318860244323E-2</v>
      </c>
      <c r="U356" s="27">
        <f t="shared" si="88"/>
        <v>9.7480582939347277E-2</v>
      </c>
      <c r="V356" s="27">
        <f t="shared" si="89"/>
        <v>-1.0363928731886176E-2</v>
      </c>
      <c r="W356" s="27">
        <f t="shared" si="90"/>
        <v>7.2369755247478712E-2</v>
      </c>
      <c r="X356" s="27">
        <f t="shared" si="91"/>
        <v>7.3307101991185203E-2</v>
      </c>
      <c r="Y356" s="27">
        <f t="shared" si="92"/>
        <v>0.14596823392594427</v>
      </c>
      <c r="Z356" s="28">
        <f t="shared" si="93"/>
        <v>9.5024640501949632E-3</v>
      </c>
      <c r="AA356" s="28">
        <f t="shared" si="94"/>
        <v>1.074110187596158E-4</v>
      </c>
      <c r="AB356" s="28">
        <f t="shared" si="95"/>
        <v>5.2373814745799727E-3</v>
      </c>
      <c r="AC356" s="28">
        <f t="shared" si="96"/>
        <v>5.3739312023460299E-3</v>
      </c>
      <c r="AD356" s="28">
        <f t="shared" si="97"/>
        <v>2.1306725315459189E-2</v>
      </c>
    </row>
    <row r="357" spans="10:30" x14ac:dyDescent="0.35">
      <c r="J357" s="38">
        <f>'Part 1 Data'!B357/'Part 1 Data'!B356-1</f>
        <v>-8.9458496010863975E-2</v>
      </c>
      <c r="K357" s="38">
        <f>'Part 1 Data'!C357/'Part 1 Data'!C356-1</f>
        <v>-7.1645708519369355E-2</v>
      </c>
      <c r="L357" s="38">
        <f>'Part 1 Data'!D357/'Part 1 Data'!D356-1</f>
        <v>-3.6331987329345505E-3</v>
      </c>
      <c r="M357" s="38">
        <f>'Part 1 Data'!E357/'Part 1 Data'!E356-1</f>
        <v>-1.7716199756394602E-2</v>
      </c>
      <c r="N357" s="38">
        <f>'Part 1 Data'!F357/'Part 1 Data'!F356-1</f>
        <v>-6.5077319587628857E-2</v>
      </c>
      <c r="O357" s="5">
        <f>'Part 1 Data'!G357/'Part 1 Data'!G356-1</f>
        <v>0.11999999999999988</v>
      </c>
      <c r="P357" s="29">
        <f t="shared" si="83"/>
        <v>-0.20945849601086386</v>
      </c>
      <c r="Q357" s="30">
        <f t="shared" si="84"/>
        <v>-0.19164570851936924</v>
      </c>
      <c r="R357" s="30">
        <f t="shared" si="85"/>
        <v>-0.12363319873293444</v>
      </c>
      <c r="S357" s="30">
        <f t="shared" si="86"/>
        <v>-0.13771619975639449</v>
      </c>
      <c r="T357" s="31">
        <f t="shared" si="87"/>
        <v>-0.18507731958762874</v>
      </c>
      <c r="U357" s="27">
        <f t="shared" si="88"/>
        <v>-9.8268992883723233E-2</v>
      </c>
      <c r="V357" s="27">
        <f t="shared" si="89"/>
        <v>-8.6865935119682533E-2</v>
      </c>
      <c r="W357" s="27">
        <f t="shared" si="90"/>
        <v>-1.1381499926637256E-2</v>
      </c>
      <c r="X357" s="27">
        <f t="shared" si="91"/>
        <v>-2.5931660222807986E-2</v>
      </c>
      <c r="Y357" s="27">
        <f t="shared" si="92"/>
        <v>-7.7318040885565154E-2</v>
      </c>
      <c r="Z357" s="28">
        <f t="shared" si="93"/>
        <v>9.6567949623812474E-3</v>
      </c>
      <c r="AA357" s="28">
        <f t="shared" si="94"/>
        <v>7.5456906842168957E-3</v>
      </c>
      <c r="AB357" s="28">
        <f t="shared" si="95"/>
        <v>1.2953854058004387E-4</v>
      </c>
      <c r="AC357" s="28">
        <f t="shared" si="96"/>
        <v>6.7245100191116189E-4</v>
      </c>
      <c r="AD357" s="28">
        <f t="shared" si="97"/>
        <v>5.9780794463819243E-3</v>
      </c>
    </row>
    <row r="358" spans="10:30" x14ac:dyDescent="0.35">
      <c r="J358" s="38">
        <f>'Part 1 Data'!B358/'Part 1 Data'!B357-1</f>
        <v>2.665920954511547E-2</v>
      </c>
      <c r="K358" s="38">
        <f>'Part 1 Data'!C358/'Part 1 Data'!C357-1</f>
        <v>4.8177939801944847E-2</v>
      </c>
      <c r="L358" s="38">
        <f>'Part 1 Data'!D358/'Part 1 Data'!D357-1</f>
        <v>-9.1753680304446084E-3</v>
      </c>
      <c r="M358" s="38">
        <f>'Part 1 Data'!E358/'Part 1 Data'!E357-1</f>
        <v>-2.6492488731547303E-2</v>
      </c>
      <c r="N358" s="38">
        <f>'Part 1 Data'!F358/'Part 1 Data'!F357-1</f>
        <v>4.9620951068228836E-2</v>
      </c>
      <c r="O358" s="5">
        <f>'Part 1 Data'!G358/'Part 1 Data'!G357-1</f>
        <v>0.19047619047619047</v>
      </c>
      <c r="P358" s="29">
        <f t="shared" si="83"/>
        <v>-0.163816980931075</v>
      </c>
      <c r="Q358" s="30">
        <f t="shared" si="84"/>
        <v>-0.14229825067424562</v>
      </c>
      <c r="R358" s="30">
        <f t="shared" si="85"/>
        <v>-0.19965155850663507</v>
      </c>
      <c r="S358" s="30">
        <f t="shared" si="86"/>
        <v>-0.21696867920773777</v>
      </c>
      <c r="T358" s="31">
        <f t="shared" si="87"/>
        <v>-0.14085523940796163</v>
      </c>
      <c r="U358" s="27">
        <f t="shared" si="88"/>
        <v>1.7848712672256208E-2</v>
      </c>
      <c r="V358" s="27">
        <f t="shared" si="89"/>
        <v>3.2957713201631662E-2</v>
      </c>
      <c r="W358" s="27">
        <f t="shared" si="90"/>
        <v>-1.6923669224147314E-2</v>
      </c>
      <c r="X358" s="27">
        <f t="shared" si="91"/>
        <v>-3.4707949197960691E-2</v>
      </c>
      <c r="Y358" s="27">
        <f t="shared" si="92"/>
        <v>3.7380229770292546E-2</v>
      </c>
      <c r="Z358" s="28">
        <f t="shared" si="93"/>
        <v>3.1857654405675933E-4</v>
      </c>
      <c r="AA358" s="28">
        <f t="shared" si="94"/>
        <v>1.0862108594810059E-3</v>
      </c>
      <c r="AB358" s="28">
        <f t="shared" si="95"/>
        <v>2.8641058000835094E-4</v>
      </c>
      <c r="AC358" s="28">
        <f t="shared" si="96"/>
        <v>1.2046417375282201E-3</v>
      </c>
      <c r="AD358" s="28">
        <f t="shared" si="97"/>
        <v>1.3972815776798651E-3</v>
      </c>
    </row>
    <row r="359" spans="10:30" x14ac:dyDescent="0.35">
      <c r="J359" s="38">
        <f>'Part 1 Data'!B359/'Part 1 Data'!B358-1</f>
        <v>-2.6693299437080098E-2</v>
      </c>
      <c r="K359" s="38">
        <f>'Part 1 Data'!C359/'Part 1 Data'!C358-1</f>
        <v>2.1643615915922787E-2</v>
      </c>
      <c r="L359" s="38">
        <f>'Part 1 Data'!D359/'Part 1 Data'!D358-1</f>
        <v>4.7121778531058478E-3</v>
      </c>
      <c r="M359" s="38">
        <f>'Part 1 Data'!E359/'Part 1 Data'!E358-1</f>
        <v>4.1689487829420946E-2</v>
      </c>
      <c r="N359" s="38">
        <f>'Part 1 Data'!F359/'Part 1 Data'!F358-1</f>
        <v>8.9954038082731502E-2</v>
      </c>
      <c r="O359" s="5">
        <f>'Part 1 Data'!G359/'Part 1 Data'!G358-1</f>
        <v>-0.12</v>
      </c>
      <c r="P359" s="29">
        <f t="shared" si="83"/>
        <v>9.3306700562919898E-2</v>
      </c>
      <c r="Q359" s="30">
        <f t="shared" si="84"/>
        <v>0.14164361591592278</v>
      </c>
      <c r="R359" s="30">
        <f t="shared" si="85"/>
        <v>0.12471217785310584</v>
      </c>
      <c r="S359" s="30">
        <f t="shared" si="86"/>
        <v>0.16168948782942094</v>
      </c>
      <c r="T359" s="31">
        <f t="shared" si="87"/>
        <v>0.2099540380827315</v>
      </c>
      <c r="U359" s="27">
        <f t="shared" si="88"/>
        <v>-3.5503796309939356E-2</v>
      </c>
      <c r="V359" s="27">
        <f t="shared" si="89"/>
        <v>6.4233893156096043E-3</v>
      </c>
      <c r="W359" s="27">
        <f t="shared" si="90"/>
        <v>-3.036123340596858E-3</v>
      </c>
      <c r="X359" s="27">
        <f t="shared" si="91"/>
        <v>3.3474027363007558E-2</v>
      </c>
      <c r="Y359" s="27">
        <f t="shared" si="92"/>
        <v>7.7713316784795206E-2</v>
      </c>
      <c r="Z359" s="28">
        <f t="shared" si="93"/>
        <v>1.2605195524176634E-3</v>
      </c>
      <c r="AA359" s="28">
        <f t="shared" si="94"/>
        <v>4.125993029988762E-5</v>
      </c>
      <c r="AB359" s="28">
        <f t="shared" si="95"/>
        <v>9.2180449393170251E-6</v>
      </c>
      <c r="AC359" s="28">
        <f t="shared" si="96"/>
        <v>1.1205105078993787E-3</v>
      </c>
      <c r="AD359" s="28">
        <f t="shared" si="97"/>
        <v>6.0393596056939319E-3</v>
      </c>
    </row>
    <row r="360" spans="10:30" x14ac:dyDescent="0.35">
      <c r="J360" s="38">
        <f>'Part 1 Data'!B360/'Part 1 Data'!B359-1</f>
        <v>4.5522388059701546E-2</v>
      </c>
      <c r="K360" s="38">
        <f>'Part 1 Data'!C360/'Part 1 Data'!C359-1</f>
        <v>1.8217029889884273E-2</v>
      </c>
      <c r="L360" s="38">
        <f>'Part 1 Data'!D360/'Part 1 Data'!D359-1</f>
        <v>4.3077969560411544E-2</v>
      </c>
      <c r="M360" s="38">
        <f>'Part 1 Data'!E360/'Part 1 Data'!E359-1</f>
        <v>6.2281431121762765E-2</v>
      </c>
      <c r="N360" s="38">
        <f>'Part 1 Data'!F360/'Part 1 Data'!F359-1</f>
        <v>8.493975903614448E-2</v>
      </c>
      <c r="O360" s="5">
        <f>'Part 1 Data'!G360/'Part 1 Data'!G359-1</f>
        <v>-9.0909090909090828E-2</v>
      </c>
      <c r="P360" s="29">
        <f t="shared" si="83"/>
        <v>0.13643147896879237</v>
      </c>
      <c r="Q360" s="30">
        <f t="shared" si="84"/>
        <v>0.1091261207989751</v>
      </c>
      <c r="R360" s="30">
        <f t="shared" si="85"/>
        <v>0.13398706046950237</v>
      </c>
      <c r="S360" s="30">
        <f t="shared" si="86"/>
        <v>0.15319052203085359</v>
      </c>
      <c r="T360" s="31">
        <f t="shared" si="87"/>
        <v>0.17584884994523531</v>
      </c>
      <c r="U360" s="27">
        <f t="shared" si="88"/>
        <v>3.6711891186842288E-2</v>
      </c>
      <c r="V360" s="27">
        <f t="shared" si="89"/>
        <v>2.9968032895710903E-3</v>
      </c>
      <c r="W360" s="27">
        <f t="shared" si="90"/>
        <v>3.5329668366708838E-2</v>
      </c>
      <c r="X360" s="27">
        <f t="shared" si="91"/>
        <v>5.4065970655349377E-2</v>
      </c>
      <c r="Y360" s="27">
        <f t="shared" si="92"/>
        <v>7.2699037738208183E-2</v>
      </c>
      <c r="Z360" s="28">
        <f t="shared" si="93"/>
        <v>1.3477629545145485E-3</v>
      </c>
      <c r="AA360" s="28">
        <f t="shared" si="94"/>
        <v>8.9808299563841077E-6</v>
      </c>
      <c r="AB360" s="28">
        <f t="shared" si="95"/>
        <v>1.2481854669016271E-3</v>
      </c>
      <c r="AC360" s="28">
        <f t="shared" si="96"/>
        <v>2.9231291829050999E-3</v>
      </c>
      <c r="AD360" s="28">
        <f t="shared" si="97"/>
        <v>5.2851500880614173E-3</v>
      </c>
    </row>
    <row r="361" spans="10:30" x14ac:dyDescent="0.35">
      <c r="J361" s="38">
        <f>'Part 1 Data'!B361/'Part 1 Data'!B360-1</f>
        <v>-1.2491077801570771E-3</v>
      </c>
      <c r="K361" s="38">
        <f>'Part 1 Data'!C361/'Part 1 Data'!C360-1</f>
        <v>-2.8437908129113065E-2</v>
      </c>
      <c r="L361" s="38">
        <f>'Part 1 Data'!D361/'Part 1 Data'!D360-1</f>
        <v>1.531182851795454E-2</v>
      </c>
      <c r="M361" s="38">
        <f>'Part 1 Data'!E361/'Part 1 Data'!E360-1</f>
        <v>-1.7663207693768723E-2</v>
      </c>
      <c r="N361" s="38">
        <f>'Part 1 Data'!F361/'Part 1 Data'!F360-1</f>
        <v>3.16490838423098E-2</v>
      </c>
      <c r="O361" s="5">
        <f>'Part 1 Data'!G361/'Part 1 Data'!G360-1</f>
        <v>6.25E-2</v>
      </c>
      <c r="P361" s="29">
        <f t="shared" si="83"/>
        <v>-6.3749107780157077E-2</v>
      </c>
      <c r="Q361" s="30">
        <f t="shared" si="84"/>
        <v>-9.0937908129113065E-2</v>
      </c>
      <c r="R361" s="30">
        <f t="shared" si="85"/>
        <v>-4.718817148204546E-2</v>
      </c>
      <c r="S361" s="30">
        <f t="shared" si="86"/>
        <v>-8.0163207693768723E-2</v>
      </c>
      <c r="T361" s="31">
        <f t="shared" si="87"/>
        <v>-3.08509161576902E-2</v>
      </c>
      <c r="U361" s="27">
        <f t="shared" si="88"/>
        <v>-1.0059604653016339E-2</v>
      </c>
      <c r="V361" s="27">
        <f t="shared" si="89"/>
        <v>-4.365813472942625E-2</v>
      </c>
      <c r="W361" s="27">
        <f t="shared" si="90"/>
        <v>7.5635273242518342E-3</v>
      </c>
      <c r="X361" s="27">
        <f t="shared" si="91"/>
        <v>-2.5878668160182108E-2</v>
      </c>
      <c r="Y361" s="27">
        <f t="shared" si="92"/>
        <v>1.940836254437351E-2</v>
      </c>
      <c r="Z361" s="28">
        <f t="shared" si="93"/>
        <v>1.0119564577498798E-4</v>
      </c>
      <c r="AA361" s="28">
        <f t="shared" si="94"/>
        <v>1.9060327280527344E-3</v>
      </c>
      <c r="AB361" s="28">
        <f t="shared" si="95"/>
        <v>5.7206945584704112E-5</v>
      </c>
      <c r="AC361" s="28">
        <f t="shared" si="96"/>
        <v>6.6970546574482317E-4</v>
      </c>
      <c r="AD361" s="28">
        <f t="shared" si="97"/>
        <v>3.7668453665384057E-4</v>
      </c>
    </row>
    <row r="362" spans="10:30" x14ac:dyDescent="0.35">
      <c r="J362" s="38">
        <f>'Part 1 Data'!B362/'Part 1 Data'!B361-1</f>
        <v>9.2370912989101273E-2</v>
      </c>
      <c r="K362" s="38">
        <f>'Part 1 Data'!C362/'Part 1 Data'!C361-1</f>
        <v>2.0738355390583996E-2</v>
      </c>
      <c r="L362" s="38">
        <f>'Part 1 Data'!D362/'Part 1 Data'!D361-1</f>
        <v>3.7544919987025915E-2</v>
      </c>
      <c r="M362" s="38">
        <f>'Part 1 Data'!E362/'Part 1 Data'!E361-1</f>
        <v>3.8100092569808064E-2</v>
      </c>
      <c r="N362" s="38">
        <f>'Part 1 Data'!F362/'Part 1 Data'!F361-1</f>
        <v>3.3369214208826659E-2</v>
      </c>
      <c r="O362" s="5">
        <f>'Part 1 Data'!G362/'Part 1 Data'!G361-1</f>
        <v>-1.1764705882352899E-2</v>
      </c>
      <c r="P362" s="29">
        <f t="shared" si="83"/>
        <v>0.10413561887145417</v>
      </c>
      <c r="Q362" s="30">
        <f t="shared" si="84"/>
        <v>3.2503061272936895E-2</v>
      </c>
      <c r="R362" s="30">
        <f t="shared" si="85"/>
        <v>4.9309625869378815E-2</v>
      </c>
      <c r="S362" s="30">
        <f t="shared" si="86"/>
        <v>4.9864798452160963E-2</v>
      </c>
      <c r="T362" s="31">
        <f t="shared" si="87"/>
        <v>4.5133920091179558E-2</v>
      </c>
      <c r="U362" s="27">
        <f t="shared" si="88"/>
        <v>8.3560416116242014E-2</v>
      </c>
      <c r="V362" s="27">
        <f t="shared" si="89"/>
        <v>5.5181287902708129E-3</v>
      </c>
      <c r="W362" s="27">
        <f t="shared" si="90"/>
        <v>2.979661879332321E-2</v>
      </c>
      <c r="X362" s="27">
        <f t="shared" si="91"/>
        <v>2.9884632103394679E-2</v>
      </c>
      <c r="Y362" s="27">
        <f t="shared" si="92"/>
        <v>2.1128492910890369E-2</v>
      </c>
      <c r="Z362" s="28">
        <f t="shared" si="93"/>
        <v>6.9823431415195186E-3</v>
      </c>
      <c r="AA362" s="28">
        <f t="shared" si="94"/>
        <v>3.0449745346015626E-5</v>
      </c>
      <c r="AB362" s="28">
        <f t="shared" si="95"/>
        <v>8.8783849151462192E-4</v>
      </c>
      <c r="AC362" s="28">
        <f t="shared" si="96"/>
        <v>8.930912359552479E-4</v>
      </c>
      <c r="AD362" s="28">
        <f t="shared" si="97"/>
        <v>4.4641321268554457E-4</v>
      </c>
    </row>
    <row r="363" spans="10:30" x14ac:dyDescent="0.35">
      <c r="J363" s="38">
        <f>'Part 1 Data'!B363/'Part 1 Data'!B362-1</f>
        <v>-0.18122342165521754</v>
      </c>
      <c r="K363" s="38">
        <f>'Part 1 Data'!C363/'Part 1 Data'!C362-1</f>
        <v>1.5426512050198848E-2</v>
      </c>
      <c r="L363" s="38">
        <f>'Part 1 Data'!D363/'Part 1 Data'!D362-1</f>
        <v>5.6147431889512767E-3</v>
      </c>
      <c r="M363" s="38">
        <f>'Part 1 Data'!E363/'Part 1 Data'!E362-1</f>
        <v>6.2420633800830405E-3</v>
      </c>
      <c r="N363" s="38">
        <f>'Part 1 Data'!F363/'Part 1 Data'!F362-1</f>
        <v>0.19791666666666674</v>
      </c>
      <c r="O363" s="5">
        <f>'Part 1 Data'!G363/'Part 1 Data'!G362-1</f>
        <v>0</v>
      </c>
      <c r="P363" s="29">
        <f t="shared" si="83"/>
        <v>-0.18122342165521754</v>
      </c>
      <c r="Q363" s="30">
        <f t="shared" si="84"/>
        <v>1.5426512050198848E-2</v>
      </c>
      <c r="R363" s="30">
        <f t="shared" si="85"/>
        <v>5.6147431889512767E-3</v>
      </c>
      <c r="S363" s="30">
        <f t="shared" si="86"/>
        <v>6.2420633800830405E-3</v>
      </c>
      <c r="T363" s="31">
        <f t="shared" si="87"/>
        <v>0.19791666666666674</v>
      </c>
      <c r="U363" s="27">
        <f t="shared" si="88"/>
        <v>-0.1900339185280768</v>
      </c>
      <c r="V363" s="27">
        <f t="shared" si="89"/>
        <v>2.0628544988566568E-4</v>
      </c>
      <c r="W363" s="27">
        <f t="shared" si="90"/>
        <v>-2.1335580047514291E-3</v>
      </c>
      <c r="X363" s="27">
        <f t="shared" si="91"/>
        <v>-1.9733970863303439E-3</v>
      </c>
      <c r="Y363" s="27">
        <f t="shared" si="92"/>
        <v>0.18567594536873044</v>
      </c>
      <c r="Z363" s="28">
        <f t="shared" si="93"/>
        <v>3.6112890191135734E-2</v>
      </c>
      <c r="AA363" s="28">
        <f t="shared" si="94"/>
        <v>4.2553686834531486E-8</v>
      </c>
      <c r="AB363" s="28">
        <f t="shared" si="95"/>
        <v>4.5520697596388993E-6</v>
      </c>
      <c r="AC363" s="28">
        <f t="shared" si="96"/>
        <v>3.894296060337091E-6</v>
      </c>
      <c r="AD363" s="28">
        <f t="shared" si="97"/>
        <v>3.4475556688571773E-2</v>
      </c>
    </row>
    <row r="364" spans="10:30" x14ac:dyDescent="0.35">
      <c r="J364" s="38">
        <f>'Part 1 Data'!B364/'Part 1 Data'!B363-1</f>
        <v>-6.5521374350779094E-2</v>
      </c>
      <c r="K364" s="38">
        <f>'Part 1 Data'!C364/'Part 1 Data'!C363-1</f>
        <v>-3.836354759951488E-2</v>
      </c>
      <c r="L364" s="38">
        <f>'Part 1 Data'!D364/'Part 1 Data'!D363-1</f>
        <v>-4.8843923519200194E-2</v>
      </c>
      <c r="M364" s="38">
        <f>'Part 1 Data'!E364/'Part 1 Data'!E363-1</f>
        <v>-5.8208210173256059E-2</v>
      </c>
      <c r="N364" s="38">
        <f>'Part 1 Data'!F364/'Part 1 Data'!F363-1</f>
        <v>9.6956521739130386E-2</v>
      </c>
      <c r="O364" s="5">
        <f>'Part 1 Data'!G364/'Part 1 Data'!G363-1</f>
        <v>0.11904761904761907</v>
      </c>
      <c r="P364" s="29">
        <f t="shared" si="83"/>
        <v>-0.18456899339839816</v>
      </c>
      <c r="Q364" s="30">
        <f t="shared" si="84"/>
        <v>-0.15741116664713395</v>
      </c>
      <c r="R364" s="30">
        <f t="shared" si="85"/>
        <v>-0.16789154256681926</v>
      </c>
      <c r="S364" s="30">
        <f t="shared" si="86"/>
        <v>-0.17725582922087513</v>
      </c>
      <c r="T364" s="31">
        <f t="shared" si="87"/>
        <v>-2.2091097308488683E-2</v>
      </c>
      <c r="U364" s="27">
        <f t="shared" si="88"/>
        <v>-7.4331871223638352E-2</v>
      </c>
      <c r="V364" s="27">
        <f t="shared" si="89"/>
        <v>-5.3583774199828064E-2</v>
      </c>
      <c r="W364" s="27">
        <f t="shared" si="90"/>
        <v>-5.65922247129029E-2</v>
      </c>
      <c r="X364" s="27">
        <f t="shared" si="91"/>
        <v>-6.6423670639669447E-2</v>
      </c>
      <c r="Y364" s="27">
        <f t="shared" si="92"/>
        <v>8.4715800441194089E-2</v>
      </c>
      <c r="Z364" s="28">
        <f t="shared" si="93"/>
        <v>5.5252270796075555E-3</v>
      </c>
      <c r="AA364" s="28">
        <f t="shared" si="94"/>
        <v>2.8712208574981596E-3</v>
      </c>
      <c r="AB364" s="28">
        <f t="shared" si="95"/>
        <v>3.2026798979556976E-3</v>
      </c>
      <c r="AC364" s="28">
        <f t="shared" si="96"/>
        <v>4.4121040212472852E-3</v>
      </c>
      <c r="AD364" s="28">
        <f t="shared" si="97"/>
        <v>7.1767668443922204E-3</v>
      </c>
    </row>
    <row r="365" spans="10:30" x14ac:dyDescent="0.35">
      <c r="J365" s="38">
        <f>'Part 1 Data'!B365/'Part 1 Data'!B364-1</f>
        <v>-0.56648140230867883</v>
      </c>
      <c r="K365" s="38">
        <f>'Part 1 Data'!C365/'Part 1 Data'!C364-1</f>
        <v>-0.20025345400461103</v>
      </c>
      <c r="L365" s="38">
        <f>'Part 1 Data'!D365/'Part 1 Data'!D364-1</f>
        <v>-0.20054494325665084</v>
      </c>
      <c r="M365" s="38">
        <f>'Part 1 Data'!E365/'Part 1 Data'!E364-1</f>
        <v>-0.15075068636734501</v>
      </c>
      <c r="N365" s="38">
        <f>'Part 1 Data'!F365/'Part 1 Data'!F364-1</f>
        <v>-0.11375346809353948</v>
      </c>
      <c r="O365" s="5">
        <f>'Part 1 Data'!G365/'Part 1 Data'!G364-1</f>
        <v>-0.63829787234042556</v>
      </c>
      <c r="P365" s="29">
        <f t="shared" si="83"/>
        <v>7.1816470031746737E-2</v>
      </c>
      <c r="Q365" s="30">
        <f t="shared" si="84"/>
        <v>0.43804441833581453</v>
      </c>
      <c r="R365" s="30">
        <f t="shared" si="85"/>
        <v>0.43775292908377472</v>
      </c>
      <c r="S365" s="30">
        <f t="shared" si="86"/>
        <v>0.48754718597308055</v>
      </c>
      <c r="T365" s="31">
        <f t="shared" si="87"/>
        <v>0.52454440424688609</v>
      </c>
      <c r="U365" s="27">
        <f t="shared" si="88"/>
        <v>-0.57529189918153811</v>
      </c>
      <c r="V365" s="27">
        <f t="shared" si="89"/>
        <v>-0.21547368060492422</v>
      </c>
      <c r="W365" s="27">
        <f t="shared" si="90"/>
        <v>-0.20829324445035355</v>
      </c>
      <c r="X365" s="27">
        <f t="shared" si="91"/>
        <v>-0.1589661468337584</v>
      </c>
      <c r="Y365" s="27">
        <f t="shared" si="92"/>
        <v>-0.12599418939147577</v>
      </c>
      <c r="Z365" s="28">
        <f t="shared" si="93"/>
        <v>0.330960769263901</v>
      </c>
      <c r="AA365" s="28">
        <f t="shared" si="94"/>
        <v>4.6428907033432894E-2</v>
      </c>
      <c r="AB365" s="28">
        <f t="shared" si="95"/>
        <v>4.338607568365474E-2</v>
      </c>
      <c r="AC365" s="28">
        <f t="shared" si="96"/>
        <v>2.5270235839172036E-2</v>
      </c>
      <c r="AD365" s="28">
        <f t="shared" si="97"/>
        <v>1.5874535760415066E-2</v>
      </c>
    </row>
    <row r="366" spans="10:30" x14ac:dyDescent="0.35">
      <c r="J366" s="38">
        <f>'Part 1 Data'!B366/'Part 1 Data'!B365-1</f>
        <v>-2.7613412228796985E-2</v>
      </c>
      <c r="K366" s="38">
        <f>'Part 1 Data'!C366/'Part 1 Data'!C365-1</f>
        <v>8.281318421159245E-2</v>
      </c>
      <c r="L366" s="38">
        <f>'Part 1 Data'!D366/'Part 1 Data'!D365-1</f>
        <v>0.14580449301760789</v>
      </c>
      <c r="M366" s="38">
        <f>'Part 1 Data'!E366/'Part 1 Data'!E365-1</f>
        <v>0.10653576437587664</v>
      </c>
      <c r="N366" s="38">
        <f>'Part 1 Data'!F366/'Part 1 Data'!F365-1</f>
        <v>-0.13506261180679791</v>
      </c>
      <c r="O366" s="5">
        <f>'Part 1 Data'!G366/'Part 1 Data'!G365-1</f>
        <v>0.88235294117647056</v>
      </c>
      <c r="P366" s="29">
        <f t="shared" si="83"/>
        <v>-0.90996635340526755</v>
      </c>
      <c r="Q366" s="30">
        <f t="shared" si="84"/>
        <v>-0.79953975696487811</v>
      </c>
      <c r="R366" s="30">
        <f t="shared" si="85"/>
        <v>-0.73654844815886267</v>
      </c>
      <c r="S366" s="30">
        <f t="shared" si="86"/>
        <v>-0.77581717680059392</v>
      </c>
      <c r="T366" s="31">
        <f t="shared" si="87"/>
        <v>-1.0174155529832685</v>
      </c>
      <c r="U366" s="27">
        <f t="shared" si="88"/>
        <v>-3.6423909101656243E-2</v>
      </c>
      <c r="V366" s="27">
        <f t="shared" si="89"/>
        <v>6.7592957611279272E-2</v>
      </c>
      <c r="W366" s="27">
        <f t="shared" si="90"/>
        <v>0.13805619182390519</v>
      </c>
      <c r="X366" s="27">
        <f t="shared" si="91"/>
        <v>9.8320303909463252E-2</v>
      </c>
      <c r="Y366" s="27">
        <f t="shared" si="92"/>
        <v>-0.1473033331047342</v>
      </c>
      <c r="Z366" s="28">
        <f t="shared" si="93"/>
        <v>1.3267011542457165E-3</v>
      </c>
      <c r="AA366" s="28">
        <f t="shared" si="94"/>
        <v>4.5688079186401963E-3</v>
      </c>
      <c r="AB366" s="28">
        <f t="shared" si="95"/>
        <v>1.9059512100918906E-2</v>
      </c>
      <c r="AC366" s="28">
        <f t="shared" si="96"/>
        <v>9.6668821608492158E-3</v>
      </c>
      <c r="AD366" s="28">
        <f t="shared" si="97"/>
        <v>2.1698271943764284E-2</v>
      </c>
    </row>
    <row r="367" spans="10:30" x14ac:dyDescent="0.35">
      <c r="J367" s="38">
        <f>'Part 1 Data'!B367/'Part 1 Data'!B366-1</f>
        <v>0.79969574036511171</v>
      </c>
      <c r="K367" s="38">
        <f>'Part 1 Data'!C367/'Part 1 Data'!C366-1</f>
        <v>1.4603050684956598E-2</v>
      </c>
      <c r="L367" s="38">
        <f>'Part 1 Data'!D367/'Part 1 Data'!D366-1</f>
        <v>7.9492424162135977E-2</v>
      </c>
      <c r="M367" s="38">
        <f>'Part 1 Data'!E367/'Part 1 Data'!E366-1</f>
        <v>4.5287467045224128E-2</v>
      </c>
      <c r="N367" s="38">
        <f>'Part 1 Data'!F367/'Part 1 Data'!F366-1</f>
        <v>-4.6535677352637084E-3</v>
      </c>
      <c r="O367" s="5">
        <f>'Part 1 Data'!G367/'Part 1 Data'!G366-1</f>
        <v>9.375E-2</v>
      </c>
      <c r="P367" s="29">
        <f t="shared" si="83"/>
        <v>0.70594574036511171</v>
      </c>
      <c r="Q367" s="30">
        <f t="shared" si="84"/>
        <v>-7.9146949315043402E-2</v>
      </c>
      <c r="R367" s="30">
        <f t="shared" si="85"/>
        <v>-1.4257575837864023E-2</v>
      </c>
      <c r="S367" s="30">
        <f t="shared" si="86"/>
        <v>-4.8462532954775872E-2</v>
      </c>
      <c r="T367" s="31">
        <f t="shared" si="87"/>
        <v>-9.8403567735263708E-2</v>
      </c>
      <c r="U367" s="27">
        <f t="shared" si="88"/>
        <v>0.79088524349225242</v>
      </c>
      <c r="V367" s="27">
        <f t="shared" si="89"/>
        <v>-6.1717591535658499E-4</v>
      </c>
      <c r="W367" s="27">
        <f t="shared" si="90"/>
        <v>7.1744122968433272E-2</v>
      </c>
      <c r="X367" s="27">
        <f t="shared" si="91"/>
        <v>3.707200657881074E-2</v>
      </c>
      <c r="Y367" s="27">
        <f t="shared" si="92"/>
        <v>-1.6894289033199998E-2</v>
      </c>
      <c r="Z367" s="28">
        <f t="shared" si="93"/>
        <v>0.62549946837379944</v>
      </c>
      <c r="AA367" s="28">
        <f t="shared" si="94"/>
        <v>3.8090611049623855E-7</v>
      </c>
      <c r="AB367" s="28">
        <f t="shared" si="95"/>
        <v>5.1472191805096747E-3</v>
      </c>
      <c r="AC367" s="28">
        <f t="shared" si="96"/>
        <v>1.3743336717793868E-3</v>
      </c>
      <c r="AD367" s="28">
        <f t="shared" si="97"/>
        <v>2.8541700193730171E-4</v>
      </c>
    </row>
    <row r="368" spans="10:30" x14ac:dyDescent="0.35">
      <c r="J368" s="38">
        <f>'Part 1 Data'!B368/'Part 1 Data'!B367-1</f>
        <v>0.12369681600450821</v>
      </c>
      <c r="K368" s="38">
        <f>'Part 1 Data'!C368/'Part 1 Data'!C367-1</f>
        <v>1.2151619706482153E-2</v>
      </c>
      <c r="L368" s="38">
        <f>'Part 1 Data'!D368/'Part 1 Data'!D367-1</f>
        <v>1.9677785668236414E-2</v>
      </c>
      <c r="M368" s="38">
        <f>'Part 1 Data'!E368/'Part 1 Data'!E367-1</f>
        <v>1.5557360947749954E-2</v>
      </c>
      <c r="N368" s="38">
        <f>'Part 1 Data'!F368/'Part 1 Data'!F367-1</f>
        <v>-2.5974025974025983E-3</v>
      </c>
      <c r="O368" s="5">
        <f>'Part 1 Data'!G368/'Part 1 Data'!G367-1</f>
        <v>0.37142857142857144</v>
      </c>
      <c r="P368" s="29">
        <f t="shared" si="83"/>
        <v>-0.24773175542406323</v>
      </c>
      <c r="Q368" s="30">
        <f t="shared" si="84"/>
        <v>-0.35927695172208929</v>
      </c>
      <c r="R368" s="30">
        <f t="shared" si="85"/>
        <v>-0.35175078576033503</v>
      </c>
      <c r="S368" s="30">
        <f t="shared" si="86"/>
        <v>-0.35587121048082149</v>
      </c>
      <c r="T368" s="31">
        <f t="shared" si="87"/>
        <v>-0.37402597402597404</v>
      </c>
      <c r="U368" s="27">
        <f t="shared" si="88"/>
        <v>0.11488631913164896</v>
      </c>
      <c r="V368" s="27">
        <f t="shared" si="89"/>
        <v>-3.0686068938310298E-3</v>
      </c>
      <c r="W368" s="27">
        <f t="shared" si="90"/>
        <v>1.1929484474533708E-2</v>
      </c>
      <c r="X368" s="27">
        <f t="shared" si="91"/>
        <v>7.3419004813365697E-3</v>
      </c>
      <c r="Y368" s="27">
        <f t="shared" si="92"/>
        <v>-1.4838123895338888E-2</v>
      </c>
      <c r="Z368" s="28">
        <f t="shared" si="93"/>
        <v>1.3198866323619088E-2</v>
      </c>
      <c r="AA368" s="28">
        <f t="shared" si="94"/>
        <v>9.4163482688673204E-6</v>
      </c>
      <c r="AB368" s="28">
        <f t="shared" si="95"/>
        <v>1.4231259982814079E-4</v>
      </c>
      <c r="AC368" s="28">
        <f t="shared" si="96"/>
        <v>5.3903502677850153E-5</v>
      </c>
      <c r="AD368" s="28">
        <f t="shared" si="97"/>
        <v>2.2016992073342691E-4</v>
      </c>
    </row>
    <row r="369" spans="10:30" x14ac:dyDescent="0.35">
      <c r="J369" s="38">
        <f>'Part 1 Data'!B369/'Part 1 Data'!B368-1</f>
        <v>2.3821464393179337E-2</v>
      </c>
      <c r="K369" s="38">
        <f>'Part 1 Data'!C369/'Part 1 Data'!C368-1</f>
        <v>2.978573226361414E-3</v>
      </c>
      <c r="L369" s="38">
        <f>'Part 1 Data'!D369/'Part 1 Data'!D368-1</f>
        <v>5.73677893101745E-2</v>
      </c>
      <c r="M369" s="38">
        <f>'Part 1 Data'!E369/'Part 1 Data'!E368-1</f>
        <v>4.2554207660712606E-2</v>
      </c>
      <c r="N369" s="38">
        <f>'Part 1 Data'!F369/'Part 1 Data'!F368-1</f>
        <v>0.10416666666666674</v>
      </c>
      <c r="O369" s="5">
        <f>'Part 1 Data'!G369/'Part 1 Data'!G368-1</f>
        <v>2.0833333333333259E-2</v>
      </c>
      <c r="P369" s="29">
        <f t="shared" si="83"/>
        <v>2.9881310598460775E-3</v>
      </c>
      <c r="Q369" s="30">
        <f t="shared" si="84"/>
        <v>-1.7854760106971845E-2</v>
      </c>
      <c r="R369" s="30">
        <f t="shared" si="85"/>
        <v>3.653445597684124E-2</v>
      </c>
      <c r="S369" s="30">
        <f t="shared" si="86"/>
        <v>2.1720874327379347E-2</v>
      </c>
      <c r="T369" s="31">
        <f t="shared" si="87"/>
        <v>8.3333333333333481E-2</v>
      </c>
      <c r="U369" s="27">
        <f t="shared" si="88"/>
        <v>1.5010967520320075E-2</v>
      </c>
      <c r="V369" s="27">
        <f t="shared" si="89"/>
        <v>-1.2241653373951769E-2</v>
      </c>
      <c r="W369" s="27">
        <f t="shared" si="90"/>
        <v>4.9619488116471794E-2</v>
      </c>
      <c r="X369" s="27">
        <f t="shared" si="91"/>
        <v>3.4338747194299218E-2</v>
      </c>
      <c r="Y369" s="27">
        <f t="shared" si="92"/>
        <v>9.1925945368730444E-2</v>
      </c>
      <c r="Z369" s="28">
        <f t="shared" si="93"/>
        <v>2.2532914589610422E-4</v>
      </c>
      <c r="AA369" s="28">
        <f t="shared" si="94"/>
        <v>1.4985807732798473E-4</v>
      </c>
      <c r="AB369" s="28">
        <f t="shared" si="95"/>
        <v>2.4620936009406855E-3</v>
      </c>
      <c r="AC369" s="28">
        <f t="shared" si="96"/>
        <v>1.1791495588739924E-3</v>
      </c>
      <c r="AD369" s="28">
        <f t="shared" si="97"/>
        <v>8.4503794319348135E-3</v>
      </c>
    </row>
    <row r="370" spans="10:30" x14ac:dyDescent="0.35">
      <c r="J370" s="38">
        <f>'Part 1 Data'!B370/'Part 1 Data'!B369-1</f>
        <v>4.7269164829782051E-2</v>
      </c>
      <c r="K370" s="38">
        <f>'Part 1 Data'!C370/'Part 1 Data'!C369-1</f>
        <v>-7.5805038899477983E-3</v>
      </c>
      <c r="L370" s="38">
        <f>'Part 1 Data'!D370/'Part 1 Data'!D369-1</f>
        <v>7.0430187488048634E-2</v>
      </c>
      <c r="M370" s="38">
        <f>'Part 1 Data'!E370/'Part 1 Data'!E369-1</f>
        <v>1.3239268862522469E-2</v>
      </c>
      <c r="N370" s="38">
        <f>'Part 1 Data'!F370/'Part 1 Data'!F369-1</f>
        <v>9.2924528301886689E-2</v>
      </c>
      <c r="O370" s="5">
        <f>'Part 1 Data'!G370/'Part 1 Data'!G369-1</f>
        <v>-0.10204081632653061</v>
      </c>
      <c r="P370" s="29">
        <f t="shared" si="83"/>
        <v>0.14930998115631267</v>
      </c>
      <c r="Q370" s="30">
        <f t="shared" si="84"/>
        <v>9.4460312436582816E-2</v>
      </c>
      <c r="R370" s="30">
        <f t="shared" si="85"/>
        <v>0.17247100381457925</v>
      </c>
      <c r="S370" s="30">
        <f t="shared" si="86"/>
        <v>0.11528008518905308</v>
      </c>
      <c r="T370" s="31">
        <f t="shared" si="87"/>
        <v>0.1949653446284173</v>
      </c>
      <c r="U370" s="27">
        <f t="shared" si="88"/>
        <v>3.8458667956922793E-2</v>
      </c>
      <c r="V370" s="27">
        <f t="shared" si="89"/>
        <v>-2.2800730490260983E-2</v>
      </c>
      <c r="W370" s="27">
        <f t="shared" si="90"/>
        <v>6.2681886294345929E-2</v>
      </c>
      <c r="X370" s="27">
        <f t="shared" si="91"/>
        <v>5.0238083961090842E-3</v>
      </c>
      <c r="Y370" s="27">
        <f t="shared" si="92"/>
        <v>8.0683807003950392E-2</v>
      </c>
      <c r="Z370" s="28">
        <f t="shared" si="93"/>
        <v>1.4790691410208399E-3</v>
      </c>
      <c r="AA370" s="28">
        <f t="shared" si="94"/>
        <v>5.1987331088951684E-4</v>
      </c>
      <c r="AB370" s="28">
        <f t="shared" si="95"/>
        <v>3.9290188694173118E-3</v>
      </c>
      <c r="AC370" s="28">
        <f t="shared" si="96"/>
        <v>2.5238650800816129E-5</v>
      </c>
      <c r="AD370" s="28">
        <f t="shared" si="97"/>
        <v>6.509876712650714E-3</v>
      </c>
    </row>
    <row r="371" spans="10:30" x14ac:dyDescent="0.35">
      <c r="J371" s="38">
        <f>'Part 1 Data'!B371/'Part 1 Data'!B370-1</f>
        <v>-9.9391955098222629E-2</v>
      </c>
      <c r="K371" s="38">
        <f>'Part 1 Data'!C371/'Part 1 Data'!C370-1</f>
        <v>-2.4148457260091849E-2</v>
      </c>
      <c r="L371" s="38">
        <f>'Part 1 Data'!D371/'Part 1 Data'!D370-1</f>
        <v>-4.135652814994395E-2</v>
      </c>
      <c r="M371" s="38">
        <f>'Part 1 Data'!E371/'Part 1 Data'!E370-1</f>
        <v>3.4248123700153732E-2</v>
      </c>
      <c r="N371" s="38">
        <f>'Part 1 Data'!F371/'Part 1 Data'!F370-1</f>
        <v>7.3370738023306181E-3</v>
      </c>
      <c r="O371" s="5">
        <f>'Part 1 Data'!G371/'Part 1 Data'!G370-1</f>
        <v>3.4090909090909172E-2</v>
      </c>
      <c r="P371" s="29">
        <f t="shared" si="83"/>
        <v>-0.1334828641891318</v>
      </c>
      <c r="Q371" s="30">
        <f t="shared" si="84"/>
        <v>-5.8239366351001021E-2</v>
      </c>
      <c r="R371" s="30">
        <f t="shared" si="85"/>
        <v>-7.5447437240853121E-2</v>
      </c>
      <c r="S371" s="30">
        <f t="shared" si="86"/>
        <v>1.5721460924456032E-4</v>
      </c>
      <c r="T371" s="31">
        <f t="shared" si="87"/>
        <v>-2.6753835288578554E-2</v>
      </c>
      <c r="U371" s="27">
        <f t="shared" si="88"/>
        <v>-0.10820245197108189</v>
      </c>
      <c r="V371" s="27">
        <f t="shared" si="89"/>
        <v>-3.9368683860405033E-2</v>
      </c>
      <c r="W371" s="27">
        <f t="shared" si="90"/>
        <v>-4.9104829343646655E-2</v>
      </c>
      <c r="X371" s="27">
        <f t="shared" si="91"/>
        <v>2.6032663233740348E-2</v>
      </c>
      <c r="Y371" s="27">
        <f t="shared" si="92"/>
        <v>-4.9036474956056716E-3</v>
      </c>
      <c r="Z371" s="28">
        <f t="shared" si="93"/>
        <v>1.1707770612554283E-2</v>
      </c>
      <c r="AA371" s="28">
        <f t="shared" si="94"/>
        <v>1.5498932689005157E-3</v>
      </c>
      <c r="AB371" s="28">
        <f t="shared" si="95"/>
        <v>2.4112842648686618E-3</v>
      </c>
      <c r="AC371" s="28">
        <f t="shared" si="96"/>
        <v>6.7769955504133649E-4</v>
      </c>
      <c r="AD371" s="28">
        <f t="shared" si="97"/>
        <v>2.4045758761159776E-5</v>
      </c>
    </row>
    <row r="372" spans="10:30" x14ac:dyDescent="0.35">
      <c r="J372" s="38">
        <f>'Part 1 Data'!B372/'Part 1 Data'!B371-1</f>
        <v>-4.9597507141002306E-2</v>
      </c>
      <c r="K372" s="38">
        <f>'Part 1 Data'!C372/'Part 1 Data'!C371-1</f>
        <v>1.0310129075081997E-2</v>
      </c>
      <c r="L372" s="38">
        <f>'Part 1 Data'!D372/'Part 1 Data'!D371-1</f>
        <v>-2.0870799810695839E-2</v>
      </c>
      <c r="M372" s="38">
        <f>'Part 1 Data'!E372/'Part 1 Data'!E371-1</f>
        <v>-4.4600118030206914E-2</v>
      </c>
      <c r="N372" s="38">
        <f>'Part 1 Data'!F372/'Part 1 Data'!F371-1</f>
        <v>-5.6126820908311892E-2</v>
      </c>
      <c r="O372" s="5">
        <f>'Part 1 Data'!G372/'Part 1 Data'!G371-1</f>
        <v>9.8901098901098772E-2</v>
      </c>
      <c r="P372" s="29">
        <f t="shared" si="83"/>
        <v>-0.14849860604210108</v>
      </c>
      <c r="Q372" s="30">
        <f t="shared" si="84"/>
        <v>-8.8590969826016774E-2</v>
      </c>
      <c r="R372" s="30">
        <f t="shared" si="85"/>
        <v>-0.11977189871179461</v>
      </c>
      <c r="S372" s="30">
        <f t="shared" si="86"/>
        <v>-0.14350121693130569</v>
      </c>
      <c r="T372" s="31">
        <f t="shared" si="87"/>
        <v>-0.15502791980941066</v>
      </c>
      <c r="U372" s="27">
        <f t="shared" si="88"/>
        <v>-5.8408004013861564E-2</v>
      </c>
      <c r="V372" s="27">
        <f t="shared" si="89"/>
        <v>-4.9100975252311854E-3</v>
      </c>
      <c r="W372" s="27">
        <f t="shared" si="90"/>
        <v>-2.8619101004398545E-2</v>
      </c>
      <c r="X372" s="27">
        <f t="shared" si="91"/>
        <v>-5.2815578496620302E-2</v>
      </c>
      <c r="Y372" s="27">
        <f t="shared" si="92"/>
        <v>-6.8367542206248189E-2</v>
      </c>
      <c r="Z372" s="28">
        <f t="shared" si="93"/>
        <v>3.4114949328832686E-3</v>
      </c>
      <c r="AA372" s="28">
        <f t="shared" si="94"/>
        <v>2.410905770728141E-5</v>
      </c>
      <c r="AB372" s="28">
        <f t="shared" si="95"/>
        <v>8.1905294229996583E-4</v>
      </c>
      <c r="AC372" s="28">
        <f t="shared" si="96"/>
        <v>2.789485331932661E-3</v>
      </c>
      <c r="AD372" s="28">
        <f t="shared" si="97"/>
        <v>4.674120827323127E-3</v>
      </c>
    </row>
    <row r="373" spans="10:30" x14ac:dyDescent="0.35">
      <c r="J373" s="38">
        <f>'Part 1 Data'!B373/'Part 1 Data'!B372-1</f>
        <v>0.21693989071038233</v>
      </c>
      <c r="K373" s="38">
        <f>'Part 1 Data'!C373/'Part 1 Data'!C372-1</f>
        <v>0.15945810980565156</v>
      </c>
      <c r="L373" s="38">
        <f>'Part 1 Data'!D373/'Part 1 Data'!D372-1</f>
        <v>0.10640014017110544</v>
      </c>
      <c r="M373" s="38">
        <f>'Part 1 Data'!E373/'Part 1 Data'!E372-1</f>
        <v>0.10042209537754077</v>
      </c>
      <c r="N373" s="38">
        <f>'Part 1 Data'!F373/'Part 1 Data'!F372-1</f>
        <v>0.1016795279164775</v>
      </c>
      <c r="O373" s="5">
        <f>'Part 1 Data'!G373/'Part 1 Data'!G372-1</f>
        <v>0</v>
      </c>
      <c r="P373" s="29">
        <f t="shared" si="83"/>
        <v>0.21693989071038233</v>
      </c>
      <c r="Q373" s="30">
        <f t="shared" si="84"/>
        <v>0.15945810980565156</v>
      </c>
      <c r="R373" s="30">
        <f t="shared" si="85"/>
        <v>0.10640014017110544</v>
      </c>
      <c r="S373" s="30">
        <f t="shared" si="86"/>
        <v>0.10042209537754077</v>
      </c>
      <c r="T373" s="31">
        <f t="shared" si="87"/>
        <v>0.1016795279164775</v>
      </c>
      <c r="U373" s="27">
        <f t="shared" si="88"/>
        <v>0.20812939383752307</v>
      </c>
      <c r="V373" s="27">
        <f t="shared" si="89"/>
        <v>0.14423788320533837</v>
      </c>
      <c r="W373" s="27">
        <f t="shared" si="90"/>
        <v>9.8651838977402734E-2</v>
      </c>
      <c r="X373" s="27">
        <f t="shared" si="91"/>
        <v>9.2206634911127378E-2</v>
      </c>
      <c r="Y373" s="27">
        <f t="shared" si="92"/>
        <v>8.94388066185412E-2</v>
      </c>
      <c r="Z373" s="28">
        <f t="shared" si="93"/>
        <v>4.3317844579174786E-2</v>
      </c>
      <c r="AA373" s="28">
        <f t="shared" si="94"/>
        <v>2.0804566951556833E-2</v>
      </c>
      <c r="AB373" s="28">
        <f t="shared" si="95"/>
        <v>9.7321853336233971E-3</v>
      </c>
      <c r="AC373" s="28">
        <f t="shared" si="96"/>
        <v>8.5020635216339346E-3</v>
      </c>
      <c r="AD373" s="28">
        <f t="shared" si="97"/>
        <v>7.9993001293488086E-3</v>
      </c>
    </row>
    <row r="374" spans="10:30" x14ac:dyDescent="0.35">
      <c r="J374" s="38">
        <f>'Part 1 Data'!B374/'Part 1 Data'!B373-1</f>
        <v>8.5541086663673216E-2</v>
      </c>
      <c r="K374" s="38">
        <f>'Part 1 Data'!C374/'Part 1 Data'!C373-1</f>
        <v>2.5664934983212762E-2</v>
      </c>
      <c r="L374" s="38">
        <f>'Part 1 Data'!D374/'Part 1 Data'!D373-1</f>
        <v>2.5562123714999663E-2</v>
      </c>
      <c r="M374" s="38">
        <f>'Part 1 Data'!E374/'Part 1 Data'!E373-1</f>
        <v>-2.5602910602910645E-2</v>
      </c>
      <c r="N374" s="38">
        <f>'Part 1 Data'!F374/'Part 1 Data'!F373-1</f>
        <v>-3.5022661722290849E-2</v>
      </c>
      <c r="O374" s="5">
        <f>'Part 1 Data'!G374/'Part 1 Data'!G373-1</f>
        <v>-2.0000000000000018E-2</v>
      </c>
      <c r="P374" s="29">
        <f t="shared" si="83"/>
        <v>0.10554108666367323</v>
      </c>
      <c r="Q374" s="30">
        <f t="shared" si="84"/>
        <v>4.5664934983212779E-2</v>
      </c>
      <c r="R374" s="30">
        <f t="shared" si="85"/>
        <v>4.5562123714999681E-2</v>
      </c>
      <c r="S374" s="30">
        <f t="shared" si="86"/>
        <v>-5.6029106029106268E-3</v>
      </c>
      <c r="T374" s="31">
        <f t="shared" si="87"/>
        <v>-1.5022661722290831E-2</v>
      </c>
      <c r="U374" s="27">
        <f t="shared" si="88"/>
        <v>7.6730589790813958E-2</v>
      </c>
      <c r="V374" s="27">
        <f t="shared" si="89"/>
        <v>1.0444708382899579E-2</v>
      </c>
      <c r="W374" s="27">
        <f t="shared" si="90"/>
        <v>1.7813822521296957E-2</v>
      </c>
      <c r="X374" s="27">
        <f t="shared" si="91"/>
        <v>-3.3818371069324032E-2</v>
      </c>
      <c r="Y374" s="27">
        <f t="shared" si="92"/>
        <v>-4.7263383020227138E-2</v>
      </c>
      <c r="Z374" s="28">
        <f t="shared" si="93"/>
        <v>5.8875834096461634E-3</v>
      </c>
      <c r="AA374" s="28">
        <f t="shared" si="94"/>
        <v>1.0909193320381273E-4</v>
      </c>
      <c r="AB374" s="28">
        <f t="shared" si="95"/>
        <v>3.1733227282026668E-4</v>
      </c>
      <c r="AC374" s="28">
        <f t="shared" si="96"/>
        <v>1.1436822217824928E-3</v>
      </c>
      <c r="AD374" s="28">
        <f t="shared" si="97"/>
        <v>2.2338273745166949E-3</v>
      </c>
    </row>
    <row r="375" spans="10:30" x14ac:dyDescent="0.35">
      <c r="J375" s="38">
        <f>'Part 1 Data'!B375/'Part 1 Data'!B374-1</f>
        <v>0.10754912099276104</v>
      </c>
      <c r="K375" s="38">
        <f>'Part 1 Data'!C375/'Part 1 Data'!C374-1</f>
        <v>-2.812489952555286E-2</v>
      </c>
      <c r="L375" s="38">
        <f>'Part 1 Data'!D375/'Part 1 Data'!D374-1</f>
        <v>4.7363334549141989E-3</v>
      </c>
      <c r="M375" s="38">
        <f>'Part 1 Data'!E375/'Part 1 Data'!E374-1</f>
        <v>5.4978290322924783E-2</v>
      </c>
      <c r="N375" s="38">
        <f>'Part 1 Data'!F375/'Part 1 Data'!F374-1</f>
        <v>-3.2450896669513285E-2</v>
      </c>
      <c r="O375" s="5">
        <f>'Part 1 Data'!G375/'Part 1 Data'!G374-1</f>
        <v>2.0408163265306145E-2</v>
      </c>
      <c r="P375" s="29">
        <f t="shared" si="83"/>
        <v>8.7140957727454893E-2</v>
      </c>
      <c r="Q375" s="30">
        <f t="shared" si="84"/>
        <v>-4.8533062790859005E-2</v>
      </c>
      <c r="R375" s="30">
        <f t="shared" si="85"/>
        <v>-1.5671829810391946E-2</v>
      </c>
      <c r="S375" s="30">
        <f t="shared" si="86"/>
        <v>3.4570127057618638E-2</v>
      </c>
      <c r="T375" s="31">
        <f t="shared" si="87"/>
        <v>-5.285905993481943E-2</v>
      </c>
      <c r="U375" s="27">
        <f t="shared" si="88"/>
        <v>9.873862411990178E-2</v>
      </c>
      <c r="V375" s="27">
        <f t="shared" si="89"/>
        <v>-4.3345126125866044E-2</v>
      </c>
      <c r="W375" s="27">
        <f t="shared" si="90"/>
        <v>-3.0119677387885069E-3</v>
      </c>
      <c r="X375" s="27">
        <f t="shared" si="91"/>
        <v>4.6762829856511395E-2</v>
      </c>
      <c r="Y375" s="27">
        <f t="shared" si="92"/>
        <v>-4.4691617967449575E-2</v>
      </c>
      <c r="Z375" s="28">
        <f t="shared" si="93"/>
        <v>9.74931589309125E-3</v>
      </c>
      <c r="AA375" s="28">
        <f t="shared" si="94"/>
        <v>1.8787999588672352E-3</v>
      </c>
      <c r="AB375" s="28">
        <f t="shared" si="95"/>
        <v>9.0719496595027506E-6</v>
      </c>
      <c r="AC375" s="28">
        <f t="shared" si="96"/>
        <v>2.1867622561890336E-3</v>
      </c>
      <c r="AD375" s="28">
        <f t="shared" si="97"/>
        <v>1.9973407165484619E-3</v>
      </c>
    </row>
    <row r="376" spans="10:30" x14ac:dyDescent="0.35">
      <c r="J376" s="38">
        <f>'Part 1 Data'!B376/'Part 1 Data'!B375-1</f>
        <v>0.13053221288515404</v>
      </c>
      <c r="K376" s="38">
        <f>'Part 1 Data'!C376/'Part 1 Data'!C375-1</f>
        <v>4.0900352770269599E-2</v>
      </c>
      <c r="L376" s="38">
        <f>'Part 1 Data'!D376/'Part 1 Data'!D375-1</f>
        <v>3.3906928184935348E-2</v>
      </c>
      <c r="M376" s="38">
        <f>'Part 1 Data'!E376/'Part 1 Data'!E375-1</f>
        <v>3.8861164621475375E-2</v>
      </c>
      <c r="N376" s="38">
        <f>'Part 1 Data'!F376/'Part 1 Data'!F375-1</f>
        <v>4.0600176522506581E-2</v>
      </c>
      <c r="O376" s="5">
        <f>'Part 1 Data'!G376/'Part 1 Data'!G375-1</f>
        <v>0</v>
      </c>
      <c r="P376" s="29">
        <f t="shared" si="83"/>
        <v>0.13053221288515404</v>
      </c>
      <c r="Q376" s="30">
        <f t="shared" si="84"/>
        <v>4.0900352770269599E-2</v>
      </c>
      <c r="R376" s="30">
        <f t="shared" si="85"/>
        <v>3.3906928184935348E-2</v>
      </c>
      <c r="S376" s="30">
        <f t="shared" si="86"/>
        <v>3.8861164621475375E-2</v>
      </c>
      <c r="T376" s="31">
        <f t="shared" si="87"/>
        <v>4.0600176522506581E-2</v>
      </c>
      <c r="U376" s="27">
        <f t="shared" si="88"/>
        <v>0.12172171601229478</v>
      </c>
      <c r="V376" s="27">
        <f t="shared" si="89"/>
        <v>2.5680126169956415E-2</v>
      </c>
      <c r="W376" s="27">
        <f t="shared" si="90"/>
        <v>2.6158626991232642E-2</v>
      </c>
      <c r="X376" s="27">
        <f t="shared" si="91"/>
        <v>3.064570415506199E-2</v>
      </c>
      <c r="Y376" s="27">
        <f t="shared" si="92"/>
        <v>2.8359455224570292E-2</v>
      </c>
      <c r="Z376" s="28">
        <f t="shared" si="93"/>
        <v>1.481617614897774E-2</v>
      </c>
      <c r="AA376" s="28">
        <f t="shared" si="94"/>
        <v>6.5946888010488033E-4</v>
      </c>
      <c r="AB376" s="28">
        <f t="shared" si="95"/>
        <v>6.8427376606644487E-4</v>
      </c>
      <c r="AC376" s="28">
        <f t="shared" si="96"/>
        <v>9.391591831595837E-4</v>
      </c>
      <c r="AD376" s="28">
        <f t="shared" si="97"/>
        <v>8.0425870063440723E-4</v>
      </c>
    </row>
    <row r="377" spans="10:30" x14ac:dyDescent="0.35">
      <c r="J377" s="38">
        <f>'Part 1 Data'!B377/'Part 1 Data'!B376-1</f>
        <v>1.4370664023785951E-2</v>
      </c>
      <c r="K377" s="38">
        <f>'Part 1 Data'!C377/'Part 1 Data'!C376-1</f>
        <v>5.5947901264618904E-2</v>
      </c>
      <c r="L377" s="38">
        <f>'Part 1 Data'!D377/'Part 1 Data'!D376-1</f>
        <v>3.0255111717096161E-2</v>
      </c>
      <c r="M377" s="38">
        <f>'Part 1 Data'!E377/'Part 1 Data'!E376-1</f>
        <v>7.2001829977563325E-2</v>
      </c>
      <c r="N377" s="38">
        <f>'Part 1 Data'!F377/'Part 1 Data'!F376-1</f>
        <v>0.11959287531806617</v>
      </c>
      <c r="O377" s="5">
        <f>'Part 1 Data'!G377/'Part 1 Data'!G376-1</f>
        <v>0</v>
      </c>
      <c r="P377" s="29">
        <f t="shared" si="83"/>
        <v>1.4370664023785951E-2</v>
      </c>
      <c r="Q377" s="30">
        <f t="shared" si="84"/>
        <v>5.5947901264618904E-2</v>
      </c>
      <c r="R377" s="30">
        <f t="shared" si="85"/>
        <v>3.0255111717096161E-2</v>
      </c>
      <c r="S377" s="30">
        <f t="shared" si="86"/>
        <v>7.2001829977563325E-2</v>
      </c>
      <c r="T377" s="31">
        <f t="shared" si="87"/>
        <v>0.11959287531806617</v>
      </c>
      <c r="U377" s="27">
        <f t="shared" si="88"/>
        <v>5.5601671509266891E-3</v>
      </c>
      <c r="V377" s="27">
        <f t="shared" si="89"/>
        <v>4.072767466430572E-2</v>
      </c>
      <c r="W377" s="27">
        <f t="shared" si="90"/>
        <v>2.2506810523393456E-2</v>
      </c>
      <c r="X377" s="27">
        <f t="shared" si="91"/>
        <v>6.3786369511149937E-2</v>
      </c>
      <c r="Y377" s="27">
        <f t="shared" si="92"/>
        <v>0.10735215402012988</v>
      </c>
      <c r="Z377" s="28">
        <f t="shared" si="93"/>
        <v>3.0915458746244216E-5</v>
      </c>
      <c r="AA377" s="28">
        <f t="shared" si="94"/>
        <v>1.6587434835615301E-3</v>
      </c>
      <c r="AB377" s="28">
        <f t="shared" si="95"/>
        <v>5.0655651993593439E-4</v>
      </c>
      <c r="AC377" s="28">
        <f t="shared" si="96"/>
        <v>4.0687009354129586E-3</v>
      </c>
      <c r="AD377" s="28">
        <f t="shared" si="97"/>
        <v>1.1524484972761687E-2</v>
      </c>
    </row>
    <row r="378" spans="10:30" x14ac:dyDescent="0.35">
      <c r="J378" s="38">
        <f>'Part 1 Data'!B378/'Part 1 Data'!B377-1</f>
        <v>4.9666178146881679E-2</v>
      </c>
      <c r="K378" s="38">
        <f>'Part 1 Data'!C378/'Part 1 Data'!C377-1</f>
        <v>2.0765850840956723E-2</v>
      </c>
      <c r="L378" s="38">
        <f>'Part 1 Data'!D378/'Part 1 Data'!D377-1</f>
        <v>4.2983977093786541E-2</v>
      </c>
      <c r="M378" s="38">
        <f>'Part 1 Data'!E378/'Part 1 Data'!E377-1</f>
        <v>1.3157118146199354E-2</v>
      </c>
      <c r="N378" s="38">
        <f>'Part 1 Data'!F378/'Part 1 Data'!F377-1</f>
        <v>0.12916666666666665</v>
      </c>
      <c r="O378" s="5">
        <f>'Part 1 Data'!G378/'Part 1 Data'!G377-1</f>
        <v>0</v>
      </c>
      <c r="P378" s="29">
        <f t="shared" si="83"/>
        <v>4.9666178146881679E-2</v>
      </c>
      <c r="Q378" s="30">
        <f t="shared" si="84"/>
        <v>2.0765850840956723E-2</v>
      </c>
      <c r="R378" s="30">
        <f t="shared" si="85"/>
        <v>4.2983977093786541E-2</v>
      </c>
      <c r="S378" s="30">
        <f t="shared" si="86"/>
        <v>1.3157118146199354E-2</v>
      </c>
      <c r="T378" s="31">
        <f t="shared" si="87"/>
        <v>0.12916666666666665</v>
      </c>
      <c r="U378" s="27">
        <f t="shared" si="88"/>
        <v>4.0855681274022421E-2</v>
      </c>
      <c r="V378" s="27">
        <f t="shared" si="89"/>
        <v>5.5456242406435406E-3</v>
      </c>
      <c r="W378" s="27">
        <f t="shared" si="90"/>
        <v>3.5235675900083835E-2</v>
      </c>
      <c r="X378" s="27">
        <f t="shared" si="91"/>
        <v>4.9416576797859692E-3</v>
      </c>
      <c r="Y378" s="27">
        <f t="shared" si="92"/>
        <v>0.11692594536873036</v>
      </c>
      <c r="Z378" s="28">
        <f t="shared" si="93"/>
        <v>1.6691866923645062E-3</v>
      </c>
      <c r="AA378" s="28">
        <f t="shared" si="94"/>
        <v>3.0753948218413248E-5</v>
      </c>
      <c r="AB378" s="28">
        <f t="shared" si="95"/>
        <v>1.2415528561357488E-3</v>
      </c>
      <c r="AC378" s="28">
        <f t="shared" si="96"/>
        <v>2.4419980624187647E-5</v>
      </c>
      <c r="AD378" s="28">
        <f t="shared" si="97"/>
        <v>1.3671676700371315E-2</v>
      </c>
    </row>
    <row r="379" spans="10:30" x14ac:dyDescent="0.35">
      <c r="J379" s="38">
        <f>'Part 1 Data'!B379/'Part 1 Data'!B378-1</f>
        <v>5.1815079118833429E-2</v>
      </c>
      <c r="K379" s="38">
        <f>'Part 1 Data'!C379/'Part 1 Data'!C378-1</f>
        <v>4.6107014427908766E-2</v>
      </c>
      <c r="L379" s="38">
        <f>'Part 1 Data'!D379/'Part 1 Data'!D378-1</f>
        <v>2.2372431821326977E-3</v>
      </c>
      <c r="M379" s="38">
        <f>'Part 1 Data'!E379/'Part 1 Data'!E378-1</f>
        <v>1.4756294839105566E-2</v>
      </c>
      <c r="N379" s="38">
        <f>'Part 1 Data'!F379/'Part 1 Data'!F378-1</f>
        <v>-5.1995974505199549E-2</v>
      </c>
      <c r="O379" s="5">
        <f>'Part 1 Data'!G379/'Part 1 Data'!G378-1</f>
        <v>0</v>
      </c>
      <c r="P379" s="29">
        <f t="shared" si="83"/>
        <v>5.1815079118833429E-2</v>
      </c>
      <c r="Q379" s="30">
        <f t="shared" si="84"/>
        <v>4.6107014427908766E-2</v>
      </c>
      <c r="R379" s="30">
        <f t="shared" si="85"/>
        <v>2.2372431821326977E-3</v>
      </c>
      <c r="S379" s="30">
        <f t="shared" si="86"/>
        <v>1.4756294839105566E-2</v>
      </c>
      <c r="T379" s="31">
        <f t="shared" si="87"/>
        <v>-5.1995974505199549E-2</v>
      </c>
      <c r="U379" s="27">
        <f t="shared" si="88"/>
        <v>4.3004582245974171E-2</v>
      </c>
      <c r="V379" s="27">
        <f t="shared" si="89"/>
        <v>3.0886787827595581E-2</v>
      </c>
      <c r="W379" s="27">
        <f t="shared" si="90"/>
        <v>-5.5110580115700081E-3</v>
      </c>
      <c r="X379" s="27">
        <f t="shared" si="91"/>
        <v>6.5408343726921815E-3</v>
      </c>
      <c r="Y379" s="27">
        <f t="shared" si="92"/>
        <v>-6.4236695803135846E-2</v>
      </c>
      <c r="Z379" s="28">
        <f t="shared" si="93"/>
        <v>1.8493940941507569E-3</v>
      </c>
      <c r="AA379" s="28">
        <f t="shared" si="94"/>
        <v>9.5399366230690657E-4</v>
      </c>
      <c r="AB379" s="28">
        <f t="shared" si="95"/>
        <v>3.0371760406889972E-5</v>
      </c>
      <c r="AC379" s="28">
        <f t="shared" si="96"/>
        <v>4.2782514290991526E-5</v>
      </c>
      <c r="AD379" s="28">
        <f t="shared" si="97"/>
        <v>4.1263530877046102E-3</v>
      </c>
    </row>
    <row r="380" spans="10:30" x14ac:dyDescent="0.35">
      <c r="J380" s="38">
        <f>'Part 1 Data'!B380/'Part 1 Data'!B379-1</f>
        <v>0.11106194690265481</v>
      </c>
      <c r="K380" s="38">
        <f>'Part 1 Data'!C380/'Part 1 Data'!C379-1</f>
        <v>-1.1338113969023622E-2</v>
      </c>
      <c r="L380" s="38">
        <f>'Part 1 Data'!D380/'Part 1 Data'!D379-1</f>
        <v>2.8057800496901431E-2</v>
      </c>
      <c r="M380" s="38">
        <f>'Part 1 Data'!E380/'Part 1 Data'!E379-1</f>
        <v>4.1377422146855469E-3</v>
      </c>
      <c r="N380" s="38">
        <f>'Part 1 Data'!F380/'Part 1 Data'!F379-1</f>
        <v>-1.3446567586694935E-2</v>
      </c>
      <c r="O380" s="5">
        <f>'Part 1 Data'!G380/'Part 1 Data'!G379-1</f>
        <v>0</v>
      </c>
      <c r="P380" s="29">
        <f t="shared" si="83"/>
        <v>0.11106194690265481</v>
      </c>
      <c r="Q380" s="30">
        <f t="shared" si="84"/>
        <v>-1.1338113969023622E-2</v>
      </c>
      <c r="R380" s="30">
        <f t="shared" si="85"/>
        <v>2.8057800496901431E-2</v>
      </c>
      <c r="S380" s="30">
        <f t="shared" si="86"/>
        <v>4.1377422146855469E-3</v>
      </c>
      <c r="T380" s="31">
        <f t="shared" si="87"/>
        <v>-1.3446567586694935E-2</v>
      </c>
      <c r="U380" s="27">
        <f t="shared" si="88"/>
        <v>0.10225145002979555</v>
      </c>
      <c r="V380" s="27">
        <f t="shared" si="89"/>
        <v>-2.6558340569336807E-2</v>
      </c>
      <c r="W380" s="27">
        <f t="shared" si="90"/>
        <v>2.0309499303198725E-2</v>
      </c>
      <c r="X380" s="27">
        <f t="shared" si="91"/>
        <v>-4.0777182517278375E-3</v>
      </c>
      <c r="Y380" s="27">
        <f t="shared" si="92"/>
        <v>-2.5687288884631225E-2</v>
      </c>
      <c r="Z380" s="28">
        <f t="shared" si="93"/>
        <v>1.0455359033195777E-2</v>
      </c>
      <c r="AA380" s="28">
        <f t="shared" si="94"/>
        <v>7.0534545379688127E-4</v>
      </c>
      <c r="AB380" s="28">
        <f t="shared" si="95"/>
        <v>4.1247576194662947E-4</v>
      </c>
      <c r="AC380" s="28">
        <f t="shared" si="96"/>
        <v>1.6627786140474331E-5</v>
      </c>
      <c r="AD380" s="28">
        <f t="shared" si="97"/>
        <v>6.5983681024249887E-4</v>
      </c>
    </row>
    <row r="381" spans="10:30" x14ac:dyDescent="0.35">
      <c r="J381" s="38">
        <f>'Part 1 Data'!B381/'Part 1 Data'!B380-1</f>
        <v>-5.3365193150139323E-2</v>
      </c>
      <c r="K381" s="38">
        <f>'Part 1 Data'!C381/'Part 1 Data'!C380-1</f>
        <v>1.6297130527118453E-2</v>
      </c>
      <c r="L381" s="38">
        <f>'Part 1 Data'!D381/'Part 1 Data'!D380-1</f>
        <v>1.5560401301869975E-2</v>
      </c>
      <c r="M381" s="38">
        <f>'Part 1 Data'!E381/'Part 1 Data'!E380-1</f>
        <v>4.7394552946712354E-2</v>
      </c>
      <c r="N381" s="38">
        <f>'Part 1 Data'!F381/'Part 1 Data'!F380-1</f>
        <v>-3.8378766140602538E-2</v>
      </c>
      <c r="O381" s="5">
        <f>'Part 1 Data'!G381/'Part 1 Data'!G380-1</f>
        <v>0</v>
      </c>
      <c r="P381" s="29">
        <f t="shared" si="83"/>
        <v>-5.3365193150139323E-2</v>
      </c>
      <c r="Q381" s="30">
        <f t="shared" si="84"/>
        <v>1.6297130527118453E-2</v>
      </c>
      <c r="R381" s="30">
        <f t="shared" si="85"/>
        <v>1.5560401301869975E-2</v>
      </c>
      <c r="S381" s="30">
        <f t="shared" si="86"/>
        <v>4.7394552946712354E-2</v>
      </c>
      <c r="T381" s="31">
        <f t="shared" si="87"/>
        <v>-3.8378766140602538E-2</v>
      </c>
      <c r="U381" s="27">
        <f t="shared" si="88"/>
        <v>-6.2175690022998581E-2</v>
      </c>
      <c r="V381" s="27">
        <f t="shared" si="89"/>
        <v>1.0769039268052703E-3</v>
      </c>
      <c r="W381" s="27">
        <f t="shared" si="90"/>
        <v>7.8121001081672692E-3</v>
      </c>
      <c r="X381" s="27">
        <f t="shared" si="91"/>
        <v>3.9179092480298966E-2</v>
      </c>
      <c r="Y381" s="27">
        <f t="shared" si="92"/>
        <v>-5.0619487438538828E-2</v>
      </c>
      <c r="Z381" s="28">
        <f t="shared" si="93"/>
        <v>3.8658164298360051E-3</v>
      </c>
      <c r="AA381" s="28">
        <f t="shared" si="94"/>
        <v>1.1597220675686109E-6</v>
      </c>
      <c r="AB381" s="28">
        <f t="shared" si="95"/>
        <v>6.1028908100027059E-5</v>
      </c>
      <c r="AC381" s="28">
        <f t="shared" si="96"/>
        <v>1.5350012875798189E-3</v>
      </c>
      <c r="AD381" s="28">
        <f t="shared" si="97"/>
        <v>2.56233250854039E-3</v>
      </c>
    </row>
    <row r="382" spans="10:30" x14ac:dyDescent="0.35">
      <c r="J382" s="38">
        <f>'Part 1 Data'!B382/'Part 1 Data'!B381-1</f>
        <v>-3.7582386762025077E-2</v>
      </c>
      <c r="K382" s="38">
        <f>'Part 1 Data'!C382/'Part 1 Data'!C381-1</f>
        <v>3.7585988821681182E-2</v>
      </c>
      <c r="L382" s="38">
        <f>'Part 1 Data'!D382/'Part 1 Data'!D381-1</f>
        <v>3.1211535480812236E-2</v>
      </c>
      <c r="M382" s="38">
        <f>'Part 1 Data'!E382/'Part 1 Data'!E381-1</f>
        <v>-5.4541790179957195E-3</v>
      </c>
      <c r="N382" s="38">
        <f>'Part 1 Data'!F382/'Part 1 Data'!F381-1</f>
        <v>-7.8701976874300583E-2</v>
      </c>
      <c r="O382" s="5">
        <f>'Part 1 Data'!G382/'Part 1 Data'!G381-1</f>
        <v>0</v>
      </c>
      <c r="P382" s="32">
        <f t="shared" si="83"/>
        <v>-3.7582386762025077E-2</v>
      </c>
      <c r="Q382" s="33">
        <f t="shared" si="84"/>
        <v>3.7585988821681182E-2</v>
      </c>
      <c r="R382" s="33">
        <f t="shared" si="85"/>
        <v>3.1211535480812236E-2</v>
      </c>
      <c r="S382" s="33">
        <f t="shared" si="86"/>
        <v>-5.4541790179957195E-3</v>
      </c>
      <c r="T382" s="34">
        <f t="shared" si="87"/>
        <v>-7.8701976874300583E-2</v>
      </c>
      <c r="U382" s="27">
        <f t="shared" si="88"/>
        <v>-4.6392883634884335E-2</v>
      </c>
      <c r="V382" s="27">
        <f t="shared" si="89"/>
        <v>2.2365762221367998E-2</v>
      </c>
      <c r="W382" s="27">
        <f t="shared" si="90"/>
        <v>2.346323428710953E-2</v>
      </c>
      <c r="X382" s="27">
        <f t="shared" si="91"/>
        <v>-1.3669639484409104E-2</v>
      </c>
      <c r="Y382" s="27">
        <f t="shared" si="92"/>
        <v>-9.094269817223688E-2</v>
      </c>
      <c r="Z382" s="28">
        <f t="shared" si="93"/>
        <v>2.1522996519599187E-3</v>
      </c>
      <c r="AA382" s="28">
        <f t="shared" si="94"/>
        <v>5.0022731974277198E-4</v>
      </c>
      <c r="AB382" s="28">
        <f t="shared" si="95"/>
        <v>5.5052336321179227E-4</v>
      </c>
      <c r="AC382" s="28">
        <f t="shared" si="96"/>
        <v>1.868590436337164E-4</v>
      </c>
      <c r="AD382" s="28">
        <f t="shared" si="97"/>
        <v>8.2705743508465768E-3</v>
      </c>
    </row>
    <row r="383" spans="10:30" x14ac:dyDescent="0.35">
      <c r="N383" s="5"/>
      <c r="O383" s="5"/>
      <c r="P383" s="5"/>
      <c r="Q383" s="5"/>
      <c r="R383" s="5"/>
      <c r="S383" s="5"/>
      <c r="T383" s="5"/>
    </row>
  </sheetData>
  <autoFilter ref="J2:AD382" xr:uid="{2BE37E81-7337-4013-9500-51F0E740E0C0}"/>
  <mergeCells count="5">
    <mergeCell ref="A22:F22"/>
    <mergeCell ref="J1:N1"/>
    <mergeCell ref="A7:F7"/>
    <mergeCell ref="P1:T1"/>
    <mergeCell ref="A13:F13"/>
  </mergeCells>
  <hyperlinks>
    <hyperlink ref="B1" r:id="rId1" tooltip="Link to Datastream Navigator metadata for S214X3; right-click for more" xr:uid="{341E3212-E5ED-4CB1-B5FB-4D7767B2D14F}"/>
    <hyperlink ref="C1" r:id="rId2" tooltip="Link to Datastream Navigator metadata for SILVERH; right-click for more" display="SILVERH" xr:uid="{31DB8093-8EC5-44C9-A66A-84B21D50EC18}"/>
    <hyperlink ref="D1" r:id="rId3" tooltip="Link to Datastream Navigator metadata for S&amp;PCOMP; right-click for more" xr:uid="{18939E24-3F35-48ED-8DEF-7C9DE11B2078}"/>
    <hyperlink ref="E1" r:id="rId4" tooltip="Link to Datastream Navigator metadata for SWEDOMX; right-click for more" xr:uid="{6CB4C77A-2DF5-4884-B0A4-26091685BC58}"/>
    <hyperlink ref="F1" r:id="rId5" tooltip="Link to Datastream Navigator metadata for S20665; right-click for more" display="S20665" xr:uid="{C056CB9B-E2E2-4406-95E7-56543590725F}"/>
    <hyperlink ref="J2" r:id="rId6" tooltip="Link to Datastream Navigator metadata for S214X3; right-click for more" xr:uid="{8A3FF58A-2078-4954-822F-A48444BBCF50}"/>
    <hyperlink ref="L2" r:id="rId7" tooltip="Link to Datastream Navigator metadata for S&amp;PCOMP; right-click for more" xr:uid="{A1C9B828-2D88-455D-9F82-8A117ED83C14}"/>
    <hyperlink ref="M2" r:id="rId8" tooltip="Link to Datastream Navigator metadata for SWEDOMX; right-click for more" xr:uid="{6096446A-2B21-4CBD-B16C-5B529EF982E1}"/>
    <hyperlink ref="K2" r:id="rId9" tooltip="Link to Datastream Navigator metadata for MSMEXFL; right-click for more" xr:uid="{D9C49EBB-C692-4A76-8372-634DC994D037}"/>
    <hyperlink ref="N2" r:id="rId10" tooltip="Link to Datastream Navigator metadata for PALLADM; right-click for more" xr:uid="{BF618272-D5FA-413C-B7F1-6BD516D9A1CA}"/>
    <hyperlink ref="T2" r:id="rId11" tooltip="Link to Datastream Navigator metadata for S20665; right-click for more" display="S20665" xr:uid="{40AE338E-93E6-45C9-9526-013674B09E54}"/>
    <hyperlink ref="S2" r:id="rId12" tooltip="Link to Datastream Navigator metadata for SWEDOMX; right-click for more" xr:uid="{D57888D3-63C4-4ACF-AD5A-65B02437B82A}"/>
    <hyperlink ref="R2" r:id="rId13" tooltip="Link to Datastream Navigator metadata for S&amp;PCOMP; right-click for more" xr:uid="{2A21DCC4-448E-4864-8BE9-E9FEAB1CC22F}"/>
    <hyperlink ref="Q2" r:id="rId14" tooltip="Link to Datastream Navigator metadata for SILVERH; right-click for more" display="SILVERH" xr:uid="{CB7B332E-90E5-4006-B1FF-BB200350498E}"/>
    <hyperlink ref="P2" r:id="rId15" tooltip="Link to Datastream Navigator metadata for S214X3; right-click for more" xr:uid="{EDE44FDB-549E-45D9-8BAA-0EC6D5479CDF}"/>
  </hyperlinks>
  <pageMargins left="0.7" right="0.7" top="0.75" bottom="0.75" header="0.3" footer="0.3"/>
  <drawing r:id="rId16"/>
  <legacy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D30A-2E0B-4F8E-AAC7-BE461A2494AF}">
  <dimension ref="A1:U375"/>
  <sheetViews>
    <sheetView workbookViewId="0">
      <selection activeCell="H3" sqref="H3"/>
    </sheetView>
  </sheetViews>
  <sheetFormatPr baseColWidth="10" defaultColWidth="8.7265625" defaultRowHeight="14.5" x14ac:dyDescent="0.35"/>
  <cols>
    <col min="1" max="1" width="8.26953125" customWidth="1"/>
    <col min="2" max="2" width="7.453125" bestFit="1" customWidth="1"/>
    <col min="3" max="3" width="5.26953125" bestFit="1" customWidth="1"/>
    <col min="4" max="4" width="6.26953125" bestFit="1" customWidth="1"/>
    <col min="5" max="5" width="6" bestFit="1" customWidth="1"/>
    <col min="6" max="6" width="5.26953125" bestFit="1" customWidth="1"/>
    <col min="7" max="7" width="7.1796875" bestFit="1" customWidth="1"/>
    <col min="8" max="8" width="9.7265625" bestFit="1" customWidth="1"/>
    <col min="9" max="9" width="10.26953125" bestFit="1" customWidth="1"/>
    <col min="10" max="10" width="10.7265625" bestFit="1" customWidth="1"/>
    <col min="11" max="11" width="9.54296875" bestFit="1" customWidth="1"/>
    <col min="13" max="13" width="17.453125" bestFit="1" customWidth="1"/>
    <col min="14" max="14" width="12.7265625" bestFit="1" customWidth="1"/>
    <col min="15" max="15" width="14.54296875" bestFit="1" customWidth="1"/>
    <col min="16" max="16" width="12.7265625" bestFit="1" customWidth="1"/>
    <col min="17" max="17" width="12" bestFit="1" customWidth="1"/>
    <col min="18" max="18" width="13.453125" bestFit="1" customWidth="1"/>
    <col min="19" max="19" width="12" bestFit="1" customWidth="1"/>
    <col min="20" max="20" width="12.7265625" bestFit="1" customWidth="1"/>
    <col min="21" max="21" width="12.54296875" bestFit="1" customWidth="1"/>
  </cols>
  <sheetData>
    <row r="1" spans="1:21" ht="15" thickBot="1" x14ac:dyDescent="0.4">
      <c r="B1" s="24" t="s">
        <v>38</v>
      </c>
      <c r="C1" s="24" t="s">
        <v>39</v>
      </c>
      <c r="D1" s="24" t="s">
        <v>40</v>
      </c>
      <c r="E1" s="24" t="s">
        <v>41</v>
      </c>
      <c r="F1" s="24" t="s">
        <v>42</v>
      </c>
      <c r="G1" s="24" t="s">
        <v>1</v>
      </c>
      <c r="H1" s="24" t="s">
        <v>2</v>
      </c>
      <c r="I1" s="24" t="s">
        <v>3</v>
      </c>
      <c r="J1" s="24" t="s">
        <v>4</v>
      </c>
      <c r="K1" s="24" t="s">
        <v>5</v>
      </c>
      <c r="M1" s="24" t="s">
        <v>1</v>
      </c>
      <c r="T1" t="s">
        <v>43</v>
      </c>
    </row>
    <row r="2" spans="1:21" x14ac:dyDescent="0.35">
      <c r="A2">
        <v>199007</v>
      </c>
      <c r="B2" s="4">
        <v>0.77</v>
      </c>
      <c r="C2" s="4">
        <v>0.6</v>
      </c>
      <c r="D2" s="4">
        <v>-0.36</v>
      </c>
      <c r="E2" s="4">
        <v>0.21</v>
      </c>
      <c r="F2" s="4">
        <v>1.35</v>
      </c>
      <c r="G2" s="4">
        <v>0.25998385809552582</v>
      </c>
      <c r="H2" s="4">
        <v>0.11271121843577414</v>
      </c>
      <c r="I2" s="4">
        <v>-2.6448129013026511E-2</v>
      </c>
      <c r="J2" s="4">
        <v>-3.462940195181341E-3</v>
      </c>
      <c r="K2" s="4">
        <v>-2.2116490641012287E-2</v>
      </c>
      <c r="M2" s="47" t="s">
        <v>44</v>
      </c>
      <c r="N2" s="47"/>
    </row>
    <row r="3" spans="1:21" x14ac:dyDescent="0.35">
      <c r="A3">
        <v>199008</v>
      </c>
      <c r="B3" s="4">
        <v>-10.77</v>
      </c>
      <c r="C3" s="4">
        <v>-1.45</v>
      </c>
      <c r="D3" s="4">
        <v>0.48</v>
      </c>
      <c r="E3" s="4">
        <v>0.15</v>
      </c>
      <c r="F3" s="4">
        <v>1.2</v>
      </c>
      <c r="G3" s="4">
        <v>0.25592118322670965</v>
      </c>
      <c r="H3" s="4">
        <v>-0.11940107235377895</v>
      </c>
      <c r="I3" s="4">
        <v>-0.10774686491205521</v>
      </c>
      <c r="J3" s="4">
        <v>-0.16211440950536815</v>
      </c>
      <c r="K3" s="4">
        <v>-5.2968628467721213E-2</v>
      </c>
      <c r="M3" t="s">
        <v>45</v>
      </c>
      <c r="N3" s="4">
        <v>6.8942464094732342E-2</v>
      </c>
    </row>
    <row r="4" spans="1:21" x14ac:dyDescent="0.35">
      <c r="A4">
        <v>199009</v>
      </c>
      <c r="B4" s="4">
        <v>-11.89</v>
      </c>
      <c r="C4" s="4">
        <v>1.25</v>
      </c>
      <c r="D4" s="4">
        <v>0.81</v>
      </c>
      <c r="E4" s="4">
        <v>0.19</v>
      </c>
      <c r="F4" s="4">
        <v>2.15</v>
      </c>
      <c r="G4" s="4">
        <v>0.33613270705107423</v>
      </c>
      <c r="H4" s="4">
        <v>-9.0334926252415237E-2</v>
      </c>
      <c r="I4" s="4">
        <v>-3.843832671957681E-2</v>
      </c>
      <c r="J4" s="4">
        <v>-0.18663858530661803</v>
      </c>
      <c r="K4" s="4">
        <v>-0.14563918757467142</v>
      </c>
      <c r="M4" t="s">
        <v>46</v>
      </c>
      <c r="N4" s="4">
        <v>4.7530633554534584E-3</v>
      </c>
    </row>
    <row r="5" spans="1:21" x14ac:dyDescent="0.35">
      <c r="A5">
        <v>199010</v>
      </c>
      <c r="B5" s="4">
        <v>9.35</v>
      </c>
      <c r="C5" s="4">
        <v>-7.66</v>
      </c>
      <c r="D5" s="4">
        <v>-4.4800000000000004</v>
      </c>
      <c r="E5" s="4">
        <v>2.96</v>
      </c>
      <c r="F5" s="4">
        <v>1.01</v>
      </c>
      <c r="G5" s="4">
        <v>-6.2615804780460693E-2</v>
      </c>
      <c r="H5" s="4">
        <v>0.1519509964876038</v>
      </c>
      <c r="I5" s="4">
        <v>-3.9746187316875181E-2</v>
      </c>
      <c r="J5" s="4">
        <v>-6.2105653841395547E-2</v>
      </c>
      <c r="K5" s="4">
        <v>-3.0062457671758525E-2</v>
      </c>
      <c r="M5" t="s">
        <v>47</v>
      </c>
      <c r="N5" s="4">
        <v>-8.7693135011300532E-3</v>
      </c>
    </row>
    <row r="6" spans="1:21" x14ac:dyDescent="0.35">
      <c r="A6">
        <v>199011</v>
      </c>
      <c r="B6" s="4">
        <v>-3.72</v>
      </c>
      <c r="C6" s="4">
        <v>1.48</v>
      </c>
      <c r="D6" s="4">
        <v>1.1299999999999999</v>
      </c>
      <c r="E6" s="4">
        <v>1.31</v>
      </c>
      <c r="F6" s="4">
        <v>-2.12</v>
      </c>
      <c r="G6" s="4">
        <v>-0.23165100676613715</v>
      </c>
      <c r="H6" s="4">
        <v>-2.8397563250356583E-2</v>
      </c>
      <c r="I6" s="4">
        <v>-9.1166464912884049E-3</v>
      </c>
      <c r="J6" s="4">
        <v>-7.546387879954497E-2</v>
      </c>
      <c r="K6" s="4">
        <v>-0.10139741609853481</v>
      </c>
      <c r="M6" t="s">
        <v>48</v>
      </c>
      <c r="N6" s="4">
        <v>0.31835694901516026</v>
      </c>
    </row>
    <row r="7" spans="1:21" ht="15" thickBot="1" x14ac:dyDescent="0.4">
      <c r="A7">
        <v>199012</v>
      </c>
      <c r="B7" s="4">
        <v>1.1100000000000001</v>
      </c>
      <c r="C7" s="4">
        <v>-0.87</v>
      </c>
      <c r="D7" s="4">
        <v>-1.48</v>
      </c>
      <c r="E7" s="4">
        <v>1.38</v>
      </c>
      <c r="F7" s="4">
        <v>-0.33</v>
      </c>
      <c r="G7" s="4">
        <v>-3.1632653061224536E-2</v>
      </c>
      <c r="H7" s="4">
        <v>6.0456493027327696E-5</v>
      </c>
      <c r="I7" s="4">
        <v>1.8883060783708716E-2</v>
      </c>
      <c r="J7" s="4">
        <v>-1.3129390139828057E-2</v>
      </c>
      <c r="K7" s="4">
        <v>-0.11141304347826086</v>
      </c>
      <c r="M7" s="48" t="s">
        <v>49</v>
      </c>
      <c r="N7" s="49">
        <v>374</v>
      </c>
    </row>
    <row r="8" spans="1:21" x14ac:dyDescent="0.35">
      <c r="A8">
        <v>199101</v>
      </c>
      <c r="B8" s="4">
        <v>2.4900000000000002</v>
      </c>
      <c r="C8" s="4">
        <v>-1.71</v>
      </c>
      <c r="D8" s="4">
        <v>0.47</v>
      </c>
      <c r="E8" s="4">
        <v>0.94</v>
      </c>
      <c r="F8" s="4">
        <v>-2.21</v>
      </c>
      <c r="G8" s="4">
        <v>-0.24438479575465866</v>
      </c>
      <c r="H8" s="4">
        <v>-1.2957068807353367E-2</v>
      </c>
      <c r="I8" s="4">
        <v>4.5609642711574638E-2</v>
      </c>
      <c r="J8" s="4">
        <v>0.13560662039009652</v>
      </c>
      <c r="K8" s="4">
        <v>5.5686420365319567E-2</v>
      </c>
    </row>
    <row r="9" spans="1:21" ht="15" thickBot="1" x14ac:dyDescent="0.4">
      <c r="A9">
        <v>199102</v>
      </c>
      <c r="B9" s="4">
        <v>9.0299999999999994</v>
      </c>
      <c r="C9" s="4">
        <v>2.38</v>
      </c>
      <c r="D9" s="4">
        <v>0.03</v>
      </c>
      <c r="E9" s="4">
        <v>-2</v>
      </c>
      <c r="F9" s="4">
        <v>-0.3</v>
      </c>
      <c r="G9" s="4">
        <v>-6.8240992457020311E-2</v>
      </c>
      <c r="H9" s="4">
        <v>9.0259668531643023E-2</v>
      </c>
      <c r="I9" s="4">
        <v>0.10033820261817028</v>
      </c>
      <c r="J9" s="4">
        <v>0.1241205969718473</v>
      </c>
      <c r="K9" s="4">
        <v>2.7405247813411027E-2</v>
      </c>
      <c r="M9" t="s">
        <v>50</v>
      </c>
    </row>
    <row r="10" spans="1:21" x14ac:dyDescent="0.35">
      <c r="A10">
        <v>199103</v>
      </c>
      <c r="B10" s="4">
        <v>-2.29</v>
      </c>
      <c r="C10" s="4">
        <v>3.02</v>
      </c>
      <c r="D10" s="4">
        <v>-1.05</v>
      </c>
      <c r="E10" s="4">
        <v>0.75</v>
      </c>
      <c r="F10" s="4">
        <v>-1.27</v>
      </c>
      <c r="G10" s="4">
        <v>-3.6012466403613996E-2</v>
      </c>
      <c r="H10" s="4">
        <v>0.23344175316276528</v>
      </c>
      <c r="I10" s="4">
        <v>-2.5537380444660362E-2</v>
      </c>
      <c r="J10" s="4">
        <v>4.2030017203535941E-3</v>
      </c>
      <c r="K10" s="4">
        <v>2.8968024190954234E-2</v>
      </c>
      <c r="M10" s="50"/>
      <c r="N10" s="50" t="s">
        <v>51</v>
      </c>
      <c r="O10" s="50" t="s">
        <v>52</v>
      </c>
      <c r="P10" s="50" t="s">
        <v>53</v>
      </c>
      <c r="Q10" s="50" t="s">
        <v>54</v>
      </c>
      <c r="R10" s="50" t="s">
        <v>55</v>
      </c>
    </row>
    <row r="11" spans="1:21" x14ac:dyDescent="0.35">
      <c r="A11">
        <v>199104</v>
      </c>
      <c r="B11" s="4">
        <v>0.54</v>
      </c>
      <c r="C11" s="4">
        <v>0.1</v>
      </c>
      <c r="D11" s="4">
        <v>0.46</v>
      </c>
      <c r="E11" s="4">
        <v>0.34</v>
      </c>
      <c r="F11" s="4">
        <v>0.08</v>
      </c>
      <c r="G11" s="4">
        <v>0.1240585421955428</v>
      </c>
      <c r="H11" s="4">
        <v>0.14902879866387353</v>
      </c>
      <c r="I11" s="4">
        <v>4.4482497579723668E-2</v>
      </c>
      <c r="J11" s="4">
        <v>-2.7274869157532522E-2</v>
      </c>
      <c r="K11" s="4">
        <v>0.11890040725657169</v>
      </c>
      <c r="M11" t="s">
        <v>56</v>
      </c>
      <c r="N11" s="4">
        <v>5</v>
      </c>
      <c r="O11" s="4">
        <v>0.17812268800175701</v>
      </c>
      <c r="P11" s="4">
        <v>3.5624537600351405E-2</v>
      </c>
      <c r="Q11" s="4">
        <v>0.35149614641448035</v>
      </c>
      <c r="R11" s="4">
        <v>0.88120039477298728</v>
      </c>
    </row>
    <row r="12" spans="1:21" x14ac:dyDescent="0.35">
      <c r="A12">
        <v>199105</v>
      </c>
      <c r="B12" s="4">
        <v>0.73</v>
      </c>
      <c r="C12" s="4">
        <v>-0.46</v>
      </c>
      <c r="D12" s="4">
        <v>0.31</v>
      </c>
      <c r="E12" s="4">
        <v>0.09</v>
      </c>
      <c r="F12" s="4">
        <v>-0.25</v>
      </c>
      <c r="G12" s="4">
        <v>1.2548027819657692E-3</v>
      </c>
      <c r="H12" s="4">
        <v>0.19620011204760179</v>
      </c>
      <c r="I12" s="4">
        <v>2.7328327474223313E-2</v>
      </c>
      <c r="J12" s="4">
        <v>0.12302908838899396</v>
      </c>
      <c r="K12" s="4">
        <v>-2.3527388425487961E-2</v>
      </c>
      <c r="M12" t="s">
        <v>57</v>
      </c>
      <c r="N12" s="4">
        <v>368</v>
      </c>
      <c r="O12" s="4">
        <v>37.297222090936813</v>
      </c>
      <c r="P12" s="4">
        <v>0.10135114698624134</v>
      </c>
      <c r="Q12" s="4"/>
      <c r="R12" s="4"/>
    </row>
    <row r="13" spans="1:21" ht="15" thickBot="1" x14ac:dyDescent="0.4">
      <c r="A13">
        <v>199106</v>
      </c>
      <c r="B13" s="4">
        <v>-6.07</v>
      </c>
      <c r="C13" s="4">
        <v>1.52</v>
      </c>
      <c r="D13" s="4">
        <v>1.1100000000000001</v>
      </c>
      <c r="E13" s="4">
        <v>0.88</v>
      </c>
      <c r="F13" s="4">
        <v>0.43</v>
      </c>
      <c r="G13" s="4">
        <v>-1.7494089834515281E-2</v>
      </c>
      <c r="H13" s="4">
        <v>-5.6937538409967181E-2</v>
      </c>
      <c r="I13" s="4">
        <v>-2.6129979900015421E-2</v>
      </c>
      <c r="J13" s="4">
        <v>-9.5386412302899126E-3</v>
      </c>
      <c r="K13" s="4">
        <v>-1.2345679012345734E-2</v>
      </c>
      <c r="M13" s="48" t="s">
        <v>58</v>
      </c>
      <c r="N13" s="49">
        <v>373</v>
      </c>
      <c r="O13" s="49">
        <v>37.47534477893857</v>
      </c>
      <c r="P13" s="49"/>
      <c r="Q13" s="49"/>
      <c r="R13" s="49"/>
    </row>
    <row r="14" spans="1:21" ht="15" thickBot="1" x14ac:dyDescent="0.4">
      <c r="A14">
        <v>199107</v>
      </c>
      <c r="B14" s="4">
        <v>3.47</v>
      </c>
      <c r="C14" s="4">
        <v>-1.63</v>
      </c>
      <c r="D14" s="4">
        <v>-0.38</v>
      </c>
      <c r="E14" s="4">
        <v>1.87</v>
      </c>
      <c r="F14" s="4">
        <v>-0.56999999999999995</v>
      </c>
      <c r="G14" s="4">
        <v>-8.7356967169287536E-3</v>
      </c>
      <c r="H14" s="4">
        <v>8.7665569452775483E-2</v>
      </c>
      <c r="I14" s="4">
        <v>-1.0378445761595856E-2</v>
      </c>
      <c r="J14" s="4">
        <v>-2.4846042976939264E-2</v>
      </c>
      <c r="K14" s="4">
        <v>-0.12326388888888895</v>
      </c>
    </row>
    <row r="15" spans="1:21" x14ac:dyDescent="0.35">
      <c r="A15">
        <v>199108</v>
      </c>
      <c r="B15" s="4">
        <v>-1.29</v>
      </c>
      <c r="C15" s="4">
        <v>0.45</v>
      </c>
      <c r="D15" s="4">
        <v>-0.56999999999999995</v>
      </c>
      <c r="E15" s="4">
        <v>1.63</v>
      </c>
      <c r="F15" s="4">
        <v>-0.89</v>
      </c>
      <c r="G15" s="4">
        <v>5.8450961381064426E-2</v>
      </c>
      <c r="H15" s="4">
        <v>8.3482174073345794E-2</v>
      </c>
      <c r="I15" s="4">
        <v>3.4889030819224676E-2</v>
      </c>
      <c r="J15" s="4">
        <v>-9.0069968067498785E-3</v>
      </c>
      <c r="K15" s="4">
        <v>-5.8005752636625107E-2</v>
      </c>
      <c r="M15" s="50"/>
      <c r="N15" s="50" t="s">
        <v>59</v>
      </c>
      <c r="O15" s="50" t="s">
        <v>48</v>
      </c>
      <c r="P15" s="50" t="s">
        <v>60</v>
      </c>
      <c r="Q15" s="50" t="s">
        <v>61</v>
      </c>
      <c r="R15" s="50" t="s">
        <v>62</v>
      </c>
      <c r="S15" s="50" t="s">
        <v>63</v>
      </c>
      <c r="T15" s="50" t="s">
        <v>64</v>
      </c>
      <c r="U15" s="50" t="s">
        <v>65</v>
      </c>
    </row>
    <row r="16" spans="1:21" x14ac:dyDescent="0.35">
      <c r="A16">
        <v>199109</v>
      </c>
      <c r="B16" s="4">
        <v>2.85</v>
      </c>
      <c r="C16" s="4">
        <v>0.52</v>
      </c>
      <c r="D16" s="4">
        <v>-0.09</v>
      </c>
      <c r="E16" s="4">
        <v>-0.06</v>
      </c>
      <c r="F16" s="4">
        <v>0.37</v>
      </c>
      <c r="G16" s="4">
        <v>-2.2133269824985757E-2</v>
      </c>
      <c r="H16" s="4">
        <v>-3.8372721467926141E-2</v>
      </c>
      <c r="I16" s="4">
        <v>-2.9360443061983266E-2</v>
      </c>
      <c r="J16" s="4">
        <v>-7.6565824418558859E-2</v>
      </c>
      <c r="K16" s="4">
        <v>4.8560962846677658E-3</v>
      </c>
      <c r="M16" t="s">
        <v>66</v>
      </c>
      <c r="N16" s="51">
        <v>7.1519949080559551E-3</v>
      </c>
      <c r="O16" s="4">
        <v>1.7754303620477047E-2</v>
      </c>
      <c r="P16" s="4">
        <v>0.40283162105029863</v>
      </c>
      <c r="Q16" s="51">
        <v>0.68730601218607479</v>
      </c>
      <c r="R16" s="4">
        <v>-2.7760622856176618E-2</v>
      </c>
      <c r="S16" s="4">
        <v>4.2064612672288532E-2</v>
      </c>
      <c r="T16" s="4">
        <v>-2.7760622856176618E-2</v>
      </c>
      <c r="U16" s="4">
        <v>4.2064612672288532E-2</v>
      </c>
    </row>
    <row r="17" spans="1:21" x14ac:dyDescent="0.35">
      <c r="A17">
        <v>199110</v>
      </c>
      <c r="B17" s="4">
        <v>1.36</v>
      </c>
      <c r="C17" s="4">
        <v>-0.31</v>
      </c>
      <c r="D17" s="4">
        <v>-1.42</v>
      </c>
      <c r="E17" s="4">
        <v>-1.38</v>
      </c>
      <c r="F17" s="4">
        <v>0.02</v>
      </c>
      <c r="G17" s="4">
        <v>6.5798548342503649E-2</v>
      </c>
      <c r="H17" s="4">
        <v>0.10582547989070323</v>
      </c>
      <c r="I17" s="4">
        <v>-7.9757478772495283E-3</v>
      </c>
      <c r="J17" s="4">
        <v>-2.6117353237158025E-2</v>
      </c>
      <c r="K17" s="4">
        <v>2.585210567935281E-2</v>
      </c>
      <c r="M17" t="s">
        <v>38</v>
      </c>
      <c r="N17" s="51">
        <v>1.1681521781540249E-3</v>
      </c>
      <c r="O17" s="4">
        <v>4.5496056838499133E-3</v>
      </c>
      <c r="P17" s="4">
        <v>0.25675899392791446</v>
      </c>
      <c r="Q17" s="51">
        <v>0.79750831450271153</v>
      </c>
      <c r="R17" s="4">
        <v>-7.7783346913751373E-3</v>
      </c>
      <c r="S17" s="4">
        <v>1.0114639047683187E-2</v>
      </c>
      <c r="T17" s="4">
        <v>-7.7783346913751373E-3</v>
      </c>
      <c r="U17" s="4">
        <v>1.0114639047683187E-2</v>
      </c>
    </row>
    <row r="18" spans="1:21" x14ac:dyDescent="0.35">
      <c r="A18">
        <v>199111</v>
      </c>
      <c r="B18" s="4">
        <v>-5.09</v>
      </c>
      <c r="C18" s="4">
        <v>0.75</v>
      </c>
      <c r="D18" s="4">
        <v>-1.35</v>
      </c>
      <c r="E18" s="4">
        <v>1.34</v>
      </c>
      <c r="F18" s="4">
        <v>-0.4</v>
      </c>
      <c r="G18" s="4">
        <v>-0.12197486554958004</v>
      </c>
      <c r="H18" s="4">
        <v>4.8890073243130772E-3</v>
      </c>
      <c r="I18" s="4">
        <v>-3.1972613663518334E-2</v>
      </c>
      <c r="J18" s="4">
        <v>-0.10744024842631517</v>
      </c>
      <c r="K18" s="4">
        <v>-2.6971353765593786E-2</v>
      </c>
      <c r="M18" t="s">
        <v>39</v>
      </c>
      <c r="N18" s="51">
        <v>5.3762946127120896E-3</v>
      </c>
      <c r="O18" s="4">
        <v>9.1452972111170476E-3</v>
      </c>
      <c r="P18" s="4">
        <v>0.58787532964775069</v>
      </c>
      <c r="Q18" s="51">
        <v>0.55697654528925522</v>
      </c>
      <c r="R18" s="4">
        <v>-1.260730376981082E-2</v>
      </c>
      <c r="S18" s="4">
        <v>2.3359892995234999E-2</v>
      </c>
      <c r="T18" s="4">
        <v>-1.260730376981082E-2</v>
      </c>
      <c r="U18" s="4">
        <v>2.3359892995234999E-2</v>
      </c>
    </row>
    <row r="19" spans="1:21" x14ac:dyDescent="0.35">
      <c r="A19">
        <v>199112</v>
      </c>
      <c r="B19" s="4">
        <v>6.32</v>
      </c>
      <c r="C19" s="4">
        <v>-2.06</v>
      </c>
      <c r="D19" s="4">
        <v>-2.72</v>
      </c>
      <c r="E19" s="4">
        <v>1.62</v>
      </c>
      <c r="F19" s="4">
        <v>-1.99</v>
      </c>
      <c r="G19" s="4">
        <v>-9.9039829302987159E-2</v>
      </c>
      <c r="H19" s="4">
        <v>3.7660778544226226E-2</v>
      </c>
      <c r="I19" s="4">
        <v>8.6997350481605285E-2</v>
      </c>
      <c r="J19" s="4">
        <v>-8.134529515124278E-3</v>
      </c>
      <c r="K19" s="4">
        <v>-5.9991410276432844E-2</v>
      </c>
      <c r="M19" t="s">
        <v>40</v>
      </c>
      <c r="N19" s="51">
        <v>-1.3910518708902329E-3</v>
      </c>
      <c r="O19" s="4">
        <v>9.9626729609802889E-3</v>
      </c>
      <c r="P19" s="4">
        <v>-0.13962637098883138</v>
      </c>
      <c r="Q19" s="51">
        <v>0.88903158754121758</v>
      </c>
      <c r="R19" s="4">
        <v>-2.0981963484883133E-2</v>
      </c>
      <c r="S19" s="4">
        <v>1.8199859743102668E-2</v>
      </c>
      <c r="T19" s="4">
        <v>-2.0981963484883133E-2</v>
      </c>
      <c r="U19" s="4">
        <v>1.8199859743102668E-2</v>
      </c>
    </row>
    <row r="20" spans="1:21" x14ac:dyDescent="0.35">
      <c r="A20">
        <v>199201</v>
      </c>
      <c r="B20" s="4">
        <v>-2.1800000000000002</v>
      </c>
      <c r="C20" s="4">
        <v>4.2699999999999996</v>
      </c>
      <c r="D20" s="4">
        <v>3.08</v>
      </c>
      <c r="E20" s="4">
        <v>-0.53</v>
      </c>
      <c r="F20" s="4">
        <v>1.07</v>
      </c>
      <c r="G20" s="4">
        <v>-9.4043887147334804E-3</v>
      </c>
      <c r="H20" s="4">
        <v>0.10307765635789834</v>
      </c>
      <c r="I20" s="4">
        <v>-1.8125584406243234E-2</v>
      </c>
      <c r="J20" s="4">
        <v>4.4642857142857206E-2</v>
      </c>
      <c r="K20" s="4">
        <v>9.7178683385579889E-2</v>
      </c>
      <c r="M20" t="s">
        <v>41</v>
      </c>
      <c r="N20" s="51">
        <v>-2.6117154177421977E-3</v>
      </c>
      <c r="O20" s="4">
        <v>1.2939249055809619E-2</v>
      </c>
      <c r="P20" s="4">
        <v>-0.20184443521237877</v>
      </c>
      <c r="Q20" s="51">
        <v>0.84014987234803196</v>
      </c>
      <c r="R20" s="4">
        <v>-2.805585933339922E-2</v>
      </c>
      <c r="S20" s="4">
        <v>2.2832428497914822E-2</v>
      </c>
      <c r="T20" s="4">
        <v>-2.805585933339922E-2</v>
      </c>
      <c r="U20" s="4">
        <v>2.2832428497914822E-2</v>
      </c>
    </row>
    <row r="21" spans="1:21" ht="15" thickBot="1" x14ac:dyDescent="0.4">
      <c r="A21">
        <v>199202</v>
      </c>
      <c r="B21" s="4">
        <v>-1.89</v>
      </c>
      <c r="C21" s="4">
        <v>2.5499999999999998</v>
      </c>
      <c r="D21" s="4">
        <v>1.88</v>
      </c>
      <c r="E21" s="4">
        <v>0.34</v>
      </c>
      <c r="F21" s="4">
        <v>1.21</v>
      </c>
      <c r="G21" s="4">
        <v>-3.8708943493009018E-2</v>
      </c>
      <c r="H21" s="4">
        <v>0.15780137364754276</v>
      </c>
      <c r="I21" s="4">
        <v>5.9417706476527776E-4</v>
      </c>
      <c r="J21" s="4">
        <v>3.1009478305175087E-3</v>
      </c>
      <c r="K21" s="4">
        <v>-5.2250233426703985E-2</v>
      </c>
      <c r="M21" s="48" t="s">
        <v>42</v>
      </c>
      <c r="N21" s="52">
        <v>-6.7630671701004843E-3</v>
      </c>
      <c r="O21" s="49">
        <v>1.4197659966993554E-2</v>
      </c>
      <c r="P21" s="49">
        <v>-0.47635083427995406</v>
      </c>
      <c r="Q21" s="52">
        <v>0.63410715144935659</v>
      </c>
      <c r="R21" s="49">
        <v>-3.4681789648322602E-2</v>
      </c>
      <c r="S21" s="49">
        <v>2.1155655308121635E-2</v>
      </c>
      <c r="T21" s="49">
        <v>-3.4681789648322602E-2</v>
      </c>
      <c r="U21" s="49">
        <v>2.1155655308121635E-2</v>
      </c>
    </row>
    <row r="22" spans="1:21" x14ac:dyDescent="0.35">
      <c r="A22">
        <v>199203</v>
      </c>
      <c r="B22" s="4">
        <v>-5.48</v>
      </c>
      <c r="C22" s="4">
        <v>1.0900000000000001</v>
      </c>
      <c r="D22" s="4">
        <v>2.54</v>
      </c>
      <c r="E22" s="4">
        <v>0.73</v>
      </c>
      <c r="F22" s="4">
        <v>0.75</v>
      </c>
      <c r="G22" s="4">
        <v>7.4705403588237296E-2</v>
      </c>
      <c r="H22" s="4">
        <v>-1.5095584274985585E-2</v>
      </c>
      <c r="I22" s="4">
        <v>-2.6423194940590977E-2</v>
      </c>
      <c r="J22" s="4">
        <v>1.947092734548006E-2</v>
      </c>
      <c r="K22" s="4">
        <v>1.566218212924797E-2</v>
      </c>
    </row>
    <row r="23" spans="1:21" x14ac:dyDescent="0.35">
      <c r="A23">
        <v>199204</v>
      </c>
      <c r="B23" s="4">
        <v>-0.14000000000000001</v>
      </c>
      <c r="C23" s="4">
        <v>-1.48</v>
      </c>
      <c r="D23" s="4">
        <v>3.02</v>
      </c>
      <c r="E23" s="4">
        <v>3.25</v>
      </c>
      <c r="F23" s="4">
        <v>2.04</v>
      </c>
      <c r="G23" s="4">
        <v>3.9516129032258096E-2</v>
      </c>
      <c r="H23" s="4">
        <v>-4.3582269230979631E-2</v>
      </c>
      <c r="I23" s="4">
        <v>7.6296391466690316E-3</v>
      </c>
      <c r="J23" s="4">
        <v>-2.0766776587269109E-2</v>
      </c>
      <c r="K23" s="4">
        <v>-4.336602604078077E-2</v>
      </c>
    </row>
    <row r="24" spans="1:21" x14ac:dyDescent="0.35">
      <c r="A24">
        <v>199205</v>
      </c>
      <c r="B24" s="4">
        <v>4.0599999999999996</v>
      </c>
      <c r="C24" s="4">
        <v>0.13</v>
      </c>
      <c r="D24" s="4">
        <v>0.67</v>
      </c>
      <c r="E24" s="4">
        <v>-1.29</v>
      </c>
      <c r="F24" s="4">
        <v>1.1100000000000001</v>
      </c>
      <c r="G24" s="4">
        <v>6.3361763916343294E-2</v>
      </c>
      <c r="H24" s="4">
        <v>4.0449164954728722E-2</v>
      </c>
      <c r="I24" s="4">
        <v>1.7932222184651847E-2</v>
      </c>
      <c r="J24" s="4">
        <v>3.9189252605577485E-2</v>
      </c>
      <c r="K24" s="4">
        <v>-3.5926645755960496E-2</v>
      </c>
    </row>
    <row r="25" spans="1:21" ht="15" thickBot="1" x14ac:dyDescent="0.4">
      <c r="A25">
        <v>199206</v>
      </c>
      <c r="B25" s="4">
        <v>-3.7</v>
      </c>
      <c r="C25" s="4">
        <v>0.54</v>
      </c>
      <c r="D25" s="4">
        <v>1.06</v>
      </c>
      <c r="E25" s="4">
        <v>0.64</v>
      </c>
      <c r="F25" s="4">
        <v>0.47</v>
      </c>
      <c r="G25" s="4">
        <v>-7.7027639329406705E-3</v>
      </c>
      <c r="H25" s="4">
        <v>-0.1418072855205661</v>
      </c>
      <c r="I25" s="4">
        <v>-1.059190031152657E-2</v>
      </c>
      <c r="J25" s="4">
        <v>-9.500648508430598E-2</v>
      </c>
      <c r="K25" s="4">
        <v>3.7854889589905349E-2</v>
      </c>
      <c r="M25" s="24" t="s">
        <v>2</v>
      </c>
    </row>
    <row r="26" spans="1:21" x14ac:dyDescent="0.35">
      <c r="A26">
        <v>199207</v>
      </c>
      <c r="B26" s="4">
        <v>-0.59</v>
      </c>
      <c r="C26" s="4">
        <v>-2.2400000000000002</v>
      </c>
      <c r="D26" s="4">
        <v>-1.36</v>
      </c>
      <c r="E26" s="4">
        <v>0.55000000000000004</v>
      </c>
      <c r="F26" s="4">
        <v>0.62</v>
      </c>
      <c r="G26" s="4">
        <v>-2.0565507551808859E-2</v>
      </c>
      <c r="H26" s="4">
        <v>-4.5425328168180568E-2</v>
      </c>
      <c r="I26" s="4">
        <v>2.3162500807337061E-2</v>
      </c>
      <c r="J26" s="4">
        <v>-5.5377173883085828E-2</v>
      </c>
      <c r="K26" s="4">
        <v>6.6538071857220826E-2</v>
      </c>
      <c r="M26" s="47" t="s">
        <v>44</v>
      </c>
      <c r="N26" s="47"/>
    </row>
    <row r="27" spans="1:21" x14ac:dyDescent="0.35">
      <c r="A27">
        <v>199208</v>
      </c>
      <c r="B27" s="4">
        <v>2.44</v>
      </c>
      <c r="C27" s="4">
        <v>-2.74</v>
      </c>
      <c r="D27" s="4">
        <v>-1.62</v>
      </c>
      <c r="E27" s="4">
        <v>0.32</v>
      </c>
      <c r="F27" s="4">
        <v>0.77</v>
      </c>
      <c r="G27" s="4">
        <v>5.5581287633164056E-3</v>
      </c>
      <c r="H27" s="4">
        <v>-7.4010729285283738E-2</v>
      </c>
      <c r="I27" s="4">
        <v>-2.1219035968853661E-2</v>
      </c>
      <c r="J27" s="4">
        <v>-0.11679015446439778</v>
      </c>
      <c r="K27" s="4">
        <v>-1.0764872521246471E-2</v>
      </c>
      <c r="M27" t="s">
        <v>45</v>
      </c>
      <c r="N27" s="4">
        <v>8.6163817867243725E-2</v>
      </c>
    </row>
    <row r="28" spans="1:21" x14ac:dyDescent="0.35">
      <c r="A28">
        <v>199209</v>
      </c>
      <c r="B28" s="4">
        <v>-1.38</v>
      </c>
      <c r="C28" s="4">
        <v>-0.23</v>
      </c>
      <c r="D28" s="4">
        <v>-0.97</v>
      </c>
      <c r="E28" s="4">
        <v>0.21</v>
      </c>
      <c r="F28" s="4">
        <v>-0.18</v>
      </c>
      <c r="G28" s="4">
        <v>8.1499910517035534E-2</v>
      </c>
      <c r="H28" s="4">
        <v>6.0812086118687492E-2</v>
      </c>
      <c r="I28" s="4">
        <v>7.6961878199390599E-2</v>
      </c>
      <c r="J28" s="4">
        <v>3.057786721561051E-2</v>
      </c>
      <c r="K28" s="4">
        <v>0.19040792056091815</v>
      </c>
      <c r="M28" t="s">
        <v>46</v>
      </c>
      <c r="N28" s="4">
        <v>7.4242035094595482E-3</v>
      </c>
    </row>
    <row r="29" spans="1:21" x14ac:dyDescent="0.35">
      <c r="A29">
        <v>199210</v>
      </c>
      <c r="B29" s="4">
        <v>-2.99</v>
      </c>
      <c r="C29" s="4">
        <v>-0.37</v>
      </c>
      <c r="D29" s="4">
        <v>-0.5</v>
      </c>
      <c r="E29" s="4">
        <v>0.05</v>
      </c>
      <c r="F29" s="4">
        <v>-1.95</v>
      </c>
      <c r="G29" s="4">
        <v>-3.4327886469231017E-2</v>
      </c>
      <c r="H29" s="4">
        <v>0.18774022654391431</v>
      </c>
      <c r="I29" s="4">
        <v>2.9311131745856756E-2</v>
      </c>
      <c r="J29" s="4">
        <v>3.853045535945987E-2</v>
      </c>
      <c r="K29" s="4">
        <v>-1.705522560056727E-2</v>
      </c>
      <c r="M29" t="s">
        <v>47</v>
      </c>
      <c r="N29" s="4">
        <v>-6.0618806819880125E-3</v>
      </c>
    </row>
    <row r="30" spans="1:21" x14ac:dyDescent="0.35">
      <c r="A30">
        <v>199211</v>
      </c>
      <c r="B30" s="4">
        <v>1.82</v>
      </c>
      <c r="C30" s="4">
        <v>-0.05</v>
      </c>
      <c r="D30" s="4">
        <v>-1.79</v>
      </c>
      <c r="E30" s="4">
        <v>-0.21</v>
      </c>
      <c r="F30" s="4">
        <v>-1.06</v>
      </c>
      <c r="G30" s="4">
        <v>-5.8738565238324436E-2</v>
      </c>
      <c r="H30" s="4">
        <v>6.2957403836509496E-2</v>
      </c>
      <c r="I30" s="4">
        <v>1.8994677705499674E-2</v>
      </c>
      <c r="J30" s="4">
        <v>0.27703046608012794</v>
      </c>
      <c r="K30" s="4">
        <v>1.3262599469495928E-2</v>
      </c>
      <c r="M30" t="s">
        <v>48</v>
      </c>
      <c r="N30" s="4">
        <v>0.30792171932476864</v>
      </c>
    </row>
    <row r="31" spans="1:21" ht="15" thickBot="1" x14ac:dyDescent="0.4">
      <c r="A31">
        <v>199212</v>
      </c>
      <c r="B31" s="4">
        <v>0.76</v>
      </c>
      <c r="C31" s="4">
        <v>1.4</v>
      </c>
      <c r="D31" s="4">
        <v>0.98</v>
      </c>
      <c r="E31" s="4">
        <v>0.87</v>
      </c>
      <c r="F31" s="4">
        <v>0.93</v>
      </c>
      <c r="G31" s="4">
        <v>2.4391465312181504E-2</v>
      </c>
      <c r="H31" s="4">
        <v>7.2933069180964982E-2</v>
      </c>
      <c r="I31" s="4">
        <v>3.9416384720252107E-2</v>
      </c>
      <c r="J31" s="4">
        <v>5.0747180280859117E-2</v>
      </c>
      <c r="K31" s="4">
        <v>0.14053747299820596</v>
      </c>
      <c r="M31" s="48" t="s">
        <v>49</v>
      </c>
      <c r="N31" s="49">
        <v>374</v>
      </c>
    </row>
    <row r="32" spans="1:21" x14ac:dyDescent="0.35">
      <c r="A32">
        <v>199301</v>
      </c>
      <c r="B32" s="4">
        <v>0.31</v>
      </c>
      <c r="C32" s="4">
        <v>1.82</v>
      </c>
      <c r="D32" s="4">
        <v>3.26</v>
      </c>
      <c r="E32" s="4">
        <v>-1.24</v>
      </c>
      <c r="F32" s="4">
        <v>1.3</v>
      </c>
      <c r="G32" s="4">
        <v>8.5773270500642429E-2</v>
      </c>
      <c r="H32" s="4">
        <v>-5.6371099580966311E-3</v>
      </c>
      <c r="I32" s="4">
        <v>5.879512955700017E-2</v>
      </c>
      <c r="J32" s="4">
        <v>3.3534559648389917E-2</v>
      </c>
      <c r="K32" s="4">
        <v>7.9400761743546155E-2</v>
      </c>
    </row>
    <row r="33" spans="1:21" ht="15" thickBot="1" x14ac:dyDescent="0.4">
      <c r="A33">
        <v>199302</v>
      </c>
      <c r="B33" s="4">
        <v>1.89</v>
      </c>
      <c r="C33" s="4">
        <v>-1.04</v>
      </c>
      <c r="D33" s="4">
        <v>3.54</v>
      </c>
      <c r="E33" s="4">
        <v>-1.1599999999999999</v>
      </c>
      <c r="F33" s="4">
        <v>2.5099999999999998</v>
      </c>
      <c r="G33" s="4">
        <v>3.7327439721904665E-2</v>
      </c>
      <c r="H33" s="4">
        <v>-4.1139236162432202E-2</v>
      </c>
      <c r="I33" s="4">
        <v>2.1403900694518585E-2</v>
      </c>
      <c r="J33" s="4">
        <v>0.13486667765535254</v>
      </c>
      <c r="K33" s="4">
        <v>-3.9659776143355585E-2</v>
      </c>
      <c r="M33" t="s">
        <v>50</v>
      </c>
    </row>
    <row r="34" spans="1:21" x14ac:dyDescent="0.35">
      <c r="A34">
        <v>199303</v>
      </c>
      <c r="B34" s="4">
        <v>6.67</v>
      </c>
      <c r="C34" s="4">
        <v>0.33</v>
      </c>
      <c r="D34" s="4">
        <v>1.85</v>
      </c>
      <c r="E34" s="4">
        <v>-0.31</v>
      </c>
      <c r="F34" s="4">
        <v>2.21</v>
      </c>
      <c r="G34" s="4">
        <v>1.9195312208412751E-2</v>
      </c>
      <c r="H34" s="4">
        <v>0.13384219415105025</v>
      </c>
      <c r="I34" s="4">
        <v>4.1832154859009596E-2</v>
      </c>
      <c r="J34" s="4">
        <v>-3.9091290758968E-3</v>
      </c>
      <c r="K34" s="4">
        <v>0.10201154777425969</v>
      </c>
      <c r="M34" s="50"/>
      <c r="N34" s="50" t="s">
        <v>51</v>
      </c>
      <c r="O34" s="50" t="s">
        <v>52</v>
      </c>
      <c r="P34" s="50" t="s">
        <v>53</v>
      </c>
      <c r="Q34" s="50" t="s">
        <v>54</v>
      </c>
      <c r="R34" s="50" t="s">
        <v>55</v>
      </c>
    </row>
    <row r="35" spans="1:21" x14ac:dyDescent="0.35">
      <c r="A35">
        <v>199304</v>
      </c>
      <c r="B35" s="4">
        <v>4.3</v>
      </c>
      <c r="C35" s="4">
        <v>0.64</v>
      </c>
      <c r="D35" s="4">
        <v>2.9</v>
      </c>
      <c r="E35" s="4">
        <v>-2.1800000000000002</v>
      </c>
      <c r="F35" s="4">
        <v>2.62</v>
      </c>
      <c r="G35" s="4">
        <v>3.3931523294122967E-2</v>
      </c>
      <c r="H35" s="4">
        <v>-4.3330367343972997E-2</v>
      </c>
      <c r="I35" s="4">
        <v>1.4085447846667432E-2</v>
      </c>
      <c r="J35" s="4">
        <v>6.6397901571122575E-2</v>
      </c>
      <c r="K35" s="4">
        <v>0.10286051541582431</v>
      </c>
      <c r="M35" t="s">
        <v>56</v>
      </c>
      <c r="N35" s="4">
        <v>5</v>
      </c>
      <c r="O35" s="4">
        <v>0.2609844620121109</v>
      </c>
      <c r="P35" s="4">
        <v>5.2196892402422181E-2</v>
      </c>
      <c r="Q35" s="4">
        <v>0.55050846517536489</v>
      </c>
      <c r="R35" s="4">
        <v>0.7379317600070312</v>
      </c>
    </row>
    <row r="36" spans="1:21" x14ac:dyDescent="0.35">
      <c r="A36">
        <v>199305</v>
      </c>
      <c r="B36" s="4">
        <v>3.12</v>
      </c>
      <c r="C36" s="4">
        <v>4.09</v>
      </c>
      <c r="D36" s="4">
        <v>-1.5</v>
      </c>
      <c r="E36" s="4">
        <v>-1.37</v>
      </c>
      <c r="F36" s="4">
        <v>0.17</v>
      </c>
      <c r="G36" s="4">
        <v>-1.0334447367797206E-2</v>
      </c>
      <c r="H36" s="4">
        <v>8.5726100666424498E-3</v>
      </c>
      <c r="I36" s="4">
        <v>3.3827319469235007E-2</v>
      </c>
      <c r="J36" s="4">
        <v>6.574325002509307E-2</v>
      </c>
      <c r="K36" s="4">
        <v>4.0807081719748894E-2</v>
      </c>
      <c r="M36" t="s">
        <v>57</v>
      </c>
      <c r="N36" s="4">
        <v>368</v>
      </c>
      <c r="O36" s="4">
        <v>34.892208965347145</v>
      </c>
      <c r="P36" s="4">
        <v>9.4815785231921593E-2</v>
      </c>
      <c r="Q36" s="4"/>
      <c r="R36" s="4"/>
    </row>
    <row r="37" spans="1:21" ht="15" thickBot="1" x14ac:dyDescent="0.4">
      <c r="A37">
        <v>199306</v>
      </c>
      <c r="B37" s="4">
        <v>-2.11</v>
      </c>
      <c r="C37" s="4">
        <v>-0.77</v>
      </c>
      <c r="D37" s="4">
        <v>0.42</v>
      </c>
      <c r="E37" s="4">
        <v>-1.4</v>
      </c>
      <c r="F37" s="4">
        <v>1.1599999999999999</v>
      </c>
      <c r="G37" s="4">
        <v>-5.4341827625385308E-2</v>
      </c>
      <c r="H37" s="4">
        <v>4.3706325198610507E-2</v>
      </c>
      <c r="I37" s="4">
        <v>2.218820291992063E-2</v>
      </c>
      <c r="J37" s="4">
        <v>3.9287786830793037E-2</v>
      </c>
      <c r="K37" s="4">
        <v>0.16868952216273736</v>
      </c>
      <c r="M37" s="48" t="s">
        <v>58</v>
      </c>
      <c r="N37" s="49">
        <v>373</v>
      </c>
      <c r="O37" s="49">
        <v>35.153193427359255</v>
      </c>
      <c r="P37" s="49"/>
      <c r="Q37" s="49"/>
      <c r="R37" s="49"/>
    </row>
    <row r="38" spans="1:21" ht="15" thickBot="1" x14ac:dyDescent="0.4">
      <c r="A38">
        <v>199307</v>
      </c>
      <c r="B38" s="4">
        <v>2.25</v>
      </c>
      <c r="C38" s="4">
        <v>-1.33</v>
      </c>
      <c r="D38" s="4">
        <v>1.36</v>
      </c>
      <c r="E38" s="4">
        <v>-0.66</v>
      </c>
      <c r="F38" s="4">
        <v>1.67</v>
      </c>
      <c r="G38" s="4">
        <v>5.1463289091510767E-2</v>
      </c>
      <c r="H38" s="4">
        <v>0.17506855352131168</v>
      </c>
      <c r="I38" s="4">
        <v>9.5736930671616927E-2</v>
      </c>
      <c r="J38" s="4">
        <v>0.19519572911081462</v>
      </c>
      <c r="K38" s="4">
        <v>0.11572033898305079</v>
      </c>
    </row>
    <row r="39" spans="1:21" x14ac:dyDescent="0.35">
      <c r="A39">
        <v>199308</v>
      </c>
      <c r="B39" s="4">
        <v>4.37</v>
      </c>
      <c r="C39" s="4">
        <v>1.02</v>
      </c>
      <c r="D39" s="4">
        <v>1.1299999999999999</v>
      </c>
      <c r="E39" s="4">
        <v>0.03</v>
      </c>
      <c r="F39" s="4">
        <v>-0.34</v>
      </c>
      <c r="G39" s="4">
        <v>2.3494068303106297E-2</v>
      </c>
      <c r="H39" s="4">
        <v>7.7328333611782374E-2</v>
      </c>
      <c r="I39" s="4">
        <v>3.8225056860589635E-2</v>
      </c>
      <c r="J39" s="4">
        <v>5.6877239588039585E-2</v>
      </c>
      <c r="K39" s="4">
        <v>-0.12792280497876551</v>
      </c>
      <c r="M39" s="50"/>
      <c r="N39" s="50" t="s">
        <v>59</v>
      </c>
      <c r="O39" s="50" t="s">
        <v>48</v>
      </c>
      <c r="P39" s="50" t="s">
        <v>60</v>
      </c>
      <c r="Q39" s="50" t="s">
        <v>61</v>
      </c>
      <c r="R39" s="50" t="s">
        <v>62</v>
      </c>
      <c r="S39" s="50" t="s">
        <v>63</v>
      </c>
      <c r="T39" s="50" t="s">
        <v>64</v>
      </c>
      <c r="U39" s="50" t="s">
        <v>65</v>
      </c>
    </row>
    <row r="40" spans="1:21" x14ac:dyDescent="0.35">
      <c r="A40">
        <v>199309</v>
      </c>
      <c r="B40" s="4">
        <v>-1.95</v>
      </c>
      <c r="C40" s="4">
        <v>1.92</v>
      </c>
      <c r="D40" s="4">
        <v>0.28000000000000003</v>
      </c>
      <c r="E40" s="4">
        <v>0.77</v>
      </c>
      <c r="F40" s="4">
        <v>-1.45</v>
      </c>
      <c r="G40" s="4">
        <v>3.0186573450134535E-2</v>
      </c>
      <c r="H40" s="4">
        <v>-5.0186838032554748E-2</v>
      </c>
      <c r="I40" s="4">
        <v>-1.3449939809222711E-2</v>
      </c>
      <c r="J40" s="4">
        <v>2.4750232140586581E-2</v>
      </c>
      <c r="K40" s="4">
        <v>3.9263616224887166E-3</v>
      </c>
      <c r="M40" t="s">
        <v>66</v>
      </c>
      <c r="N40" s="51">
        <v>1.5058047604722326E-2</v>
      </c>
      <c r="O40" s="4">
        <v>1.7172346051007419E-2</v>
      </c>
      <c r="P40" s="4">
        <v>0.87687771723182473</v>
      </c>
      <c r="Q40" s="51">
        <v>0.38112512201486859</v>
      </c>
      <c r="R40" s="4">
        <v>-1.8710190598801295E-2</v>
      </c>
      <c r="S40" s="4">
        <v>4.8826285808245946E-2</v>
      </c>
      <c r="T40" s="4">
        <v>-1.8710190598801295E-2</v>
      </c>
      <c r="U40" s="4">
        <v>4.8826285808245946E-2</v>
      </c>
    </row>
    <row r="41" spans="1:21" x14ac:dyDescent="0.35">
      <c r="A41">
        <v>199310</v>
      </c>
      <c r="B41" s="4">
        <v>1.1100000000000001</v>
      </c>
      <c r="C41" s="4">
        <v>-0.33</v>
      </c>
      <c r="D41" s="4">
        <v>-0.86</v>
      </c>
      <c r="E41" s="4">
        <v>0.57999999999999996</v>
      </c>
      <c r="F41" s="4">
        <v>-0.27</v>
      </c>
      <c r="G41" s="4">
        <v>-2.3271680186213506E-2</v>
      </c>
      <c r="H41" s="4">
        <v>0.14755238219325939</v>
      </c>
      <c r="I41" s="4">
        <v>5.4313958640569648E-2</v>
      </c>
      <c r="J41" s="4">
        <v>0.1347688501078077</v>
      </c>
      <c r="K41" s="4">
        <v>5.8158247486194137E-2</v>
      </c>
      <c r="M41" t="s">
        <v>38</v>
      </c>
      <c r="N41" s="51">
        <v>9.5836594035011524E-4</v>
      </c>
      <c r="O41" s="4">
        <v>4.4004769135857396E-3</v>
      </c>
      <c r="P41" s="4">
        <v>0.21778683519309464</v>
      </c>
      <c r="Q41" s="51">
        <v>0.82771591052053406</v>
      </c>
      <c r="R41" s="4">
        <v>-7.6948694525129481E-3</v>
      </c>
      <c r="S41" s="4">
        <v>9.6116013332131784E-3</v>
      </c>
      <c r="T41" s="4">
        <v>-7.6948694525129481E-3</v>
      </c>
      <c r="U41" s="4">
        <v>9.6116013332131784E-3</v>
      </c>
    </row>
    <row r="42" spans="1:21" x14ac:dyDescent="0.35">
      <c r="A42">
        <v>199311</v>
      </c>
      <c r="B42" s="4">
        <v>-6.26</v>
      </c>
      <c r="C42" s="4">
        <v>1.55</v>
      </c>
      <c r="D42" s="4">
        <v>-0.11</v>
      </c>
      <c r="E42" s="4">
        <v>1.62</v>
      </c>
      <c r="F42" s="4">
        <v>-2.41</v>
      </c>
      <c r="G42" s="4">
        <v>-7.8307905686546553E-2</v>
      </c>
      <c r="H42" s="4">
        <v>0.13907159165342953</v>
      </c>
      <c r="I42" s="4">
        <v>2.3465094283000032E-2</v>
      </c>
      <c r="J42" s="4">
        <v>-1.849195224312794E-2</v>
      </c>
      <c r="K42" s="4">
        <v>-1.0871506469325332E-2</v>
      </c>
      <c r="M42" t="s">
        <v>39</v>
      </c>
      <c r="N42" s="51">
        <v>-5.1298011583902191E-3</v>
      </c>
      <c r="O42" s="4">
        <v>8.845529050628867E-3</v>
      </c>
      <c r="P42" s="4">
        <v>-0.57993152574921669</v>
      </c>
      <c r="Q42" s="51">
        <v>0.56231568267661913</v>
      </c>
      <c r="R42" s="4">
        <v>-2.2523926057259266E-2</v>
      </c>
      <c r="S42" s="4">
        <v>1.226432374047883E-2</v>
      </c>
      <c r="T42" s="4">
        <v>-2.2523926057259266E-2</v>
      </c>
      <c r="U42" s="4">
        <v>1.226432374047883E-2</v>
      </c>
    </row>
    <row r="43" spans="1:21" x14ac:dyDescent="0.35">
      <c r="A43">
        <v>199312</v>
      </c>
      <c r="B43" s="4">
        <v>4.03</v>
      </c>
      <c r="C43" s="4">
        <v>0.48</v>
      </c>
      <c r="D43" s="4">
        <v>2.23</v>
      </c>
      <c r="E43" s="4">
        <v>-0.84</v>
      </c>
      <c r="F43" s="4">
        <v>-0.01</v>
      </c>
      <c r="G43" s="4">
        <v>-9.6891242522310073E-3</v>
      </c>
      <c r="H43" s="4">
        <v>0.17579069187466223</v>
      </c>
      <c r="I43" s="4">
        <v>5.8190863144423566E-2</v>
      </c>
      <c r="J43" s="4">
        <v>0.11788432135826687</v>
      </c>
      <c r="K43" s="4">
        <v>6.574393024145897E-2</v>
      </c>
      <c r="M43" t="s">
        <v>40</v>
      </c>
      <c r="N43" s="51">
        <v>-4.0426822199395055E-3</v>
      </c>
      <c r="O43" s="4">
        <v>9.636112535647362E-3</v>
      </c>
      <c r="P43" s="4">
        <v>-0.41953455867023193</v>
      </c>
      <c r="Q43" s="51">
        <v>0.67507030828997894</v>
      </c>
      <c r="R43" s="4">
        <v>-2.2991435202972407E-2</v>
      </c>
      <c r="S43" s="4">
        <v>1.4906070763093394E-2</v>
      </c>
      <c r="T43" s="4">
        <v>-2.2991435202972407E-2</v>
      </c>
      <c r="U43" s="4">
        <v>1.4906070763093394E-2</v>
      </c>
    </row>
    <row r="44" spans="1:21" x14ac:dyDescent="0.35">
      <c r="A44">
        <v>199401</v>
      </c>
      <c r="B44" s="4">
        <v>7.26</v>
      </c>
      <c r="C44" s="4">
        <v>0.48</v>
      </c>
      <c r="D44" s="4">
        <v>3.17</v>
      </c>
      <c r="E44" s="4">
        <v>-2.29</v>
      </c>
      <c r="F44" s="4">
        <v>3.7</v>
      </c>
      <c r="G44" s="4">
        <v>0.10636832542054975</v>
      </c>
      <c r="H44" s="4">
        <v>0.13038701858825441</v>
      </c>
      <c r="I44" s="4">
        <v>4.1104093678459352E-2</v>
      </c>
      <c r="J44" s="4">
        <v>0.1001590417922259</v>
      </c>
      <c r="K44" s="4">
        <v>2.5648439860169847E-2</v>
      </c>
      <c r="M44" t="s">
        <v>41</v>
      </c>
      <c r="N44" s="51">
        <v>-9.0136173634225263E-3</v>
      </c>
      <c r="O44" s="4">
        <v>1.2515121244758991E-2</v>
      </c>
      <c r="P44" s="4">
        <v>-0.72021814149001517</v>
      </c>
      <c r="Q44" s="51">
        <v>0.47184789571949615</v>
      </c>
      <c r="R44" s="4">
        <v>-3.3623743090198686E-2</v>
      </c>
      <c r="S44" s="4">
        <v>1.5596508363353634E-2</v>
      </c>
      <c r="T44" s="4">
        <v>-3.3623743090198686E-2</v>
      </c>
      <c r="U44" s="4">
        <v>1.5596508363353634E-2</v>
      </c>
    </row>
    <row r="45" spans="1:21" ht="15" thickBot="1" x14ac:dyDescent="0.4">
      <c r="A45">
        <v>199402</v>
      </c>
      <c r="B45" s="4">
        <v>-1.17</v>
      </c>
      <c r="C45" s="4">
        <v>1.52</v>
      </c>
      <c r="D45" s="4">
        <v>0.53</v>
      </c>
      <c r="E45" s="4">
        <v>0.66</v>
      </c>
      <c r="F45" s="4">
        <v>0.57999999999999996</v>
      </c>
      <c r="G45" s="4">
        <v>-8.1777201057021021E-2</v>
      </c>
      <c r="H45" s="4">
        <v>-0.10551882951262281</v>
      </c>
      <c r="I45" s="4">
        <v>-4.2402744466609521E-2</v>
      </c>
      <c r="J45" s="4">
        <v>-5.8121627541113718E-2</v>
      </c>
      <c r="K45" s="4">
        <v>7.0382403754415845E-2</v>
      </c>
      <c r="M45" s="48" t="s">
        <v>42</v>
      </c>
      <c r="N45" s="52">
        <v>-5.2698351207070438E-3</v>
      </c>
      <c r="O45" s="49">
        <v>1.3732283466559131E-2</v>
      </c>
      <c r="P45" s="49">
        <v>-0.38375519508755779</v>
      </c>
      <c r="Q45" s="52">
        <v>0.70138151757308653</v>
      </c>
      <c r="R45" s="49">
        <v>-3.2273426697518641E-2</v>
      </c>
      <c r="S45" s="49">
        <v>2.173375645610455E-2</v>
      </c>
      <c r="T45" s="49">
        <v>-3.2273426697518641E-2</v>
      </c>
      <c r="U45" s="49">
        <v>2.173375645610455E-2</v>
      </c>
    </row>
    <row r="46" spans="1:21" x14ac:dyDescent="0.35">
      <c r="A46">
        <v>199403</v>
      </c>
      <c r="B46" s="4">
        <v>-3.7</v>
      </c>
      <c r="C46" s="4">
        <v>0.81</v>
      </c>
      <c r="D46" s="4">
        <v>1.86</v>
      </c>
      <c r="E46" s="4">
        <v>0.02</v>
      </c>
      <c r="F46" s="4">
        <v>0.87</v>
      </c>
      <c r="G46" s="4">
        <v>4.2553191489361653E-2</v>
      </c>
      <c r="H46" s="4">
        <v>6.2429319305257192E-4</v>
      </c>
      <c r="I46" s="4">
        <v>2.354242217119773E-3</v>
      </c>
      <c r="J46" s="4">
        <v>-3.5082921536137901E-2</v>
      </c>
      <c r="K46" s="4">
        <v>2.9614189640932764E-2</v>
      </c>
    </row>
    <row r="47" spans="1:21" x14ac:dyDescent="0.35">
      <c r="A47">
        <v>199404</v>
      </c>
      <c r="B47" s="4">
        <v>2.31</v>
      </c>
      <c r="C47" s="4">
        <v>-0.06</v>
      </c>
      <c r="D47" s="4">
        <v>1.24</v>
      </c>
      <c r="E47" s="4">
        <v>-0.46</v>
      </c>
      <c r="F47" s="4">
        <v>1.73</v>
      </c>
      <c r="G47" s="4">
        <v>0.21793715230792365</v>
      </c>
      <c r="H47" s="4">
        <v>-2.5160099476306153E-2</v>
      </c>
      <c r="I47" s="4">
        <v>7.1819548197501026E-2</v>
      </c>
      <c r="J47" s="4">
        <v>0.12609016907219917</v>
      </c>
      <c r="K47" s="4">
        <v>7.9900124843945042E-2</v>
      </c>
    </row>
    <row r="48" spans="1:21" x14ac:dyDescent="0.35">
      <c r="A48">
        <v>199405</v>
      </c>
      <c r="B48" s="4">
        <v>-0.18</v>
      </c>
      <c r="C48" s="4">
        <v>-1.34</v>
      </c>
      <c r="D48" s="4">
        <v>1.34</v>
      </c>
      <c r="E48" s="4">
        <v>-1.1200000000000001</v>
      </c>
      <c r="F48" s="4">
        <v>1.28</v>
      </c>
      <c r="G48" s="4">
        <v>9.990412928850223E-2</v>
      </c>
      <c r="H48" s="4">
        <v>0.13674529999839968</v>
      </c>
      <c r="I48" s="4">
        <v>4.5470268810362868E-2</v>
      </c>
      <c r="J48" s="4">
        <v>2.4126782103523703E-2</v>
      </c>
      <c r="K48" s="4">
        <v>2.7981503387460971E-2</v>
      </c>
    </row>
    <row r="49" spans="1:21" ht="15" thickBot="1" x14ac:dyDescent="0.4">
      <c r="A49">
        <v>199406</v>
      </c>
      <c r="B49" s="4">
        <v>0.09</v>
      </c>
      <c r="C49" s="4">
        <v>-0.53</v>
      </c>
      <c r="D49" s="4">
        <v>1.28</v>
      </c>
      <c r="E49" s="4">
        <v>0.33</v>
      </c>
      <c r="F49" s="4">
        <v>1.81</v>
      </c>
      <c r="G49" s="4">
        <v>9.1640107215725131E-2</v>
      </c>
      <c r="H49" s="4">
        <v>-5.0040362574592989E-2</v>
      </c>
      <c r="I49" s="4">
        <v>-5.8626550472395955E-4</v>
      </c>
      <c r="J49" s="4">
        <v>-6.3945736334017678E-2</v>
      </c>
      <c r="K49" s="4">
        <v>7.6692269685127767E-2</v>
      </c>
      <c r="M49" s="24" t="s">
        <v>3</v>
      </c>
    </row>
    <row r="50" spans="1:21" x14ac:dyDescent="0.35">
      <c r="A50">
        <v>199407</v>
      </c>
      <c r="B50" s="4">
        <v>1.1100000000000001</v>
      </c>
      <c r="C50" s="4">
        <v>-0.35</v>
      </c>
      <c r="D50" s="4">
        <v>0.69</v>
      </c>
      <c r="E50" s="4">
        <v>0.9</v>
      </c>
      <c r="F50" s="4">
        <v>-0.57999999999999996</v>
      </c>
      <c r="G50" s="4">
        <v>7.0389344262294928E-2</v>
      </c>
      <c r="H50" s="4">
        <v>0.10713238141235149</v>
      </c>
      <c r="I50" s="4">
        <v>4.5691393993724683E-2</v>
      </c>
      <c r="J50" s="4">
        <v>0.12209275317435742</v>
      </c>
      <c r="K50" s="4">
        <v>7.830329016450821E-2</v>
      </c>
      <c r="M50" s="47" t="s">
        <v>44</v>
      </c>
      <c r="N50" s="47"/>
    </row>
    <row r="51" spans="1:21" x14ac:dyDescent="0.35">
      <c r="A51">
        <v>199408</v>
      </c>
      <c r="B51" s="4">
        <v>2.12</v>
      </c>
      <c r="C51" s="4">
        <v>-0.09</v>
      </c>
      <c r="D51" s="4">
        <v>-1.92</v>
      </c>
      <c r="E51" s="4">
        <v>1.37</v>
      </c>
      <c r="F51" s="4">
        <v>-1.55</v>
      </c>
      <c r="G51" s="4">
        <v>-0.15399515738498792</v>
      </c>
      <c r="H51" s="4">
        <v>6.0634841061519618E-2</v>
      </c>
      <c r="I51" s="4">
        <v>2.6376868180733704E-2</v>
      </c>
      <c r="J51" s="4">
        <v>-9.1755922269127765E-3</v>
      </c>
      <c r="K51" s="4">
        <v>1.6420361247948545E-3</v>
      </c>
      <c r="M51" t="s">
        <v>45</v>
      </c>
      <c r="N51" s="4">
        <v>8.7466223146112243E-2</v>
      </c>
    </row>
    <row r="52" spans="1:21" x14ac:dyDescent="0.35">
      <c r="A52">
        <v>199409</v>
      </c>
      <c r="B52" s="4">
        <v>-2.84</v>
      </c>
      <c r="C52" s="4">
        <v>1.87</v>
      </c>
      <c r="D52" s="4">
        <v>-0.26</v>
      </c>
      <c r="E52" s="4">
        <v>0.3</v>
      </c>
      <c r="F52" s="4">
        <v>-0.05</v>
      </c>
      <c r="G52" s="4">
        <v>1.5215957917009693E-3</v>
      </c>
      <c r="H52" s="4">
        <v>-3.7158478210566948E-2</v>
      </c>
      <c r="I52" s="4">
        <v>-6.2130906466298041E-2</v>
      </c>
      <c r="J52" s="4">
        <v>-8.093243002317696E-2</v>
      </c>
      <c r="K52" s="4">
        <v>-4.4532060593484135E-2</v>
      </c>
      <c r="M52" t="s">
        <v>46</v>
      </c>
      <c r="N52" s="4">
        <v>7.6503401914455012E-3</v>
      </c>
    </row>
    <row r="53" spans="1:21" x14ac:dyDescent="0.35">
      <c r="A53">
        <v>199410</v>
      </c>
      <c r="B53" s="4">
        <v>2.09</v>
      </c>
      <c r="C53" s="4">
        <v>-1.86</v>
      </c>
      <c r="D53" s="4">
        <v>-0.11</v>
      </c>
      <c r="E53" s="4">
        <v>0.28999999999999998</v>
      </c>
      <c r="F53" s="4">
        <v>0.43</v>
      </c>
      <c r="G53" s="4">
        <v>2.7533039647577029E-2</v>
      </c>
      <c r="H53" s="4">
        <v>-5.0659849003328761E-2</v>
      </c>
      <c r="I53" s="4">
        <v>1.4467016069649619E-2</v>
      </c>
      <c r="J53" s="4">
        <v>5.8682855040470994E-2</v>
      </c>
      <c r="K53" s="4">
        <v>4.8514851485148558E-2</v>
      </c>
      <c r="M53" t="s">
        <v>47</v>
      </c>
      <c r="N53" s="4">
        <v>-5.8326714907359451E-3</v>
      </c>
    </row>
    <row r="54" spans="1:21" x14ac:dyDescent="0.35">
      <c r="A54">
        <v>199411</v>
      </c>
      <c r="B54" s="4">
        <v>-5.17</v>
      </c>
      <c r="C54" s="4">
        <v>-0.2</v>
      </c>
      <c r="D54" s="4">
        <v>-0.3</v>
      </c>
      <c r="E54" s="4">
        <v>0.64</v>
      </c>
      <c r="F54" s="4">
        <v>-0.04</v>
      </c>
      <c r="G54" s="4">
        <v>-7.2085849475858166E-2</v>
      </c>
      <c r="H54" s="4">
        <v>-1.7623829203915919E-2</v>
      </c>
      <c r="I54" s="4">
        <v>-6.6019550934589666E-2</v>
      </c>
      <c r="J54" s="4">
        <v>-9.7942404272002292E-3</v>
      </c>
      <c r="K54" s="4">
        <v>-6.7512686458309323E-2</v>
      </c>
      <c r="M54" t="s">
        <v>48</v>
      </c>
      <c r="N54" s="4">
        <v>0.30223838292469096</v>
      </c>
    </row>
    <row r="55" spans="1:21" ht="15" thickBot="1" x14ac:dyDescent="0.4">
      <c r="A55">
        <v>199412</v>
      </c>
      <c r="B55" s="4">
        <v>0.76</v>
      </c>
      <c r="C55" s="4">
        <v>-0.2</v>
      </c>
      <c r="D55" s="4">
        <v>-0.56000000000000005</v>
      </c>
      <c r="E55" s="4">
        <v>-0.15</v>
      </c>
      <c r="F55" s="4">
        <v>0.75</v>
      </c>
      <c r="G55" s="4">
        <v>1.1904761904761862E-2</v>
      </c>
      <c r="H55" s="4">
        <v>-3.452733363925653E-2</v>
      </c>
      <c r="I55" s="4">
        <v>3.4960094703478717E-2</v>
      </c>
      <c r="J55" s="4">
        <v>-4.6049144096754757E-3</v>
      </c>
      <c r="K55" s="4">
        <v>4.3154761904761862E-2</v>
      </c>
      <c r="M55" s="48" t="s">
        <v>49</v>
      </c>
      <c r="N55" s="49">
        <v>374</v>
      </c>
    </row>
    <row r="56" spans="1:21" x14ac:dyDescent="0.35">
      <c r="A56">
        <v>199501</v>
      </c>
      <c r="B56" s="4">
        <v>-2.2999999999999998</v>
      </c>
      <c r="C56" s="4">
        <v>0.34</v>
      </c>
      <c r="D56" s="4">
        <v>0.28000000000000003</v>
      </c>
      <c r="E56" s="4">
        <v>1.17</v>
      </c>
      <c r="F56" s="4">
        <v>-0.16</v>
      </c>
      <c r="G56" s="4">
        <v>7.6099558617136021E-2</v>
      </c>
      <c r="H56" s="4">
        <v>-0.10582396407306238</v>
      </c>
      <c r="I56" s="4">
        <v>6.0378688967116734E-2</v>
      </c>
      <c r="J56" s="4">
        <v>5.310553676412888E-2</v>
      </c>
      <c r="K56" s="4">
        <v>4.0929267308468242E-2</v>
      </c>
    </row>
    <row r="57" spans="1:21" ht="15" thickBot="1" x14ac:dyDescent="0.4">
      <c r="A57">
        <v>199502</v>
      </c>
      <c r="B57" s="4">
        <v>0.61</v>
      </c>
      <c r="C57" s="4">
        <v>0.48</v>
      </c>
      <c r="D57" s="4">
        <v>0.34</v>
      </c>
      <c r="E57" s="4">
        <v>0.57999999999999996</v>
      </c>
      <c r="F57" s="4">
        <v>-1.38</v>
      </c>
      <c r="G57" s="4">
        <v>-2.7959134199134206E-2</v>
      </c>
      <c r="H57" s="4">
        <v>-0.19515689679805304</v>
      </c>
      <c r="I57" s="4">
        <v>1.3659217687074898E-2</v>
      </c>
      <c r="J57" s="4">
        <v>-2.5369589041095764E-2</v>
      </c>
      <c r="K57" s="4">
        <v>-4.4156825396825305E-2</v>
      </c>
      <c r="M57" t="s">
        <v>50</v>
      </c>
    </row>
    <row r="58" spans="1:21" x14ac:dyDescent="0.35">
      <c r="A58">
        <v>199503</v>
      </c>
      <c r="B58" s="4">
        <v>4.22</v>
      </c>
      <c r="C58" s="4">
        <v>-2.13</v>
      </c>
      <c r="D58" s="4">
        <v>-1.21</v>
      </c>
      <c r="E58" s="4">
        <v>1.01</v>
      </c>
      <c r="F58" s="4">
        <v>-0.13</v>
      </c>
      <c r="G58" s="4">
        <v>0.12017870795219765</v>
      </c>
      <c r="H58" s="4">
        <v>0.29292702805672777</v>
      </c>
      <c r="I58" s="4">
        <v>0.11312099034265843</v>
      </c>
      <c r="J58" s="4">
        <v>5.9527139582770339E-2</v>
      </c>
      <c r="K58" s="4">
        <v>0.20517080034577395</v>
      </c>
      <c r="M58" s="50"/>
      <c r="N58" s="50" t="s">
        <v>51</v>
      </c>
      <c r="O58" s="50" t="s">
        <v>52</v>
      </c>
      <c r="P58" s="50" t="s">
        <v>53</v>
      </c>
      <c r="Q58" s="50" t="s">
        <v>54</v>
      </c>
      <c r="R58" s="50" t="s">
        <v>55</v>
      </c>
    </row>
    <row r="59" spans="1:21" x14ac:dyDescent="0.35">
      <c r="A59">
        <v>199504</v>
      </c>
      <c r="B59" s="4">
        <v>2.63</v>
      </c>
      <c r="C59" s="4">
        <v>-1.3</v>
      </c>
      <c r="D59" s="4">
        <v>0.18</v>
      </c>
      <c r="E59" s="4">
        <v>-1.03</v>
      </c>
      <c r="F59" s="4">
        <v>0.95</v>
      </c>
      <c r="G59" s="4">
        <v>0.11769028871391085</v>
      </c>
      <c r="H59" s="4">
        <v>4.2914376935561327E-2</v>
      </c>
      <c r="I59" s="4">
        <v>6.4728504533227094E-2</v>
      </c>
      <c r="J59" s="4">
        <v>0.11237860661505983</v>
      </c>
      <c r="K59" s="4">
        <v>-1.9334298118668602E-2</v>
      </c>
      <c r="M59" t="s">
        <v>56</v>
      </c>
      <c r="N59" s="4">
        <v>5</v>
      </c>
      <c r="O59" s="4">
        <v>0.25915707823990886</v>
      </c>
      <c r="P59" s="4">
        <v>5.1831415647981771E-2</v>
      </c>
      <c r="Q59" s="4">
        <v>0.5674058861460346</v>
      </c>
      <c r="R59" s="4">
        <v>0.72499917007916559</v>
      </c>
    </row>
    <row r="60" spans="1:21" x14ac:dyDescent="0.35">
      <c r="A60">
        <v>199505</v>
      </c>
      <c r="B60" s="4">
        <v>-0.11</v>
      </c>
      <c r="C60" s="4">
        <v>-0.03</v>
      </c>
      <c r="D60" s="4">
        <v>0.53</v>
      </c>
      <c r="E60" s="4">
        <v>0.94</v>
      </c>
      <c r="F60" s="4">
        <v>-0.96</v>
      </c>
      <c r="G60" s="4">
        <v>-6.5994209016615346E-2</v>
      </c>
      <c r="H60" s="4">
        <v>6.2468995010546369E-2</v>
      </c>
      <c r="I60" s="4">
        <v>5.1282425232372697E-2</v>
      </c>
      <c r="J60" s="4">
        <v>5.1786319738381881E-2</v>
      </c>
      <c r="K60" s="4">
        <v>-1.2264957264957355E-2</v>
      </c>
      <c r="M60" t="s">
        <v>57</v>
      </c>
      <c r="N60" s="4">
        <v>368</v>
      </c>
      <c r="O60" s="4">
        <v>33.616078761559024</v>
      </c>
      <c r="P60" s="4">
        <v>9.1348040112932127E-2</v>
      </c>
      <c r="Q60" s="4"/>
      <c r="R60" s="4"/>
    </row>
    <row r="61" spans="1:21" ht="15" thickBot="1" x14ac:dyDescent="0.4">
      <c r="A61">
        <v>199506</v>
      </c>
      <c r="B61" s="4">
        <v>-0.04</v>
      </c>
      <c r="C61" s="4">
        <v>2.0099999999999998</v>
      </c>
      <c r="D61" s="4">
        <v>-0.94</v>
      </c>
      <c r="E61" s="4">
        <v>1.57</v>
      </c>
      <c r="F61" s="4">
        <v>-3.02</v>
      </c>
      <c r="G61" s="4">
        <v>-0.11075239153289251</v>
      </c>
      <c r="H61" s="4">
        <v>4.0432678336230321E-2</v>
      </c>
      <c r="I61" s="4">
        <v>-2.6765025097821304E-3</v>
      </c>
      <c r="J61" s="4">
        <v>5.9932177791077734E-4</v>
      </c>
      <c r="K61" s="4">
        <v>-2.9748792915470723E-2</v>
      </c>
      <c r="M61" s="48" t="s">
        <v>58</v>
      </c>
      <c r="N61" s="49">
        <v>373</v>
      </c>
      <c r="O61" s="49">
        <v>33.875235839798933</v>
      </c>
      <c r="P61" s="49"/>
      <c r="Q61" s="49"/>
      <c r="R61" s="49"/>
    </row>
    <row r="62" spans="1:21" ht="15" thickBot="1" x14ac:dyDescent="0.4">
      <c r="A62">
        <v>199507</v>
      </c>
      <c r="B62" s="4">
        <v>4.3499999999999996</v>
      </c>
      <c r="C62" s="4">
        <v>0.32</v>
      </c>
      <c r="D62" s="4">
        <v>-1.98</v>
      </c>
      <c r="E62" s="4">
        <v>-0.88</v>
      </c>
      <c r="F62" s="4">
        <v>-0.68</v>
      </c>
      <c r="G62" s="4">
        <v>2.8701515307211434E-2</v>
      </c>
      <c r="H62" s="4">
        <v>8.0101538954850726E-2</v>
      </c>
      <c r="I62" s="4">
        <v>3.6638183044186201E-2</v>
      </c>
      <c r="J62" s="4">
        <v>3.5086375204898435E-2</v>
      </c>
      <c r="K62" s="4">
        <v>-2.4276053407317422E-2</v>
      </c>
    </row>
    <row r="63" spans="1:21" x14ac:dyDescent="0.35">
      <c r="A63">
        <v>199508</v>
      </c>
      <c r="B63" s="4">
        <v>-1.77</v>
      </c>
      <c r="C63" s="4">
        <v>2.13</v>
      </c>
      <c r="D63" s="4">
        <v>-0.25</v>
      </c>
      <c r="E63" s="4">
        <v>0.23</v>
      </c>
      <c r="F63" s="4">
        <v>0.94</v>
      </c>
      <c r="G63" s="4">
        <v>6.9523403448929266E-2</v>
      </c>
      <c r="H63" s="4">
        <v>0.10209451774115419</v>
      </c>
      <c r="I63" s="4">
        <v>4.9171491196721706E-2</v>
      </c>
      <c r="J63" s="4">
        <v>6.4291373327717172E-2</v>
      </c>
      <c r="K63" s="4">
        <v>3.8377192982456121E-3</v>
      </c>
      <c r="M63" s="50"/>
      <c r="N63" s="50" t="s">
        <v>59</v>
      </c>
      <c r="O63" s="50" t="s">
        <v>48</v>
      </c>
      <c r="P63" s="50" t="s">
        <v>60</v>
      </c>
      <c r="Q63" s="50" t="s">
        <v>61</v>
      </c>
      <c r="R63" s="50" t="s">
        <v>62</v>
      </c>
      <c r="S63" s="50" t="s">
        <v>63</v>
      </c>
      <c r="T63" s="50" t="s">
        <v>64</v>
      </c>
      <c r="U63" s="50" t="s">
        <v>65</v>
      </c>
    </row>
    <row r="64" spans="1:21" x14ac:dyDescent="0.35">
      <c r="A64">
        <v>199509</v>
      </c>
      <c r="B64" s="4">
        <v>1.68</v>
      </c>
      <c r="C64" s="4">
        <v>-1.18</v>
      </c>
      <c r="D64" s="4">
        <v>-1</v>
      </c>
      <c r="E64" s="4">
        <v>1.45</v>
      </c>
      <c r="F64" s="4">
        <v>-0.49</v>
      </c>
      <c r="G64" s="4">
        <v>4.9786776965499713E-2</v>
      </c>
      <c r="H64" s="4">
        <v>-2.5921030172396664E-3</v>
      </c>
      <c r="I64" s="4">
        <v>0.1041748918389841</v>
      </c>
      <c r="J64" s="4">
        <v>0.13983652480908726</v>
      </c>
      <c r="K64" s="4">
        <v>3.9985135637309543E-2</v>
      </c>
      <c r="M64" t="s">
        <v>66</v>
      </c>
      <c r="N64" s="51">
        <v>6.7347398152231815E-3</v>
      </c>
      <c r="O64" s="4">
        <v>1.6855394653098769E-2</v>
      </c>
      <c r="P64" s="4">
        <v>0.39955990078138204</v>
      </c>
      <c r="Q64" s="51">
        <v>0.68971249141660862</v>
      </c>
      <c r="R64" s="4">
        <v>-2.6410235249313605E-2</v>
      </c>
      <c r="S64" s="4">
        <v>3.987971487975997E-2</v>
      </c>
      <c r="T64" s="4">
        <v>-2.6410235249313605E-2</v>
      </c>
      <c r="U64" s="4">
        <v>3.987971487975997E-2</v>
      </c>
    </row>
    <row r="65" spans="1:21" x14ac:dyDescent="0.35">
      <c r="A65">
        <v>199510</v>
      </c>
      <c r="B65" s="4">
        <v>-1.99</v>
      </c>
      <c r="C65" s="4">
        <v>-1.69</v>
      </c>
      <c r="D65" s="4">
        <v>-0.34</v>
      </c>
      <c r="E65" s="4">
        <v>1.32</v>
      </c>
      <c r="F65" s="4">
        <v>-0.21</v>
      </c>
      <c r="G65" s="4">
        <v>3.9615166949629188E-3</v>
      </c>
      <c r="H65" s="4">
        <v>-1.1673268643970225E-3</v>
      </c>
      <c r="I65" s="4">
        <v>4.2976002200372232E-3</v>
      </c>
      <c r="J65" s="4">
        <v>-7.635060639470781E-2</v>
      </c>
      <c r="K65" s="4">
        <v>-3.7102473498233257E-2</v>
      </c>
      <c r="M65" t="s">
        <v>38</v>
      </c>
      <c r="N65" s="51">
        <v>1.6679863353847083E-3</v>
      </c>
      <c r="O65" s="4">
        <v>4.3192569506824222E-3</v>
      </c>
      <c r="P65" s="4">
        <v>0.38617437083042128</v>
      </c>
      <c r="Q65" s="51">
        <v>0.69959070291712255</v>
      </c>
      <c r="R65" s="4">
        <v>-6.8255355829155906E-3</v>
      </c>
      <c r="S65" s="4">
        <v>1.0161508253685007E-2</v>
      </c>
      <c r="T65" s="4">
        <v>-6.8255355829155906E-3</v>
      </c>
      <c r="U65" s="4">
        <v>1.0161508253685007E-2</v>
      </c>
    </row>
    <row r="66" spans="1:21" x14ac:dyDescent="0.35">
      <c r="A66">
        <v>199511</v>
      </c>
      <c r="B66" s="4">
        <v>2.67</v>
      </c>
      <c r="C66" s="4">
        <v>-1.34</v>
      </c>
      <c r="D66" s="4">
        <v>-7.0000000000000007E-2</v>
      </c>
      <c r="E66" s="4">
        <v>-2.4900000000000002</v>
      </c>
      <c r="F66" s="4">
        <v>1.88</v>
      </c>
      <c r="G66" s="4">
        <v>7.0145152198421767E-2</v>
      </c>
      <c r="H66" s="4">
        <v>0.19453435012454445</v>
      </c>
      <c r="I66" s="4">
        <v>7.0207926808394161E-2</v>
      </c>
      <c r="J66" s="4">
        <v>5.7958445240226864E-2</v>
      </c>
      <c r="K66" s="4">
        <v>1.1582568807340099E-3</v>
      </c>
      <c r="M66" t="s">
        <v>39</v>
      </c>
      <c r="N66" s="51">
        <v>-8.5857187453229639E-3</v>
      </c>
      <c r="O66" s="4">
        <v>8.6822663962710534E-3</v>
      </c>
      <c r="P66" s="4">
        <v>-0.98887990225806066</v>
      </c>
      <c r="Q66" s="51">
        <v>0.32337164345677494</v>
      </c>
      <c r="R66" s="4">
        <v>-2.5658798855919138E-2</v>
      </c>
      <c r="S66" s="4">
        <v>8.4873613652732115E-3</v>
      </c>
      <c r="T66" s="4">
        <v>-2.5658798855919138E-2</v>
      </c>
      <c r="U66" s="4">
        <v>8.4873613652732115E-3</v>
      </c>
    </row>
    <row r="67" spans="1:21" x14ac:dyDescent="0.35">
      <c r="A67">
        <v>199512</v>
      </c>
      <c r="B67" s="4">
        <v>2.14</v>
      </c>
      <c r="C67" s="4">
        <v>0.17</v>
      </c>
      <c r="D67" s="4">
        <v>0.53</v>
      </c>
      <c r="E67" s="4">
        <v>-1.41</v>
      </c>
      <c r="F67" s="4">
        <v>1.75</v>
      </c>
      <c r="G67" s="4">
        <v>9.2485953827035061E-2</v>
      </c>
      <c r="H67" s="4">
        <v>7.2557806840075623E-2</v>
      </c>
      <c r="I67" s="4">
        <v>4.7003196151438109E-2</v>
      </c>
      <c r="J67" s="4">
        <v>1.4586214494329841E-2</v>
      </c>
      <c r="K67" s="4">
        <v>-2.929222657537367E-3</v>
      </c>
      <c r="M67" t="s">
        <v>40</v>
      </c>
      <c r="N67" s="51">
        <v>-3.2960874255377201E-3</v>
      </c>
      <c r="O67" s="4">
        <v>9.4582580171379757E-3</v>
      </c>
      <c r="P67" s="4">
        <v>-0.34848778914313239</v>
      </c>
      <c r="Q67" s="51">
        <v>0.72767316241395608</v>
      </c>
      <c r="R67" s="4">
        <v>-2.1895101722385363E-2</v>
      </c>
      <c r="S67" s="4">
        <v>1.5302926871309925E-2</v>
      </c>
      <c r="T67" s="4">
        <v>-2.1895101722385363E-2</v>
      </c>
      <c r="U67" s="4">
        <v>1.5302926871309925E-2</v>
      </c>
    </row>
    <row r="68" spans="1:21" x14ac:dyDescent="0.35">
      <c r="A68">
        <v>199601</v>
      </c>
      <c r="B68" s="4">
        <v>1.1299999999999999</v>
      </c>
      <c r="C68" s="4">
        <v>0.02</v>
      </c>
      <c r="D68" s="4">
        <v>0.75</v>
      </c>
      <c r="E68" s="4">
        <v>0.79</v>
      </c>
      <c r="F68" s="4">
        <v>0.75</v>
      </c>
      <c r="G68" s="4">
        <v>5.2251791197543529E-2</v>
      </c>
      <c r="H68" s="4">
        <v>0.23192430580951318</v>
      </c>
      <c r="I68" s="4">
        <v>0.18657883201013126</v>
      </c>
      <c r="J68" s="4">
        <v>0.17603781400716023</v>
      </c>
      <c r="K68" s="4">
        <v>0.16960784313725485</v>
      </c>
      <c r="M68" t="s">
        <v>41</v>
      </c>
      <c r="N68" s="51">
        <v>-4.5935742931867184E-3</v>
      </c>
      <c r="O68" s="4">
        <v>1.2284128626642616E-2</v>
      </c>
      <c r="P68" s="4">
        <v>-0.37394384516813639</v>
      </c>
      <c r="Q68" s="51">
        <v>0.70866144775815787</v>
      </c>
      <c r="R68" s="4">
        <v>-2.8749468913238135E-2</v>
      </c>
      <c r="S68" s="4">
        <v>1.95623203268647E-2</v>
      </c>
      <c r="T68" s="4">
        <v>-2.8749468913238135E-2</v>
      </c>
      <c r="U68" s="4">
        <v>1.95623203268647E-2</v>
      </c>
    </row>
    <row r="69" spans="1:21" ht="15" thickBot="1" x14ac:dyDescent="0.4">
      <c r="A69">
        <v>199602</v>
      </c>
      <c r="B69" s="4">
        <v>0.6</v>
      </c>
      <c r="C69" s="4">
        <v>1.4</v>
      </c>
      <c r="D69" s="4">
        <v>-0.62</v>
      </c>
      <c r="E69" s="4">
        <v>1.37</v>
      </c>
      <c r="F69" s="4">
        <v>-1.7</v>
      </c>
      <c r="G69" s="4">
        <v>6.3860576334901387E-2</v>
      </c>
      <c r="H69" s="4">
        <v>-9.5004228441372796E-2</v>
      </c>
      <c r="I69" s="4">
        <v>-3.0115900208406154E-2</v>
      </c>
      <c r="J69" s="4">
        <v>3.3499960136316842E-2</v>
      </c>
      <c r="K69" s="4">
        <v>1.4473604826545916E-2</v>
      </c>
      <c r="M69" s="48" t="s">
        <v>42</v>
      </c>
      <c r="N69" s="52">
        <v>-4.6967485266879881E-3</v>
      </c>
      <c r="O69" s="49">
        <v>1.347882558559892E-2</v>
      </c>
      <c r="P69" s="49">
        <v>-0.34845383945809788</v>
      </c>
      <c r="Q69" s="52">
        <v>0.72769863334839657</v>
      </c>
      <c r="R69" s="49">
        <v>-3.1201932601495942E-2</v>
      </c>
      <c r="S69" s="49">
        <v>2.1808435548119964E-2</v>
      </c>
      <c r="T69" s="49">
        <v>-3.1201932601495942E-2</v>
      </c>
      <c r="U69" s="49">
        <v>2.1808435548119964E-2</v>
      </c>
    </row>
    <row r="70" spans="1:21" x14ac:dyDescent="0.35">
      <c r="A70">
        <v>199603</v>
      </c>
      <c r="B70" s="4">
        <v>1.19</v>
      </c>
      <c r="C70" s="4">
        <v>0.33</v>
      </c>
      <c r="D70" s="4">
        <v>0.13</v>
      </c>
      <c r="E70" s="4">
        <v>-0.48</v>
      </c>
      <c r="F70" s="4">
        <v>0.36</v>
      </c>
      <c r="G70" s="4">
        <v>0.15567434357291554</v>
      </c>
      <c r="H70" s="4">
        <v>7.0155217642233536E-2</v>
      </c>
      <c r="I70" s="4">
        <v>2.4184735321608697E-2</v>
      </c>
      <c r="J70" s="4">
        <v>3.3692731337969795E-3</v>
      </c>
      <c r="K70" s="4">
        <v>3.5206364663865619E-2</v>
      </c>
    </row>
    <row r="71" spans="1:21" x14ac:dyDescent="0.35">
      <c r="A71">
        <v>199604</v>
      </c>
      <c r="B71" s="4">
        <v>2.69</v>
      </c>
      <c r="C71" s="4">
        <v>3.27</v>
      </c>
      <c r="D71" s="4">
        <v>-1.22</v>
      </c>
      <c r="E71" s="4">
        <v>-0.63</v>
      </c>
      <c r="F71" s="4">
        <v>-0.55000000000000004</v>
      </c>
      <c r="G71" s="4">
        <v>-3.7900078336204124E-2</v>
      </c>
      <c r="H71" s="4">
        <v>5.6228270465685903E-2</v>
      </c>
      <c r="I71" s="4">
        <v>2.9797640308634743E-2</v>
      </c>
      <c r="J71" s="4">
        <v>4.7729218901756298E-2</v>
      </c>
      <c r="K71" s="4">
        <v>-3.5559530175354515E-2</v>
      </c>
    </row>
    <row r="72" spans="1:21" x14ac:dyDescent="0.35">
      <c r="A72">
        <v>199605</v>
      </c>
      <c r="B72" s="4">
        <v>0.11</v>
      </c>
      <c r="C72" s="4">
        <v>2.2999999999999998</v>
      </c>
      <c r="D72" s="4">
        <v>-0.38</v>
      </c>
      <c r="E72" s="4">
        <v>0.99</v>
      </c>
      <c r="F72" s="4">
        <v>-0.99</v>
      </c>
      <c r="G72" s="4">
        <v>-8.4866815539286433E-2</v>
      </c>
      <c r="H72" s="4">
        <v>-2.9622661586318655E-2</v>
      </c>
      <c r="I72" s="4">
        <v>-1.9202853618455862E-2</v>
      </c>
      <c r="J72" s="4">
        <v>-1.3659039688697527E-2</v>
      </c>
      <c r="K72" s="4">
        <v>-4.3017967643331212E-2</v>
      </c>
    </row>
    <row r="73" spans="1:21" ht="15" thickBot="1" x14ac:dyDescent="0.4">
      <c r="A73">
        <v>199606</v>
      </c>
      <c r="B73" s="4">
        <v>-0.51</v>
      </c>
      <c r="C73" s="4">
        <v>-2.2999999999999998</v>
      </c>
      <c r="D73" s="4">
        <v>1.45</v>
      </c>
      <c r="E73" s="4">
        <v>1.99</v>
      </c>
      <c r="F73" s="4">
        <v>0.86</v>
      </c>
      <c r="G73" s="4">
        <v>8.1570996978852062E-2</v>
      </c>
      <c r="H73" s="4">
        <v>-4.3767125018085995E-3</v>
      </c>
      <c r="I73" s="4">
        <v>1.2281332374790344E-2</v>
      </c>
      <c r="J73" s="4">
        <v>1.9666701169651635E-3</v>
      </c>
      <c r="K73" s="4">
        <v>2.0992366412213803E-2</v>
      </c>
      <c r="M73" s="24" t="s">
        <v>4</v>
      </c>
    </row>
    <row r="74" spans="1:21" x14ac:dyDescent="0.35">
      <c r="A74">
        <v>199607</v>
      </c>
      <c r="B74" s="4">
        <v>-4.5599999999999996</v>
      </c>
      <c r="C74" s="4">
        <v>-1.71</v>
      </c>
      <c r="D74" s="4">
        <v>3.21</v>
      </c>
      <c r="E74" s="4">
        <v>1.83</v>
      </c>
      <c r="F74" s="4">
        <v>1.1599999999999999</v>
      </c>
      <c r="G74" s="4">
        <v>-5.8061909279365498E-3</v>
      </c>
      <c r="H74" s="4">
        <v>-8.561722212450551E-3</v>
      </c>
      <c r="I74" s="4">
        <v>-1.9393305275805406E-2</v>
      </c>
      <c r="J74" s="4">
        <v>-3.3688893653516239E-2</v>
      </c>
      <c r="K74" s="4">
        <v>2.0454946217598469E-3</v>
      </c>
      <c r="M74" s="47" t="s">
        <v>44</v>
      </c>
      <c r="N74" s="47"/>
    </row>
    <row r="75" spans="1:21" x14ac:dyDescent="0.35">
      <c r="A75">
        <v>199608</v>
      </c>
      <c r="B75" s="4">
        <v>0.96</v>
      </c>
      <c r="C75" s="4">
        <v>1.35</v>
      </c>
      <c r="D75" s="4">
        <v>-0.69</v>
      </c>
      <c r="E75" s="4">
        <v>0.09</v>
      </c>
      <c r="F75" s="4">
        <v>-1.4</v>
      </c>
      <c r="G75" s="4">
        <v>0.10531404442812553</v>
      </c>
      <c r="H75" s="4">
        <v>0.1013283652702972</v>
      </c>
      <c r="I75" s="4">
        <v>4.6292214440739166E-2</v>
      </c>
      <c r="J75" s="4">
        <v>0.10140519390654323</v>
      </c>
      <c r="K75" s="4">
        <v>-2.3658379643169969E-3</v>
      </c>
      <c r="M75" t="s">
        <v>45</v>
      </c>
      <c r="N75" s="4">
        <v>0.1066524732277175</v>
      </c>
    </row>
    <row r="76" spans="1:21" x14ac:dyDescent="0.35">
      <c r="A76">
        <v>199609</v>
      </c>
      <c r="B76" s="4">
        <v>3.19</v>
      </c>
      <c r="C76" s="4">
        <v>-2.65</v>
      </c>
      <c r="D76" s="4">
        <v>-0.92</v>
      </c>
      <c r="E76" s="4">
        <v>0.52</v>
      </c>
      <c r="F76" s="4">
        <v>-0.97</v>
      </c>
      <c r="G76" s="4">
        <v>0.124548614097304</v>
      </c>
      <c r="H76" s="4">
        <v>3.5561571517163548E-2</v>
      </c>
      <c r="I76" s="4">
        <v>8.7053967198639004E-2</v>
      </c>
      <c r="J76" s="4">
        <v>8.6557956456142504E-2</v>
      </c>
      <c r="K76" s="4">
        <v>-2.3618268932374953E-2</v>
      </c>
      <c r="M76" t="s">
        <v>46</v>
      </c>
      <c r="N76" s="4">
        <v>1.1374750045588997E-2</v>
      </c>
    </row>
    <row r="77" spans="1:21" x14ac:dyDescent="0.35">
      <c r="A77">
        <v>199610</v>
      </c>
      <c r="B77" s="4">
        <v>-0.49</v>
      </c>
      <c r="C77" s="4">
        <v>-0.25</v>
      </c>
      <c r="D77" s="4">
        <v>2.12</v>
      </c>
      <c r="E77" s="4">
        <v>1.65</v>
      </c>
      <c r="F77" s="4">
        <v>1.21</v>
      </c>
      <c r="G77" s="4">
        <v>-9.1719499397111881E-2</v>
      </c>
      <c r="H77" s="4">
        <v>-4.2093333974260849E-2</v>
      </c>
      <c r="I77" s="4">
        <v>-1.4959741512629687E-2</v>
      </c>
      <c r="J77" s="4">
        <v>-1.7305650386808535E-2</v>
      </c>
      <c r="K77" s="4">
        <v>-6.1541178852423606E-2</v>
      </c>
      <c r="M77" t="s">
        <v>47</v>
      </c>
      <c r="N77" s="4">
        <v>-2.057658241835065E-3</v>
      </c>
    </row>
    <row r="78" spans="1:21" x14ac:dyDescent="0.35">
      <c r="A78">
        <v>199611</v>
      </c>
      <c r="B78" s="4">
        <v>4.4400000000000004</v>
      </c>
      <c r="C78" s="4">
        <v>-3.14</v>
      </c>
      <c r="D78" s="4">
        <v>1.78</v>
      </c>
      <c r="E78" s="4">
        <v>1.1200000000000001</v>
      </c>
      <c r="F78" s="4">
        <v>-0.33</v>
      </c>
      <c r="G78" s="4">
        <v>5.8905043478260977E-2</v>
      </c>
      <c r="H78" s="4">
        <v>5.4067598761562419E-3</v>
      </c>
      <c r="I78" s="4">
        <v>6.0002301661054025E-2</v>
      </c>
      <c r="J78" s="4">
        <v>6.755751394040943E-2</v>
      </c>
      <c r="K78" s="4">
        <v>-2.5807136069114334E-2</v>
      </c>
      <c r="M78" t="s">
        <v>48</v>
      </c>
      <c r="N78" s="4">
        <v>0.30726957486141193</v>
      </c>
    </row>
    <row r="79" spans="1:21" ht="15" thickBot="1" x14ac:dyDescent="0.4">
      <c r="A79">
        <v>199612</v>
      </c>
      <c r="B79" s="4">
        <v>-1.78</v>
      </c>
      <c r="C79" s="4">
        <v>1.18</v>
      </c>
      <c r="D79" s="4">
        <v>1.1200000000000001</v>
      </c>
      <c r="E79" s="4">
        <v>1.44</v>
      </c>
      <c r="F79" s="4">
        <v>-0.21</v>
      </c>
      <c r="G79" s="4">
        <v>6.3369086307355049E-2</v>
      </c>
      <c r="H79" s="4">
        <v>3.2767093664548108E-2</v>
      </c>
      <c r="I79" s="4">
        <v>-6.1243463576073909E-3</v>
      </c>
      <c r="J79" s="4">
        <v>5.2212861661343091E-2</v>
      </c>
      <c r="K79" s="4">
        <v>3.2253339264235015E-2</v>
      </c>
      <c r="M79" s="48" t="s">
        <v>49</v>
      </c>
      <c r="N79" s="49">
        <v>374</v>
      </c>
    </row>
    <row r="80" spans="1:21" x14ac:dyDescent="0.35">
      <c r="A80">
        <v>199701</v>
      </c>
      <c r="B80" s="4">
        <v>0.05</v>
      </c>
      <c r="C80" s="4">
        <v>0.11</v>
      </c>
      <c r="D80" s="4">
        <v>0.01</v>
      </c>
      <c r="E80" s="4">
        <v>2.0499999999999998</v>
      </c>
      <c r="F80" s="4">
        <v>-0.59</v>
      </c>
      <c r="G80" s="4">
        <v>-4.5637065637065599E-2</v>
      </c>
      <c r="H80" s="4">
        <v>9.373643379052865E-2</v>
      </c>
      <c r="I80" s="4">
        <v>8.2086562086562065E-2</v>
      </c>
      <c r="J80" s="4">
        <v>8.4630923968632921E-2</v>
      </c>
      <c r="K80" s="4">
        <v>8.6523605150214511E-2</v>
      </c>
    </row>
    <row r="81" spans="1:21" ht="15" thickBot="1" x14ac:dyDescent="0.4">
      <c r="A81">
        <v>199702</v>
      </c>
      <c r="B81" s="4">
        <v>0.3</v>
      </c>
      <c r="C81" s="4">
        <v>-1.2</v>
      </c>
      <c r="D81" s="4">
        <v>2.11</v>
      </c>
      <c r="E81" s="4">
        <v>-0.47</v>
      </c>
      <c r="F81" s="4">
        <v>2.2200000000000002</v>
      </c>
      <c r="G81" s="4">
        <v>-0.20322314049586776</v>
      </c>
      <c r="H81" s="4">
        <v>4.5286177302621411E-3</v>
      </c>
      <c r="I81" s="4">
        <v>-2.9094098356488463E-2</v>
      </c>
      <c r="J81" s="4">
        <v>6.9165949440561647E-3</v>
      </c>
      <c r="K81" s="4">
        <v>0.1672434607645874</v>
      </c>
      <c r="M81" t="s">
        <v>50</v>
      </c>
    </row>
    <row r="82" spans="1:21" x14ac:dyDescent="0.35">
      <c r="A82">
        <v>199703</v>
      </c>
      <c r="B82" s="4">
        <v>-2.79</v>
      </c>
      <c r="C82" s="4">
        <v>-0.72</v>
      </c>
      <c r="D82" s="4">
        <v>2.48</v>
      </c>
      <c r="E82" s="4">
        <v>1.0900000000000001</v>
      </c>
      <c r="F82" s="4">
        <v>1.41</v>
      </c>
      <c r="G82" s="4">
        <v>1.6842064461111139E-3</v>
      </c>
      <c r="H82" s="4">
        <v>-2.4569708185563588E-2</v>
      </c>
      <c r="I82" s="4">
        <v>-4.563536503552712E-2</v>
      </c>
      <c r="J82" s="4">
        <v>-3.8630289644258076E-3</v>
      </c>
      <c r="K82" s="4">
        <v>-2.911826268969131E-2</v>
      </c>
      <c r="M82" s="50"/>
      <c r="N82" s="50" t="s">
        <v>51</v>
      </c>
      <c r="O82" s="50" t="s">
        <v>52</v>
      </c>
      <c r="P82" s="50" t="s">
        <v>53</v>
      </c>
      <c r="Q82" s="50" t="s">
        <v>54</v>
      </c>
      <c r="R82" s="50" t="s">
        <v>55</v>
      </c>
    </row>
    <row r="83" spans="1:21" x14ac:dyDescent="0.35">
      <c r="A83">
        <v>199704</v>
      </c>
      <c r="B83" s="4">
        <v>1.93</v>
      </c>
      <c r="C83" s="4">
        <v>-4.33</v>
      </c>
      <c r="D83" s="4">
        <v>-0.21</v>
      </c>
      <c r="E83" s="4">
        <v>2.63</v>
      </c>
      <c r="F83" s="4">
        <v>-0.42</v>
      </c>
      <c r="G83" s="4">
        <v>-9.9161982034193796E-3</v>
      </c>
      <c r="H83" s="4">
        <v>2.6549876377097048E-2</v>
      </c>
      <c r="I83" s="4">
        <v>6.098353833239889E-2</v>
      </c>
      <c r="J83" s="4">
        <v>7.8512914463113592E-3</v>
      </c>
      <c r="K83" s="4">
        <v>8.3544667541116002E-2</v>
      </c>
      <c r="M83" t="s">
        <v>56</v>
      </c>
      <c r="N83" s="4">
        <v>5</v>
      </c>
      <c r="O83" s="4">
        <v>0.39975794270480236</v>
      </c>
      <c r="P83" s="4">
        <v>7.9951588540960475E-2</v>
      </c>
      <c r="Q83" s="4">
        <v>0.84681389980071387</v>
      </c>
      <c r="R83" s="4">
        <v>0.51721591600528427</v>
      </c>
    </row>
    <row r="84" spans="1:21" x14ac:dyDescent="0.35">
      <c r="A84">
        <v>199705</v>
      </c>
      <c r="B84" s="4">
        <v>7.01</v>
      </c>
      <c r="C84" s="4">
        <v>1.4</v>
      </c>
      <c r="D84" s="4">
        <v>-1.73</v>
      </c>
      <c r="E84" s="4">
        <v>-1.22</v>
      </c>
      <c r="F84" s="4">
        <v>-1.82</v>
      </c>
      <c r="G84" s="4">
        <v>0.10739158199513865</v>
      </c>
      <c r="H84" s="4">
        <v>0.10625757909743083</v>
      </c>
      <c r="I84" s="4">
        <v>0.10447507341313178</v>
      </c>
      <c r="J84" s="4">
        <v>0.124376908296148</v>
      </c>
      <c r="K84" s="4">
        <v>0.14361904518970581</v>
      </c>
      <c r="M84" t="s">
        <v>57</v>
      </c>
      <c r="N84" s="4">
        <v>368</v>
      </c>
      <c r="O84" s="4">
        <v>34.744569721868722</v>
      </c>
      <c r="P84" s="4">
        <v>9.4414591635512829E-2</v>
      </c>
      <c r="Q84" s="4"/>
      <c r="R84" s="4"/>
    </row>
    <row r="85" spans="1:21" ht="15" thickBot="1" x14ac:dyDescent="0.4">
      <c r="A85">
        <v>199706</v>
      </c>
      <c r="B85" s="4">
        <v>4.0199999999999996</v>
      </c>
      <c r="C85" s="4">
        <v>-1.41</v>
      </c>
      <c r="D85" s="4">
        <v>0.91</v>
      </c>
      <c r="E85" s="4">
        <v>-0.5</v>
      </c>
      <c r="F85" s="4">
        <v>0.81</v>
      </c>
      <c r="G85" s="4">
        <v>-6.661629032576688E-2</v>
      </c>
      <c r="H85" s="4">
        <v>0.10204222628962811</v>
      </c>
      <c r="I85" s="4">
        <v>3.7226498769562966E-2</v>
      </c>
      <c r="J85" s="4">
        <v>6.1926363577062382E-2</v>
      </c>
      <c r="K85" s="4">
        <v>0.12398242318239738</v>
      </c>
      <c r="M85" s="48" t="s">
        <v>58</v>
      </c>
      <c r="N85" s="49">
        <v>373</v>
      </c>
      <c r="O85" s="49">
        <v>35.144327664573524</v>
      </c>
      <c r="P85" s="49"/>
      <c r="Q85" s="49"/>
      <c r="R85" s="49"/>
    </row>
    <row r="86" spans="1:21" ht="15" thickBot="1" x14ac:dyDescent="0.4">
      <c r="A86">
        <v>199707</v>
      </c>
      <c r="B86" s="4">
        <v>3.75</v>
      </c>
      <c r="C86" s="4">
        <v>-4.41</v>
      </c>
      <c r="D86" s="4">
        <v>-0.28000000000000003</v>
      </c>
      <c r="E86" s="4">
        <v>1.43</v>
      </c>
      <c r="F86" s="4">
        <v>-2.98</v>
      </c>
      <c r="G86" s="4">
        <v>-7.5354219415713075E-4</v>
      </c>
      <c r="H86" s="4">
        <v>0.11019751575130621</v>
      </c>
      <c r="I86" s="4">
        <v>5.2751657872670554E-2</v>
      </c>
      <c r="J86" s="4">
        <v>5.9176784239707514E-2</v>
      </c>
      <c r="K86" s="4">
        <v>0.15049387755102051</v>
      </c>
    </row>
    <row r="87" spans="1:21" x14ac:dyDescent="0.35">
      <c r="A87">
        <v>199708</v>
      </c>
      <c r="B87" s="4">
        <v>-5.56</v>
      </c>
      <c r="C87" s="4">
        <v>5.26</v>
      </c>
      <c r="D87" s="4">
        <v>0.5</v>
      </c>
      <c r="E87" s="4">
        <v>-0.76</v>
      </c>
      <c r="F87" s="4">
        <v>0.31</v>
      </c>
      <c r="G87" s="4">
        <v>-8.0103077855867899E-2</v>
      </c>
      <c r="H87" s="4">
        <v>-0.13292188340531652</v>
      </c>
      <c r="I87" s="4">
        <v>-0.10081854148856628</v>
      </c>
      <c r="J87" s="4">
        <v>-0.10007727479796791</v>
      </c>
      <c r="K87" s="4">
        <v>-0.22851005094201171</v>
      </c>
      <c r="M87" s="50"/>
      <c r="N87" s="50" t="s">
        <v>59</v>
      </c>
      <c r="O87" s="50" t="s">
        <v>48</v>
      </c>
      <c r="P87" s="50" t="s">
        <v>60</v>
      </c>
      <c r="Q87" s="50" t="s">
        <v>61</v>
      </c>
      <c r="R87" s="50" t="s">
        <v>62</v>
      </c>
      <c r="S87" s="50" t="s">
        <v>63</v>
      </c>
      <c r="T87" s="50" t="s">
        <v>64</v>
      </c>
      <c r="U87" s="50" t="s">
        <v>65</v>
      </c>
    </row>
    <row r="88" spans="1:21" x14ac:dyDescent="0.35">
      <c r="A88">
        <v>199709</v>
      </c>
      <c r="B88" s="4">
        <v>4.99</v>
      </c>
      <c r="C88" s="4">
        <v>-2.0299999999999998</v>
      </c>
      <c r="D88" s="4">
        <v>-0.36</v>
      </c>
      <c r="E88" s="4">
        <v>0.25</v>
      </c>
      <c r="F88" s="4">
        <v>-2.39</v>
      </c>
      <c r="G88" s="4">
        <v>3.0714453400109365E-2</v>
      </c>
      <c r="H88" s="4">
        <v>0.11288405469850371</v>
      </c>
      <c r="I88" s="4">
        <v>2.373064137770009E-2</v>
      </c>
      <c r="J88" s="4">
        <v>3.2466785745087989E-2</v>
      </c>
      <c r="K88" s="4">
        <v>-1.1723570547099937E-2</v>
      </c>
      <c r="M88" t="s">
        <v>66</v>
      </c>
      <c r="N88" s="51">
        <v>1.016350544002257E-2</v>
      </c>
      <c r="O88" s="4">
        <v>1.7135976903600195E-2</v>
      </c>
      <c r="P88" s="4">
        <v>0.59310919343543589</v>
      </c>
      <c r="Q88" s="51">
        <v>0.55347239943580284</v>
      </c>
      <c r="R88" s="4">
        <v>-2.3533215334883069E-2</v>
      </c>
      <c r="S88" s="4">
        <v>4.3860226214928209E-2</v>
      </c>
      <c r="T88" s="4">
        <v>-2.3533215334883069E-2</v>
      </c>
      <c r="U88" s="4">
        <v>4.3860226214928209E-2</v>
      </c>
    </row>
    <row r="89" spans="1:21" x14ac:dyDescent="0.35">
      <c r="A89">
        <v>199710</v>
      </c>
      <c r="B89" s="4">
        <v>-5.54</v>
      </c>
      <c r="C89" s="4">
        <v>1.2</v>
      </c>
      <c r="D89" s="4">
        <v>1.17</v>
      </c>
      <c r="E89" s="4">
        <v>1.99</v>
      </c>
      <c r="F89" s="4">
        <v>1.71</v>
      </c>
      <c r="G89" s="4">
        <v>-9.7825703915142448E-2</v>
      </c>
      <c r="H89" s="4">
        <v>-0.18388619904520997</v>
      </c>
      <c r="I89" s="4">
        <v>-0.10977893144188233</v>
      </c>
      <c r="J89" s="4">
        <v>-0.19309937497962848</v>
      </c>
      <c r="K89" s="4">
        <v>-4.050925925925819E-3</v>
      </c>
      <c r="M89" t="s">
        <v>38</v>
      </c>
      <c r="N89" s="51">
        <v>1.0962965491671099E-3</v>
      </c>
      <c r="O89" s="4">
        <v>4.39115718563145E-3</v>
      </c>
      <c r="P89" s="4">
        <v>0.24966005606776337</v>
      </c>
      <c r="Q89" s="51">
        <v>0.80298955071791356</v>
      </c>
      <c r="R89" s="4">
        <v>-7.5386122392461213E-3</v>
      </c>
      <c r="S89" s="4">
        <v>9.7312053375803401E-3</v>
      </c>
      <c r="T89" s="4">
        <v>-7.5386122392461213E-3</v>
      </c>
      <c r="U89" s="4">
        <v>9.7312053375803401E-3</v>
      </c>
    </row>
    <row r="90" spans="1:21" x14ac:dyDescent="0.35">
      <c r="A90">
        <v>199711</v>
      </c>
      <c r="B90" s="4">
        <v>0.3</v>
      </c>
      <c r="C90" s="4">
        <v>-5.56</v>
      </c>
      <c r="D90" s="4">
        <v>-0.5</v>
      </c>
      <c r="E90" s="4">
        <v>2.93</v>
      </c>
      <c r="F90" s="4">
        <v>0.32</v>
      </c>
      <c r="G90" s="4">
        <v>-0.12400127746840783</v>
      </c>
      <c r="H90" s="4">
        <v>3.6319540673244832E-2</v>
      </c>
      <c r="I90" s="4">
        <v>1.6935760872527794E-2</v>
      </c>
      <c r="J90" s="4">
        <v>3.2141751890847114E-2</v>
      </c>
      <c r="K90" s="4">
        <v>-4.0318416997810469E-2</v>
      </c>
      <c r="M90" t="s">
        <v>39</v>
      </c>
      <c r="N90" s="51">
        <v>-7.0692583603192086E-3</v>
      </c>
      <c r="O90" s="4">
        <v>8.8267951892809955E-3</v>
      </c>
      <c r="P90" s="4">
        <v>-0.80088618901047026</v>
      </c>
      <c r="Q90" s="51">
        <v>0.42371429911819036</v>
      </c>
      <c r="R90" s="4">
        <v>-2.442654440848098E-2</v>
      </c>
      <c r="S90" s="4">
        <v>1.0288027687842564E-2</v>
      </c>
      <c r="T90" s="4">
        <v>-2.442654440848098E-2</v>
      </c>
      <c r="U90" s="4">
        <v>1.0288027687842564E-2</v>
      </c>
    </row>
    <row r="91" spans="1:21" x14ac:dyDescent="0.35">
      <c r="A91">
        <v>199712</v>
      </c>
      <c r="B91" s="4">
        <v>0.32</v>
      </c>
      <c r="C91" s="4">
        <v>-3.2</v>
      </c>
      <c r="D91" s="4">
        <v>1.95</v>
      </c>
      <c r="E91" s="4">
        <v>0.37</v>
      </c>
      <c r="F91" s="4">
        <v>0.23</v>
      </c>
      <c r="G91" s="4">
        <v>-1.7661113987560317E-2</v>
      </c>
      <c r="H91" s="4">
        <v>7.4549197955031343E-2</v>
      </c>
      <c r="I91" s="4">
        <v>3.7044784114383167E-2</v>
      </c>
      <c r="J91" s="4">
        <v>1.9192251580734121E-3</v>
      </c>
      <c r="K91" s="4">
        <v>3.662928072875371E-2</v>
      </c>
      <c r="M91" t="s">
        <v>40</v>
      </c>
      <c r="N91" s="51">
        <v>-5.1690889832506134E-3</v>
      </c>
      <c r="O91" s="4">
        <v>9.6157043051003747E-3</v>
      </c>
      <c r="P91" s="4">
        <v>-0.53756738136267546</v>
      </c>
      <c r="Q91" s="51">
        <v>0.591200670028599</v>
      </c>
      <c r="R91" s="4">
        <v>-2.4077710583630493E-2</v>
      </c>
      <c r="S91" s="4">
        <v>1.3739532617129268E-2</v>
      </c>
      <c r="T91" s="4">
        <v>-2.4077710583630493E-2</v>
      </c>
      <c r="U91" s="4">
        <v>1.3739532617129268E-2</v>
      </c>
    </row>
    <row r="92" spans="1:21" x14ac:dyDescent="0.35">
      <c r="A92">
        <v>199801</v>
      </c>
      <c r="B92" s="4">
        <v>1.92</v>
      </c>
      <c r="C92" s="4">
        <v>-0.45</v>
      </c>
      <c r="D92" s="4">
        <v>-1.02</v>
      </c>
      <c r="E92" s="4">
        <v>-0.02</v>
      </c>
      <c r="F92" s="4">
        <v>1.1000000000000001</v>
      </c>
      <c r="G92" s="4">
        <v>2.7732277075534273E-2</v>
      </c>
      <c r="H92" s="4">
        <v>-2.2667544178641141E-2</v>
      </c>
      <c r="I92" s="4">
        <v>9.2373193390222985E-2</v>
      </c>
      <c r="J92" s="4">
        <v>0.12559154928373029</v>
      </c>
      <c r="K92" s="4">
        <v>0.23216209432821433</v>
      </c>
      <c r="M92" t="s">
        <v>41</v>
      </c>
      <c r="N92" s="51">
        <v>-1.1259324437684567E-2</v>
      </c>
      <c r="O92" s="4">
        <v>1.2488615589211521E-2</v>
      </c>
      <c r="P92" s="4">
        <v>-0.90156705979573137</v>
      </c>
      <c r="Q92" s="51">
        <v>0.36787656685822678</v>
      </c>
      <c r="R92" s="4">
        <v>-3.5817328614638183E-2</v>
      </c>
      <c r="S92" s="4">
        <v>1.329867973926905E-2</v>
      </c>
      <c r="T92" s="4">
        <v>-3.5817328614638183E-2</v>
      </c>
      <c r="U92" s="4">
        <v>1.329867973926905E-2</v>
      </c>
    </row>
    <row r="93" spans="1:21" ht="15" thickBot="1" x14ac:dyDescent="0.4">
      <c r="A93">
        <v>199802</v>
      </c>
      <c r="B93" s="4">
        <v>6.5</v>
      </c>
      <c r="C93" s="4">
        <v>0</v>
      </c>
      <c r="D93" s="4">
        <v>0.51</v>
      </c>
      <c r="E93" s="4">
        <v>-1.3</v>
      </c>
      <c r="F93" s="4">
        <v>-1.04</v>
      </c>
      <c r="G93" s="4">
        <v>-0.13015426605366209</v>
      </c>
      <c r="H93" s="4">
        <v>1.0849007522567788E-2</v>
      </c>
      <c r="I93" s="4">
        <v>1.8735881888445771E-2</v>
      </c>
      <c r="J93" s="4">
        <v>5.4251134341954055E-2</v>
      </c>
      <c r="K93" s="4">
        <v>-4.646367868636081E-2</v>
      </c>
      <c r="M93" s="48" t="s">
        <v>42</v>
      </c>
      <c r="N93" s="52">
        <v>-6.1136565885684547E-3</v>
      </c>
      <c r="O93" s="49">
        <v>1.3703199994787149E-2</v>
      </c>
      <c r="P93" s="49">
        <v>-0.44614809613040446</v>
      </c>
      <c r="Q93" s="52">
        <v>0.6557526645484224</v>
      </c>
      <c r="R93" s="49">
        <v>-3.3060057517132889E-2</v>
      </c>
      <c r="S93" s="49">
        <v>2.0832744339995976E-2</v>
      </c>
      <c r="T93" s="49">
        <v>-3.3060057517132889E-2</v>
      </c>
      <c r="U93" s="49">
        <v>2.0832744339995976E-2</v>
      </c>
    </row>
    <row r="94" spans="1:21" x14ac:dyDescent="0.35">
      <c r="A94">
        <v>199803</v>
      </c>
      <c r="B94" s="4">
        <v>3.8</v>
      </c>
      <c r="C94" s="4">
        <v>-0.18</v>
      </c>
      <c r="D94" s="4">
        <v>2.02</v>
      </c>
      <c r="E94" s="4">
        <v>0.51</v>
      </c>
      <c r="F94" s="4">
        <v>-0.57999999999999996</v>
      </c>
      <c r="G94" s="4">
        <v>-7.2752493861123479E-3</v>
      </c>
      <c r="H94" s="4">
        <v>1.1582935028962016E-3</v>
      </c>
      <c r="I94" s="4">
        <v>2.6271128842363378E-2</v>
      </c>
      <c r="J94" s="4">
        <v>2.6880960134590071E-2</v>
      </c>
      <c r="K94" s="4">
        <v>0.12209143824993363</v>
      </c>
    </row>
    <row r="95" spans="1:21" x14ac:dyDescent="0.35">
      <c r="A95">
        <v>199804</v>
      </c>
      <c r="B95" s="4">
        <v>0.72</v>
      </c>
      <c r="C95" s="4">
        <v>0.39</v>
      </c>
      <c r="D95" s="4">
        <v>-0.28999999999999998</v>
      </c>
      <c r="E95" s="4">
        <v>0.49</v>
      </c>
      <c r="F95" s="4">
        <v>-1.1499999999999999</v>
      </c>
      <c r="G95" s="4">
        <v>2.6372556290823024E-2</v>
      </c>
      <c r="H95" s="4">
        <v>1.1850466455914255E-2</v>
      </c>
      <c r="I95" s="4">
        <v>2.9142847390113413E-3</v>
      </c>
      <c r="J95" s="4">
        <v>-8.3236771366745899E-4</v>
      </c>
      <c r="K95" s="4">
        <v>0.33327771622291791</v>
      </c>
    </row>
    <row r="96" spans="1:21" x14ac:dyDescent="0.35">
      <c r="A96">
        <v>199805</v>
      </c>
      <c r="B96" s="4">
        <v>-1.65</v>
      </c>
      <c r="C96" s="4">
        <v>-0.59</v>
      </c>
      <c r="D96" s="4">
        <v>1.88</v>
      </c>
      <c r="E96" s="4">
        <v>1.65</v>
      </c>
      <c r="F96" s="4">
        <v>1.1499999999999999</v>
      </c>
      <c r="G96" s="4">
        <v>-5.1122167487684611E-2</v>
      </c>
      <c r="H96" s="4">
        <v>-0.10114018156052895</v>
      </c>
      <c r="I96" s="4">
        <v>-9.3138515488022655E-4</v>
      </c>
      <c r="J96" s="4">
        <v>6.4612488502160281E-2</v>
      </c>
      <c r="K96" s="4">
        <v>-0.19729222000569968</v>
      </c>
    </row>
    <row r="97" spans="1:21" ht="15" thickBot="1" x14ac:dyDescent="0.4">
      <c r="A97">
        <v>199806</v>
      </c>
      <c r="B97" s="4">
        <v>1.24</v>
      </c>
      <c r="C97" s="4">
        <v>-3.75</v>
      </c>
      <c r="D97" s="4">
        <v>-1.75</v>
      </c>
      <c r="E97" s="4">
        <v>0.65</v>
      </c>
      <c r="F97" s="4">
        <v>-2.17</v>
      </c>
      <c r="G97" s="4">
        <v>-4.3525066324339723E-2</v>
      </c>
      <c r="H97" s="4">
        <v>-2.992245094253887E-3</v>
      </c>
      <c r="I97" s="4">
        <v>4.3942962952445264E-2</v>
      </c>
      <c r="J97" s="4">
        <v>1.9299890601057523E-2</v>
      </c>
      <c r="K97" s="4">
        <v>3.0171819069705341E-2</v>
      </c>
      <c r="M97" s="24" t="s">
        <v>5</v>
      </c>
    </row>
    <row r="98" spans="1:21" x14ac:dyDescent="0.35">
      <c r="A98">
        <v>199807</v>
      </c>
      <c r="B98" s="4">
        <v>-1.23</v>
      </c>
      <c r="C98" s="4">
        <v>-3.42</v>
      </c>
      <c r="D98" s="4">
        <v>-1.17</v>
      </c>
      <c r="E98" s="4">
        <v>1.23</v>
      </c>
      <c r="F98" s="4">
        <v>-1.1399999999999999</v>
      </c>
      <c r="G98" s="4">
        <v>-1.5367712993610616E-2</v>
      </c>
      <c r="H98" s="4">
        <v>-3.6766481491096958E-2</v>
      </c>
      <c r="I98" s="4">
        <v>-9.4971969172076287E-3</v>
      </c>
      <c r="J98" s="4">
        <v>-9.4241870477274059E-4</v>
      </c>
      <c r="K98" s="4">
        <v>5.6080570025746956E-2</v>
      </c>
      <c r="M98" s="47" t="s">
        <v>44</v>
      </c>
      <c r="N98" s="47"/>
    </row>
    <row r="99" spans="1:21" x14ac:dyDescent="0.35">
      <c r="A99">
        <v>199808</v>
      </c>
      <c r="B99" s="4">
        <v>-14.07</v>
      </c>
      <c r="C99" s="4">
        <v>-1.02</v>
      </c>
      <c r="D99" s="4">
        <v>0.06</v>
      </c>
      <c r="E99" s="4">
        <v>3.27</v>
      </c>
      <c r="F99" s="4">
        <v>4.43</v>
      </c>
      <c r="G99" s="4">
        <v>-1.7805601535461069E-2</v>
      </c>
      <c r="H99" s="4">
        <v>-0.23597973890113066</v>
      </c>
      <c r="I99" s="4">
        <v>-0.10178641676185729</v>
      </c>
      <c r="J99" s="4">
        <v>-0.16187358632536875</v>
      </c>
      <c r="K99" s="4">
        <v>-7.4759394545774183E-2</v>
      </c>
      <c r="M99" t="s">
        <v>45</v>
      </c>
      <c r="N99" s="4">
        <v>8.6266043260326081E-2</v>
      </c>
    </row>
    <row r="100" spans="1:21" x14ac:dyDescent="0.35">
      <c r="A100">
        <v>199809</v>
      </c>
      <c r="B100" s="4">
        <v>1.22</v>
      </c>
      <c r="C100" s="4">
        <v>-0.81</v>
      </c>
      <c r="D100" s="4">
        <v>-3.36</v>
      </c>
      <c r="E100" s="4">
        <v>-0.04</v>
      </c>
      <c r="F100" s="4">
        <v>1.63</v>
      </c>
      <c r="G100" s="4">
        <v>0.11248851096715806</v>
      </c>
      <c r="H100" s="4">
        <v>0.10706601834742657</v>
      </c>
      <c r="I100" s="4">
        <v>-3.4927657841805404E-2</v>
      </c>
      <c r="J100" s="4">
        <v>-0.14576017627207705</v>
      </c>
      <c r="K100" s="4">
        <v>-1.2675305684508587E-2</v>
      </c>
      <c r="M100" t="s">
        <v>46</v>
      </c>
      <c r="N100" s="4">
        <v>7.4418302197924507E-3</v>
      </c>
    </row>
    <row r="101" spans="1:21" x14ac:dyDescent="0.35">
      <c r="A101">
        <v>199810</v>
      </c>
      <c r="B101" s="4">
        <v>8.1199999999999992</v>
      </c>
      <c r="C101" s="4">
        <v>-3</v>
      </c>
      <c r="D101" s="4">
        <v>1.28</v>
      </c>
      <c r="E101" s="4">
        <v>-1.9</v>
      </c>
      <c r="F101" s="4">
        <v>-0.09</v>
      </c>
      <c r="G101" s="4">
        <v>-5.5778386688370429E-2</v>
      </c>
      <c r="H101" s="4">
        <v>0.17935290170971674</v>
      </c>
      <c r="I101" s="4">
        <v>0.14010253330281264</v>
      </c>
      <c r="J101" s="4">
        <v>0.16614252488135672</v>
      </c>
      <c r="K101" s="4">
        <v>-2.2170776765234712E-2</v>
      </c>
      <c r="M101" t="s">
        <v>47</v>
      </c>
      <c r="N101" s="4">
        <v>-6.0440144783081963E-3</v>
      </c>
    </row>
    <row r="102" spans="1:21" x14ac:dyDescent="0.35">
      <c r="A102">
        <v>199811</v>
      </c>
      <c r="B102" s="4">
        <v>5.0199999999999996</v>
      </c>
      <c r="C102" s="4">
        <v>-0.65</v>
      </c>
      <c r="D102" s="4">
        <v>-1.31</v>
      </c>
      <c r="E102" s="4">
        <v>-0.45</v>
      </c>
      <c r="F102" s="4">
        <v>-1.47</v>
      </c>
      <c r="G102" s="4">
        <v>-0.24675028277325262</v>
      </c>
      <c r="H102" s="4">
        <v>-0.10228555854939547</v>
      </c>
      <c r="I102" s="4">
        <v>3.0605715189719884E-2</v>
      </c>
      <c r="J102" s="4">
        <v>3.1984441954907128E-2</v>
      </c>
      <c r="K102" s="4">
        <v>-3.034408228400709E-2</v>
      </c>
      <c r="M102" t="s">
        <v>48</v>
      </c>
      <c r="N102" s="4">
        <v>0.31802926025534195</v>
      </c>
    </row>
    <row r="103" spans="1:21" ht="15" thickBot="1" x14ac:dyDescent="0.4">
      <c r="A103">
        <v>199812</v>
      </c>
      <c r="B103" s="4">
        <v>4.34</v>
      </c>
      <c r="C103" s="4">
        <v>-1.87</v>
      </c>
      <c r="D103" s="4">
        <v>-3.49</v>
      </c>
      <c r="E103" s="4">
        <v>1.26</v>
      </c>
      <c r="F103" s="4">
        <v>-2.04</v>
      </c>
      <c r="G103" s="4">
        <v>0.17676943211821605</v>
      </c>
      <c r="H103" s="4">
        <v>0.14362801323510022</v>
      </c>
      <c r="I103" s="4">
        <v>0.14547729109083973</v>
      </c>
      <c r="J103" s="4">
        <v>0.11639199920487786</v>
      </c>
      <c r="K103" s="4">
        <v>0.30913215981799147</v>
      </c>
      <c r="M103" s="48" t="s">
        <v>49</v>
      </c>
      <c r="N103" s="49">
        <v>374</v>
      </c>
    </row>
    <row r="104" spans="1:21" x14ac:dyDescent="0.35">
      <c r="A104">
        <v>199901</v>
      </c>
      <c r="B104" s="4">
        <v>1.76</v>
      </c>
      <c r="C104" s="4">
        <v>-0.78</v>
      </c>
      <c r="D104" s="4">
        <v>-4</v>
      </c>
      <c r="E104" s="4">
        <v>-0.1</v>
      </c>
      <c r="F104" s="4">
        <v>-3.5</v>
      </c>
      <c r="G104" s="4">
        <v>7.581421873019889E-2</v>
      </c>
      <c r="H104" s="4">
        <v>8.8197169129505815E-2</v>
      </c>
      <c r="I104" s="4">
        <v>9.3299964518125389E-2</v>
      </c>
      <c r="J104" s="4">
        <v>0.10302176256960882</v>
      </c>
      <c r="K104" s="4">
        <v>9.8725742342763656E-2</v>
      </c>
    </row>
    <row r="105" spans="1:21" ht="15" thickBot="1" x14ac:dyDescent="0.4">
      <c r="A105">
        <v>199902</v>
      </c>
      <c r="B105" s="4">
        <v>-3.3</v>
      </c>
      <c r="C105" s="4">
        <v>-0.66</v>
      </c>
      <c r="D105" s="4">
        <v>0.33</v>
      </c>
      <c r="E105" s="4">
        <v>0.56000000000000005</v>
      </c>
      <c r="F105" s="4">
        <v>2.2599999999999998</v>
      </c>
      <c r="G105" s="4">
        <v>-1.1566369460405679E-2</v>
      </c>
      <c r="H105" s="4">
        <v>3.9139009925933888E-2</v>
      </c>
      <c r="I105" s="4">
        <v>-3.4033390512528738E-2</v>
      </c>
      <c r="J105" s="4">
        <v>-2.5254837856572232E-2</v>
      </c>
      <c r="K105" s="4">
        <v>1.9723640697154599E-2</v>
      </c>
      <c r="M105" t="s">
        <v>50</v>
      </c>
    </row>
    <row r="106" spans="1:21" x14ac:dyDescent="0.35">
      <c r="A106">
        <v>199903</v>
      </c>
      <c r="B106" s="4">
        <v>3.53</v>
      </c>
      <c r="C106" s="4">
        <v>-1.08</v>
      </c>
      <c r="D106" s="4">
        <v>0.24</v>
      </c>
      <c r="E106" s="4">
        <v>-2.2400000000000002</v>
      </c>
      <c r="F106" s="4">
        <v>-0.88</v>
      </c>
      <c r="G106" s="4">
        <v>0.42184545396727779</v>
      </c>
      <c r="H106" s="4">
        <v>0.21142999162943665</v>
      </c>
      <c r="I106" s="4">
        <v>0.11254581342866743</v>
      </c>
      <c r="J106" s="4">
        <v>0.1048507326613568</v>
      </c>
      <c r="K106" s="4">
        <v>6.028425608686161E-2</v>
      </c>
      <c r="M106" s="50"/>
      <c r="N106" s="50" t="s">
        <v>51</v>
      </c>
      <c r="O106" s="50" t="s">
        <v>52</v>
      </c>
      <c r="P106" s="50" t="s">
        <v>53</v>
      </c>
      <c r="Q106" s="50" t="s">
        <v>54</v>
      </c>
      <c r="R106" s="50" t="s">
        <v>55</v>
      </c>
    </row>
    <row r="107" spans="1:21" x14ac:dyDescent="0.35">
      <c r="A107">
        <v>199904</v>
      </c>
      <c r="B107" s="4">
        <v>4.32</v>
      </c>
      <c r="C107" s="4">
        <v>3.03</v>
      </c>
      <c r="D107" s="4">
        <v>3.8</v>
      </c>
      <c r="E107" s="4">
        <v>-1.53</v>
      </c>
      <c r="F107" s="4">
        <v>0.86</v>
      </c>
      <c r="G107" s="4">
        <v>0.25047875701788758</v>
      </c>
      <c r="H107" s="4">
        <v>0.2412042745976456</v>
      </c>
      <c r="I107" s="4">
        <v>0.166629111063613</v>
      </c>
      <c r="J107" s="4">
        <v>0.18206122660153634</v>
      </c>
      <c r="K107" s="4">
        <v>7.0837224367758855E-2</v>
      </c>
      <c r="M107" t="s">
        <v>56</v>
      </c>
      <c r="N107" s="4">
        <v>5</v>
      </c>
      <c r="O107" s="4">
        <v>0.27906525370630675</v>
      </c>
      <c r="P107" s="4">
        <v>5.5813050741261347E-2</v>
      </c>
      <c r="Q107" s="4">
        <v>0.55182529432810112</v>
      </c>
      <c r="R107" s="4">
        <v>0.73692532746990103</v>
      </c>
    </row>
    <row r="108" spans="1:21" x14ac:dyDescent="0.35">
      <c r="A108">
        <v>199905</v>
      </c>
      <c r="B108" s="4">
        <v>-3.12</v>
      </c>
      <c r="C108" s="4">
        <v>3.11</v>
      </c>
      <c r="D108" s="4">
        <v>0.62</v>
      </c>
      <c r="E108" s="4">
        <v>0.59</v>
      </c>
      <c r="F108" s="4">
        <v>1.49</v>
      </c>
      <c r="G108" s="4">
        <v>-0.14615467873818311</v>
      </c>
      <c r="H108" s="4">
        <v>-3.5770554786441311E-2</v>
      </c>
      <c r="I108" s="4">
        <v>-5.6891357215552829E-2</v>
      </c>
      <c r="J108" s="4">
        <v>-3.7751655793696992E-2</v>
      </c>
      <c r="K108" s="4">
        <v>1.4180341640730232E-2</v>
      </c>
      <c r="M108" t="s">
        <v>57</v>
      </c>
      <c r="N108" s="4">
        <v>368</v>
      </c>
      <c r="O108" s="4">
        <v>37.220480619310095</v>
      </c>
      <c r="P108" s="4">
        <v>0.10114261037856004</v>
      </c>
      <c r="Q108" s="4"/>
      <c r="R108" s="4"/>
    </row>
    <row r="109" spans="1:21" ht="15" thickBot="1" x14ac:dyDescent="0.4">
      <c r="A109">
        <v>199906</v>
      </c>
      <c r="B109" s="4">
        <v>4.6500000000000004</v>
      </c>
      <c r="C109" s="4">
        <v>2.96</v>
      </c>
      <c r="D109" s="4">
        <v>-1.77</v>
      </c>
      <c r="E109" s="4">
        <v>0.84</v>
      </c>
      <c r="F109" s="4">
        <v>-3.53</v>
      </c>
      <c r="G109" s="4">
        <v>0.17666559196064058</v>
      </c>
      <c r="H109" s="4">
        <v>4.9281091728503812E-2</v>
      </c>
      <c r="I109" s="4">
        <v>5.4812476099912688E-2</v>
      </c>
      <c r="J109" s="4">
        <v>7.1204095962587921E-2</v>
      </c>
      <c r="K109" s="4">
        <v>-7.3208473605862912E-2</v>
      </c>
      <c r="M109" s="48" t="s">
        <v>58</v>
      </c>
      <c r="N109" s="49">
        <v>373</v>
      </c>
      <c r="O109" s="49">
        <v>37.499545873016402</v>
      </c>
      <c r="P109" s="49"/>
      <c r="Q109" s="49"/>
      <c r="R109" s="49"/>
    </row>
    <row r="110" spans="1:21" ht="15" thickBot="1" x14ac:dyDescent="0.4">
      <c r="A110">
        <v>199907</v>
      </c>
      <c r="B110" s="4">
        <v>-0.35</v>
      </c>
      <c r="C110" s="4">
        <v>2.1800000000000002</v>
      </c>
      <c r="D110" s="4">
        <v>0.94</v>
      </c>
      <c r="E110" s="4">
        <v>0.19</v>
      </c>
      <c r="F110" s="4">
        <v>0.67</v>
      </c>
      <c r="G110" s="4">
        <v>2.5033105269178568E-2</v>
      </c>
      <c r="H110" s="4">
        <v>-0.14945779925900693</v>
      </c>
      <c r="I110" s="4">
        <v>-6.8463905338625453E-2</v>
      </c>
      <c r="J110" s="4">
        <v>-5.2212666930850915E-2</v>
      </c>
      <c r="K110" s="4">
        <v>6.56877120522803E-3</v>
      </c>
    </row>
    <row r="111" spans="1:21" x14ac:dyDescent="0.35">
      <c r="A111">
        <v>199908</v>
      </c>
      <c r="B111" s="4">
        <v>-0.01</v>
      </c>
      <c r="C111" s="4">
        <v>0.83</v>
      </c>
      <c r="D111" s="4">
        <v>-1.67</v>
      </c>
      <c r="E111" s="4">
        <v>0.03</v>
      </c>
      <c r="F111" s="4">
        <v>-1.5</v>
      </c>
      <c r="G111" s="4">
        <v>5.9166345723935976E-2</v>
      </c>
      <c r="H111" s="4">
        <v>-1.7184488352215643E-2</v>
      </c>
      <c r="I111" s="4">
        <v>-3.5645310939298458E-3</v>
      </c>
      <c r="J111" s="4">
        <v>2.1155802762131248E-2</v>
      </c>
      <c r="K111" s="4">
        <v>1.902958172544178E-2</v>
      </c>
      <c r="M111" s="50"/>
      <c r="N111" s="50" t="s">
        <v>59</v>
      </c>
      <c r="O111" s="50" t="s">
        <v>48</v>
      </c>
      <c r="P111" s="50" t="s">
        <v>60</v>
      </c>
      <c r="Q111" s="50" t="s">
        <v>61</v>
      </c>
      <c r="R111" s="50" t="s">
        <v>62</v>
      </c>
      <c r="S111" s="50" t="s">
        <v>63</v>
      </c>
      <c r="T111" s="50" t="s">
        <v>64</v>
      </c>
      <c r="U111" s="50" t="s">
        <v>65</v>
      </c>
    </row>
    <row r="112" spans="1:21" x14ac:dyDescent="0.35">
      <c r="A112">
        <v>199909</v>
      </c>
      <c r="B112" s="4">
        <v>-0.6</v>
      </c>
      <c r="C112" s="4">
        <v>1.56</v>
      </c>
      <c r="D112" s="4">
        <v>-2</v>
      </c>
      <c r="E112" s="4">
        <v>-0.84</v>
      </c>
      <c r="F112" s="4">
        <v>-2.17</v>
      </c>
      <c r="G112" s="4">
        <v>-4.9609306594661451E-2</v>
      </c>
      <c r="H112" s="4">
        <v>-0.19587353127529239</v>
      </c>
      <c r="I112" s="4">
        <v>-0.21069375478828811</v>
      </c>
      <c r="J112" s="4">
        <v>-0.18121654778161289</v>
      </c>
      <c r="K112" s="4">
        <v>-4.7966621067031534E-2</v>
      </c>
      <c r="M112" t="s">
        <v>66</v>
      </c>
      <c r="N112" s="51">
        <v>1.5566675356550003E-2</v>
      </c>
      <c r="O112" s="4">
        <v>1.773602889535222E-2</v>
      </c>
      <c r="P112" s="4">
        <v>0.87768662581674628</v>
      </c>
      <c r="Q112" s="51">
        <v>0.38068644630330739</v>
      </c>
      <c r="R112" s="4">
        <v>-1.9310006416800137E-2</v>
      </c>
      <c r="S112" s="4">
        <v>5.044335712990014E-2</v>
      </c>
      <c r="T112" s="4">
        <v>-1.9310006416800137E-2</v>
      </c>
      <c r="U112" s="4">
        <v>5.044335712990014E-2</v>
      </c>
    </row>
    <row r="113" spans="1:21" x14ac:dyDescent="0.35">
      <c r="A113">
        <v>199910</v>
      </c>
      <c r="B113" s="4">
        <v>4.3899999999999997</v>
      </c>
      <c r="C113" s="4">
        <v>-5.14</v>
      </c>
      <c r="D113" s="4">
        <v>-4.03</v>
      </c>
      <c r="E113" s="4">
        <v>0.23</v>
      </c>
      <c r="F113" s="4">
        <v>-1.96</v>
      </c>
      <c r="G113" s="4">
        <v>-0.16860448635087844</v>
      </c>
      <c r="H113" s="4">
        <v>1.3062604525406085E-2</v>
      </c>
      <c r="I113" s="4">
        <v>-2.8560259505965524E-2</v>
      </c>
      <c r="J113" s="4">
        <v>1.9169043229915639E-2</v>
      </c>
      <c r="K113" s="4">
        <v>-5.5428535361619513E-2</v>
      </c>
      <c r="M113" t="s">
        <v>38</v>
      </c>
      <c r="N113" s="51">
        <v>-2.2892172684927953E-3</v>
      </c>
      <c r="O113" s="4">
        <v>4.5449227182390948E-3</v>
      </c>
      <c r="P113" s="4">
        <v>-0.50368673141701736</v>
      </c>
      <c r="Q113" s="51">
        <v>0.61478291259121876</v>
      </c>
      <c r="R113" s="4">
        <v>-1.1226495408022265E-2</v>
      </c>
      <c r="S113" s="4">
        <v>6.6480608710366741E-3</v>
      </c>
      <c r="T113" s="4">
        <v>-1.1226495408022265E-2</v>
      </c>
      <c r="U113" s="4">
        <v>6.6480608710366741E-3</v>
      </c>
    </row>
    <row r="114" spans="1:21" x14ac:dyDescent="0.35">
      <c r="A114">
        <v>199911</v>
      </c>
      <c r="B114" s="4">
        <v>3.63</v>
      </c>
      <c r="C114" s="4">
        <v>0.4</v>
      </c>
      <c r="D114" s="4">
        <v>-9.49</v>
      </c>
      <c r="E114" s="4">
        <v>1.57</v>
      </c>
      <c r="F114" s="4">
        <v>-6.46</v>
      </c>
      <c r="G114" s="4">
        <v>0.10996875843074116</v>
      </c>
      <c r="H114" s="4">
        <v>0.1161565588166229</v>
      </c>
      <c r="I114" s="4">
        <v>2.7639161867893947E-2</v>
      </c>
      <c r="J114" s="4">
        <v>0.14281948968215974</v>
      </c>
      <c r="K114" s="4">
        <v>3.0553423951991121E-3</v>
      </c>
      <c r="M114" t="s">
        <v>39</v>
      </c>
      <c r="N114" s="51">
        <v>-2.3759531712401547E-4</v>
      </c>
      <c r="O114" s="4">
        <v>9.135883843164657E-3</v>
      </c>
      <c r="P114" s="4">
        <v>-2.600682333562954E-2</v>
      </c>
      <c r="Q114" s="51">
        <v>0.97926599278282844</v>
      </c>
      <c r="R114" s="4">
        <v>-1.8202682958576976E-2</v>
      </c>
      <c r="S114" s="4">
        <v>1.7727492324328947E-2</v>
      </c>
      <c r="T114" s="4">
        <v>-1.8202682958576976E-2</v>
      </c>
      <c r="U114" s="4">
        <v>1.7727492324328947E-2</v>
      </c>
    </row>
    <row r="115" spans="1:21" x14ac:dyDescent="0.35">
      <c r="A115">
        <v>199912</v>
      </c>
      <c r="B115" s="4">
        <v>7.23</v>
      </c>
      <c r="C115" s="4">
        <v>-1.86</v>
      </c>
      <c r="D115" s="4">
        <v>-6.45</v>
      </c>
      <c r="E115" s="4">
        <v>-0.56000000000000005</v>
      </c>
      <c r="F115" s="4">
        <v>-6.45</v>
      </c>
      <c r="G115" s="4">
        <v>7.5428004798080761E-2</v>
      </c>
      <c r="H115" s="4">
        <v>0.17382288867729667</v>
      </c>
      <c r="I115" s="4">
        <v>8.6578425435709705E-2</v>
      </c>
      <c r="J115" s="4">
        <v>0.19170924968784286</v>
      </c>
      <c r="K115" s="4">
        <v>0.18901682619647364</v>
      </c>
      <c r="M115" t="s">
        <v>40</v>
      </c>
      <c r="N115" s="51">
        <v>-3.4999154389268165E-3</v>
      </c>
      <c r="O115" s="4">
        <v>9.9524182580213692E-3</v>
      </c>
      <c r="P115" s="4">
        <v>-0.35166482639593477</v>
      </c>
      <c r="Q115" s="51">
        <v>0.72529091337162221</v>
      </c>
      <c r="R115" s="4">
        <v>-2.3070661884386858E-2</v>
      </c>
      <c r="S115" s="4">
        <v>1.6070831006533223E-2</v>
      </c>
      <c r="T115" s="4">
        <v>-2.3070661884386858E-2</v>
      </c>
      <c r="U115" s="4">
        <v>1.6070831006533223E-2</v>
      </c>
    </row>
    <row r="116" spans="1:21" x14ac:dyDescent="0.35">
      <c r="A116">
        <v>200001</v>
      </c>
      <c r="B116" s="4">
        <v>-5.39</v>
      </c>
      <c r="C116" s="4">
        <v>5.24</v>
      </c>
      <c r="D116" s="4">
        <v>-1.92</v>
      </c>
      <c r="E116" s="4">
        <v>-1.66</v>
      </c>
      <c r="F116" s="4">
        <v>0.67</v>
      </c>
      <c r="G116" s="4">
        <v>3.1175674010433196E-2</v>
      </c>
      <c r="H116" s="4">
        <v>-0.1313174318689887</v>
      </c>
      <c r="I116" s="4">
        <v>-9.8219522771407108E-2</v>
      </c>
      <c r="J116" s="4">
        <v>-2.5917282618226345E-2</v>
      </c>
      <c r="K116" s="4">
        <v>3.8341685517089275E-3</v>
      </c>
      <c r="M116" t="s">
        <v>41</v>
      </c>
      <c r="N116" s="51">
        <v>-8.2155119324469842E-3</v>
      </c>
      <c r="O116" s="4">
        <v>1.2925930526124011E-2</v>
      </c>
      <c r="P116" s="4">
        <v>-0.63558379149903255</v>
      </c>
      <c r="Q116" s="51">
        <v>0.52544276875203377</v>
      </c>
      <c r="R116" s="4">
        <v>-3.3633465874898925E-2</v>
      </c>
      <c r="S116" s="4">
        <v>1.7202442010004954E-2</v>
      </c>
      <c r="T116" s="4">
        <v>-3.3633465874898925E-2</v>
      </c>
      <c r="U116" s="4">
        <v>1.7202442010004954E-2</v>
      </c>
    </row>
    <row r="117" spans="1:21" ht="15" thickBot="1" x14ac:dyDescent="0.4">
      <c r="A117">
        <v>200002</v>
      </c>
      <c r="B117" s="4">
        <v>2.2799999999999998</v>
      </c>
      <c r="C117" s="4">
        <v>8.3699999999999992</v>
      </c>
      <c r="D117" s="4">
        <v>-10.15</v>
      </c>
      <c r="E117" s="4">
        <v>-5.75</v>
      </c>
      <c r="F117" s="4">
        <v>-4.72</v>
      </c>
      <c r="G117" s="4">
        <v>8.5572842998585363E-2</v>
      </c>
      <c r="H117" s="4">
        <v>8.4283022780769823E-2</v>
      </c>
      <c r="I117" s="4">
        <v>-5.7065614052160374E-2</v>
      </c>
      <c r="J117" s="4">
        <v>0.12493274279144306</v>
      </c>
      <c r="K117" s="4">
        <v>0.39638447971781288</v>
      </c>
      <c r="M117" s="48" t="s">
        <v>42</v>
      </c>
      <c r="N117" s="52">
        <v>-1.0366305367707458E-2</v>
      </c>
      <c r="O117" s="49">
        <v>1.4183046139334701E-2</v>
      </c>
      <c r="P117" s="49">
        <v>-0.73089414402720965</v>
      </c>
      <c r="Q117" s="52">
        <v>0.46530890378258727</v>
      </c>
      <c r="R117" s="49">
        <v>-3.8256290758289735E-2</v>
      </c>
      <c r="S117" s="49">
        <v>1.7523680022874823E-2</v>
      </c>
      <c r="T117" s="49">
        <v>-3.8256290758289735E-2</v>
      </c>
      <c r="U117" s="49">
        <v>1.7523680022874823E-2</v>
      </c>
    </row>
    <row r="118" spans="1:21" x14ac:dyDescent="0.35">
      <c r="A118">
        <v>200003</v>
      </c>
      <c r="B118" s="4">
        <v>4.66</v>
      </c>
      <c r="C118" s="4">
        <v>-8.64</v>
      </c>
      <c r="D118" s="4">
        <v>6.75</v>
      </c>
      <c r="E118" s="4">
        <v>4.18</v>
      </c>
      <c r="F118" s="4">
        <v>2.34</v>
      </c>
      <c r="G118" s="4">
        <v>-0.22726694287671689</v>
      </c>
      <c r="H118" s="4">
        <v>-8.5693388337960807E-2</v>
      </c>
      <c r="I118" s="4">
        <v>3.5895934120251827E-2</v>
      </c>
      <c r="J118" s="4">
        <v>-0.12076541712064559</v>
      </c>
      <c r="K118" s="4">
        <v>-0.21551034482758624</v>
      </c>
    </row>
    <row r="119" spans="1:21" x14ac:dyDescent="0.35">
      <c r="A119">
        <v>200004</v>
      </c>
      <c r="B119" s="4">
        <v>-5.77</v>
      </c>
      <c r="C119" s="4">
        <v>-4.0199999999999996</v>
      </c>
      <c r="D119" s="4">
        <v>5.14</v>
      </c>
      <c r="E119" s="4">
        <v>2.93</v>
      </c>
      <c r="F119" s="4">
        <v>4.4400000000000004</v>
      </c>
      <c r="G119" s="4">
        <v>-7.7974190454254022E-2</v>
      </c>
      <c r="H119" s="4">
        <v>-0.14738728242629462</v>
      </c>
      <c r="I119" s="4">
        <v>-8.6278399974336617E-2</v>
      </c>
      <c r="J119" s="4">
        <v>-1.6950600120134052E-2</v>
      </c>
      <c r="K119" s="4">
        <v>-3.5590394645800716E-2</v>
      </c>
    </row>
    <row r="120" spans="1:21" x14ac:dyDescent="0.35">
      <c r="A120">
        <v>200005</v>
      </c>
      <c r="B120" s="4">
        <v>-3.28</v>
      </c>
      <c r="C120" s="4">
        <v>0.12</v>
      </c>
      <c r="D120" s="4">
        <v>5.56</v>
      </c>
      <c r="E120" s="4">
        <v>0.27</v>
      </c>
      <c r="F120" s="4">
        <v>4.24</v>
      </c>
      <c r="G120" s="4">
        <v>7.6035960943081848E-2</v>
      </c>
      <c r="H120" s="4">
        <v>-0.15196746801835725</v>
      </c>
      <c r="I120" s="4">
        <v>-0.10554794430837333</v>
      </c>
      <c r="J120" s="4">
        <v>-0.12900301480823417</v>
      </c>
      <c r="K120" s="4">
        <v>-0.13897435897435884</v>
      </c>
    </row>
    <row r="121" spans="1:21" x14ac:dyDescent="0.35">
      <c r="A121">
        <v>200006</v>
      </c>
      <c r="B121" s="4">
        <v>3.28</v>
      </c>
      <c r="C121" s="4">
        <v>4.3099999999999996</v>
      </c>
      <c r="D121" s="4">
        <v>-1.4</v>
      </c>
      <c r="E121" s="4">
        <v>-4.18</v>
      </c>
      <c r="F121" s="4">
        <v>-1.1200000000000001</v>
      </c>
      <c r="G121" s="4">
        <v>4.9874468273703121E-2</v>
      </c>
      <c r="H121" s="4">
        <v>0.14241057060740214</v>
      </c>
      <c r="I121" s="4">
        <v>-1.0345226733430746E-2</v>
      </c>
      <c r="J121" s="4">
        <v>-4.9632644679024285E-2</v>
      </c>
      <c r="K121" s="4">
        <v>6.8003821530582265E-2</v>
      </c>
    </row>
    <row r="122" spans="1:21" x14ac:dyDescent="0.35">
      <c r="A122">
        <v>200007</v>
      </c>
      <c r="B122" s="4">
        <v>-3.38</v>
      </c>
      <c r="C122" s="4">
        <v>-1.04</v>
      </c>
      <c r="D122" s="4">
        <v>5.94</v>
      </c>
      <c r="E122" s="4">
        <v>2.42</v>
      </c>
      <c r="F122" s="4">
        <v>1.61</v>
      </c>
      <c r="G122" s="4">
        <v>-0.16209943203535992</v>
      </c>
      <c r="H122" s="4">
        <v>-0.12951614830768321</v>
      </c>
      <c r="I122" s="4">
        <v>-4.2001896795841875E-2</v>
      </c>
      <c r="J122" s="4">
        <v>-4.458808358484001E-2</v>
      </c>
      <c r="K122" s="4">
        <v>0.32659255316809244</v>
      </c>
    </row>
    <row r="123" spans="1:21" x14ac:dyDescent="0.35">
      <c r="A123">
        <v>200008</v>
      </c>
      <c r="B123" s="4">
        <v>4.22</v>
      </c>
      <c r="C123" s="4">
        <v>-0.63</v>
      </c>
      <c r="D123" s="4">
        <v>-1.37</v>
      </c>
      <c r="E123" s="4">
        <v>-3.15</v>
      </c>
      <c r="F123" s="4">
        <v>0.3</v>
      </c>
      <c r="G123" s="4">
        <v>0.17642546222471234</v>
      </c>
      <c r="H123" s="4">
        <v>1.2860828787544687E-2</v>
      </c>
      <c r="I123" s="4">
        <v>3.3911033464542717E-2</v>
      </c>
      <c r="J123" s="4">
        <v>1.2830025194457972E-2</v>
      </c>
      <c r="K123" s="4">
        <v>-0.16252940713395747</v>
      </c>
    </row>
    <row r="124" spans="1:21" x14ac:dyDescent="0.35">
      <c r="A124">
        <v>200009</v>
      </c>
      <c r="B124" s="4">
        <v>-5.24</v>
      </c>
      <c r="C124" s="4">
        <v>0.46</v>
      </c>
      <c r="D124" s="4">
        <v>6.49</v>
      </c>
      <c r="E124" s="4">
        <v>1.95</v>
      </c>
      <c r="F124" s="4">
        <v>4.71</v>
      </c>
      <c r="G124" s="4">
        <v>-8.705657501023667E-2</v>
      </c>
      <c r="H124" s="4">
        <v>-0.12230484390923457</v>
      </c>
      <c r="I124" s="4">
        <v>-0.10165341809187378</v>
      </c>
      <c r="J124" s="4">
        <v>-0.13751840210424016</v>
      </c>
      <c r="K124" s="4">
        <v>-6.1235571687840218E-2</v>
      </c>
    </row>
    <row r="125" spans="1:21" x14ac:dyDescent="0.35">
      <c r="A125">
        <v>200010</v>
      </c>
      <c r="B125" s="4">
        <v>-3.52</v>
      </c>
      <c r="C125" s="4">
        <v>-4.34</v>
      </c>
      <c r="D125" s="4">
        <v>6.79</v>
      </c>
      <c r="E125" s="4">
        <v>5.67</v>
      </c>
      <c r="F125" s="4">
        <v>4.97</v>
      </c>
      <c r="G125" s="4">
        <v>-5.6639232241306736E-4</v>
      </c>
      <c r="H125" s="4">
        <v>1.7658098804430145E-2</v>
      </c>
      <c r="I125" s="4">
        <v>-4.5026725034127968E-2</v>
      </c>
      <c r="J125" s="4">
        <v>-6.9931170673554921E-2</v>
      </c>
      <c r="K125" s="4">
        <v>4.8057300524460222E-2</v>
      </c>
    </row>
    <row r="126" spans="1:21" x14ac:dyDescent="0.35">
      <c r="A126">
        <v>200011</v>
      </c>
      <c r="B126" s="4">
        <v>-7.47</v>
      </c>
      <c r="C126" s="4">
        <v>0.67</v>
      </c>
      <c r="D126" s="4">
        <v>12.24</v>
      </c>
      <c r="E126" s="4">
        <v>6.2</v>
      </c>
      <c r="F126" s="4">
        <v>9.58</v>
      </c>
      <c r="G126" s="4">
        <v>-5.2381234026277479E-3</v>
      </c>
      <c r="H126" s="4">
        <v>-9.1401149858749142E-2</v>
      </c>
      <c r="I126" s="4">
        <v>-4.7225879177187124E-2</v>
      </c>
      <c r="J126" s="4">
        <v>-3.1847198522002351E-2</v>
      </c>
      <c r="K126" s="4">
        <v>9.8502251235994209E-2</v>
      </c>
    </row>
    <row r="127" spans="1:21" x14ac:dyDescent="0.35">
      <c r="A127">
        <v>200012</v>
      </c>
      <c r="B127" s="4">
        <v>1.37</v>
      </c>
      <c r="C127" s="4">
        <v>1.72</v>
      </c>
      <c r="D127" s="4">
        <v>7.63</v>
      </c>
      <c r="E127" s="4">
        <v>-0.3</v>
      </c>
      <c r="F127" s="4">
        <v>5.03</v>
      </c>
      <c r="G127" s="4">
        <v>-0.12906269494697453</v>
      </c>
      <c r="H127" s="4">
        <v>3.2133985885225425E-2</v>
      </c>
      <c r="I127" s="4">
        <v>4.1339632611786414E-2</v>
      </c>
      <c r="J127" s="4">
        <v>-1.9494124685251135E-2</v>
      </c>
      <c r="K127" s="4">
        <v>0.18967391304347825</v>
      </c>
    </row>
    <row r="128" spans="1:21" x14ac:dyDescent="0.35">
      <c r="A128">
        <v>200101</v>
      </c>
      <c r="B128" s="4">
        <v>1.87</v>
      </c>
      <c r="C128" s="4">
        <v>1.81</v>
      </c>
      <c r="D128" s="4">
        <v>-3.88</v>
      </c>
      <c r="E128" s="4">
        <v>-1.67</v>
      </c>
      <c r="F128" s="4">
        <v>-3.85</v>
      </c>
      <c r="G128" s="4">
        <v>0.14099594058635978</v>
      </c>
      <c r="H128" s="4">
        <v>0.18790406983457741</v>
      </c>
      <c r="I128" s="4">
        <v>6.3019376369986779E-2</v>
      </c>
      <c r="J128" s="4">
        <v>6.2813519695594677E-2</v>
      </c>
      <c r="K128" s="4">
        <v>0.12965070652617816</v>
      </c>
    </row>
    <row r="129" spans="1:11" x14ac:dyDescent="0.35">
      <c r="A129">
        <v>200102</v>
      </c>
      <c r="B129" s="4">
        <v>-8.77</v>
      </c>
      <c r="C129" s="4">
        <v>4.2300000000000004</v>
      </c>
      <c r="D129" s="4">
        <v>11.92</v>
      </c>
      <c r="E129" s="4">
        <v>2.87</v>
      </c>
      <c r="F129" s="4">
        <v>8.6999999999999993</v>
      </c>
      <c r="G129" s="4">
        <v>-7.6936309376051115E-2</v>
      </c>
      <c r="H129" s="4">
        <v>-7.2535688903231699E-2</v>
      </c>
      <c r="I129" s="4">
        <v>-0.10293686558459081</v>
      </c>
      <c r="J129" s="4">
        <v>-0.14629867928831375</v>
      </c>
      <c r="K129" s="4">
        <v>-0.25665518487805916</v>
      </c>
    </row>
    <row r="130" spans="1:11" x14ac:dyDescent="0.35">
      <c r="A130">
        <v>200103</v>
      </c>
      <c r="B130" s="4">
        <v>-7.77</v>
      </c>
      <c r="C130" s="4">
        <v>0.63</v>
      </c>
      <c r="D130" s="4">
        <v>7.12</v>
      </c>
      <c r="E130" s="4">
        <v>2.91</v>
      </c>
      <c r="F130" s="4">
        <v>4.68</v>
      </c>
      <c r="G130" s="4">
        <v>-3.8565290917314643E-2</v>
      </c>
      <c r="H130" s="4">
        <v>-3.4684719908624206E-2</v>
      </c>
      <c r="I130" s="4">
        <v>-4.0518299198940566E-2</v>
      </c>
      <c r="J130" s="4">
        <v>-0.10473143744359148</v>
      </c>
      <c r="K130" s="4">
        <v>-4.8287240434080503E-2</v>
      </c>
    </row>
    <row r="131" spans="1:11" x14ac:dyDescent="0.35">
      <c r="A131">
        <v>200104</v>
      </c>
      <c r="B131" s="4">
        <v>7.67</v>
      </c>
      <c r="C131" s="4">
        <v>-1.1399999999999999</v>
      </c>
      <c r="D131" s="4">
        <v>-3.15</v>
      </c>
      <c r="E131" s="4">
        <v>-0.56999999999999995</v>
      </c>
      <c r="F131" s="4">
        <v>-2.61</v>
      </c>
      <c r="G131" s="4">
        <v>4.909653003571246E-2</v>
      </c>
      <c r="H131" s="4">
        <v>1.7593417466184924E-2</v>
      </c>
      <c r="I131" s="4">
        <v>5.042683964125616E-2</v>
      </c>
      <c r="J131" s="4">
        <v>9.6395486350645543E-2</v>
      </c>
      <c r="K131" s="4">
        <v>-0.12376003778932454</v>
      </c>
    </row>
    <row r="132" spans="1:11" x14ac:dyDescent="0.35">
      <c r="A132">
        <v>200105</v>
      </c>
      <c r="B132" s="4">
        <v>-1.0900000000000001</v>
      </c>
      <c r="C132" s="4">
        <v>2.72</v>
      </c>
      <c r="D132" s="4">
        <v>2.78</v>
      </c>
      <c r="E132" s="4">
        <v>0.38</v>
      </c>
      <c r="F132" s="4">
        <v>1.82</v>
      </c>
      <c r="G132" s="4">
        <v>4.7663298985117786E-2</v>
      </c>
      <c r="H132" s="4">
        <v>0.13800047274187277</v>
      </c>
      <c r="I132" s="4">
        <v>6.0378986478920149E-2</v>
      </c>
      <c r="J132" s="4">
        <v>4.629388097375986E-2</v>
      </c>
      <c r="K132" s="4">
        <v>2.0490620490620559E-2</v>
      </c>
    </row>
    <row r="133" spans="1:11" x14ac:dyDescent="0.35">
      <c r="A133">
        <v>200106</v>
      </c>
      <c r="B133" s="4">
        <v>-2.77</v>
      </c>
      <c r="C133" s="4">
        <v>2.27</v>
      </c>
      <c r="D133" s="4">
        <v>3.61</v>
      </c>
      <c r="E133" s="4">
        <v>-0.14000000000000001</v>
      </c>
      <c r="F133" s="4">
        <v>1.58</v>
      </c>
      <c r="G133" s="4">
        <v>-3.5470046229874042E-2</v>
      </c>
      <c r="H133" s="4">
        <v>5.0627493587524164E-2</v>
      </c>
      <c r="I133" s="4">
        <v>1.2238677669634157E-2</v>
      </c>
      <c r="J133" s="4">
        <v>9.0869210274751033E-3</v>
      </c>
      <c r="K133" s="4">
        <v>-4.1623772609819198E-2</v>
      </c>
    </row>
    <row r="134" spans="1:11" x14ac:dyDescent="0.35">
      <c r="A134">
        <v>200107</v>
      </c>
      <c r="B134" s="4">
        <v>-2.6</v>
      </c>
      <c r="C134" s="4">
        <v>-2.27</v>
      </c>
      <c r="D134" s="4">
        <v>3.02</v>
      </c>
      <c r="E134" s="4">
        <v>4.17</v>
      </c>
      <c r="F134" s="4">
        <v>4.2300000000000004</v>
      </c>
      <c r="G134" s="4">
        <v>1.6793064732550489E-2</v>
      </c>
      <c r="H134" s="4">
        <v>-4.3562257143493488E-2</v>
      </c>
      <c r="I134" s="4">
        <v>-3.1139481073708342E-2</v>
      </c>
      <c r="J134" s="4">
        <v>-4.6385901416239772E-2</v>
      </c>
      <c r="K134" s="4">
        <v>-0.23507262129749062</v>
      </c>
    </row>
    <row r="135" spans="1:11" x14ac:dyDescent="0.35">
      <c r="A135">
        <v>200108</v>
      </c>
      <c r="B135" s="4">
        <v>-4.4400000000000004</v>
      </c>
      <c r="C135" s="4">
        <v>3</v>
      </c>
      <c r="D135" s="4">
        <v>4.04</v>
      </c>
      <c r="E135" s="4">
        <v>2.37</v>
      </c>
      <c r="F135" s="4">
        <v>6.02</v>
      </c>
      <c r="G135" s="4">
        <v>3.2165783935659165E-2</v>
      </c>
      <c r="H135" s="4">
        <v>-7.1720628197124991E-3</v>
      </c>
      <c r="I135" s="4">
        <v>-2.8851246296249466E-2</v>
      </c>
      <c r="J135" s="4">
        <v>-5.3186459494690252E-2</v>
      </c>
      <c r="K135" s="4">
        <v>1.9561387153503529E-2</v>
      </c>
    </row>
    <row r="136" spans="1:11" x14ac:dyDescent="0.35">
      <c r="A136">
        <v>200109</v>
      </c>
      <c r="B136" s="4">
        <v>-10.01</v>
      </c>
      <c r="C136" s="4">
        <v>-4.28</v>
      </c>
      <c r="D136" s="4">
        <v>1.92</v>
      </c>
      <c r="E136" s="4">
        <v>2.4300000000000002</v>
      </c>
      <c r="F136" s="4">
        <v>3.79</v>
      </c>
      <c r="G136" s="4">
        <v>1.827162564838325E-2</v>
      </c>
      <c r="H136" s="4">
        <v>3.0658341778329601E-2</v>
      </c>
      <c r="I136" s="4">
        <v>6.6897657499457752E-2</v>
      </c>
      <c r="J136" s="4">
        <v>3.0490863357143461E-2</v>
      </c>
      <c r="K136" s="4">
        <v>-0.13811085081735097</v>
      </c>
    </row>
    <row r="137" spans="1:11" x14ac:dyDescent="0.35">
      <c r="A137">
        <v>200110</v>
      </c>
      <c r="B137" s="4">
        <v>2.58</v>
      </c>
      <c r="C137" s="4">
        <v>2.83</v>
      </c>
      <c r="D137" s="4">
        <v>-5.13</v>
      </c>
      <c r="E137" s="4">
        <v>-1.1399999999999999</v>
      </c>
      <c r="F137" s="4">
        <v>-5</v>
      </c>
      <c r="G137" s="4">
        <v>-7.131578099706215E-2</v>
      </c>
      <c r="H137" s="4">
        <v>8.9837494977183852E-2</v>
      </c>
      <c r="I137" s="4">
        <v>8.7162822972173037E-2</v>
      </c>
      <c r="J137" s="4">
        <v>0.11608174252954484</v>
      </c>
      <c r="K137" s="4">
        <v>2.4842057704029252E-2</v>
      </c>
    </row>
    <row r="138" spans="1:11" x14ac:dyDescent="0.35">
      <c r="A138">
        <v>200111</v>
      </c>
      <c r="B138" s="4">
        <v>5.53</v>
      </c>
      <c r="C138" s="4">
        <v>-1.08</v>
      </c>
      <c r="D138" s="4">
        <v>-1.75</v>
      </c>
      <c r="E138" s="4">
        <v>-1.79</v>
      </c>
      <c r="F138" s="4">
        <v>-3.31</v>
      </c>
      <c r="G138" s="4">
        <v>1.7364642380697792E-2</v>
      </c>
      <c r="H138" s="4">
        <v>5.6844987251122303E-2</v>
      </c>
      <c r="I138" s="4">
        <v>6.9382063263902616E-2</v>
      </c>
      <c r="J138" s="4">
        <v>0.14579596843934661</v>
      </c>
      <c r="K138" s="4">
        <v>0.13998770265852611</v>
      </c>
    </row>
    <row r="139" spans="1:11" x14ac:dyDescent="0.35">
      <c r="A139">
        <v>200112</v>
      </c>
      <c r="B139" s="4">
        <v>0.66</v>
      </c>
      <c r="C139" s="4">
        <v>0.48</v>
      </c>
      <c r="D139" s="4">
        <v>1.34</v>
      </c>
      <c r="E139" s="4">
        <v>0.53</v>
      </c>
      <c r="F139" s="4">
        <v>0.95</v>
      </c>
      <c r="G139" s="4">
        <v>7.9546618360064603E-3</v>
      </c>
      <c r="H139" s="4">
        <v>8.5329307188601655E-2</v>
      </c>
      <c r="I139" s="4">
        <v>3.9338118545068745E-2</v>
      </c>
      <c r="J139" s="4">
        <v>4.0590698422159788E-2</v>
      </c>
      <c r="K139" s="4">
        <v>0.26268481880147942</v>
      </c>
    </row>
    <row r="140" spans="1:11" x14ac:dyDescent="0.35">
      <c r="A140">
        <v>200201</v>
      </c>
      <c r="B140" s="4">
        <v>-3.07</v>
      </c>
      <c r="C140" s="4">
        <v>1.77</v>
      </c>
      <c r="D140" s="4">
        <v>2.02</v>
      </c>
      <c r="E140" s="4">
        <v>3.74</v>
      </c>
      <c r="F140" s="4">
        <v>2.98</v>
      </c>
      <c r="G140" s="4">
        <v>-1.7574538953872842E-3</v>
      </c>
      <c r="H140" s="4">
        <v>5.3931607094841238E-2</v>
      </c>
      <c r="I140" s="4">
        <v>-4.6343525208803471E-2</v>
      </c>
      <c r="J140" s="4">
        <v>-9.7045171647990092E-2</v>
      </c>
      <c r="K140" s="4">
        <v>-0.1897106329808308</v>
      </c>
    </row>
    <row r="141" spans="1:11" x14ac:dyDescent="0.35">
      <c r="A141">
        <v>200202</v>
      </c>
      <c r="B141" s="4">
        <v>-0.72</v>
      </c>
      <c r="C141" s="4">
        <v>0.61</v>
      </c>
      <c r="D141" s="4">
        <v>3.48</v>
      </c>
      <c r="E141" s="4">
        <v>4.49</v>
      </c>
      <c r="F141" s="4">
        <v>5.23</v>
      </c>
      <c r="G141" s="4">
        <v>9.6568627450980493E-2</v>
      </c>
      <c r="H141" s="4">
        <v>3.3281423994289128E-3</v>
      </c>
      <c r="I141" s="4">
        <v>8.5368027089645082E-3</v>
      </c>
      <c r="J141" s="4">
        <v>1.046539790182166E-2</v>
      </c>
      <c r="K141" s="4">
        <v>8.1743869209809361E-3</v>
      </c>
    </row>
    <row r="142" spans="1:11" x14ac:dyDescent="0.35">
      <c r="A142">
        <v>200203</v>
      </c>
      <c r="B142" s="4">
        <v>4.66</v>
      </c>
      <c r="C142" s="4">
        <v>1.47</v>
      </c>
      <c r="D142" s="4">
        <v>0.51</v>
      </c>
      <c r="E142" s="4">
        <v>-7.0000000000000007E-2</v>
      </c>
      <c r="F142" s="4">
        <v>-0.44</v>
      </c>
      <c r="G142" s="4">
        <v>0.18032262184460457</v>
      </c>
      <c r="H142" s="4">
        <v>4.9449176135805573E-2</v>
      </c>
      <c r="I142" s="4">
        <v>-5.5631089042096349E-3</v>
      </c>
      <c r="J142" s="4">
        <v>-1.1148980983594292E-2</v>
      </c>
      <c r="K142" s="4">
        <v>2.4638730532640096E-2</v>
      </c>
    </row>
    <row r="143" spans="1:11" x14ac:dyDescent="0.35">
      <c r="A143">
        <v>200204</v>
      </c>
      <c r="B143" s="4">
        <v>-2.48</v>
      </c>
      <c r="C143" s="4">
        <v>4.95</v>
      </c>
      <c r="D143" s="4">
        <v>5.4</v>
      </c>
      <c r="E143" s="4">
        <v>1.83</v>
      </c>
      <c r="F143" s="4">
        <v>4.78</v>
      </c>
      <c r="G143" s="4">
        <v>9.3161608805709673E-3</v>
      </c>
      <c r="H143" s="4">
        <v>3.4821622213205727E-2</v>
      </c>
      <c r="I143" s="4">
        <v>-3.4136430593069589E-2</v>
      </c>
      <c r="J143" s="4">
        <v>-8.7256135721912265E-2</v>
      </c>
      <c r="K143" s="4">
        <v>-6.2046174087146966E-2</v>
      </c>
    </row>
    <row r="144" spans="1:11" x14ac:dyDescent="0.35">
      <c r="A144">
        <v>200205</v>
      </c>
      <c r="B144" s="4">
        <v>0.35</v>
      </c>
      <c r="C144" s="4">
        <v>0.78</v>
      </c>
      <c r="D144" s="4">
        <v>3.32</v>
      </c>
      <c r="E144" s="4">
        <v>0.97</v>
      </c>
      <c r="F144" s="4">
        <v>2.75</v>
      </c>
      <c r="G144" s="4">
        <v>-8.8246302178812464E-2</v>
      </c>
      <c r="H144" s="4">
        <v>-9.6858394340904819E-2</v>
      </c>
      <c r="I144" s="4">
        <v>-7.4702187160857192E-2</v>
      </c>
      <c r="J144" s="4">
        <v>-0.11058140982726039</v>
      </c>
      <c r="K144" s="4">
        <v>-5.2283648907794467E-2</v>
      </c>
    </row>
    <row r="145" spans="1:11" x14ac:dyDescent="0.35">
      <c r="A145">
        <v>200206</v>
      </c>
      <c r="B145" s="4">
        <v>-5.45</v>
      </c>
      <c r="C145" s="4">
        <v>2.67</v>
      </c>
      <c r="D145" s="4">
        <v>2.1800000000000002</v>
      </c>
      <c r="E145" s="4">
        <v>2.41</v>
      </c>
      <c r="F145" s="4">
        <v>2.8</v>
      </c>
      <c r="G145" s="4">
        <v>9.1069715602534296E-2</v>
      </c>
      <c r="H145" s="4">
        <v>-6.9163613001611557E-2</v>
      </c>
      <c r="I145" s="4">
        <v>-4.6670540653450221E-2</v>
      </c>
      <c r="J145" s="4">
        <v>-5.2341165856068184E-2</v>
      </c>
      <c r="K145" s="4">
        <v>-6.941020380031393E-2</v>
      </c>
    </row>
    <row r="146" spans="1:11" x14ac:dyDescent="0.35">
      <c r="A146">
        <v>200207</v>
      </c>
      <c r="B146" s="4">
        <v>-8.73</v>
      </c>
      <c r="C146" s="4">
        <v>-1.17</v>
      </c>
      <c r="D146" s="4">
        <v>0.16</v>
      </c>
      <c r="E146" s="4">
        <v>2.7</v>
      </c>
      <c r="F146" s="4">
        <v>7.0000000000000007E-2</v>
      </c>
      <c r="G146" s="4">
        <v>6.8747772331743118E-3</v>
      </c>
      <c r="H146" s="4">
        <v>-8.6078387841172943E-2</v>
      </c>
      <c r="I146" s="4">
        <v>-6.8274989736107572E-2</v>
      </c>
      <c r="J146" s="4">
        <v>-0.11181664743442177</v>
      </c>
      <c r="K146" s="4">
        <v>2.4762429561400956E-2</v>
      </c>
    </row>
    <row r="147" spans="1:11" x14ac:dyDescent="0.35">
      <c r="A147">
        <v>200208</v>
      </c>
      <c r="B147" s="4">
        <v>0.19</v>
      </c>
      <c r="C147" s="4">
        <v>-1.0900000000000001</v>
      </c>
      <c r="D147" s="4">
        <v>1.66</v>
      </c>
      <c r="E147" s="4">
        <v>0.37</v>
      </c>
      <c r="F147" s="4">
        <v>-0.56000000000000005</v>
      </c>
      <c r="G147" s="4">
        <v>9.7482530787217359E-2</v>
      </c>
      <c r="H147" s="4">
        <v>7.9117377505733444E-2</v>
      </c>
      <c r="I147" s="4">
        <v>4.0192524980291022E-2</v>
      </c>
      <c r="J147" s="4">
        <v>-7.3708372116860765E-3</v>
      </c>
      <c r="K147" s="4">
        <v>2.6699937770223947E-2</v>
      </c>
    </row>
    <row r="148" spans="1:11" x14ac:dyDescent="0.35">
      <c r="A148">
        <v>200209</v>
      </c>
      <c r="B148" s="4">
        <v>-10.34</v>
      </c>
      <c r="C148" s="4">
        <v>3.15</v>
      </c>
      <c r="D148" s="4">
        <v>1.04</v>
      </c>
      <c r="E148" s="4">
        <v>2.34</v>
      </c>
      <c r="F148" s="4">
        <v>-0.2</v>
      </c>
      <c r="G148" s="4">
        <v>8.3639491731850146E-2</v>
      </c>
      <c r="H148" s="4">
        <v>-1.5660864909855188E-2</v>
      </c>
      <c r="I148" s="4">
        <v>-5.0827435902875528E-2</v>
      </c>
      <c r="J148" s="4">
        <v>-0.11060532096086062</v>
      </c>
      <c r="K148" s="4">
        <v>2.0388969521045741E-3</v>
      </c>
    </row>
    <row r="149" spans="1:11" x14ac:dyDescent="0.35">
      <c r="A149">
        <v>200210</v>
      </c>
      <c r="B149" s="4">
        <v>5.94</v>
      </c>
      <c r="C149" s="4">
        <v>-6.02</v>
      </c>
      <c r="D149" s="4">
        <v>-3.64</v>
      </c>
      <c r="E149" s="4">
        <v>-2.92</v>
      </c>
      <c r="F149" s="4">
        <v>-7.0000000000000007E-2</v>
      </c>
      <c r="G149" s="4">
        <v>-0.10018152507886369</v>
      </c>
      <c r="H149" s="4">
        <v>5.3519844380210513E-2</v>
      </c>
      <c r="I149" s="4">
        <v>8.1889124618422349E-2</v>
      </c>
      <c r="J149" s="4">
        <v>0.12806185741907594</v>
      </c>
      <c r="K149" s="4">
        <v>-8.9783646554258967E-3</v>
      </c>
    </row>
    <row r="150" spans="1:11" x14ac:dyDescent="0.35">
      <c r="A150">
        <v>200211</v>
      </c>
      <c r="B150" s="4">
        <v>5.14</v>
      </c>
      <c r="C150" s="4">
        <v>-0.39</v>
      </c>
      <c r="D150" s="4">
        <v>-0.69</v>
      </c>
      <c r="E150" s="4">
        <v>-5.05</v>
      </c>
      <c r="F150" s="4">
        <v>1.92</v>
      </c>
      <c r="G150" s="4">
        <v>6.2700563901463724E-2</v>
      </c>
      <c r="H150" s="4">
        <v>0.10081943412531014</v>
      </c>
      <c r="I150" s="4">
        <v>9.1454902468924626E-2</v>
      </c>
      <c r="J150" s="4">
        <v>0.18997402514911843</v>
      </c>
      <c r="K150" s="4">
        <v>-9.7908913128849639E-2</v>
      </c>
    </row>
    <row r="151" spans="1:11" x14ac:dyDescent="0.35">
      <c r="A151">
        <v>200212</v>
      </c>
      <c r="B151" s="4">
        <v>-4.2300000000000004</v>
      </c>
      <c r="C151" s="4">
        <v>2.64</v>
      </c>
      <c r="D151" s="4">
        <v>3.55</v>
      </c>
      <c r="E151" s="4">
        <v>3.29</v>
      </c>
      <c r="F151" s="4">
        <v>-0.51</v>
      </c>
      <c r="G151" s="4">
        <v>0.20178111477814464</v>
      </c>
      <c r="H151" s="4">
        <v>2.8537231489685899E-2</v>
      </c>
      <c r="I151" s="4">
        <v>-1.2427969139566786E-3</v>
      </c>
      <c r="J151" s="4">
        <v>-7.8679818506709687E-2</v>
      </c>
      <c r="K151" s="4">
        <v>-5.3387022900763359E-2</v>
      </c>
    </row>
    <row r="152" spans="1:11" x14ac:dyDescent="0.35">
      <c r="A152">
        <v>200301</v>
      </c>
      <c r="B152" s="4">
        <v>-2.73</v>
      </c>
      <c r="C152" s="4">
        <v>1.98</v>
      </c>
      <c r="D152" s="4">
        <v>0.84</v>
      </c>
      <c r="E152" s="4">
        <v>-0.37</v>
      </c>
      <c r="F152" s="4">
        <v>0.56000000000000005</v>
      </c>
      <c r="G152" s="4">
        <v>7.4326493238242919E-2</v>
      </c>
      <c r="H152" s="4">
        <v>2.1388221492886661E-2</v>
      </c>
      <c r="I152" s="4">
        <v>-6.3981507942401095E-5</v>
      </c>
      <c r="J152" s="4">
        <v>-1.0147123613722941E-3</v>
      </c>
      <c r="K152" s="4">
        <v>0.14227131668951365</v>
      </c>
    </row>
    <row r="153" spans="1:11" x14ac:dyDescent="0.35">
      <c r="A153">
        <v>200302</v>
      </c>
      <c r="B153" s="4">
        <v>-1.84</v>
      </c>
      <c r="C153" s="4">
        <v>0.85</v>
      </c>
      <c r="D153" s="4">
        <v>1.66</v>
      </c>
      <c r="E153" s="4">
        <v>0.44</v>
      </c>
      <c r="F153" s="4">
        <v>-0.05</v>
      </c>
      <c r="G153" s="4">
        <v>0.20094693920119011</v>
      </c>
      <c r="H153" s="4">
        <v>8.0674918406239748E-2</v>
      </c>
      <c r="I153" s="4">
        <v>7.2025997793556895E-2</v>
      </c>
      <c r="J153" s="4">
        <v>8.0154301563909236E-2</v>
      </c>
      <c r="K153" s="4">
        <v>1.3555149915159159E-2</v>
      </c>
    </row>
    <row r="154" spans="1:11" x14ac:dyDescent="0.35">
      <c r="A154">
        <v>200303</v>
      </c>
      <c r="B154" s="4">
        <v>-0.35</v>
      </c>
      <c r="C154" s="4">
        <v>0.37</v>
      </c>
      <c r="D154" s="4">
        <v>-1.06</v>
      </c>
      <c r="E154" s="4">
        <v>1.01</v>
      </c>
      <c r="F154" s="4">
        <v>0.22</v>
      </c>
      <c r="G154" s="4">
        <v>-0.18337950138504155</v>
      </c>
      <c r="H154" s="4">
        <v>-1.5130030237615055E-2</v>
      </c>
      <c r="I154" s="4">
        <v>2.8353757142343783E-2</v>
      </c>
      <c r="J154" s="4">
        <v>-2.0660543452898694E-2</v>
      </c>
      <c r="K154" s="4">
        <v>-0.24579831932773111</v>
      </c>
    </row>
    <row r="155" spans="1:11" x14ac:dyDescent="0.35">
      <c r="A155">
        <v>200304</v>
      </c>
      <c r="B155" s="4">
        <v>8.6999999999999993</v>
      </c>
      <c r="C155" s="4">
        <v>-0.39</v>
      </c>
      <c r="D155" s="4">
        <v>-0.75</v>
      </c>
      <c r="E155" s="4">
        <v>-2.44</v>
      </c>
      <c r="F155" s="4">
        <v>0.37</v>
      </c>
      <c r="G155" s="4">
        <v>-0.11007088574632429</v>
      </c>
      <c r="H155" s="4">
        <v>0.10166446792121797</v>
      </c>
      <c r="I155" s="4">
        <v>7.3630780269796858E-2</v>
      </c>
      <c r="J155" s="4">
        <v>0.13673468254030174</v>
      </c>
      <c r="K155" s="4">
        <v>-0.141353129881435</v>
      </c>
    </row>
    <row r="156" spans="1:11" x14ac:dyDescent="0.35">
      <c r="A156">
        <v>200305</v>
      </c>
      <c r="B156" s="4">
        <v>6.58</v>
      </c>
      <c r="C156" s="4">
        <v>3.05</v>
      </c>
      <c r="D156" s="4">
        <v>0.48</v>
      </c>
      <c r="E156" s="4">
        <v>-2.57</v>
      </c>
      <c r="F156" s="4">
        <v>0.59</v>
      </c>
      <c r="G156" s="4">
        <v>0.27421554590541397</v>
      </c>
      <c r="H156" s="4">
        <v>0.12503905960395889</v>
      </c>
      <c r="I156" s="4">
        <v>0.15027613590655153</v>
      </c>
      <c r="J156" s="4">
        <v>8.8430504169658475E-2</v>
      </c>
      <c r="K156" s="4">
        <v>0.31063118701790493</v>
      </c>
    </row>
    <row r="157" spans="1:11" x14ac:dyDescent="0.35">
      <c r="A157">
        <v>200306</v>
      </c>
      <c r="B157" s="4">
        <v>2.06</v>
      </c>
      <c r="C157" s="4">
        <v>2.2000000000000002</v>
      </c>
      <c r="D157" s="4">
        <v>0.77</v>
      </c>
      <c r="E157" s="4">
        <v>0.95</v>
      </c>
      <c r="F157" s="4">
        <v>-0.09</v>
      </c>
      <c r="G157" s="4">
        <v>3.8870544105800264E-2</v>
      </c>
      <c r="H157" s="4">
        <v>0.10210834973489524</v>
      </c>
      <c r="I157" s="4">
        <v>6.4804502762297989E-2</v>
      </c>
      <c r="J157" s="4">
        <v>5.6290240428989446E-2</v>
      </c>
      <c r="K157" s="4">
        <v>3.8209001767090522E-2</v>
      </c>
    </row>
    <row r="158" spans="1:11" x14ac:dyDescent="0.35">
      <c r="A158">
        <v>200307</v>
      </c>
      <c r="B158" s="4">
        <v>2.2000000000000002</v>
      </c>
      <c r="C158" s="4">
        <v>2.29</v>
      </c>
      <c r="D158" s="4">
        <v>1.43</v>
      </c>
      <c r="E158" s="4">
        <v>-3.64</v>
      </c>
      <c r="F158" s="4">
        <v>1.44</v>
      </c>
      <c r="G158" s="4">
        <v>5.9848733969088963E-2</v>
      </c>
      <c r="H158" s="4">
        <v>2.8596534718578592E-2</v>
      </c>
      <c r="I158" s="4">
        <v>-2.2090561120613472E-3</v>
      </c>
      <c r="J158" s="4">
        <v>8.8432378618471308E-2</v>
      </c>
      <c r="K158" s="4">
        <v>-2.1739130434782594E-2</v>
      </c>
    </row>
    <row r="159" spans="1:11" x14ac:dyDescent="0.35">
      <c r="A159">
        <v>200308</v>
      </c>
      <c r="B159" s="4">
        <v>2.73</v>
      </c>
      <c r="C159" s="4">
        <v>2.89</v>
      </c>
      <c r="D159" s="4">
        <v>1.28</v>
      </c>
      <c r="E159" s="4">
        <v>-1.48</v>
      </c>
      <c r="F159" s="4">
        <v>1.66</v>
      </c>
      <c r="G159" s="4">
        <v>-1.4582686937635647E-2</v>
      </c>
      <c r="H159" s="4">
        <v>4.8343289499493958E-2</v>
      </c>
      <c r="I159" s="4">
        <v>2.8424220782533371E-2</v>
      </c>
      <c r="J159" s="4">
        <v>5.2663981284410299E-2</v>
      </c>
      <c r="K159" s="4">
        <v>0.11111111111111116</v>
      </c>
    </row>
    <row r="160" spans="1:11" x14ac:dyDescent="0.35">
      <c r="A160">
        <v>200309</v>
      </c>
      <c r="B160" s="4">
        <v>1.32</v>
      </c>
      <c r="C160" s="4">
        <v>2.94</v>
      </c>
      <c r="D160" s="4">
        <v>0.1</v>
      </c>
      <c r="E160" s="4">
        <v>1.61</v>
      </c>
      <c r="F160" s="4">
        <v>-0.31</v>
      </c>
      <c r="G160" s="4">
        <v>-5.8680367461846239E-2</v>
      </c>
      <c r="H160" s="4">
        <v>4.3325273964403777E-2</v>
      </c>
      <c r="I160" s="4">
        <v>2.4811220710345583E-2</v>
      </c>
      <c r="J160" s="4">
        <v>-2.8579406604316238E-2</v>
      </c>
      <c r="K160" s="4">
        <v>8.4682352941176542E-2</v>
      </c>
    </row>
    <row r="161" spans="1:11" x14ac:dyDescent="0.35">
      <c r="A161">
        <v>200310</v>
      </c>
      <c r="B161" s="4">
        <v>5.87</v>
      </c>
      <c r="C161" s="4">
        <v>1.06</v>
      </c>
      <c r="D161" s="4">
        <v>2.48</v>
      </c>
      <c r="E161" s="4">
        <v>-2.0699999999999998</v>
      </c>
      <c r="F161" s="4">
        <v>1.7</v>
      </c>
      <c r="G161" s="4">
        <v>-4.3418643532040946E-2</v>
      </c>
      <c r="H161" s="4">
        <v>1.0080249988844603E-2</v>
      </c>
      <c r="I161" s="4">
        <v>1.7718220915295735E-2</v>
      </c>
      <c r="J161" s="4">
        <v>6.415451265506622E-2</v>
      </c>
      <c r="K161" s="4">
        <v>-6.4407779800264797E-2</v>
      </c>
    </row>
    <row r="162" spans="1:11" x14ac:dyDescent="0.35">
      <c r="A162">
        <v>200311</v>
      </c>
      <c r="B162" s="4">
        <v>1.68</v>
      </c>
      <c r="C162" s="4">
        <v>-0.11</v>
      </c>
      <c r="D162" s="4">
        <v>0.19</v>
      </c>
      <c r="E162" s="4">
        <v>-0.32</v>
      </c>
      <c r="F162" s="4">
        <v>0.61</v>
      </c>
      <c r="G162" s="4">
        <v>3.0152591459741585E-2</v>
      </c>
      <c r="H162" s="4">
        <v>4.814581363697723E-2</v>
      </c>
      <c r="I162" s="4">
        <v>3.1469962269972118E-3</v>
      </c>
      <c r="J162" s="4">
        <v>-8.6686043179766692E-3</v>
      </c>
      <c r="K162" s="4">
        <v>-9.5139270275259036E-2</v>
      </c>
    </row>
    <row r="163" spans="1:11" x14ac:dyDescent="0.35">
      <c r="A163">
        <v>200312</v>
      </c>
      <c r="B163" s="4">
        <v>5.64</v>
      </c>
      <c r="C163" s="4">
        <v>-1.47</v>
      </c>
      <c r="D163" s="4">
        <v>0.95</v>
      </c>
      <c r="E163" s="4">
        <v>0.31</v>
      </c>
      <c r="F163" s="4">
        <v>0.47</v>
      </c>
      <c r="G163" s="4">
        <v>0.11663956915901508</v>
      </c>
      <c r="H163" s="4">
        <v>3.6347492878309962E-2</v>
      </c>
      <c r="I163" s="4">
        <v>6.8045875017635482E-2</v>
      </c>
      <c r="J163" s="4">
        <v>5.3177604667142497E-2</v>
      </c>
      <c r="K163" s="4">
        <v>7.1765583797359311E-2</v>
      </c>
    </row>
    <row r="164" spans="1:11" x14ac:dyDescent="0.35">
      <c r="A164">
        <v>200401</v>
      </c>
      <c r="B164" s="4">
        <v>2.29</v>
      </c>
      <c r="C164" s="4">
        <v>2.81</v>
      </c>
      <c r="D164" s="4">
        <v>1.85</v>
      </c>
      <c r="E164" s="4">
        <v>-1.83</v>
      </c>
      <c r="F164" s="4">
        <v>2.31</v>
      </c>
      <c r="G164" s="4">
        <v>8.0091376690960669E-2</v>
      </c>
      <c r="H164" s="4">
        <v>9.6790523207864188E-2</v>
      </c>
      <c r="I164" s="4">
        <v>2.8489047154872771E-2</v>
      </c>
      <c r="J164" s="4">
        <v>6.1231688972708587E-2</v>
      </c>
      <c r="K164" s="4">
        <v>0.19211371301351232</v>
      </c>
    </row>
    <row r="165" spans="1:11" x14ac:dyDescent="0.35">
      <c r="A165">
        <v>200402</v>
      </c>
      <c r="B165" s="4">
        <v>1.92</v>
      </c>
      <c r="C165" s="4">
        <v>0.22</v>
      </c>
      <c r="D165" s="4">
        <v>0.69</v>
      </c>
      <c r="E165" s="4">
        <v>1.17</v>
      </c>
      <c r="F165" s="4">
        <v>-1.18</v>
      </c>
      <c r="G165" s="4">
        <v>7.9302906060908507E-2</v>
      </c>
      <c r="H165" s="4">
        <v>7.7501368039537999E-2</v>
      </c>
      <c r="I165" s="4">
        <v>4.0754280253821218E-2</v>
      </c>
      <c r="J165" s="4">
        <v>7.3215596136138705E-2</v>
      </c>
      <c r="K165" s="4">
        <v>5.2823601979080648E-2</v>
      </c>
    </row>
    <row r="166" spans="1:11" x14ac:dyDescent="0.35">
      <c r="A166">
        <v>200403</v>
      </c>
      <c r="B166" s="4">
        <v>-0.03</v>
      </c>
      <c r="C166" s="4">
        <v>3.93</v>
      </c>
      <c r="D166" s="4">
        <v>0.45</v>
      </c>
      <c r="E166" s="4">
        <v>1.18</v>
      </c>
      <c r="F166" s="4">
        <v>-1.34</v>
      </c>
      <c r="G166" s="4">
        <v>-3.3817686717124151E-2</v>
      </c>
      <c r="H166" s="4">
        <v>7.6415435814069732E-2</v>
      </c>
      <c r="I166" s="4">
        <v>1.0188176495337764E-2</v>
      </c>
      <c r="J166" s="4">
        <v>3.1591787372147073E-2</v>
      </c>
      <c r="K166" s="4">
        <v>0.24925586834940716</v>
      </c>
    </row>
    <row r="167" spans="1:11" x14ac:dyDescent="0.35">
      <c r="A167">
        <v>200404</v>
      </c>
      <c r="B167" s="4">
        <v>-2.34</v>
      </c>
      <c r="C167" s="4">
        <v>-0.64</v>
      </c>
      <c r="D167" s="4">
        <v>-1.67</v>
      </c>
      <c r="E167" s="4">
        <v>2.91</v>
      </c>
      <c r="F167" s="4">
        <v>-0.76</v>
      </c>
      <c r="G167" s="4">
        <v>5.4434631366226283E-2</v>
      </c>
      <c r="H167" s="4">
        <v>-9.7847763305685675E-2</v>
      </c>
      <c r="I167" s="4">
        <v>-6.8482301037425919E-2</v>
      </c>
      <c r="J167" s="4">
        <v>-7.6904604389284037E-2</v>
      </c>
      <c r="K167" s="4">
        <v>-0.18655053314464265</v>
      </c>
    </row>
    <row r="168" spans="1:11" x14ac:dyDescent="0.35">
      <c r="A168">
        <v>200405</v>
      </c>
      <c r="B168" s="4">
        <v>0.67</v>
      </c>
      <c r="C168" s="4">
        <v>-1.55</v>
      </c>
      <c r="D168" s="4">
        <v>0.23</v>
      </c>
      <c r="E168" s="4">
        <v>-0.69</v>
      </c>
      <c r="F168" s="4">
        <v>-0.46</v>
      </c>
      <c r="G168" s="4">
        <v>0.1138842748939336</v>
      </c>
      <c r="H168" s="4">
        <v>-8.8013220469854714E-3</v>
      </c>
      <c r="I168" s="4">
        <v>1.082679744852888E-2</v>
      </c>
      <c r="J168" s="4">
        <v>-2.7146823369458395E-2</v>
      </c>
      <c r="K168" s="4">
        <v>7.5068572253501609E-3</v>
      </c>
    </row>
    <row r="169" spans="1:11" x14ac:dyDescent="0.35">
      <c r="A169">
        <v>200406</v>
      </c>
      <c r="B169" s="4">
        <v>2.38</v>
      </c>
      <c r="C169" s="4">
        <v>2.48</v>
      </c>
      <c r="D169" s="4">
        <v>1.02</v>
      </c>
      <c r="E169" s="4">
        <v>1.02</v>
      </c>
      <c r="F169" s="4">
        <v>0.1</v>
      </c>
      <c r="G169" s="4">
        <v>-0.11180152481584071</v>
      </c>
      <c r="H169" s="4">
        <v>-1.077382095238999E-3</v>
      </c>
      <c r="I169" s="4">
        <v>-1.5836076065687044E-2</v>
      </c>
      <c r="J169" s="4">
        <v>2.516920288371538E-2</v>
      </c>
      <c r="K169" s="4">
        <v>-0.1775012987012986</v>
      </c>
    </row>
    <row r="170" spans="1:11" x14ac:dyDescent="0.35">
      <c r="A170">
        <v>200407</v>
      </c>
      <c r="B170" s="4">
        <v>-3.79</v>
      </c>
      <c r="C170" s="4">
        <v>-1.21</v>
      </c>
      <c r="D170" s="4">
        <v>2.33</v>
      </c>
      <c r="E170" s="4">
        <v>2.0699999999999998</v>
      </c>
      <c r="F170" s="4">
        <v>-0.37</v>
      </c>
      <c r="G170" s="4">
        <v>0.14406559238689332</v>
      </c>
      <c r="H170" s="4">
        <v>-1.1071733404817596E-2</v>
      </c>
      <c r="I170" s="4">
        <v>-1.2375290504978986E-2</v>
      </c>
      <c r="J170" s="4">
        <v>-2.0069895935287296E-2</v>
      </c>
      <c r="K170" s="4">
        <v>2.1479974947819058E-2</v>
      </c>
    </row>
    <row r="171" spans="1:11" x14ac:dyDescent="0.35">
      <c r="A171">
        <v>200408</v>
      </c>
      <c r="B171" s="4">
        <v>0.36</v>
      </c>
      <c r="C171" s="4">
        <v>-0.5</v>
      </c>
      <c r="D171" s="4">
        <v>1.25</v>
      </c>
      <c r="E171" s="4">
        <v>0.46</v>
      </c>
      <c r="F171" s="4">
        <v>-0.5</v>
      </c>
      <c r="G171" s="4">
        <v>1.3689253935660339E-3</v>
      </c>
      <c r="H171" s="4">
        <v>1.1574138746035967E-2</v>
      </c>
      <c r="I171" s="4">
        <v>-6.4159332020008453E-4</v>
      </c>
      <c r="J171" s="4">
        <v>2.155274012964048E-2</v>
      </c>
      <c r="K171" s="4">
        <v>-1.388888888888884E-2</v>
      </c>
    </row>
    <row r="172" spans="1:11" x14ac:dyDescent="0.35">
      <c r="A172">
        <v>200409</v>
      </c>
      <c r="B172" s="4">
        <v>2.15</v>
      </c>
      <c r="C172" s="4">
        <v>1.22</v>
      </c>
      <c r="D172" s="4">
        <v>0.48</v>
      </c>
      <c r="E172" s="4">
        <v>-0.53</v>
      </c>
      <c r="F172" s="4">
        <v>-0.13</v>
      </c>
      <c r="G172" s="4">
        <v>0.12050543782323309</v>
      </c>
      <c r="H172" s="4">
        <v>3.8409827595921042E-2</v>
      </c>
      <c r="I172" s="4">
        <v>7.8761010023309375E-4</v>
      </c>
      <c r="J172" s="4">
        <v>1.1782958883140404E-2</v>
      </c>
      <c r="K172" s="4">
        <v>1.9901816092850799E-2</v>
      </c>
    </row>
    <row r="173" spans="1:11" x14ac:dyDescent="0.35">
      <c r="A173">
        <v>200410</v>
      </c>
      <c r="B173" s="4">
        <v>2.56</v>
      </c>
      <c r="C173" s="4">
        <v>0.51</v>
      </c>
      <c r="D173" s="4">
        <v>0.13</v>
      </c>
      <c r="E173" s="4">
        <v>0.44</v>
      </c>
      <c r="F173" s="4">
        <v>0.75</v>
      </c>
      <c r="G173" s="4">
        <v>6.091504103620804E-3</v>
      </c>
      <c r="H173" s="4">
        <v>6.7499939312317903E-2</v>
      </c>
      <c r="I173" s="4">
        <v>6.4127315888363734E-3</v>
      </c>
      <c r="J173" s="4">
        <v>-5.3550033144100784E-4</v>
      </c>
      <c r="K173" s="4">
        <v>-5.1270882206133961E-2</v>
      </c>
    </row>
    <row r="174" spans="1:11" x14ac:dyDescent="0.35">
      <c r="A174">
        <v>200411</v>
      </c>
      <c r="B174" s="4">
        <v>5.38</v>
      </c>
      <c r="C174" s="4">
        <v>2.2200000000000002</v>
      </c>
      <c r="D174" s="4">
        <v>1.26</v>
      </c>
      <c r="E174" s="4">
        <v>-1.38</v>
      </c>
      <c r="F174" s="4">
        <v>0.42</v>
      </c>
      <c r="G174" s="4">
        <v>-0.10534817423975573</v>
      </c>
      <c r="H174" s="4">
        <v>3.5301405121348939E-2</v>
      </c>
      <c r="I174" s="4">
        <v>3.9104698504110802E-2</v>
      </c>
      <c r="J174" s="4">
        <v>3.9579151953687886E-2</v>
      </c>
      <c r="K174" s="4">
        <v>-5.1600337742752078E-3</v>
      </c>
    </row>
    <row r="175" spans="1:11" x14ac:dyDescent="0.35">
      <c r="A175">
        <v>200412</v>
      </c>
      <c r="B175" s="4">
        <v>3.8</v>
      </c>
      <c r="C175" s="4">
        <v>0.08</v>
      </c>
      <c r="D175" s="4">
        <v>0.54</v>
      </c>
      <c r="E175" s="4">
        <v>-0.14000000000000001</v>
      </c>
      <c r="F175" s="4">
        <v>0.34</v>
      </c>
      <c r="G175" s="4">
        <v>-6.7345875085916385E-2</v>
      </c>
      <c r="H175" s="4">
        <v>7.7222373530083543E-2</v>
      </c>
      <c r="I175" s="4">
        <v>1.6270641156077237E-2</v>
      </c>
      <c r="J175" s="4">
        <v>4.1215382241348575E-3</v>
      </c>
      <c r="K175" s="4">
        <v>-0.12068109472233135</v>
      </c>
    </row>
    <row r="176" spans="1:11" x14ac:dyDescent="0.35">
      <c r="A176">
        <v>200501</v>
      </c>
      <c r="B176" s="4">
        <v>-1.93</v>
      </c>
      <c r="C176" s="4">
        <v>2.41</v>
      </c>
      <c r="D176" s="4">
        <v>1.48</v>
      </c>
      <c r="E176" s="4">
        <v>2.1</v>
      </c>
      <c r="F176" s="4">
        <v>-0.23</v>
      </c>
      <c r="G176" s="4">
        <v>0.1244603518742462</v>
      </c>
      <c r="H176" s="4">
        <v>2.6668649743544881E-2</v>
      </c>
      <c r="I176" s="4">
        <v>-3.2523875368339894E-3</v>
      </c>
      <c r="J176" s="4">
        <v>1.0363529567359864E-2</v>
      </c>
      <c r="K176" s="4">
        <v>3.9896372004598391E-2</v>
      </c>
    </row>
    <row r="177" spans="1:11" x14ac:dyDescent="0.35">
      <c r="A177">
        <v>200502</v>
      </c>
      <c r="B177" s="4">
        <v>2.99</v>
      </c>
      <c r="C177" s="4">
        <v>0.62</v>
      </c>
      <c r="D177" s="4">
        <v>1.41</v>
      </c>
      <c r="E177" s="4">
        <v>1.1200000000000001</v>
      </c>
      <c r="F177" s="4">
        <v>0.49</v>
      </c>
      <c r="G177" s="4">
        <v>9.702760084925699E-2</v>
      </c>
      <c r="H177" s="4">
        <v>4.6818851710716425E-2</v>
      </c>
      <c r="I177" s="4">
        <v>1.7655812545716021E-2</v>
      </c>
      <c r="J177" s="4">
        <v>2.937098365464097E-2</v>
      </c>
      <c r="K177" s="4">
        <v>-3.4210526315789469E-2</v>
      </c>
    </row>
    <row r="178" spans="1:11" x14ac:dyDescent="0.35">
      <c r="A178">
        <v>200503</v>
      </c>
      <c r="B178" s="4">
        <v>-2.02</v>
      </c>
      <c r="C178" s="4">
        <v>-0.26</v>
      </c>
      <c r="D178" s="4">
        <v>1.55</v>
      </c>
      <c r="E178" s="4">
        <v>0.41</v>
      </c>
      <c r="F178" s="4">
        <v>0.56999999999999995</v>
      </c>
      <c r="G178" s="4">
        <v>0.10084539213788868</v>
      </c>
      <c r="H178" s="4">
        <v>-9.5634336951152865E-2</v>
      </c>
      <c r="I178" s="4">
        <v>-3.8314152569595916E-2</v>
      </c>
      <c r="J178" s="4">
        <v>1.1422904827462776E-3</v>
      </c>
      <c r="K178" s="4">
        <v>9.3476262221509954E-2</v>
      </c>
    </row>
    <row r="179" spans="1:11" x14ac:dyDescent="0.35">
      <c r="A179">
        <v>200504</v>
      </c>
      <c r="B179" s="4">
        <v>-2.6</v>
      </c>
      <c r="C179" s="4">
        <v>-0.93</v>
      </c>
      <c r="D179" s="4">
        <v>0.05</v>
      </c>
      <c r="E179" s="4">
        <v>0.38</v>
      </c>
      <c r="F179" s="4">
        <v>-0.32</v>
      </c>
      <c r="G179" s="4">
        <v>-9.579838114076733E-2</v>
      </c>
      <c r="H179" s="4">
        <v>-1.3576109975425354E-2</v>
      </c>
      <c r="I179" s="4">
        <v>5.4016665199431158E-3</v>
      </c>
      <c r="J179" s="4">
        <v>-1.605497710096615E-2</v>
      </c>
      <c r="K179" s="4">
        <v>-1.512761759218062E-2</v>
      </c>
    </row>
    <row r="180" spans="1:11" x14ac:dyDescent="0.35">
      <c r="A180">
        <v>200505</v>
      </c>
      <c r="B180" s="4">
        <v>1.43</v>
      </c>
      <c r="C180" s="4">
        <v>-0.94</v>
      </c>
      <c r="D180" s="4">
        <v>-0.08</v>
      </c>
      <c r="E180" s="4">
        <v>-0.69</v>
      </c>
      <c r="F180" s="4">
        <v>0.28000000000000003</v>
      </c>
      <c r="G180" s="4">
        <v>6.7923046721633407E-2</v>
      </c>
      <c r="H180" s="4">
        <v>6.5517397609937911E-2</v>
      </c>
      <c r="I180" s="4">
        <v>3.4513320024781358E-2</v>
      </c>
      <c r="J180" s="4">
        <v>5.4041521482796728E-2</v>
      </c>
      <c r="K180" s="4">
        <v>-5.1020408163265252E-2</v>
      </c>
    </row>
    <row r="181" spans="1:11" x14ac:dyDescent="0.35">
      <c r="A181">
        <v>200506</v>
      </c>
      <c r="B181" s="4">
        <v>1.23</v>
      </c>
      <c r="C181" s="4">
        <v>2.08</v>
      </c>
      <c r="D181" s="4">
        <v>1.63</v>
      </c>
      <c r="E181" s="4">
        <v>0.84</v>
      </c>
      <c r="F181" s="4">
        <v>0.05</v>
      </c>
      <c r="G181" s="4">
        <v>9.3976350258506813E-2</v>
      </c>
      <c r="H181" s="4">
        <v>3.8810125351093627E-2</v>
      </c>
      <c r="I181" s="4">
        <v>8.8278772557282004E-4</v>
      </c>
      <c r="J181" s="4">
        <v>5.0848043385089858E-2</v>
      </c>
      <c r="K181" s="4">
        <v>-2.2174424567552697E-2</v>
      </c>
    </row>
    <row r="182" spans="1:11" x14ac:dyDescent="0.35">
      <c r="A182">
        <v>200507</v>
      </c>
      <c r="B182" s="4">
        <v>3.54</v>
      </c>
      <c r="C182" s="4">
        <v>1.02</v>
      </c>
      <c r="D182" s="4">
        <v>-0.15</v>
      </c>
      <c r="E182" s="4">
        <v>-0.2</v>
      </c>
      <c r="F182" s="4">
        <v>-0.45</v>
      </c>
      <c r="G182" s="4">
        <v>3.3151698615268677E-2</v>
      </c>
      <c r="H182" s="4">
        <v>8.1177954088827553E-2</v>
      </c>
      <c r="I182" s="4">
        <v>2.6799791656702876E-2</v>
      </c>
      <c r="J182" s="4">
        <v>3.2084455446244498E-2</v>
      </c>
      <c r="K182" s="4">
        <v>5.9031426115197183E-2</v>
      </c>
    </row>
    <row r="183" spans="1:11" x14ac:dyDescent="0.35">
      <c r="A183">
        <v>200508</v>
      </c>
      <c r="B183" s="4">
        <v>1.04</v>
      </c>
      <c r="C183" s="4">
        <v>0.64</v>
      </c>
      <c r="D183" s="4">
        <v>0.8</v>
      </c>
      <c r="E183" s="4">
        <v>0.21</v>
      </c>
      <c r="F183" s="4">
        <v>0.38</v>
      </c>
      <c r="G183" s="4">
        <v>0.12250210972408815</v>
      </c>
      <c r="H183" s="4">
        <v>3.1021904048902371E-3</v>
      </c>
      <c r="I183" s="4">
        <v>-1.8534011638111081E-2</v>
      </c>
      <c r="J183" s="4">
        <v>-2.0234848185297305E-2</v>
      </c>
      <c r="K183" s="4">
        <v>-4.8953909464007239E-2</v>
      </c>
    </row>
    <row r="184" spans="1:11" x14ac:dyDescent="0.35">
      <c r="A184">
        <v>200509</v>
      </c>
      <c r="B184" s="4">
        <v>2.08</v>
      </c>
      <c r="C184" s="4">
        <v>-0.19</v>
      </c>
      <c r="D184" s="4">
        <v>0.96</v>
      </c>
      <c r="E184" s="4">
        <v>0.56999999999999995</v>
      </c>
      <c r="F184" s="4">
        <v>-0.79</v>
      </c>
      <c r="G184" s="4">
        <v>-8.1638933559035065E-2</v>
      </c>
      <c r="H184" s="4">
        <v>8.1344864990326782E-2</v>
      </c>
      <c r="I184" s="4">
        <v>-1.7887515354867656E-2</v>
      </c>
      <c r="J184" s="4">
        <v>4.0719208569457654E-2</v>
      </c>
      <c r="K184" s="4">
        <v>2.9419926669854934E-2</v>
      </c>
    </row>
    <row r="185" spans="1:11" x14ac:dyDescent="0.35">
      <c r="A185">
        <v>200510</v>
      </c>
      <c r="B185" s="4">
        <v>-2.68</v>
      </c>
      <c r="C185" s="4">
        <v>-0.14000000000000001</v>
      </c>
      <c r="D185" s="4">
        <v>0.23</v>
      </c>
      <c r="E185" s="4">
        <v>-1.29</v>
      </c>
      <c r="F185" s="4">
        <v>0.37</v>
      </c>
      <c r="G185" s="4">
        <v>-0.11307897275667966</v>
      </c>
      <c r="H185" s="4">
        <v>-3.6585063904571724E-2</v>
      </c>
      <c r="I185" s="4">
        <v>-4.8292421203164126E-2</v>
      </c>
      <c r="J185" s="4">
        <v>-5.0391880557952518E-2</v>
      </c>
      <c r="K185" s="4">
        <v>0.1000893322061589</v>
      </c>
    </row>
    <row r="186" spans="1:11" x14ac:dyDescent="0.35">
      <c r="A186">
        <v>200511</v>
      </c>
      <c r="B186" s="4">
        <v>2.9</v>
      </c>
      <c r="C186" s="4">
        <v>7.0000000000000007E-2</v>
      </c>
      <c r="D186" s="4">
        <v>-0.74</v>
      </c>
      <c r="E186" s="4">
        <v>-0.59</v>
      </c>
      <c r="F186" s="4">
        <v>-1.08</v>
      </c>
      <c r="G186" s="4">
        <v>-0.10713987349325693</v>
      </c>
      <c r="H186" s="4">
        <v>-1.3217279202374588E-2</v>
      </c>
      <c r="I186" s="4">
        <v>-3.2441866878395897E-2</v>
      </c>
      <c r="J186" s="4">
        <v>-3.723470563349629E-2</v>
      </c>
      <c r="K186" s="4">
        <v>0.11699809700376185</v>
      </c>
    </row>
    <row r="187" spans="1:11" x14ac:dyDescent="0.35">
      <c r="A187">
        <v>200512</v>
      </c>
      <c r="B187" s="4">
        <v>2.58</v>
      </c>
      <c r="C187" s="4">
        <v>2.14</v>
      </c>
      <c r="D187" s="4">
        <v>-0.53</v>
      </c>
      <c r="E187" s="4">
        <v>0.75</v>
      </c>
      <c r="F187" s="4">
        <v>-0.69</v>
      </c>
      <c r="G187" s="4">
        <v>2.5109893207490019E-2</v>
      </c>
      <c r="H187" s="4">
        <v>1.3250913530512554E-2</v>
      </c>
      <c r="I187" s="4">
        <v>-3.2316956776141437E-2</v>
      </c>
      <c r="J187" s="4">
        <v>1.9711357687980824E-2</v>
      </c>
      <c r="K187" s="4">
        <v>-5.7387775082159753E-2</v>
      </c>
    </row>
    <row r="188" spans="1:11" x14ac:dyDescent="0.35">
      <c r="A188">
        <v>200601</v>
      </c>
      <c r="B188" s="4">
        <v>4.5199999999999996</v>
      </c>
      <c r="C188" s="4">
        <v>2.78</v>
      </c>
      <c r="D188" s="4">
        <v>1.41</v>
      </c>
      <c r="E188" s="4">
        <v>-0.76</v>
      </c>
      <c r="F188" s="4">
        <v>-1.1399999999999999</v>
      </c>
      <c r="G188" s="4">
        <v>5.9259400090727832E-2</v>
      </c>
      <c r="H188" s="4">
        <v>3.5176013234751835E-2</v>
      </c>
      <c r="I188" s="4">
        <v>-4.2613554577919377E-3</v>
      </c>
      <c r="J188" s="4">
        <v>-2.5915415584241153E-2</v>
      </c>
      <c r="K188" s="4">
        <v>0.12251539529534106</v>
      </c>
    </row>
    <row r="189" spans="1:11" x14ac:dyDescent="0.35">
      <c r="A189">
        <v>200602</v>
      </c>
      <c r="B189" s="4">
        <v>-0.46</v>
      </c>
      <c r="C189" s="4">
        <v>-0.63</v>
      </c>
      <c r="D189" s="4">
        <v>1.35</v>
      </c>
      <c r="E189" s="4">
        <v>-1.1200000000000001</v>
      </c>
      <c r="F189" s="4">
        <v>0.56000000000000005</v>
      </c>
      <c r="G189" s="4">
        <v>-0.11813797273640414</v>
      </c>
      <c r="H189" s="4">
        <v>-5.3803003383015024E-2</v>
      </c>
      <c r="I189" s="4">
        <v>-4.2233055415608955E-2</v>
      </c>
      <c r="J189" s="4">
        <v>-1.0788427553021895E-2</v>
      </c>
      <c r="K189" s="4">
        <v>-6.2777902978479849E-2</v>
      </c>
    </row>
    <row r="190" spans="1:11" x14ac:dyDescent="0.35">
      <c r="A190">
        <v>200603</v>
      </c>
      <c r="B190" s="4">
        <v>2.4300000000000002</v>
      </c>
      <c r="C190" s="4">
        <v>1.98</v>
      </c>
      <c r="D190" s="4">
        <v>0.43</v>
      </c>
      <c r="E190" s="4">
        <v>-0.54</v>
      </c>
      <c r="F190" s="4">
        <v>-0.35</v>
      </c>
      <c r="G190" s="4">
        <v>7.0130390395735098E-3</v>
      </c>
      <c r="H190" s="4">
        <v>-1.7944485527486398E-2</v>
      </c>
      <c r="I190" s="4">
        <v>-5.3372139378848216E-2</v>
      </c>
      <c r="J190" s="4">
        <v>1.16192511460671E-2</v>
      </c>
      <c r="K190" s="4">
        <v>0.11862306161657732</v>
      </c>
    </row>
    <row r="191" spans="1:11" x14ac:dyDescent="0.35">
      <c r="A191">
        <v>200604</v>
      </c>
      <c r="B191" s="4">
        <v>2.87</v>
      </c>
      <c r="C191" s="4">
        <v>0.55000000000000004</v>
      </c>
      <c r="D191" s="4">
        <v>1.32</v>
      </c>
      <c r="E191" s="4">
        <v>1.37</v>
      </c>
      <c r="F191" s="4">
        <v>-0.37</v>
      </c>
      <c r="G191" s="4">
        <v>0.12175642200302239</v>
      </c>
      <c r="H191" s="4">
        <v>5.7967731889704388E-2</v>
      </c>
      <c r="I191" s="4">
        <v>1.1202573507061442E-2</v>
      </c>
      <c r="J191" s="4">
        <v>-3.129767739794953E-2</v>
      </c>
      <c r="K191" s="4">
        <v>7.3362678529911407E-2</v>
      </c>
    </row>
    <row r="192" spans="1:11" x14ac:dyDescent="0.35">
      <c r="A192">
        <v>200605</v>
      </c>
      <c r="B192" s="4">
        <v>-4.12</v>
      </c>
      <c r="C192" s="4">
        <v>-2.04</v>
      </c>
      <c r="D192" s="4">
        <v>1.17</v>
      </c>
      <c r="E192" s="4">
        <v>0.91</v>
      </c>
      <c r="F192" s="4">
        <v>1.28</v>
      </c>
      <c r="G192" s="4">
        <v>-8.2707043314500961E-2</v>
      </c>
      <c r="H192" s="4">
        <v>-0.10600724851205134</v>
      </c>
      <c r="I192" s="4">
        <v>-4.8276141183361099E-2</v>
      </c>
      <c r="J192" s="4">
        <v>-0.10527912523052818</v>
      </c>
      <c r="K192" s="4">
        <v>-9.9649453652547626E-2</v>
      </c>
    </row>
    <row r="193" spans="1:11" x14ac:dyDescent="0.35">
      <c r="A193">
        <v>200606</v>
      </c>
      <c r="B193" s="4">
        <v>-0.59</v>
      </c>
      <c r="C193" s="4">
        <v>-1.63</v>
      </c>
      <c r="D193" s="4">
        <v>0.1</v>
      </c>
      <c r="E193" s="4">
        <v>0.6</v>
      </c>
      <c r="F193" s="4">
        <v>-0.28000000000000003</v>
      </c>
      <c r="G193" s="4">
        <v>9.061634865955126E-3</v>
      </c>
      <c r="H193" s="4">
        <v>-4.62620489075527E-3</v>
      </c>
      <c r="I193" s="4">
        <v>-4.8576456752292607E-2</v>
      </c>
      <c r="J193" s="4">
        <v>-4.5374256267180613E-2</v>
      </c>
      <c r="K193" s="4">
        <v>-7.9786067687682038E-2</v>
      </c>
    </row>
    <row r="194" spans="1:11" x14ac:dyDescent="0.35">
      <c r="A194">
        <v>200607</v>
      </c>
      <c r="B194" s="4">
        <v>-0.25</v>
      </c>
      <c r="C194" s="4">
        <v>-2.78</v>
      </c>
      <c r="D194" s="4">
        <v>2.5</v>
      </c>
      <c r="E194" s="4">
        <v>0.32</v>
      </c>
      <c r="F194" s="4">
        <v>0.8</v>
      </c>
      <c r="G194" s="4">
        <v>-2.491447667084179E-2</v>
      </c>
      <c r="H194" s="4">
        <v>-5.7744031371288695E-2</v>
      </c>
      <c r="I194" s="4">
        <v>-4.6779827639104155E-2</v>
      </c>
      <c r="J194" s="4">
        <v>-6.9916144145772186E-2</v>
      </c>
      <c r="K194" s="4">
        <v>-7.0213561617529674E-2</v>
      </c>
    </row>
    <row r="195" spans="1:11" x14ac:dyDescent="0.35">
      <c r="A195">
        <v>200608</v>
      </c>
      <c r="B195" s="4">
        <v>2.23</v>
      </c>
      <c r="C195" s="4">
        <v>0.13</v>
      </c>
      <c r="D195" s="4">
        <v>-0.74</v>
      </c>
      <c r="E195" s="4">
        <v>-0.57999999999999996</v>
      </c>
      <c r="F195" s="4">
        <v>0.61</v>
      </c>
      <c r="G195" s="4">
        <v>-0.10446369067548122</v>
      </c>
      <c r="H195" s="4">
        <v>2.5905246352735167E-2</v>
      </c>
      <c r="I195" s="4">
        <v>3.0179293355903081E-3</v>
      </c>
      <c r="J195" s="4">
        <v>4.1781992311600957E-2</v>
      </c>
      <c r="K195" s="4">
        <v>5.6916889004794413E-2</v>
      </c>
    </row>
    <row r="196" spans="1:11" x14ac:dyDescent="0.35">
      <c r="A196">
        <v>200609</v>
      </c>
      <c r="B196" s="4">
        <v>0.6</v>
      </c>
      <c r="C196" s="4">
        <v>-1.33</v>
      </c>
      <c r="D196" s="4">
        <v>0.5</v>
      </c>
      <c r="E196" s="4">
        <v>-0.04</v>
      </c>
      <c r="F196" s="4">
        <v>1.1399999999999999</v>
      </c>
      <c r="G196" s="4">
        <v>-0.17197234513569715</v>
      </c>
      <c r="H196" s="4">
        <v>-2.6480616130909684E-2</v>
      </c>
      <c r="I196" s="4">
        <v>-3.6896416998108528E-2</v>
      </c>
      <c r="J196" s="4">
        <v>-6.4867489324174077E-3</v>
      </c>
      <c r="K196" s="4">
        <v>-0.13985184652773708</v>
      </c>
    </row>
    <row r="197" spans="1:11" x14ac:dyDescent="0.35">
      <c r="A197">
        <v>200610</v>
      </c>
      <c r="B197" s="4">
        <v>3.33</v>
      </c>
      <c r="C197" s="4">
        <v>0.46</v>
      </c>
      <c r="D197" s="4">
        <v>-0.37</v>
      </c>
      <c r="E197" s="4">
        <v>0.49</v>
      </c>
      <c r="F197" s="4">
        <v>-0.84</v>
      </c>
      <c r="G197" s="4">
        <v>-7.6125092708945852E-2</v>
      </c>
      <c r="H197" s="4">
        <v>2.0806599313271557E-2</v>
      </c>
      <c r="I197" s="4">
        <v>-1.0658462506789368E-2</v>
      </c>
      <c r="J197" s="4">
        <v>1.1340332943931886E-2</v>
      </c>
      <c r="K197" s="4">
        <v>-2.9235799587425948E-3</v>
      </c>
    </row>
    <row r="198" spans="1:11" x14ac:dyDescent="0.35">
      <c r="A198">
        <v>200611</v>
      </c>
      <c r="B198" s="4">
        <v>2.29</v>
      </c>
      <c r="C198" s="4">
        <v>0.3</v>
      </c>
      <c r="D198" s="4">
        <v>0.4</v>
      </c>
      <c r="E198" s="4">
        <v>-0.04</v>
      </c>
      <c r="F198" s="4">
        <v>-0.26</v>
      </c>
      <c r="G198" s="4">
        <v>6.193873545546702E-2</v>
      </c>
      <c r="H198" s="4">
        <v>4.9956276178136028E-2</v>
      </c>
      <c r="I198" s="4">
        <v>1.3825442334289839E-3</v>
      </c>
      <c r="J198" s="4">
        <v>-5.1776151163070994E-2</v>
      </c>
      <c r="K198" s="4">
        <v>-1.3573281791429581E-2</v>
      </c>
    </row>
    <row r="199" spans="1:11" x14ac:dyDescent="0.35">
      <c r="A199">
        <v>200612</v>
      </c>
      <c r="B199" s="4">
        <v>1.85</v>
      </c>
      <c r="C199" s="4">
        <v>-0.12</v>
      </c>
      <c r="D199" s="4">
        <v>1.36</v>
      </c>
      <c r="E199" s="4">
        <v>-0.06</v>
      </c>
      <c r="F199" s="4">
        <v>0.37</v>
      </c>
      <c r="G199" s="4">
        <v>-6.2804773408745573E-2</v>
      </c>
      <c r="H199" s="4">
        <v>1.9774412229171867E-2</v>
      </c>
      <c r="I199" s="4">
        <v>-6.6722595372390447E-3</v>
      </c>
      <c r="J199" s="4">
        <v>6.0363570105939512E-2</v>
      </c>
      <c r="K199" s="4">
        <v>-2.8264983156411905E-2</v>
      </c>
    </row>
    <row r="200" spans="1:11" x14ac:dyDescent="0.35">
      <c r="A200">
        <v>200701</v>
      </c>
      <c r="B200" s="4">
        <v>0.93</v>
      </c>
      <c r="C200" s="4">
        <v>0.93</v>
      </c>
      <c r="D200" s="4">
        <v>0.13</v>
      </c>
      <c r="E200" s="4">
        <v>-0.37</v>
      </c>
      <c r="F200" s="4">
        <v>0.63</v>
      </c>
      <c r="G200" s="4">
        <v>-7.6463007706565778E-2</v>
      </c>
      <c r="H200" s="4">
        <v>3.6723816147431032E-2</v>
      </c>
      <c r="I200" s="4">
        <v>5.4359995866892774E-4</v>
      </c>
      <c r="J200" s="4">
        <v>1.979091318895243E-2</v>
      </c>
      <c r="K200" s="4">
        <v>3.6611035934445813E-2</v>
      </c>
    </row>
    <row r="201" spans="1:11" x14ac:dyDescent="0.35">
      <c r="A201">
        <v>200702</v>
      </c>
      <c r="B201" s="4">
        <v>-0.55000000000000004</v>
      </c>
      <c r="C201" s="4">
        <v>1.51</v>
      </c>
      <c r="D201" s="4">
        <v>0.78</v>
      </c>
      <c r="E201" s="4">
        <v>0.14000000000000001</v>
      </c>
      <c r="F201" s="4">
        <v>0.05</v>
      </c>
      <c r="G201" s="4">
        <v>6.1965679855411127E-2</v>
      </c>
      <c r="H201" s="4">
        <v>-6.2160859867391061E-2</v>
      </c>
      <c r="I201" s="4">
        <v>-4.8171671448017039E-2</v>
      </c>
      <c r="J201" s="4">
        <v>-5.2602249562417991E-2</v>
      </c>
      <c r="K201" s="4">
        <v>1.3571445213298894E-2</v>
      </c>
    </row>
    <row r="202" spans="1:11" x14ac:dyDescent="0.35">
      <c r="A202">
        <v>200703</v>
      </c>
      <c r="B202" s="4">
        <v>1.76</v>
      </c>
      <c r="C202" s="4">
        <v>0.22</v>
      </c>
      <c r="D202" s="4">
        <v>0.48</v>
      </c>
      <c r="E202" s="4">
        <v>0.46</v>
      </c>
      <c r="F202" s="4">
        <v>-0.2</v>
      </c>
      <c r="G202" s="4">
        <v>4.7262638543821511E-2</v>
      </c>
      <c r="H202" s="4">
        <v>7.0936067315908291E-2</v>
      </c>
      <c r="I202" s="4">
        <v>-3.0160056937198476E-3</v>
      </c>
      <c r="J202" s="4">
        <v>4.6723872900167773E-2</v>
      </c>
      <c r="K202" s="4">
        <v>-2.533508648167504E-2</v>
      </c>
    </row>
    <row r="203" spans="1:11" x14ac:dyDescent="0.35">
      <c r="A203">
        <v>200704</v>
      </c>
      <c r="B203" s="4">
        <v>3.71</v>
      </c>
      <c r="C203" s="4">
        <v>-0.81</v>
      </c>
      <c r="D203" s="4">
        <v>0.31</v>
      </c>
      <c r="E203" s="4">
        <v>0.37</v>
      </c>
      <c r="F203" s="4">
        <v>0.24</v>
      </c>
      <c r="G203" s="4">
        <v>-4.7278785125218548E-2</v>
      </c>
      <c r="H203" s="4">
        <v>-3.5391646609751914E-2</v>
      </c>
      <c r="I203" s="4">
        <v>2.0299646706503083E-2</v>
      </c>
      <c r="J203" s="4">
        <v>1.5982625329353128E-2</v>
      </c>
      <c r="K203" s="4">
        <v>2.6881298163771827E-2</v>
      </c>
    </row>
    <row r="204" spans="1:11" x14ac:dyDescent="0.35">
      <c r="A204">
        <v>200705</v>
      </c>
      <c r="B204" s="4">
        <v>2.4900000000000002</v>
      </c>
      <c r="C204" s="4">
        <v>-0.77</v>
      </c>
      <c r="D204" s="4">
        <v>0.63</v>
      </c>
      <c r="E204" s="4">
        <v>0.5</v>
      </c>
      <c r="F204" s="4">
        <v>-0.21</v>
      </c>
      <c r="G204" s="4">
        <v>-1.7290742715994067E-2</v>
      </c>
      <c r="H204" s="4">
        <v>8.5039546870208316E-2</v>
      </c>
      <c r="I204" s="4">
        <v>6.1330784452102716E-3</v>
      </c>
      <c r="J204" s="4">
        <v>-1.3254647566501854E-2</v>
      </c>
      <c r="K204" s="4">
        <v>-1.9382244109484859E-2</v>
      </c>
    </row>
    <row r="205" spans="1:11" x14ac:dyDescent="0.35">
      <c r="A205">
        <v>200706</v>
      </c>
      <c r="B205" s="4">
        <v>-0.79</v>
      </c>
      <c r="C205" s="4">
        <v>1.08</v>
      </c>
      <c r="D205" s="4">
        <v>0.06</v>
      </c>
      <c r="E205" s="4">
        <v>1.1100000000000001</v>
      </c>
      <c r="F205" s="4">
        <v>-0.32</v>
      </c>
      <c r="G205" s="4">
        <v>8.1525084072666898E-2</v>
      </c>
      <c r="H205" s="4">
        <v>-2.4661627097124494E-2</v>
      </c>
      <c r="I205" s="4">
        <v>-2.1968919378556273E-2</v>
      </c>
      <c r="J205" s="4">
        <v>-4.000977913311432E-2</v>
      </c>
      <c r="K205" s="4">
        <v>-2.443933011809285E-2</v>
      </c>
    </row>
    <row r="206" spans="1:11" x14ac:dyDescent="0.35">
      <c r="A206">
        <v>200707</v>
      </c>
      <c r="B206" s="4">
        <v>-2.37</v>
      </c>
      <c r="C206" s="4">
        <v>0.23</v>
      </c>
      <c r="D206" s="4">
        <v>-0.9</v>
      </c>
      <c r="E206" s="4">
        <v>0.69</v>
      </c>
      <c r="F206" s="4">
        <v>-0.85</v>
      </c>
      <c r="G206" s="4">
        <v>5.0356227328100411E-2</v>
      </c>
      <c r="H206" s="4">
        <v>-8.6484387201036683E-2</v>
      </c>
      <c r="I206" s="4">
        <v>-6.0590754189764562E-2</v>
      </c>
      <c r="J206" s="4">
        <v>-5.1933541466041788E-2</v>
      </c>
      <c r="K206" s="4">
        <v>-3.3497926130752309E-2</v>
      </c>
    </row>
    <row r="207" spans="1:11" x14ac:dyDescent="0.35">
      <c r="A207">
        <v>200708</v>
      </c>
      <c r="B207" s="4">
        <v>-1.1399999999999999</v>
      </c>
      <c r="C207" s="4">
        <v>-3.48</v>
      </c>
      <c r="D207" s="4">
        <v>-0.48</v>
      </c>
      <c r="E207" s="4">
        <v>-0.17</v>
      </c>
      <c r="F207" s="4">
        <v>0.86</v>
      </c>
      <c r="G207" s="4">
        <v>-0.14092285513386305</v>
      </c>
      <c r="H207" s="4">
        <v>-7.2563223609576566E-2</v>
      </c>
      <c r="I207" s="4">
        <v>-0.10252757584267114</v>
      </c>
      <c r="J207" s="4">
        <v>-0.10710080309942716</v>
      </c>
      <c r="K207" s="4">
        <v>-0.19901719901719905</v>
      </c>
    </row>
    <row r="208" spans="1:11" x14ac:dyDescent="0.35">
      <c r="A208">
        <v>200709</v>
      </c>
      <c r="B208" s="4">
        <v>4.42</v>
      </c>
      <c r="C208" s="4">
        <v>-2.34</v>
      </c>
      <c r="D208" s="4">
        <v>-1.63</v>
      </c>
      <c r="E208" s="4">
        <v>-0.22</v>
      </c>
      <c r="F208" s="4">
        <v>-2.33</v>
      </c>
      <c r="G208" s="4">
        <v>7.6019657372073501E-2</v>
      </c>
      <c r="H208" s="4">
        <v>-6.5462606938644363E-3</v>
      </c>
      <c r="I208" s="4">
        <v>4.0008566499984743E-2</v>
      </c>
      <c r="J208" s="4">
        <v>-3.825328279686957E-3</v>
      </c>
      <c r="K208" s="4">
        <v>5.712265818310347E-2</v>
      </c>
    </row>
    <row r="209" spans="1:11" x14ac:dyDescent="0.35">
      <c r="A209">
        <v>200710</v>
      </c>
      <c r="B209" s="4">
        <v>3.18</v>
      </c>
      <c r="C209" s="4">
        <v>0.66</v>
      </c>
      <c r="D209" s="4">
        <v>-3.01</v>
      </c>
      <c r="E209" s="4">
        <v>1.1599999999999999</v>
      </c>
      <c r="F209" s="4">
        <v>-1.44</v>
      </c>
      <c r="G209" s="4">
        <v>0.21713313640734588</v>
      </c>
      <c r="H209" s="4">
        <v>2.6209452326142024E-2</v>
      </c>
      <c r="I209" s="4">
        <v>2.7576437192719072E-2</v>
      </c>
      <c r="J209" s="4">
        <v>3.0538319614838993E-3</v>
      </c>
      <c r="K209" s="4">
        <v>0.10365737203972492</v>
      </c>
    </row>
    <row r="210" spans="1:11" x14ac:dyDescent="0.35">
      <c r="A210">
        <v>200711</v>
      </c>
      <c r="B210" s="4">
        <v>-4.6500000000000004</v>
      </c>
      <c r="C210" s="4">
        <v>-3.39</v>
      </c>
      <c r="D210" s="4">
        <v>-0.65</v>
      </c>
      <c r="E210" s="4">
        <v>0.83</v>
      </c>
      <c r="F210" s="4">
        <v>2</v>
      </c>
      <c r="G210" s="4">
        <v>-0.11406919012669614</v>
      </c>
      <c r="H210" s="4">
        <v>-8.0699325677958789E-2</v>
      </c>
      <c r="I210" s="4">
        <v>-9.2615116211453241E-2</v>
      </c>
      <c r="J210" s="4">
        <v>-0.12530487591401107</v>
      </c>
      <c r="K210" s="4">
        <v>-0.13089830406903591</v>
      </c>
    </row>
    <row r="211" spans="1:11" x14ac:dyDescent="0.35">
      <c r="A211">
        <v>200712</v>
      </c>
      <c r="B211" s="4">
        <v>-1.53</v>
      </c>
      <c r="C211" s="4">
        <v>-0.83</v>
      </c>
      <c r="D211" s="4">
        <v>0.76</v>
      </c>
      <c r="E211" s="4">
        <v>0.13</v>
      </c>
      <c r="F211" s="4">
        <v>-7.0000000000000007E-2</v>
      </c>
      <c r="G211" s="4">
        <v>0.11919422888448239</v>
      </c>
      <c r="H211" s="4">
        <v>2.9887339624568798E-2</v>
      </c>
      <c r="I211" s="4">
        <v>4.1841652162547538E-2</v>
      </c>
      <c r="J211" s="4">
        <v>2.5601645447900556E-2</v>
      </c>
      <c r="K211" s="4">
        <v>9.6479007975892928E-2</v>
      </c>
    </row>
    <row r="212" spans="1:11" x14ac:dyDescent="0.35">
      <c r="A212">
        <v>200801</v>
      </c>
      <c r="B212" s="4">
        <v>-7.85</v>
      </c>
      <c r="C212" s="4">
        <v>-0.81</v>
      </c>
      <c r="D212" s="4">
        <v>2.68</v>
      </c>
      <c r="E212" s="4">
        <v>-1.17</v>
      </c>
      <c r="F212" s="4">
        <v>2.4500000000000002</v>
      </c>
      <c r="G212" s="4">
        <v>-1.2403198145976124E-2</v>
      </c>
      <c r="H212" s="4">
        <v>5.9861313304760078E-2</v>
      </c>
      <c r="I212" s="4">
        <v>1.0049703466265325E-2</v>
      </c>
      <c r="J212" s="4">
        <v>-3.7384313977791961E-2</v>
      </c>
      <c r="K212" s="4">
        <v>0.18437523240075571</v>
      </c>
    </row>
    <row r="213" spans="1:11" x14ac:dyDescent="0.35">
      <c r="A213">
        <v>200802</v>
      </c>
      <c r="B213" s="4">
        <v>-0.04</v>
      </c>
      <c r="C213" s="4">
        <v>2.02</v>
      </c>
      <c r="D213" s="4">
        <v>-0.82</v>
      </c>
      <c r="E213" s="4">
        <v>1.68</v>
      </c>
      <c r="F213" s="4">
        <v>-1.21</v>
      </c>
      <c r="G213" s="4">
        <v>0.14577980435273785</v>
      </c>
      <c r="H213" s="4">
        <v>-1.2810709249795993E-2</v>
      </c>
      <c r="I213" s="4">
        <v>-5.0540595639784081E-2</v>
      </c>
      <c r="J213" s="4">
        <v>-2.7365063838743708E-2</v>
      </c>
      <c r="K213" s="4">
        <v>0.40585609280632817</v>
      </c>
    </row>
    <row r="214" spans="1:11" x14ac:dyDescent="0.35">
      <c r="A214">
        <v>200803</v>
      </c>
      <c r="B214" s="4">
        <v>-1.25</v>
      </c>
      <c r="C214" s="4">
        <v>-0.56000000000000005</v>
      </c>
      <c r="D214" s="4">
        <v>1.47</v>
      </c>
      <c r="E214" s="4">
        <v>0.01</v>
      </c>
      <c r="F214" s="4">
        <v>1.87</v>
      </c>
      <c r="G214" s="4">
        <v>-9.5105347150677977E-2</v>
      </c>
      <c r="H214" s="4">
        <v>-1.6131736711486599E-2</v>
      </c>
      <c r="I214" s="4">
        <v>-5.1286155561184765E-2</v>
      </c>
      <c r="J214" s="4">
        <v>-5.2153928694725238E-2</v>
      </c>
      <c r="K214" s="4">
        <v>-0.34470847477815525</v>
      </c>
    </row>
    <row r="215" spans="1:11" x14ac:dyDescent="0.35">
      <c r="A215">
        <v>200804</v>
      </c>
      <c r="B215" s="4">
        <v>4.92</v>
      </c>
      <c r="C215" s="4">
        <v>-2.76</v>
      </c>
      <c r="D215" s="4">
        <v>-0.42</v>
      </c>
      <c r="E215" s="4">
        <v>1.43</v>
      </c>
      <c r="F215" s="4">
        <v>-1.82</v>
      </c>
      <c r="G215" s="4">
        <v>9.0203320936743658E-2</v>
      </c>
      <c r="H215" s="4">
        <v>-8.759195859191482E-2</v>
      </c>
      <c r="I215" s="4">
        <v>3.0482716512163499E-3</v>
      </c>
      <c r="J215" s="4">
        <v>-2.0609521570950751E-2</v>
      </c>
      <c r="K215" s="4">
        <v>-7.2480271701128807E-2</v>
      </c>
    </row>
    <row r="216" spans="1:11" x14ac:dyDescent="0.35">
      <c r="A216">
        <v>200805</v>
      </c>
      <c r="B216" s="4">
        <v>1.83</v>
      </c>
      <c r="C216" s="4">
        <v>1.51</v>
      </c>
      <c r="D216" s="4">
        <v>-1.59</v>
      </c>
      <c r="E216" s="4">
        <v>0.56999999999999995</v>
      </c>
      <c r="F216" s="4">
        <v>-0.85</v>
      </c>
      <c r="G216" s="4">
        <v>0.13143503607673779</v>
      </c>
      <c r="H216" s="4">
        <v>2.6175950606379006E-2</v>
      </c>
      <c r="I216" s="4">
        <v>-1.9907128771673555E-2</v>
      </c>
      <c r="J216" s="4">
        <v>6.5526930893839985E-3</v>
      </c>
      <c r="K216" s="4">
        <v>6.8316538233550661E-2</v>
      </c>
    </row>
    <row r="217" spans="1:11" x14ac:dyDescent="0.35">
      <c r="A217">
        <v>200806</v>
      </c>
      <c r="B217" s="4">
        <v>-8.06</v>
      </c>
      <c r="C217" s="4">
        <v>1.21</v>
      </c>
      <c r="D217" s="4">
        <v>-1.1000000000000001</v>
      </c>
      <c r="E217" s="4">
        <v>1.67</v>
      </c>
      <c r="F217" s="4">
        <v>0.76</v>
      </c>
      <c r="G217" s="4">
        <v>8.5573595986538242E-2</v>
      </c>
      <c r="H217" s="4">
        <v>-0.10725614335344258</v>
      </c>
      <c r="I217" s="4">
        <v>-9.1329996907554833E-2</v>
      </c>
      <c r="J217" s="4">
        <v>-0.17381872257275055</v>
      </c>
      <c r="K217" s="4">
        <v>5.0351246300324393E-2</v>
      </c>
    </row>
    <row r="218" spans="1:11" x14ac:dyDescent="0.35">
      <c r="A218">
        <v>200807</v>
      </c>
      <c r="B218" s="4">
        <v>-2.79</v>
      </c>
      <c r="C218" s="4">
        <v>-0.06</v>
      </c>
      <c r="D218" s="4">
        <v>2.09</v>
      </c>
      <c r="E218" s="4">
        <v>-1.47</v>
      </c>
      <c r="F218" s="4">
        <v>3.6</v>
      </c>
      <c r="G218" s="4">
        <v>-0.1146548144181726</v>
      </c>
      <c r="H218" s="4">
        <v>-8.3957566310623233E-2</v>
      </c>
      <c r="I218" s="4">
        <v>-2.0160538214630264E-2</v>
      </c>
      <c r="J218" s="4">
        <v>1.5166540035206344E-2</v>
      </c>
      <c r="K218" s="4">
        <v>-0.21176791659843897</v>
      </c>
    </row>
    <row r="219" spans="1:11" x14ac:dyDescent="0.35">
      <c r="A219">
        <v>200808</v>
      </c>
      <c r="B219" s="4">
        <v>-2.1</v>
      </c>
      <c r="C219" s="4">
        <v>-0.23</v>
      </c>
      <c r="D219" s="4">
        <v>0.15</v>
      </c>
      <c r="E219" s="4">
        <v>1.1399999999999999</v>
      </c>
      <c r="F219" s="4">
        <v>2.2999999999999998</v>
      </c>
      <c r="G219" s="4">
        <v>-7.3793405201412976E-2</v>
      </c>
      <c r="H219" s="4">
        <v>1.0082657419590135E-2</v>
      </c>
      <c r="I219" s="4">
        <v>1.9897017191253252E-2</v>
      </c>
      <c r="J219" s="4">
        <v>2.394303228300998E-2</v>
      </c>
      <c r="K219" s="4">
        <v>-0.18053291033598451</v>
      </c>
    </row>
    <row r="220" spans="1:11" x14ac:dyDescent="0.35">
      <c r="A220">
        <v>200809</v>
      </c>
      <c r="B220" s="4">
        <v>-12.28</v>
      </c>
      <c r="C220" s="4">
        <v>-0.78</v>
      </c>
      <c r="D220" s="4">
        <v>2.44</v>
      </c>
      <c r="E220" s="4">
        <v>-0.47</v>
      </c>
      <c r="F220" s="4">
        <v>6.01</v>
      </c>
      <c r="G220" s="4">
        <v>-0.22178666540018932</v>
      </c>
      <c r="H220" s="4">
        <v>-0.12297401388057327</v>
      </c>
      <c r="I220" s="4">
        <v>-0.16707741534864906</v>
      </c>
      <c r="J220" s="4">
        <v>-0.19131958300439644</v>
      </c>
      <c r="K220" s="4">
        <v>-0.40215447154471551</v>
      </c>
    </row>
    <row r="221" spans="1:11" x14ac:dyDescent="0.35">
      <c r="A221">
        <v>200810</v>
      </c>
      <c r="B221" s="4">
        <v>-19.510000000000002</v>
      </c>
      <c r="C221" s="4">
        <v>-2.56</v>
      </c>
      <c r="D221" s="4">
        <v>0.03</v>
      </c>
      <c r="E221" s="4">
        <v>1.85</v>
      </c>
      <c r="F221" s="4">
        <v>5.46</v>
      </c>
      <c r="G221" s="4">
        <v>-0.25902649224467822</v>
      </c>
      <c r="H221" s="4">
        <v>-0.10671611053230012</v>
      </c>
      <c r="I221" s="4">
        <v>-7.7695875716772278E-2</v>
      </c>
      <c r="J221" s="4">
        <v>-4.182059566448626E-2</v>
      </c>
      <c r="K221" s="4">
        <v>8.2584706797764751E-2</v>
      </c>
    </row>
    <row r="222" spans="1:11" x14ac:dyDescent="0.35">
      <c r="A222">
        <v>200811</v>
      </c>
      <c r="B222" s="4">
        <v>-6.53</v>
      </c>
      <c r="C222" s="4">
        <v>-0.62</v>
      </c>
      <c r="D222" s="4">
        <v>-1.61</v>
      </c>
      <c r="E222" s="4">
        <v>1.47</v>
      </c>
      <c r="F222" s="4">
        <v>3.5</v>
      </c>
      <c r="G222" s="4">
        <v>-6.6080362726704034E-2</v>
      </c>
      <c r="H222" s="4">
        <v>0.10932185738661337</v>
      </c>
      <c r="I222" s="4">
        <v>7.1755665942255797E-3</v>
      </c>
      <c r="J222" s="4">
        <v>7.1480655207522448E-2</v>
      </c>
      <c r="K222" s="4">
        <v>3.4680451127819589E-2</v>
      </c>
    </row>
    <row r="223" spans="1:11" x14ac:dyDescent="0.35">
      <c r="A223">
        <v>200812</v>
      </c>
      <c r="B223" s="4">
        <v>4.4400000000000004</v>
      </c>
      <c r="C223" s="4">
        <v>2.1</v>
      </c>
      <c r="D223" s="4">
        <v>0.46</v>
      </c>
      <c r="E223" s="4">
        <v>-0.75</v>
      </c>
      <c r="F223" s="4">
        <v>0.62</v>
      </c>
      <c r="G223" s="4">
        <v>0.19497667721384959</v>
      </c>
      <c r="H223" s="4">
        <v>0.43771661166163678</v>
      </c>
      <c r="I223" s="4">
        <v>0.39768399886845029</v>
      </c>
      <c r="J223" s="4">
        <v>0.38203622713984464</v>
      </c>
      <c r="K223" s="4">
        <v>0.34564247726882813</v>
      </c>
    </row>
    <row r="224" spans="1:11" x14ac:dyDescent="0.35">
      <c r="A224">
        <v>200901</v>
      </c>
      <c r="B224" s="4">
        <v>-8.5500000000000007</v>
      </c>
      <c r="C224" s="4">
        <v>1.59</v>
      </c>
      <c r="D224" s="4">
        <v>-4.62</v>
      </c>
      <c r="E224" s="4">
        <v>0.88</v>
      </c>
      <c r="F224" s="4">
        <v>-1.99</v>
      </c>
      <c r="G224" s="4">
        <v>0.20783179922901429</v>
      </c>
      <c r="H224" s="4">
        <v>0.18645129470742738</v>
      </c>
      <c r="I224" s="4">
        <v>0.19455727611306162</v>
      </c>
      <c r="J224" s="4">
        <v>0.18973501575114549</v>
      </c>
      <c r="K224" s="4">
        <v>0.33519766719250443</v>
      </c>
    </row>
    <row r="225" spans="1:11" x14ac:dyDescent="0.35">
      <c r="A225">
        <v>200902</v>
      </c>
      <c r="B225" s="4">
        <v>-9.93</v>
      </c>
      <c r="C225" s="4">
        <v>0.49</v>
      </c>
      <c r="D225" s="4">
        <v>-4.1399999999999997</v>
      </c>
      <c r="E225" s="4">
        <v>2.4</v>
      </c>
      <c r="F225" s="4">
        <v>-1.79</v>
      </c>
      <c r="G225" s="4">
        <v>5.684961807296407E-2</v>
      </c>
      <c r="H225" s="4">
        <v>-5.1477585080606514E-2</v>
      </c>
      <c r="I225" s="4">
        <v>-6.3169147925245639E-2</v>
      </c>
      <c r="J225" s="4">
        <v>0.11635590116863148</v>
      </c>
      <c r="K225" s="4">
        <v>0.11106069200226876</v>
      </c>
    </row>
    <row r="226" spans="1:11" x14ac:dyDescent="0.35">
      <c r="A226">
        <v>200903</v>
      </c>
      <c r="B226" s="4">
        <v>7.27</v>
      </c>
      <c r="C226" s="4">
        <v>-1.25</v>
      </c>
      <c r="D226" s="4">
        <v>0</v>
      </c>
      <c r="E226" s="4">
        <v>-0.5</v>
      </c>
      <c r="F226" s="4">
        <v>-2.93</v>
      </c>
      <c r="G226" s="4">
        <v>0.41793972846983019</v>
      </c>
      <c r="H226" s="4">
        <v>0.3496141578842672</v>
      </c>
      <c r="I226" s="4">
        <v>0.36588613460748121</v>
      </c>
      <c r="J226" s="4">
        <v>0.3058319744940331</v>
      </c>
      <c r="K226" s="4">
        <v>0.29946524064171121</v>
      </c>
    </row>
    <row r="227" spans="1:11" x14ac:dyDescent="0.35">
      <c r="A227">
        <v>200904</v>
      </c>
      <c r="B227" s="4">
        <v>11.41</v>
      </c>
      <c r="C227" s="4">
        <v>2.0499999999999998</v>
      </c>
      <c r="D227" s="4">
        <v>2.75</v>
      </c>
      <c r="E227" s="4">
        <v>0.55000000000000004</v>
      </c>
      <c r="F227" s="4">
        <v>-4.0599999999999996</v>
      </c>
      <c r="G227" s="4">
        <v>0.12406163902243139</v>
      </c>
      <c r="H227" s="4">
        <v>0.15405247348574713</v>
      </c>
      <c r="I227" s="4">
        <v>0.12921276802768156</v>
      </c>
      <c r="J227" s="4">
        <v>0.17147501359286332</v>
      </c>
      <c r="K227" s="4">
        <v>2.877877877877888E-2</v>
      </c>
    </row>
    <row r="228" spans="1:11" x14ac:dyDescent="0.35">
      <c r="A228">
        <v>200905</v>
      </c>
      <c r="B228" s="4">
        <v>9.9499999999999993</v>
      </c>
      <c r="C228" s="4">
        <v>1.51</v>
      </c>
      <c r="D228" s="4">
        <v>0.03</v>
      </c>
      <c r="E228" s="4">
        <v>-0.34</v>
      </c>
      <c r="F228" s="4">
        <v>-3.72</v>
      </c>
      <c r="G228" s="4">
        <v>0.392502494094365</v>
      </c>
      <c r="H228" s="4">
        <v>0.22618586197951129</v>
      </c>
      <c r="I228" s="4">
        <v>0.15248542151996369</v>
      </c>
      <c r="J228" s="4">
        <v>0.12734065810411044</v>
      </c>
      <c r="K228" s="4">
        <v>0.18886324100093665</v>
      </c>
    </row>
    <row r="229" spans="1:11" x14ac:dyDescent="0.35">
      <c r="A229">
        <v>200906</v>
      </c>
      <c r="B229" s="4">
        <v>-0.26</v>
      </c>
      <c r="C229" s="4">
        <v>2.72</v>
      </c>
      <c r="D229" s="4">
        <v>-1.58</v>
      </c>
      <c r="E229" s="4">
        <v>7.0000000000000007E-2</v>
      </c>
      <c r="F229" s="4">
        <v>0.53</v>
      </c>
      <c r="G229" s="4">
        <v>0.13371987394439644</v>
      </c>
      <c r="H229" s="4">
        <v>0.10690808325518619</v>
      </c>
      <c r="I229" s="4">
        <v>0.10235296325213294</v>
      </c>
      <c r="J229" s="4">
        <v>0.13820972495324091</v>
      </c>
      <c r="K229" s="4">
        <v>0.19738690184550067</v>
      </c>
    </row>
    <row r="230" spans="1:11" x14ac:dyDescent="0.35">
      <c r="A230">
        <v>200907</v>
      </c>
      <c r="B230" s="4">
        <v>8.6</v>
      </c>
      <c r="C230" s="4">
        <v>-0.72</v>
      </c>
      <c r="D230" s="4">
        <v>3.93</v>
      </c>
      <c r="E230" s="4">
        <v>0.1</v>
      </c>
      <c r="F230" s="4">
        <v>0.34</v>
      </c>
      <c r="G230" s="4">
        <v>0.20818527854546931</v>
      </c>
      <c r="H230" s="4">
        <v>0.29906493297893022</v>
      </c>
      <c r="I230" s="4">
        <v>0.26132338307890512</v>
      </c>
      <c r="J230" s="4">
        <v>0.27552462328242877</v>
      </c>
      <c r="K230" s="4">
        <v>0.23472713404063528</v>
      </c>
    </row>
    <row r="231" spans="1:11" x14ac:dyDescent="0.35">
      <c r="A231">
        <v>200908</v>
      </c>
      <c r="B231" s="4">
        <v>3.88</v>
      </c>
      <c r="C231" s="4">
        <v>1.51</v>
      </c>
      <c r="D231" s="4">
        <v>4.59</v>
      </c>
      <c r="E231" s="4">
        <v>-1.56</v>
      </c>
      <c r="F231" s="4">
        <v>1.61</v>
      </c>
      <c r="G231" s="4">
        <v>2.5857944025226232E-2</v>
      </c>
      <c r="H231" s="4">
        <v>9.0942227601275794E-2</v>
      </c>
      <c r="I231" s="4">
        <v>6.9890125141091608E-2</v>
      </c>
      <c r="J231" s="4">
        <v>6.7050251024563301E-2</v>
      </c>
      <c r="K231" s="4">
        <v>0.15282629406160686</v>
      </c>
    </row>
    <row r="232" spans="1:11" x14ac:dyDescent="0.35">
      <c r="A232">
        <v>200909</v>
      </c>
      <c r="B232" s="4">
        <v>4.46</v>
      </c>
      <c r="C232" s="4">
        <v>1.84</v>
      </c>
      <c r="D232" s="4">
        <v>0.55000000000000004</v>
      </c>
      <c r="E232" s="4">
        <v>0.91</v>
      </c>
      <c r="F232" s="4">
        <v>-0.75</v>
      </c>
      <c r="G232" s="4">
        <v>0.10655177476597189</v>
      </c>
      <c r="H232" s="4">
        <v>0.10298314418883425</v>
      </c>
      <c r="I232" s="4">
        <v>0.10083798728266014</v>
      </c>
      <c r="J232" s="4">
        <v>5.7519259503619025E-2</v>
      </c>
      <c r="K232" s="4">
        <v>8.2806347691206206E-2</v>
      </c>
    </row>
    <row r="233" spans="1:11" x14ac:dyDescent="0.35">
      <c r="A233">
        <v>200910</v>
      </c>
      <c r="B233" s="4">
        <v>-2.1</v>
      </c>
      <c r="C233" s="4">
        <v>-0.56000000000000005</v>
      </c>
      <c r="D233" s="4">
        <v>-2.19</v>
      </c>
      <c r="E233" s="4">
        <v>3.42</v>
      </c>
      <c r="F233" s="4">
        <v>-0.67</v>
      </c>
      <c r="G233" s="4">
        <v>0.38263132242189846</v>
      </c>
      <c r="H233" s="4">
        <v>0.26534974406788236</v>
      </c>
      <c r="I233" s="4">
        <v>0.29043010578671136</v>
      </c>
      <c r="J233" s="4">
        <v>0.33895068545484675</v>
      </c>
      <c r="K233" s="4">
        <v>0.38357982555934789</v>
      </c>
    </row>
    <row r="234" spans="1:11" x14ac:dyDescent="0.35">
      <c r="A234">
        <v>200911</v>
      </c>
      <c r="B234" s="4">
        <v>3.64</v>
      </c>
      <c r="C234" s="4">
        <v>-2.46</v>
      </c>
      <c r="D234" s="4">
        <v>-1.35</v>
      </c>
      <c r="E234" s="4">
        <v>0.95</v>
      </c>
      <c r="F234" s="4">
        <v>-0.52</v>
      </c>
      <c r="G234" s="4">
        <v>-0.14132885841389942</v>
      </c>
      <c r="H234" s="4">
        <v>-4.0390180875496062E-2</v>
      </c>
      <c r="I234" s="4">
        <v>-8.2032038824767062E-2</v>
      </c>
      <c r="J234" s="4">
        <v>-0.12188863524614457</v>
      </c>
      <c r="K234" s="4">
        <v>2.7540360873694159E-2</v>
      </c>
    </row>
    <row r="235" spans="1:11" x14ac:dyDescent="0.35">
      <c r="A235">
        <v>200912</v>
      </c>
      <c r="B235" s="4">
        <v>1.93</v>
      </c>
      <c r="C235" s="4">
        <v>0.85</v>
      </c>
      <c r="D235" s="4">
        <v>0.79</v>
      </c>
      <c r="E235" s="4">
        <v>0.95</v>
      </c>
      <c r="F235" s="4">
        <v>-0.44</v>
      </c>
      <c r="G235" s="4">
        <v>0.13215971424926654</v>
      </c>
      <c r="H235" s="4">
        <v>0.12627672882800423</v>
      </c>
      <c r="I235" s="4">
        <v>0.12503038618928519</v>
      </c>
      <c r="J235" s="4">
        <v>0.11713854929654177</v>
      </c>
      <c r="K235" s="4">
        <v>0.15361351139041646</v>
      </c>
    </row>
    <row r="236" spans="1:11" x14ac:dyDescent="0.35">
      <c r="A236">
        <v>201001</v>
      </c>
      <c r="B236" s="4">
        <v>-3.73</v>
      </c>
      <c r="C236" s="4">
        <v>2.59</v>
      </c>
      <c r="D236" s="4">
        <v>-0.06</v>
      </c>
      <c r="E236" s="4">
        <v>-0.03</v>
      </c>
      <c r="F236" s="4">
        <v>1.05</v>
      </c>
      <c r="G236" s="4">
        <v>0.11523779838215542</v>
      </c>
      <c r="H236" s="4">
        <v>0.10989848107429045</v>
      </c>
      <c r="I236" s="4">
        <v>0.15473051744238198</v>
      </c>
      <c r="J236" s="4">
        <v>0.19483030545232283</v>
      </c>
      <c r="K236" s="4">
        <v>0.25684650881959725</v>
      </c>
    </row>
    <row r="237" spans="1:11" x14ac:dyDescent="0.35">
      <c r="A237">
        <v>201002</v>
      </c>
      <c r="B237" s="4">
        <v>1.29</v>
      </c>
      <c r="C237" s="4">
        <v>0.1</v>
      </c>
      <c r="D237" s="4">
        <v>0.14000000000000001</v>
      </c>
      <c r="E237" s="4">
        <v>-0.39</v>
      </c>
      <c r="F237" s="4">
        <v>-0.62</v>
      </c>
      <c r="G237" s="4">
        <v>-0.13808835693018762</v>
      </c>
      <c r="H237" s="4">
        <v>-0.16546608453684453</v>
      </c>
      <c r="I237" s="4">
        <v>-0.17152791968835635</v>
      </c>
      <c r="J237" s="4">
        <v>-0.19731258034066834</v>
      </c>
      <c r="K237" s="4">
        <v>-0.1652159113013032</v>
      </c>
    </row>
    <row r="238" spans="1:11" x14ac:dyDescent="0.35">
      <c r="A238">
        <v>201003</v>
      </c>
      <c r="B238" s="4">
        <v>6.24</v>
      </c>
      <c r="C238" s="4">
        <v>0.23</v>
      </c>
      <c r="D238" s="4">
        <v>3.07</v>
      </c>
      <c r="E238" s="4">
        <v>-0.32</v>
      </c>
      <c r="F238" s="4">
        <v>-0.13</v>
      </c>
      <c r="G238" s="4">
        <v>0.16014921646024893</v>
      </c>
      <c r="H238" s="4">
        <v>0.14517248225110091</v>
      </c>
      <c r="I238" s="4">
        <v>0.14212644553846765</v>
      </c>
      <c r="J238" s="4">
        <v>0.15921130475553613</v>
      </c>
      <c r="K238" s="4">
        <v>0.20977669060206727</v>
      </c>
    </row>
    <row r="239" spans="1:11" x14ac:dyDescent="0.35">
      <c r="A239">
        <v>201004</v>
      </c>
      <c r="B239" s="4">
        <v>0.48</v>
      </c>
      <c r="C239" s="4">
        <v>3.96</v>
      </c>
      <c r="D239" s="4">
        <v>0.82</v>
      </c>
      <c r="E239" s="4">
        <v>0.81</v>
      </c>
      <c r="F239" s="4">
        <v>0.74</v>
      </c>
      <c r="G239" s="4">
        <v>8.5675734192840025E-2</v>
      </c>
      <c r="H239" s="4">
        <v>6.3769596381499039E-2</v>
      </c>
      <c r="I239" s="4">
        <v>8.6545332827242083E-2</v>
      </c>
      <c r="J239" s="4">
        <v>8.7746047885548961E-2</v>
      </c>
      <c r="K239" s="4">
        <v>0.19027398839488163</v>
      </c>
    </row>
    <row r="240" spans="1:11" x14ac:dyDescent="0.35">
      <c r="A240">
        <v>201005</v>
      </c>
      <c r="B240" s="4">
        <v>-9.5399999999999991</v>
      </c>
      <c r="C240" s="4">
        <v>-0.28999999999999998</v>
      </c>
      <c r="D240" s="4">
        <v>-2.4900000000000002</v>
      </c>
      <c r="E240" s="4">
        <v>0.02</v>
      </c>
      <c r="F240" s="4">
        <v>0.18</v>
      </c>
      <c r="G240" s="4">
        <v>-0.36863588899787991</v>
      </c>
      <c r="H240" s="4">
        <v>-0.25741670138531281</v>
      </c>
      <c r="I240" s="4">
        <v>-0.32154013980740315</v>
      </c>
      <c r="J240" s="4">
        <v>-0.28592435340339906</v>
      </c>
      <c r="K240" s="4">
        <v>-0.38422266139657446</v>
      </c>
    </row>
    <row r="241" spans="1:11" x14ac:dyDescent="0.35">
      <c r="A241">
        <v>201006</v>
      </c>
      <c r="B241" s="4">
        <v>-3.15</v>
      </c>
      <c r="C241" s="4">
        <v>-0.05</v>
      </c>
      <c r="D241" s="4">
        <v>-2.69</v>
      </c>
      <c r="E241" s="4">
        <v>0.23</v>
      </c>
      <c r="F241" s="4">
        <v>-0.26</v>
      </c>
      <c r="G241" s="4">
        <v>-0.25489454378725362</v>
      </c>
      <c r="H241" s="4">
        <v>-0.26295925440474444</v>
      </c>
      <c r="I241" s="4">
        <v>-0.29881114712044665</v>
      </c>
      <c r="J241" s="4">
        <v>-0.25803779193205956</v>
      </c>
      <c r="K241" s="4">
        <v>-0.30975565280816919</v>
      </c>
    </row>
    <row r="242" spans="1:11" x14ac:dyDescent="0.35">
      <c r="A242">
        <v>201007</v>
      </c>
      <c r="B242" s="4">
        <v>8.2100000000000009</v>
      </c>
      <c r="C242" s="4">
        <v>-1.45</v>
      </c>
      <c r="D242" s="4">
        <v>1.29</v>
      </c>
      <c r="E242" s="4">
        <v>-0.55000000000000004</v>
      </c>
      <c r="F242" s="4">
        <v>1.81</v>
      </c>
      <c r="G242" s="4">
        <v>-5.1786354620101838E-2</v>
      </c>
      <c r="H242" s="4">
        <v>-0.11320411221727866</v>
      </c>
      <c r="I242" s="4">
        <v>-6.9696770258939944E-2</v>
      </c>
      <c r="J242" s="4">
        <v>-7.0742529613216254E-2</v>
      </c>
      <c r="K242" s="4">
        <v>-9.8535713467311492E-3</v>
      </c>
    </row>
    <row r="243" spans="1:11" x14ac:dyDescent="0.35">
      <c r="A243">
        <v>201008</v>
      </c>
      <c r="B243" s="4">
        <v>-3.9</v>
      </c>
      <c r="C243" s="4">
        <v>-0.35</v>
      </c>
      <c r="D243" s="4">
        <v>-1.92</v>
      </c>
      <c r="E243" s="4">
        <v>1.55</v>
      </c>
      <c r="F243" s="4">
        <v>-2.76</v>
      </c>
      <c r="G243" s="4">
        <v>-6.6872727272727306E-2</v>
      </c>
      <c r="H243" s="4">
        <v>1.5372611684343007E-2</v>
      </c>
      <c r="I243" s="4">
        <v>-1.774845249611201E-2</v>
      </c>
      <c r="J243" s="4">
        <v>-8.6268083727625289E-4</v>
      </c>
      <c r="K243" s="4">
        <v>3.6699328615496185E-2</v>
      </c>
    </row>
    <row r="244" spans="1:11" x14ac:dyDescent="0.35">
      <c r="A244">
        <v>201009</v>
      </c>
      <c r="B244" s="4">
        <v>9.85</v>
      </c>
      <c r="C244" s="4">
        <v>1.35</v>
      </c>
      <c r="D244" s="4">
        <v>-1.6</v>
      </c>
      <c r="E244" s="4">
        <v>-0.34</v>
      </c>
      <c r="F244" s="4">
        <v>1.3</v>
      </c>
      <c r="G244" s="4">
        <v>9.1116448843182818E-2</v>
      </c>
      <c r="H244" s="4">
        <v>3.5407720701355894E-2</v>
      </c>
      <c r="I244" s="4">
        <v>4.9420515206188176E-2</v>
      </c>
      <c r="J244" s="4">
        <v>1.9927665521969118E-2</v>
      </c>
      <c r="K244" s="4">
        <v>0.11041933711774399</v>
      </c>
    </row>
    <row r="245" spans="1:11" x14ac:dyDescent="0.35">
      <c r="A245">
        <v>201010</v>
      </c>
      <c r="B245" s="4">
        <v>3.94</v>
      </c>
      <c r="C245" s="4">
        <v>-0.14000000000000001</v>
      </c>
      <c r="D245" s="4">
        <v>-1.23</v>
      </c>
      <c r="E245" s="4">
        <v>1.1499999999999999</v>
      </c>
      <c r="F245" s="4">
        <v>0.15</v>
      </c>
      <c r="G245" s="4">
        <v>-9.814713827345245E-2</v>
      </c>
      <c r="H245" s="4">
        <v>-5.9372146504860002E-2</v>
      </c>
      <c r="I245" s="4">
        <v>-8.1668519802075457E-2</v>
      </c>
      <c r="J245" s="4">
        <v>-0.10633179488306777</v>
      </c>
      <c r="K245" s="4">
        <v>1.4882032667876466E-2</v>
      </c>
    </row>
    <row r="246" spans="1:11" x14ac:dyDescent="0.35">
      <c r="A246">
        <v>201011</v>
      </c>
      <c r="B246" s="4">
        <v>-2.17</v>
      </c>
      <c r="C246" s="4">
        <v>2</v>
      </c>
      <c r="D246" s="4">
        <v>-0.74</v>
      </c>
      <c r="E246" s="4">
        <v>-0.08</v>
      </c>
      <c r="F246" s="4">
        <v>0.91</v>
      </c>
      <c r="G246" s="4">
        <v>-4.1692044180490662E-2</v>
      </c>
      <c r="H246" s="4">
        <v>-5.0909737829858637E-2</v>
      </c>
      <c r="I246" s="4">
        <v>-6.931548682742017E-2</v>
      </c>
      <c r="J246" s="4">
        <v>-4.8625119494573488E-2</v>
      </c>
      <c r="K246" s="4">
        <v>1.0197220977140375E-2</v>
      </c>
    </row>
    <row r="247" spans="1:11" x14ac:dyDescent="0.35">
      <c r="A247">
        <v>201012</v>
      </c>
      <c r="B247" s="4">
        <v>7.6</v>
      </c>
      <c r="C247" s="4">
        <v>2.0099999999999998</v>
      </c>
      <c r="D247" s="4">
        <v>1.79</v>
      </c>
      <c r="E247" s="4">
        <v>-2.12</v>
      </c>
      <c r="F247" s="4">
        <v>1.57</v>
      </c>
      <c r="G247" s="4">
        <v>0.12688255459797593</v>
      </c>
      <c r="H247" s="4">
        <v>0.10388781459671459</v>
      </c>
      <c r="I247" s="4">
        <v>0.12564741139379598</v>
      </c>
      <c r="J247" s="4">
        <v>0.10862961028403451</v>
      </c>
      <c r="K247" s="4">
        <v>0.19838849152349214</v>
      </c>
    </row>
    <row r="248" spans="1:11" x14ac:dyDescent="0.35">
      <c r="A248">
        <v>201101</v>
      </c>
      <c r="B248" s="4">
        <v>2.13</v>
      </c>
      <c r="C248" s="4">
        <v>-1.37</v>
      </c>
      <c r="D248" s="4">
        <v>2.81</v>
      </c>
      <c r="E248" s="4">
        <v>-0.76</v>
      </c>
      <c r="F248" s="4">
        <v>1.66</v>
      </c>
      <c r="G248" s="4">
        <v>-1.9741928871122028E-3</v>
      </c>
      <c r="H248" s="4">
        <v>-7.6690468069902096E-3</v>
      </c>
      <c r="I248" s="4">
        <v>4.8492794556239893E-2</v>
      </c>
      <c r="J248" s="4">
        <v>-5.1345991938007707E-3</v>
      </c>
      <c r="K248" s="4">
        <v>5.177579187258341E-2</v>
      </c>
    </row>
    <row r="249" spans="1:11" x14ac:dyDescent="0.35">
      <c r="A249">
        <v>201102</v>
      </c>
      <c r="B249" s="4">
        <v>3.49</v>
      </c>
      <c r="C249" s="4">
        <v>0.11</v>
      </c>
      <c r="D249" s="4">
        <v>0.47</v>
      </c>
      <c r="E249" s="4">
        <v>-0.69</v>
      </c>
      <c r="F249" s="4">
        <v>0.14000000000000001</v>
      </c>
      <c r="G249" s="4">
        <v>7.6228733899188494E-2</v>
      </c>
      <c r="H249" s="4">
        <v>-5.6880014601493389E-2</v>
      </c>
      <c r="I249" s="4">
        <v>-3.7421938133002874E-2</v>
      </c>
      <c r="J249" s="4">
        <v>-6.0551672131195056E-2</v>
      </c>
      <c r="K249" s="4">
        <v>-4.8623783454987746E-2</v>
      </c>
    </row>
    <row r="250" spans="1:11" x14ac:dyDescent="0.35">
      <c r="A250">
        <v>201103</v>
      </c>
      <c r="B250" s="4">
        <v>-0.68</v>
      </c>
      <c r="C250" s="4">
        <v>1.29</v>
      </c>
      <c r="D250" s="4">
        <v>-1.58</v>
      </c>
      <c r="E250" s="4">
        <v>1.72</v>
      </c>
      <c r="F250" s="4">
        <v>-0.22</v>
      </c>
      <c r="G250" s="4">
        <v>-0.22703853504196703</v>
      </c>
      <c r="H250" s="4">
        <v>-0.27979021467141063</v>
      </c>
      <c r="I250" s="4">
        <v>-0.28656833577300667</v>
      </c>
      <c r="J250" s="4">
        <v>-0.28290780181331288</v>
      </c>
      <c r="K250" s="4">
        <v>-0.35579374706042544</v>
      </c>
    </row>
    <row r="251" spans="1:11" x14ac:dyDescent="0.35">
      <c r="A251">
        <v>201104</v>
      </c>
      <c r="B251" s="4">
        <v>4.47</v>
      </c>
      <c r="C251" s="4">
        <v>-0.83</v>
      </c>
      <c r="D251" s="4">
        <v>-1.83</v>
      </c>
      <c r="E251" s="4">
        <v>1.37</v>
      </c>
      <c r="F251" s="4">
        <v>-0.11</v>
      </c>
      <c r="G251" s="4">
        <v>-1.8277724135464579E-2</v>
      </c>
      <c r="H251" s="4">
        <v>-0.10644636290908638</v>
      </c>
      <c r="I251" s="4">
        <v>-4.7608295667826983E-2</v>
      </c>
      <c r="J251" s="4">
        <v>-5.3640685431886492E-2</v>
      </c>
      <c r="K251" s="4">
        <v>-6.275408529294535E-2</v>
      </c>
    </row>
    <row r="252" spans="1:11" x14ac:dyDescent="0.35">
      <c r="A252">
        <v>201105</v>
      </c>
      <c r="B252" s="4">
        <v>-2.1</v>
      </c>
      <c r="C252" s="4">
        <v>-0.44</v>
      </c>
      <c r="D252" s="4">
        <v>-1.33</v>
      </c>
      <c r="E252" s="4">
        <v>1.95</v>
      </c>
      <c r="F252" s="4">
        <v>-0.63</v>
      </c>
      <c r="G252" s="4">
        <v>-0.14140194524023364</v>
      </c>
      <c r="H252" s="4">
        <v>-6.0317915261832944E-2</v>
      </c>
      <c r="I252" s="4">
        <v>-6.3062398848937828E-2</v>
      </c>
      <c r="J252" s="4">
        <v>-3.2206404439647729E-2</v>
      </c>
      <c r="K252" s="4">
        <v>-2.4915974556262377E-2</v>
      </c>
    </row>
    <row r="253" spans="1:11" x14ac:dyDescent="0.35">
      <c r="A253">
        <v>201106</v>
      </c>
      <c r="B253" s="4">
        <v>-1.52</v>
      </c>
      <c r="C253" s="4">
        <v>-0.12</v>
      </c>
      <c r="D253" s="4">
        <v>0.49</v>
      </c>
      <c r="E253" s="4">
        <v>1.85</v>
      </c>
      <c r="F253" s="4">
        <v>-0.43</v>
      </c>
      <c r="G253" s="4">
        <v>-0.13865187653821753</v>
      </c>
      <c r="H253" s="4">
        <v>-4.3683776861627832E-2</v>
      </c>
      <c r="I253" s="4">
        <v>-6.4806883048867059E-2</v>
      </c>
      <c r="J253" s="4">
        <v>-0.11963930228309649</v>
      </c>
      <c r="K253" s="4">
        <v>-0.1223776223776224</v>
      </c>
    </row>
    <row r="254" spans="1:11" x14ac:dyDescent="0.35">
      <c r="A254">
        <v>201107</v>
      </c>
      <c r="B254" s="4">
        <v>-1.7</v>
      </c>
      <c r="C254" s="4">
        <v>1.22</v>
      </c>
      <c r="D254" s="4">
        <v>-2.1800000000000002</v>
      </c>
      <c r="E254" s="4">
        <v>1.63</v>
      </c>
      <c r="F254" s="4">
        <v>-1.25</v>
      </c>
      <c r="G254" s="4">
        <v>-3.0465004712310728E-2</v>
      </c>
      <c r="H254" s="4">
        <v>-5.5654766583202009E-2</v>
      </c>
      <c r="I254" s="4">
        <v>-7.1618504027351926E-2</v>
      </c>
      <c r="J254" s="4">
        <v>-0.10291680070860698</v>
      </c>
      <c r="K254" s="4">
        <v>9.0408602150537698E-2</v>
      </c>
    </row>
    <row r="255" spans="1:11" x14ac:dyDescent="0.35">
      <c r="A255">
        <v>201108</v>
      </c>
      <c r="B255" s="4">
        <v>-7.52</v>
      </c>
      <c r="C255" s="4">
        <v>-0.5</v>
      </c>
      <c r="D255" s="4">
        <v>-1.8</v>
      </c>
      <c r="E255" s="4">
        <v>2.73</v>
      </c>
      <c r="F255" s="4">
        <v>-0.76</v>
      </c>
      <c r="G255" s="4">
        <v>-2.6197620551695056E-2</v>
      </c>
      <c r="H255" s="4">
        <v>5.1426742195296415E-2</v>
      </c>
      <c r="I255" s="4">
        <v>-2.6621093446469901E-2</v>
      </c>
      <c r="J255" s="4">
        <v>-3.708736345700403E-2</v>
      </c>
      <c r="K255" s="4">
        <v>-3.969714964370552E-2</v>
      </c>
    </row>
    <row r="256" spans="1:11" x14ac:dyDescent="0.35">
      <c r="A256">
        <v>201109</v>
      </c>
      <c r="B256" s="4">
        <v>-9.1999999999999993</v>
      </c>
      <c r="C256" s="4">
        <v>-1.06</v>
      </c>
      <c r="D256" s="4">
        <v>0.74</v>
      </c>
      <c r="E256" s="4">
        <v>1.95</v>
      </c>
      <c r="F256" s="4">
        <v>0.85</v>
      </c>
      <c r="G256" s="4">
        <v>-0.16279475612659022</v>
      </c>
      <c r="H256" s="4">
        <v>-9.5873473373604967E-2</v>
      </c>
      <c r="I256" s="4">
        <v>-0.11980417583114322</v>
      </c>
      <c r="J256" s="4">
        <v>-9.3649998277942736E-2</v>
      </c>
      <c r="K256" s="4">
        <v>-0.26670176670176682</v>
      </c>
    </row>
    <row r="257" spans="1:11" x14ac:dyDescent="0.35">
      <c r="A257">
        <v>201110</v>
      </c>
      <c r="B257" s="4">
        <v>10.01</v>
      </c>
      <c r="C257" s="4">
        <v>-2.38</v>
      </c>
      <c r="D257" s="4">
        <v>-1.92</v>
      </c>
      <c r="E257" s="4">
        <v>-0.22</v>
      </c>
      <c r="F257" s="4">
        <v>-0.98</v>
      </c>
      <c r="G257" s="4">
        <v>0.19829861771838142</v>
      </c>
      <c r="H257" s="4">
        <v>8.9506614471485779E-2</v>
      </c>
      <c r="I257" s="4">
        <v>0.1145923930627939</v>
      </c>
      <c r="J257" s="4">
        <v>5.407821281984404E-2</v>
      </c>
      <c r="K257" s="4">
        <v>6.6793509856772904E-2</v>
      </c>
    </row>
    <row r="258" spans="1:11" x14ac:dyDescent="0.35">
      <c r="A258">
        <v>201111</v>
      </c>
      <c r="B258" s="4">
        <v>-2.64</v>
      </c>
      <c r="C258" s="4">
        <v>-1.01</v>
      </c>
      <c r="D258" s="4">
        <v>-0.75</v>
      </c>
      <c r="E258" s="4">
        <v>1.43</v>
      </c>
      <c r="F258" s="4">
        <v>0.55000000000000004</v>
      </c>
      <c r="G258" s="4">
        <v>0.16916426038135357</v>
      </c>
      <c r="H258" s="4">
        <v>9.4156459151415572E-2</v>
      </c>
      <c r="I258" s="4">
        <v>0.10386629333823205</v>
      </c>
      <c r="J258" s="4">
        <v>0.10495625573619038</v>
      </c>
      <c r="K258" s="4">
        <v>8.5448053120423695E-2</v>
      </c>
    </row>
    <row r="259" spans="1:11" x14ac:dyDescent="0.35">
      <c r="A259">
        <v>201112</v>
      </c>
      <c r="B259" s="4">
        <v>-0.44</v>
      </c>
      <c r="C259" s="4">
        <v>-0.27</v>
      </c>
      <c r="D259" s="4">
        <v>1.81</v>
      </c>
      <c r="E259" s="4">
        <v>0.25</v>
      </c>
      <c r="F259" s="4">
        <v>1.44</v>
      </c>
      <c r="G259" s="4">
        <v>6.2189414274898325E-2</v>
      </c>
      <c r="H259" s="4">
        <v>9.6997862109496236E-2</v>
      </c>
      <c r="I259" s="4">
        <v>8.6323429424467246E-2</v>
      </c>
      <c r="J259" s="4">
        <v>0.10906755634805232</v>
      </c>
      <c r="K259" s="4">
        <v>7.1122732472626127E-2</v>
      </c>
    </row>
    <row r="260" spans="1:11" x14ac:dyDescent="0.35">
      <c r="A260">
        <v>201201</v>
      </c>
      <c r="B260" s="4">
        <v>5.61</v>
      </c>
      <c r="C260" s="4">
        <v>1.99</v>
      </c>
      <c r="D260" s="4">
        <v>-0.77</v>
      </c>
      <c r="E260" s="4">
        <v>-2.0099999999999998</v>
      </c>
      <c r="F260" s="4">
        <v>-1.03</v>
      </c>
      <c r="G260" s="4">
        <v>0.15949972891789144</v>
      </c>
      <c r="H260" s="4">
        <v>0.17376912178757209</v>
      </c>
      <c r="I260" s="4">
        <v>0.22451233811856741</v>
      </c>
      <c r="J260" s="4">
        <v>0.2375393526548939</v>
      </c>
      <c r="K260" s="4">
        <v>0.27481639421937931</v>
      </c>
    </row>
    <row r="261" spans="1:11" x14ac:dyDescent="0.35">
      <c r="A261">
        <v>201202</v>
      </c>
      <c r="B261" s="4">
        <v>4.93</v>
      </c>
      <c r="C261" s="4">
        <v>-0.87</v>
      </c>
      <c r="D261" s="4">
        <v>-0.31</v>
      </c>
      <c r="E261" s="4">
        <v>-0.41</v>
      </c>
      <c r="F261" s="4">
        <v>-0.17</v>
      </c>
      <c r="G261" s="4">
        <v>0.24913697883072061</v>
      </c>
      <c r="H261" s="4">
        <v>0.14500340602196349</v>
      </c>
      <c r="I261" s="4">
        <v>0.17289691869969659</v>
      </c>
      <c r="J261" s="4">
        <v>0.17201711093515215</v>
      </c>
      <c r="K261" s="4">
        <v>0.14664592650204178</v>
      </c>
    </row>
    <row r="262" spans="1:11" x14ac:dyDescent="0.35">
      <c r="A262">
        <v>201203</v>
      </c>
      <c r="B262" s="4">
        <v>1.24</v>
      </c>
      <c r="C262" s="4">
        <v>-0.2</v>
      </c>
      <c r="D262" s="4">
        <v>0.04</v>
      </c>
      <c r="E262" s="4">
        <v>0.46</v>
      </c>
      <c r="F262" s="4">
        <v>1.21</v>
      </c>
      <c r="G262" s="4">
        <v>0.1968937722201789</v>
      </c>
      <c r="H262" s="4">
        <v>0.27943749452702871</v>
      </c>
      <c r="I262" s="4">
        <v>0.26187922552380127</v>
      </c>
      <c r="J262" s="4">
        <v>0.21277129467007072</v>
      </c>
      <c r="K262" s="4">
        <v>0.16231033665244188</v>
      </c>
    </row>
    <row r="263" spans="1:11" x14ac:dyDescent="0.35">
      <c r="A263">
        <v>201204</v>
      </c>
      <c r="B263" s="4">
        <v>-1.1100000000000001</v>
      </c>
      <c r="C263" s="4">
        <v>0.25</v>
      </c>
      <c r="D263" s="4">
        <v>-1.68</v>
      </c>
      <c r="E263" s="4">
        <v>2.23</v>
      </c>
      <c r="F263" s="4">
        <v>-0.12</v>
      </c>
      <c r="G263" s="4">
        <v>0.1709032547987418</v>
      </c>
      <c r="H263" s="4">
        <v>0.15814336741544355</v>
      </c>
      <c r="I263" s="4">
        <v>0.15284600475997479</v>
      </c>
      <c r="J263" s="4">
        <v>0.13744910059580495</v>
      </c>
      <c r="K263" s="4">
        <v>0.20027191825972313</v>
      </c>
    </row>
    <row r="264" spans="1:11" x14ac:dyDescent="0.35">
      <c r="A264">
        <v>201205</v>
      </c>
      <c r="B264" s="4">
        <v>-8.8800000000000008</v>
      </c>
      <c r="C264" s="4">
        <v>-0.34</v>
      </c>
      <c r="D264" s="4">
        <v>0.08</v>
      </c>
      <c r="E264" s="4">
        <v>2.06</v>
      </c>
      <c r="F264" s="4">
        <v>1.76</v>
      </c>
      <c r="G264" s="4">
        <v>-0.281149829700997</v>
      </c>
      <c r="H264" s="4">
        <v>-0.11591871533399289</v>
      </c>
      <c r="I264" s="4">
        <v>-0.1554097000441943</v>
      </c>
      <c r="J264" s="4">
        <v>-0.16164528854227111</v>
      </c>
      <c r="K264" s="4">
        <v>-0.17317985884136244</v>
      </c>
    </row>
    <row r="265" spans="1:11" x14ac:dyDescent="0.35">
      <c r="A265">
        <v>201206</v>
      </c>
      <c r="B265" s="4">
        <v>4.8499999999999996</v>
      </c>
      <c r="C265" s="4">
        <v>-1.41</v>
      </c>
      <c r="D265" s="4">
        <v>1.43</v>
      </c>
      <c r="E265" s="4">
        <v>-0.59</v>
      </c>
      <c r="F265" s="4">
        <v>0.93</v>
      </c>
      <c r="G265" s="4">
        <v>0.1581281129195039</v>
      </c>
      <c r="H265" s="4">
        <v>0.22965796720039455</v>
      </c>
      <c r="I265" s="4">
        <v>0.21995588889426332</v>
      </c>
      <c r="J265" s="4">
        <v>0.22276005587388459</v>
      </c>
      <c r="K265" s="4">
        <v>0.10703409714941836</v>
      </c>
    </row>
    <row r="266" spans="1:11" x14ac:dyDescent="0.35">
      <c r="A266">
        <v>201207</v>
      </c>
      <c r="B266" s="4">
        <v>0.85</v>
      </c>
      <c r="C266" s="4">
        <v>-1.67</v>
      </c>
      <c r="D266" s="4">
        <v>-1.04</v>
      </c>
      <c r="E266" s="4">
        <v>1.38</v>
      </c>
      <c r="F266" s="4">
        <v>-0.54</v>
      </c>
      <c r="G266" s="4">
        <v>0.38437649307214528</v>
      </c>
      <c r="H266" s="4">
        <v>0.3328824660398676</v>
      </c>
      <c r="I266" s="4">
        <v>0.32848088155445854</v>
      </c>
      <c r="J266" s="4">
        <v>0.36148282274094601</v>
      </c>
      <c r="K266" s="4">
        <v>0.33177339901477831</v>
      </c>
    </row>
    <row r="267" spans="1:11" x14ac:dyDescent="0.35">
      <c r="A267">
        <v>201208</v>
      </c>
      <c r="B267" s="4">
        <v>2.78</v>
      </c>
      <c r="C267" s="4">
        <v>-0.24</v>
      </c>
      <c r="D267" s="4">
        <v>0.61</v>
      </c>
      <c r="E267" s="4">
        <v>-0.86</v>
      </c>
      <c r="F267" s="4">
        <v>-0.24</v>
      </c>
      <c r="G267" s="4">
        <v>0.59045960220249483</v>
      </c>
      <c r="H267" s="4">
        <v>0.48304324868189663</v>
      </c>
      <c r="I267" s="4">
        <v>0.5228631266634669</v>
      </c>
      <c r="J267" s="4">
        <v>0.48462346727209604</v>
      </c>
      <c r="K267" s="4">
        <v>0.57337883959044378</v>
      </c>
    </row>
    <row r="268" spans="1:11" x14ac:dyDescent="0.35">
      <c r="A268">
        <v>201209</v>
      </c>
      <c r="B268" s="4">
        <v>3.07</v>
      </c>
      <c r="C268" s="4">
        <v>1.1200000000000001</v>
      </c>
      <c r="D268" s="4">
        <v>1.21</v>
      </c>
      <c r="E268" s="4">
        <v>-1.47</v>
      </c>
      <c r="F268" s="4">
        <v>0.23</v>
      </c>
      <c r="G268" s="4">
        <v>-0.20529786957087703</v>
      </c>
      <c r="H268" s="4">
        <v>-0.12720718892805727</v>
      </c>
      <c r="I268" s="4">
        <v>-0.13094283933183215</v>
      </c>
      <c r="J268" s="4">
        <v>-0.12395541219845851</v>
      </c>
      <c r="K268" s="4">
        <v>-0.12450840933813079</v>
      </c>
    </row>
    <row r="269" spans="1:11" x14ac:dyDescent="0.35">
      <c r="A269">
        <v>201210</v>
      </c>
      <c r="B269" s="4">
        <v>-0.43</v>
      </c>
      <c r="C269" s="4">
        <v>-0.5</v>
      </c>
      <c r="D269" s="4">
        <v>2.34</v>
      </c>
      <c r="E269" s="4">
        <v>-0.68</v>
      </c>
      <c r="F269" s="4">
        <v>1.53</v>
      </c>
      <c r="G269" s="4">
        <v>7.8055544628456763E-2</v>
      </c>
      <c r="H269" s="4">
        <v>0.1497502037366335</v>
      </c>
      <c r="I269" s="4">
        <v>0.12466400535199895</v>
      </c>
      <c r="J269" s="4">
        <v>0.11550918440352054</v>
      </c>
      <c r="K269" s="4">
        <v>8.0979020979020988E-2</v>
      </c>
    </row>
    <row r="270" spans="1:11" x14ac:dyDescent="0.35">
      <c r="A270">
        <v>201211</v>
      </c>
      <c r="B270" s="4">
        <v>1.32</v>
      </c>
      <c r="C270" s="4">
        <v>-1.1100000000000001</v>
      </c>
      <c r="D270" s="4">
        <v>0.12</v>
      </c>
      <c r="E270" s="4">
        <v>7.0000000000000007E-2</v>
      </c>
      <c r="F270" s="4">
        <v>0.19</v>
      </c>
      <c r="G270" s="4">
        <v>0.57147132621905139</v>
      </c>
      <c r="H270" s="4">
        <v>0.56184714278118086</v>
      </c>
      <c r="I270" s="4">
        <v>0.53993185423649204</v>
      </c>
      <c r="J270" s="4">
        <v>0.5774501688900513</v>
      </c>
      <c r="K270" s="4">
        <v>0.66338076461512085</v>
      </c>
    </row>
    <row r="271" spans="1:11" x14ac:dyDescent="0.35">
      <c r="A271">
        <v>201212</v>
      </c>
      <c r="B271" s="4">
        <v>2.2999999999999998</v>
      </c>
      <c r="C271" s="4">
        <v>1.6</v>
      </c>
      <c r="D271" s="4">
        <v>3.51</v>
      </c>
      <c r="E271" s="4">
        <v>-1.64</v>
      </c>
      <c r="F271" s="4">
        <v>1.1499999999999999</v>
      </c>
      <c r="G271" s="4">
        <v>-0.37636048894695984</v>
      </c>
      <c r="H271" s="4">
        <v>-0.37647672156111822</v>
      </c>
      <c r="I271" s="4">
        <v>-0.39989491177680891</v>
      </c>
      <c r="J271" s="4">
        <v>-0.39720846460691384</v>
      </c>
      <c r="K271" s="4">
        <v>-0.37950664136622381</v>
      </c>
    </row>
    <row r="272" spans="1:11" x14ac:dyDescent="0.35">
      <c r="A272">
        <v>201301</v>
      </c>
      <c r="B272" s="4">
        <v>5.46</v>
      </c>
      <c r="C272" s="4">
        <v>0.34</v>
      </c>
      <c r="D272" s="4">
        <v>1.97</v>
      </c>
      <c r="E272" s="4">
        <v>-1.24</v>
      </c>
      <c r="F272" s="4">
        <v>1.49</v>
      </c>
      <c r="G272" s="4">
        <v>-0.10535772623325723</v>
      </c>
      <c r="H272" s="4">
        <v>-0.1230400750038485</v>
      </c>
      <c r="I272" s="4">
        <v>-0.10567900022671139</v>
      </c>
      <c r="J272" s="4">
        <v>-0.10205359378913115</v>
      </c>
      <c r="K272" s="4">
        <v>-0.10842803030303028</v>
      </c>
    </row>
    <row r="273" spans="1:11" x14ac:dyDescent="0.35">
      <c r="A273">
        <v>201302</v>
      </c>
      <c r="B273" s="4">
        <v>0.09</v>
      </c>
      <c r="C273" s="4">
        <v>0.36</v>
      </c>
      <c r="D273" s="4">
        <v>-0.73</v>
      </c>
      <c r="E273" s="4">
        <v>0.8</v>
      </c>
      <c r="F273" s="4">
        <v>0.32</v>
      </c>
      <c r="G273" s="4">
        <v>-0.14068775468324002</v>
      </c>
      <c r="H273" s="4">
        <v>-0.11055850609560924</v>
      </c>
      <c r="I273" s="4">
        <v>-6.8104424108706541E-2</v>
      </c>
      <c r="J273" s="4">
        <v>-5.1787551455949599E-2</v>
      </c>
      <c r="K273" s="4">
        <v>-0.10364333652924251</v>
      </c>
    </row>
    <row r="274" spans="1:11" x14ac:dyDescent="0.35">
      <c r="A274">
        <v>201303</v>
      </c>
      <c r="B274" s="4">
        <v>2.2999999999999998</v>
      </c>
      <c r="C274" s="4">
        <v>0.64</v>
      </c>
      <c r="D274" s="4">
        <v>-1.86</v>
      </c>
      <c r="E274" s="4">
        <v>1.04</v>
      </c>
      <c r="F274" s="4">
        <v>0.84</v>
      </c>
      <c r="G274" s="4">
        <v>-0.26288906037555604</v>
      </c>
      <c r="H274" s="4">
        <v>-0.33250536141459186</v>
      </c>
      <c r="I274" s="4">
        <v>-0.30437140473367608</v>
      </c>
      <c r="J274" s="4">
        <v>-0.33168224636774779</v>
      </c>
      <c r="K274" s="4">
        <v>-0.26537216828478982</v>
      </c>
    </row>
    <row r="275" spans="1:11" x14ac:dyDescent="0.35">
      <c r="A275">
        <v>201304</v>
      </c>
      <c r="B275" s="4">
        <v>3.02</v>
      </c>
      <c r="C275" s="4">
        <v>-1.04</v>
      </c>
      <c r="D275" s="4">
        <v>0.9</v>
      </c>
      <c r="E275" s="4">
        <v>-0.21</v>
      </c>
      <c r="F275" s="4">
        <v>1.19</v>
      </c>
      <c r="G275" s="4">
        <v>0.18450051493305886</v>
      </c>
      <c r="H275" s="4">
        <v>0.2149719404760958</v>
      </c>
      <c r="I275" s="4">
        <v>0.26314197558524366</v>
      </c>
      <c r="J275" s="4">
        <v>0.24816848292110327</v>
      </c>
      <c r="K275" s="4">
        <v>0.14350649350649358</v>
      </c>
    </row>
    <row r="276" spans="1:11" x14ac:dyDescent="0.35">
      <c r="A276">
        <v>201305</v>
      </c>
      <c r="B276" s="4">
        <v>0.56000000000000005</v>
      </c>
      <c r="C276" s="4">
        <v>-0.57999999999999996</v>
      </c>
      <c r="D276" s="4">
        <v>0.9</v>
      </c>
      <c r="E276" s="4">
        <v>-0.6</v>
      </c>
      <c r="F276" s="4">
        <v>-1.04</v>
      </c>
      <c r="G276" s="4">
        <v>2.9424729997795884E-2</v>
      </c>
      <c r="H276" s="4">
        <v>-2.2663231660122074E-2</v>
      </c>
      <c r="I276" s="4">
        <v>3.6469324571934081E-2</v>
      </c>
      <c r="J276" s="4">
        <v>8.940858555951392E-3</v>
      </c>
      <c r="K276" s="4">
        <v>9.738372093023262E-2</v>
      </c>
    </row>
    <row r="277" spans="1:11" x14ac:dyDescent="0.35">
      <c r="A277">
        <v>201306</v>
      </c>
      <c r="B277" s="4">
        <v>-2.52</v>
      </c>
      <c r="C277" s="4">
        <v>0.28999999999999998</v>
      </c>
      <c r="D277" s="4">
        <v>-0.02</v>
      </c>
      <c r="E277" s="4">
        <v>0.36</v>
      </c>
      <c r="F277" s="4">
        <v>0.55000000000000004</v>
      </c>
      <c r="G277" s="4">
        <v>4.8495878385611757E-2</v>
      </c>
      <c r="H277" s="4">
        <v>4.4197028266543814E-3</v>
      </c>
      <c r="I277" s="4">
        <v>-1.5520415503346707E-2</v>
      </c>
      <c r="J277" s="4">
        <v>-3.6430218812773307E-2</v>
      </c>
      <c r="K277" s="4">
        <v>-0.10198675496688747</v>
      </c>
    </row>
    <row r="278" spans="1:11" x14ac:dyDescent="0.35">
      <c r="A278">
        <v>201307</v>
      </c>
      <c r="B278" s="4">
        <v>5.58</v>
      </c>
      <c r="C278" s="4">
        <v>0.11</v>
      </c>
      <c r="D278" s="4">
        <v>0.44</v>
      </c>
      <c r="E278" s="4">
        <v>-0.75</v>
      </c>
      <c r="F278" s="4">
        <v>-0.32</v>
      </c>
      <c r="G278" s="4">
        <v>0.10200122523994293</v>
      </c>
      <c r="H278" s="4">
        <v>1.2406569421652192E-2</v>
      </c>
      <c r="I278" s="4">
        <v>5.6911626294149587E-2</v>
      </c>
      <c r="J278" s="4">
        <v>7.0982464568820625E-2</v>
      </c>
      <c r="K278" s="4">
        <v>8.1120943952802449E-2</v>
      </c>
    </row>
    <row r="279" spans="1:11" x14ac:dyDescent="0.35">
      <c r="A279">
        <v>201308</v>
      </c>
      <c r="B279" s="4">
        <v>-1.83</v>
      </c>
      <c r="C279" s="4">
        <v>1.1100000000000001</v>
      </c>
      <c r="D279" s="4">
        <v>-0.77</v>
      </c>
      <c r="E279" s="4">
        <v>0.55000000000000004</v>
      </c>
      <c r="F279" s="4">
        <v>-1.1000000000000001</v>
      </c>
      <c r="G279" s="4">
        <v>4.6326322616518922E-4</v>
      </c>
      <c r="H279" s="4">
        <v>-3.7029407736524855E-2</v>
      </c>
      <c r="I279" s="4">
        <v>-4.3295622982418069E-2</v>
      </c>
      <c r="J279" s="4">
        <v>-1.4018167545138516E-2</v>
      </c>
      <c r="K279" s="4">
        <v>-1.2278308321964526E-2</v>
      </c>
    </row>
    <row r="280" spans="1:11" x14ac:dyDescent="0.35">
      <c r="A280">
        <v>201309</v>
      </c>
      <c r="B280" s="4">
        <v>5.52</v>
      </c>
      <c r="C280" s="4">
        <v>2.1</v>
      </c>
      <c r="D280" s="4">
        <v>-0.59</v>
      </c>
      <c r="E280" s="4">
        <v>-0.56999999999999995</v>
      </c>
      <c r="F280" s="4">
        <v>-0.31</v>
      </c>
      <c r="G280" s="4">
        <v>-0.12121380502562207</v>
      </c>
      <c r="H280" s="4">
        <v>-3.6547903328856934E-2</v>
      </c>
      <c r="I280" s="4">
        <v>-2.8680665699104546E-2</v>
      </c>
      <c r="J280" s="4">
        <v>-3.6225031413839481E-2</v>
      </c>
      <c r="K280" s="4">
        <v>-7.3572744014732905E-2</v>
      </c>
    </row>
    <row r="281" spans="1:11" x14ac:dyDescent="0.35">
      <c r="A281">
        <v>201310</v>
      </c>
      <c r="B281" s="4">
        <v>3.71</v>
      </c>
      <c r="C281" s="4">
        <v>-1.45</v>
      </c>
      <c r="D281" s="4">
        <v>1.95</v>
      </c>
      <c r="E281" s="4">
        <v>0.61</v>
      </c>
      <c r="F281" s="4">
        <v>0.97</v>
      </c>
      <c r="G281" s="4">
        <v>-0.69875844842785784</v>
      </c>
      <c r="H281" s="4">
        <v>-0.62662517195785761</v>
      </c>
      <c r="I281" s="4">
        <v>-0.58568436578171079</v>
      </c>
      <c r="J281" s="4">
        <v>-0.61706055110970937</v>
      </c>
      <c r="K281" s="4">
        <v>-0.59996522948539632</v>
      </c>
    </row>
    <row r="282" spans="1:11" x14ac:dyDescent="0.35">
      <c r="A282">
        <v>201311</v>
      </c>
      <c r="B282" s="4">
        <v>1.82</v>
      </c>
      <c r="C282" s="4">
        <v>-0.24</v>
      </c>
      <c r="D282" s="4">
        <v>-0.1</v>
      </c>
      <c r="E282" s="4">
        <v>0.16</v>
      </c>
      <c r="F282" s="4">
        <v>0.6</v>
      </c>
      <c r="G282" s="4">
        <v>0.22315501757126122</v>
      </c>
      <c r="H282" s="4">
        <v>0.25276367955433521</v>
      </c>
      <c r="I282" s="4">
        <v>0.25305528240293562</v>
      </c>
      <c r="J282" s="4">
        <v>0.25123198948702286</v>
      </c>
      <c r="K282" s="4">
        <v>0.20363218870681554</v>
      </c>
    </row>
    <row r="283" spans="1:11" x14ac:dyDescent="0.35">
      <c r="A283">
        <v>201312</v>
      </c>
      <c r="B283" s="4">
        <v>2.1800000000000002</v>
      </c>
      <c r="C283" s="4">
        <v>-0.26</v>
      </c>
      <c r="D283" s="4">
        <v>-0.31</v>
      </c>
      <c r="E283" s="4">
        <v>-0.08</v>
      </c>
      <c r="F283" s="4">
        <v>-0.22</v>
      </c>
      <c r="G283" s="4">
        <v>-0.20524296675191822</v>
      </c>
      <c r="H283" s="4">
        <v>-0.23536361062577704</v>
      </c>
      <c r="I283" s="4">
        <v>-0.22364651007829428</v>
      </c>
      <c r="J283" s="4">
        <v>-0.22825353753698496</v>
      </c>
      <c r="K283" s="4">
        <v>-0.25139470013946996</v>
      </c>
    </row>
    <row r="284" spans="1:11" x14ac:dyDescent="0.35">
      <c r="A284">
        <v>201401</v>
      </c>
      <c r="B284" s="4">
        <v>-3.29</v>
      </c>
      <c r="C284" s="4">
        <v>2.71</v>
      </c>
      <c r="D284" s="4">
        <v>-0.16</v>
      </c>
      <c r="E284" s="4">
        <v>-1.49</v>
      </c>
      <c r="F284" s="4">
        <v>-0.25</v>
      </c>
      <c r="G284" s="4">
        <v>-1.6319869441044577E-2</v>
      </c>
      <c r="H284" s="4">
        <v>-4.4797280809144024E-2</v>
      </c>
      <c r="I284" s="4">
        <v>-5.760241511393871E-2</v>
      </c>
      <c r="J284" s="4">
        <v>-3.5290145916951121E-2</v>
      </c>
      <c r="K284" s="4">
        <v>-8.379888268156388E-3</v>
      </c>
    </row>
    <row r="285" spans="1:11" x14ac:dyDescent="0.35">
      <c r="A285">
        <v>201402</v>
      </c>
      <c r="B285" s="4">
        <v>5.0599999999999996</v>
      </c>
      <c r="C285" s="4">
        <v>-0.98</v>
      </c>
      <c r="D285" s="4">
        <v>0.06</v>
      </c>
      <c r="E285" s="4">
        <v>0.41</v>
      </c>
      <c r="F285" s="4">
        <v>0.12</v>
      </c>
      <c r="G285" s="4">
        <v>0.12917461634176708</v>
      </c>
      <c r="H285" s="4">
        <v>-1.2951760095067044E-2</v>
      </c>
      <c r="I285" s="4">
        <v>9.961340842418287E-2</v>
      </c>
      <c r="J285" s="4">
        <v>7.8610789246525759E-2</v>
      </c>
      <c r="K285" s="4">
        <v>9.2112676056337994E-2</v>
      </c>
    </row>
    <row r="286" spans="1:11" x14ac:dyDescent="0.35">
      <c r="A286">
        <v>201403</v>
      </c>
      <c r="B286" s="4">
        <v>0.15</v>
      </c>
      <c r="C286" s="4">
        <v>-0.04</v>
      </c>
      <c r="D286" s="4">
        <v>2.86</v>
      </c>
      <c r="E286" s="4">
        <v>1.06</v>
      </c>
      <c r="F286" s="4">
        <v>1.22</v>
      </c>
      <c r="G286" s="4">
        <v>-0.34259964457984271</v>
      </c>
      <c r="H286" s="4">
        <v>-0.24578791958069002</v>
      </c>
      <c r="I286" s="4">
        <v>-0.2701088006732657</v>
      </c>
      <c r="J286" s="4">
        <v>-0.26212849541266081</v>
      </c>
      <c r="K286" s="4">
        <v>-0.24949799196787148</v>
      </c>
    </row>
    <row r="287" spans="1:11" x14ac:dyDescent="0.35">
      <c r="A287">
        <v>201404</v>
      </c>
      <c r="B287" s="4">
        <v>0.55000000000000004</v>
      </c>
      <c r="C287" s="4">
        <v>-2.4700000000000002</v>
      </c>
      <c r="D287" s="4">
        <v>1.18</v>
      </c>
      <c r="E287" s="4">
        <v>2</v>
      </c>
      <c r="F287" s="4">
        <v>0.02</v>
      </c>
      <c r="G287" s="4">
        <v>-3.5167082471791455E-2</v>
      </c>
      <c r="H287" s="4">
        <v>-2.729661866013311E-2</v>
      </c>
      <c r="I287" s="4">
        <v>-3.323392263484426E-2</v>
      </c>
      <c r="J287" s="4">
        <v>-3.9981644708273034E-2</v>
      </c>
      <c r="K287" s="4">
        <v>1.4626970808212736E-2</v>
      </c>
    </row>
    <row r="288" spans="1:11" x14ac:dyDescent="0.35">
      <c r="A288">
        <v>201405</v>
      </c>
      <c r="B288" s="4">
        <v>1.75</v>
      </c>
      <c r="C288" s="4">
        <v>-1.05</v>
      </c>
      <c r="D288" s="4">
        <v>-0.49</v>
      </c>
      <c r="E288" s="4">
        <v>0.44</v>
      </c>
      <c r="F288" s="4">
        <v>-0.43</v>
      </c>
      <c r="G288" s="4">
        <v>0.1553822937625754</v>
      </c>
      <c r="H288" s="4">
        <v>0.1501873501380665</v>
      </c>
      <c r="I288" s="4">
        <v>0.1469198589994053</v>
      </c>
      <c r="J288" s="4">
        <v>0.15065981867354628</v>
      </c>
      <c r="K288" s="4">
        <v>0.14708588957055213</v>
      </c>
    </row>
    <row r="289" spans="1:11" x14ac:dyDescent="0.35">
      <c r="A289">
        <v>201406</v>
      </c>
      <c r="B289" s="4">
        <v>2.0099999999999998</v>
      </c>
      <c r="C289" s="4">
        <v>2.11</v>
      </c>
      <c r="D289" s="4">
        <v>-0.25</v>
      </c>
      <c r="E289" s="4">
        <v>-0.55000000000000004</v>
      </c>
      <c r="F289" s="4">
        <v>-1.18</v>
      </c>
      <c r="G289" s="4">
        <v>0.42156247384718382</v>
      </c>
      <c r="H289" s="4">
        <v>0.42154564085448987</v>
      </c>
      <c r="I289" s="4">
        <v>0.41797441741207109</v>
      </c>
      <c r="J289" s="4">
        <v>0.38210967965862908</v>
      </c>
      <c r="K289" s="4">
        <v>0.41206482593037219</v>
      </c>
    </row>
    <row r="290" spans="1:11" x14ac:dyDescent="0.35">
      <c r="A290">
        <v>201407</v>
      </c>
      <c r="B290" s="4">
        <v>-2.0499999999999998</v>
      </c>
      <c r="C290" s="4">
        <v>-1.1200000000000001</v>
      </c>
      <c r="D290" s="4">
        <v>0.32</v>
      </c>
      <c r="E290" s="4">
        <v>0.41</v>
      </c>
      <c r="F290" s="4">
        <v>0.23</v>
      </c>
      <c r="G290" s="4">
        <v>-0.15941980436821646</v>
      </c>
      <c r="H290" s="4">
        <v>-5.5847583637941955E-2</v>
      </c>
      <c r="I290" s="4">
        <v>-0.11264593202736251</v>
      </c>
      <c r="J290" s="4">
        <v>-0.10479168118459481</v>
      </c>
      <c r="K290" s="4">
        <v>-6.2322455483960315E-2</v>
      </c>
    </row>
    <row r="291" spans="1:11" x14ac:dyDescent="0.35">
      <c r="A291">
        <v>201408</v>
      </c>
      <c r="B291" s="4">
        <v>1.93</v>
      </c>
      <c r="C291" s="4">
        <v>-0.57999999999999996</v>
      </c>
      <c r="D291" s="4">
        <v>-0.76</v>
      </c>
      <c r="E291" s="4">
        <v>-0.1</v>
      </c>
      <c r="F291" s="4">
        <v>-0.28999999999999998</v>
      </c>
      <c r="G291" s="4">
        <v>0.35135135135135132</v>
      </c>
      <c r="H291" s="4">
        <v>0.38147774193622452</v>
      </c>
      <c r="I291" s="4">
        <v>0.3919819515643217</v>
      </c>
      <c r="J291" s="4">
        <v>0.37010355490053448</v>
      </c>
      <c r="K291" s="4">
        <v>0.39727557638005395</v>
      </c>
    </row>
    <row r="292" spans="1:11" x14ac:dyDescent="0.35">
      <c r="A292">
        <v>201409</v>
      </c>
      <c r="B292" s="4">
        <v>-3.09</v>
      </c>
      <c r="C292" s="4">
        <v>-2.77</v>
      </c>
      <c r="D292" s="4">
        <v>-0.83</v>
      </c>
      <c r="E292" s="4">
        <v>0.18</v>
      </c>
      <c r="F292" s="4">
        <v>-0.23</v>
      </c>
      <c r="G292" s="4">
        <v>0.59390966687104019</v>
      </c>
      <c r="H292" s="4">
        <v>0.63974286143914461</v>
      </c>
      <c r="I292" s="4">
        <v>0.63810978501225446</v>
      </c>
      <c r="J292" s="4">
        <v>0.66278770749667726</v>
      </c>
      <c r="K292" s="4">
        <v>0.51298938894987189</v>
      </c>
    </row>
    <row r="293" spans="1:11" x14ac:dyDescent="0.35">
      <c r="A293">
        <v>201410</v>
      </c>
      <c r="B293" s="4">
        <v>0.33</v>
      </c>
      <c r="C293" s="4">
        <v>-0.57999999999999996</v>
      </c>
      <c r="D293" s="4">
        <v>-2.81</v>
      </c>
      <c r="E293" s="4">
        <v>0.84</v>
      </c>
      <c r="F293" s="4">
        <v>-0.23</v>
      </c>
      <c r="G293" s="4">
        <v>-0.13191536257438841</v>
      </c>
      <c r="H293" s="4">
        <v>1.7586581384161137E-2</v>
      </c>
      <c r="I293" s="4">
        <v>3.6816089119085627E-2</v>
      </c>
      <c r="J293" s="4">
        <v>1.2637613184808938E-2</v>
      </c>
      <c r="K293" s="4">
        <v>3.7613488975356768E-2</v>
      </c>
    </row>
    <row r="294" spans="1:11" x14ac:dyDescent="0.35">
      <c r="A294">
        <v>201411</v>
      </c>
      <c r="B294" s="4">
        <v>1.65</v>
      </c>
      <c r="C294" s="4">
        <v>-2.44</v>
      </c>
      <c r="D294" s="4">
        <v>-2</v>
      </c>
      <c r="E294" s="4">
        <v>0.76</v>
      </c>
      <c r="F294" s="4">
        <v>-0.27</v>
      </c>
      <c r="G294" s="4">
        <v>-0.12428589564555026</v>
      </c>
      <c r="H294" s="4">
        <v>-3.9123420233689643E-2</v>
      </c>
      <c r="I294" s="4">
        <v>1.7657757667966845E-2</v>
      </c>
      <c r="J294" s="4">
        <v>3.643901218684098E-2</v>
      </c>
      <c r="K294" s="4">
        <v>4.9999999999998934E-3</v>
      </c>
    </row>
    <row r="295" spans="1:11" x14ac:dyDescent="0.35">
      <c r="A295">
        <v>201412</v>
      </c>
      <c r="B295" s="4">
        <v>-1.44</v>
      </c>
      <c r="C295" s="4">
        <v>1.78</v>
      </c>
      <c r="D295" s="4">
        <v>0.04</v>
      </c>
      <c r="E295" s="4">
        <v>-0.31</v>
      </c>
      <c r="F295" s="4">
        <v>0.13</v>
      </c>
      <c r="G295" s="4">
        <v>-1.6001377210785734</v>
      </c>
      <c r="H295" s="4">
        <v>-1.3792782542588644</v>
      </c>
      <c r="I295" s="4">
        <v>-1.3723410472183264</v>
      </c>
      <c r="J295" s="4">
        <v>-1.3649864140741916</v>
      </c>
      <c r="K295" s="4">
        <v>-1.3662935323383085</v>
      </c>
    </row>
    <row r="296" spans="1:11" x14ac:dyDescent="0.35">
      <c r="A296">
        <v>201501</v>
      </c>
      <c r="B296" s="4">
        <v>-1.74</v>
      </c>
      <c r="C296" s="4">
        <v>-0.05</v>
      </c>
      <c r="D296" s="4">
        <v>-2.4900000000000002</v>
      </c>
      <c r="E296" s="4">
        <v>2.09</v>
      </c>
      <c r="F296" s="4">
        <v>-0.69</v>
      </c>
      <c r="G296" s="4">
        <v>0.71089557382699031</v>
      </c>
      <c r="H296" s="4">
        <v>0.7441142824909206</v>
      </c>
      <c r="I296" s="4">
        <v>0.77099294206666302</v>
      </c>
      <c r="J296" s="4">
        <v>0.86553800430885008</v>
      </c>
      <c r="K296" s="4">
        <v>0.74261795054838087</v>
      </c>
    </row>
    <row r="297" spans="1:11" x14ac:dyDescent="0.35">
      <c r="A297">
        <v>201502</v>
      </c>
      <c r="B297" s="4">
        <v>5.91</v>
      </c>
      <c r="C297" s="4">
        <v>-0.51</v>
      </c>
      <c r="D297" s="4">
        <v>-0.3</v>
      </c>
      <c r="E297" s="4">
        <v>-0.99</v>
      </c>
      <c r="F297" s="4">
        <v>-0.88</v>
      </c>
      <c r="G297" s="4">
        <v>-1.7430964467005075</v>
      </c>
      <c r="H297" s="4">
        <v>-1.6867216695375407</v>
      </c>
      <c r="I297" s="4">
        <v>-1.7022280228616671</v>
      </c>
      <c r="J297" s="4">
        <v>-1.6797630000951806</v>
      </c>
      <c r="K297" s="4">
        <v>-1.6879042690815007</v>
      </c>
    </row>
    <row r="298" spans="1:11" x14ac:dyDescent="0.35">
      <c r="A298">
        <v>201503</v>
      </c>
      <c r="B298" s="4">
        <v>-1.17</v>
      </c>
      <c r="C298" s="4">
        <v>1.44</v>
      </c>
      <c r="D298" s="4">
        <v>-0.8</v>
      </c>
      <c r="E298" s="4">
        <v>0.05</v>
      </c>
      <c r="F298" s="4">
        <v>-0.4</v>
      </c>
      <c r="G298" s="4">
        <v>1.1925058204550036</v>
      </c>
      <c r="H298" s="4">
        <v>1.1909018328360974</v>
      </c>
      <c r="I298" s="4">
        <v>1.1545676516843852</v>
      </c>
      <c r="J298" s="4">
        <v>1.1716500368672735</v>
      </c>
      <c r="K298" s="4">
        <v>1.0843760380910199</v>
      </c>
    </row>
    <row r="299" spans="1:11" x14ac:dyDescent="0.35">
      <c r="A299">
        <v>201504</v>
      </c>
      <c r="B299" s="4">
        <v>2.71</v>
      </c>
      <c r="C299" s="4">
        <v>0.9</v>
      </c>
      <c r="D299" s="4">
        <v>2.27</v>
      </c>
      <c r="E299" s="4">
        <v>-0.7</v>
      </c>
      <c r="F299" s="4">
        <v>-0.48</v>
      </c>
      <c r="G299" s="4">
        <v>-2.3208300079808462</v>
      </c>
      <c r="H299" s="4">
        <v>-2.4976132958921067</v>
      </c>
      <c r="I299" s="4">
        <v>-2.476404216168453</v>
      </c>
      <c r="J299" s="4">
        <v>-2.5248279414671551</v>
      </c>
      <c r="K299" s="4">
        <v>-2.4581646423751691</v>
      </c>
    </row>
    <row r="300" spans="1:11" x14ac:dyDescent="0.35">
      <c r="A300">
        <v>201505</v>
      </c>
      <c r="B300" s="4">
        <v>0.5</v>
      </c>
      <c r="C300" s="4">
        <v>1.05</v>
      </c>
      <c r="D300" s="4">
        <v>-1.1200000000000001</v>
      </c>
      <c r="E300" s="4">
        <v>-1.06</v>
      </c>
      <c r="F300" s="4">
        <v>-0.41</v>
      </c>
      <c r="G300" s="4">
        <v>1.9289340101522834E-2</v>
      </c>
      <c r="H300" s="4">
        <v>5.7740901327554273E-3</v>
      </c>
      <c r="I300" s="4">
        <v>1.6316540893330789E-3</v>
      </c>
      <c r="J300" s="4">
        <v>1.3236775509201326E-2</v>
      </c>
      <c r="K300" s="4">
        <v>1.2953367875647714E-3</v>
      </c>
    </row>
    <row r="301" spans="1:11" x14ac:dyDescent="0.35">
      <c r="A301">
        <v>201506</v>
      </c>
      <c r="B301" s="4">
        <v>-2.09</v>
      </c>
      <c r="C301" s="4">
        <v>2.06</v>
      </c>
      <c r="D301" s="4">
        <v>-0.66</v>
      </c>
      <c r="E301" s="4">
        <v>0</v>
      </c>
      <c r="F301" s="4">
        <v>-0.27</v>
      </c>
      <c r="G301" s="4">
        <v>-0.76906659077973794</v>
      </c>
      <c r="H301" s="4">
        <v>-0.71077219017873694</v>
      </c>
      <c r="I301" s="4">
        <v>-0.73053305651222966</v>
      </c>
      <c r="J301" s="4">
        <v>-0.75919990508463975</v>
      </c>
      <c r="K301" s="4">
        <v>-0.81001663278506719</v>
      </c>
    </row>
    <row r="302" spans="1:11" x14ac:dyDescent="0.35">
      <c r="A302">
        <v>201507</v>
      </c>
      <c r="B302" s="4">
        <v>1.1299999999999999</v>
      </c>
      <c r="C302" s="4">
        <v>-3.29</v>
      </c>
      <c r="D302" s="4">
        <v>-3.25</v>
      </c>
      <c r="E302" s="4">
        <v>1.76</v>
      </c>
      <c r="F302" s="4">
        <v>-0.72</v>
      </c>
      <c r="G302" s="4">
        <v>1.4613628380751669</v>
      </c>
      <c r="H302" s="4">
        <v>1.6669508951205905</v>
      </c>
      <c r="I302" s="4">
        <v>1.6765924399816439</v>
      </c>
      <c r="J302" s="4">
        <v>1.6938199513381995</v>
      </c>
      <c r="K302" s="4">
        <v>1.5565092989985696</v>
      </c>
    </row>
    <row r="303" spans="1:11" x14ac:dyDescent="0.35">
      <c r="A303">
        <v>201508</v>
      </c>
      <c r="B303" s="4">
        <v>-6.18</v>
      </c>
      <c r="C303" s="4">
        <v>1.37</v>
      </c>
      <c r="D303" s="4">
        <v>1.27</v>
      </c>
      <c r="E303" s="4">
        <v>0.51</v>
      </c>
      <c r="F303" s="4">
        <v>0.84</v>
      </c>
      <c r="G303" s="4">
        <v>2.7528729281767959</v>
      </c>
      <c r="H303" s="4">
        <v>2.7068373617554062</v>
      </c>
      <c r="I303" s="4">
        <v>2.6622085374921354</v>
      </c>
      <c r="J303" s="4">
        <v>2.6582853399906075</v>
      </c>
      <c r="K303" s="4">
        <v>2.7114147909967845</v>
      </c>
    </row>
    <row r="304" spans="1:11" x14ac:dyDescent="0.35">
      <c r="A304">
        <v>201509</v>
      </c>
      <c r="B304" s="4">
        <v>-3.91</v>
      </c>
      <c r="C304" s="4">
        <v>-0.1</v>
      </c>
      <c r="D304" s="4">
        <v>-1.02</v>
      </c>
      <c r="E304" s="4">
        <v>1.86</v>
      </c>
      <c r="F304" s="4">
        <v>0.53</v>
      </c>
      <c r="G304" s="4">
        <v>-1.3882767739092139E-2</v>
      </c>
      <c r="H304" s="4">
        <v>-8.6316946112234838E-3</v>
      </c>
      <c r="I304" s="4">
        <v>5.2093946756537335E-3</v>
      </c>
      <c r="J304" s="4">
        <v>-4.4500836814390432E-2</v>
      </c>
      <c r="K304" s="4">
        <v>0.10200668896321075</v>
      </c>
    </row>
    <row r="305" spans="1:11" x14ac:dyDescent="0.35">
      <c r="A305">
        <v>201510</v>
      </c>
      <c r="B305" s="4">
        <v>7.32</v>
      </c>
      <c r="C305" s="4">
        <v>-2.36</v>
      </c>
      <c r="D305" s="4">
        <v>0.34</v>
      </c>
      <c r="E305" s="4">
        <v>0.82</v>
      </c>
      <c r="F305" s="4">
        <v>-0.49</v>
      </c>
      <c r="G305" s="4">
        <v>-0.2550997605746208</v>
      </c>
      <c r="H305" s="4">
        <v>-0.24319320132928834</v>
      </c>
      <c r="I305" s="4">
        <v>-0.19203088498032916</v>
      </c>
      <c r="J305" s="4">
        <v>-0.2159432009480069</v>
      </c>
      <c r="K305" s="4">
        <v>-0.29178408844569681</v>
      </c>
    </row>
    <row r="306" spans="1:11" x14ac:dyDescent="0.35">
      <c r="A306">
        <v>201511</v>
      </c>
      <c r="B306" s="4">
        <v>-0.3</v>
      </c>
      <c r="C306" s="4">
        <v>1.46</v>
      </c>
      <c r="D306" s="4">
        <v>-1.99</v>
      </c>
      <c r="E306" s="4">
        <v>0.55000000000000004</v>
      </c>
      <c r="F306" s="4">
        <v>-1.39</v>
      </c>
      <c r="G306" s="4">
        <v>-1.1201214223764093</v>
      </c>
      <c r="H306" s="4">
        <v>-1.0138985524153146</v>
      </c>
      <c r="I306" s="4">
        <v>-1.0006748889047314</v>
      </c>
      <c r="J306" s="4">
        <v>-0.98131040174649242</v>
      </c>
      <c r="K306" s="4">
        <v>-1.164885496183206</v>
      </c>
    </row>
    <row r="307" spans="1:11" x14ac:dyDescent="0.35">
      <c r="A307">
        <v>201512</v>
      </c>
      <c r="B307" s="4">
        <v>-1.73</v>
      </c>
      <c r="C307" s="4">
        <v>0.84</v>
      </c>
      <c r="D307" s="4">
        <v>-1.7</v>
      </c>
      <c r="E307" s="4">
        <v>0.76</v>
      </c>
      <c r="F307" s="4">
        <v>-0.43</v>
      </c>
      <c r="G307" s="4">
        <v>0.60942719456765793</v>
      </c>
      <c r="H307" s="4">
        <v>0.66842842192041141</v>
      </c>
      <c r="I307" s="4">
        <v>0.66653178268274593</v>
      </c>
      <c r="J307" s="4">
        <v>0.63975714862341626</v>
      </c>
      <c r="K307" s="4">
        <v>0.7090696729636401</v>
      </c>
    </row>
    <row r="308" spans="1:11" x14ac:dyDescent="0.35">
      <c r="A308">
        <v>201601</v>
      </c>
      <c r="B308" s="4">
        <v>-6.32</v>
      </c>
      <c r="C308" s="4">
        <v>-1.75</v>
      </c>
      <c r="D308" s="4">
        <v>0.76</v>
      </c>
      <c r="E308" s="4">
        <v>2.73</v>
      </c>
      <c r="F308" s="4">
        <v>2.75</v>
      </c>
      <c r="G308" s="4">
        <v>-1.8756702494919568</v>
      </c>
      <c r="H308" s="4">
        <v>-1.711028596699069</v>
      </c>
      <c r="I308" s="4">
        <v>-1.7784288277453437</v>
      </c>
      <c r="J308" s="4">
        <v>-1.7994240660709189</v>
      </c>
      <c r="K308" s="4">
        <v>-1.8227682227682225</v>
      </c>
    </row>
    <row r="309" spans="1:11" x14ac:dyDescent="0.35">
      <c r="A309">
        <v>201602</v>
      </c>
      <c r="B309" s="4">
        <v>-0.5</v>
      </c>
      <c r="C309" s="4">
        <v>0.93</v>
      </c>
      <c r="D309" s="4">
        <v>-0.21</v>
      </c>
      <c r="E309" s="4">
        <v>1.17</v>
      </c>
      <c r="F309" s="4">
        <v>1.83</v>
      </c>
      <c r="G309" s="4">
        <v>-0.57906388361796335</v>
      </c>
      <c r="H309" s="4">
        <v>-0.65060072380351475</v>
      </c>
      <c r="I309" s="4">
        <v>-0.6465726159906775</v>
      </c>
      <c r="J309" s="4">
        <v>-0.63015079619297354</v>
      </c>
      <c r="K309" s="4">
        <v>-0.64873837981407712</v>
      </c>
    </row>
    <row r="310" spans="1:11" x14ac:dyDescent="0.35">
      <c r="A310">
        <v>201603</v>
      </c>
      <c r="B310" s="4">
        <v>6.92</v>
      </c>
      <c r="C310" s="4">
        <v>1.34</v>
      </c>
      <c r="D310" s="4">
        <v>0.42</v>
      </c>
      <c r="E310" s="4">
        <v>0.66</v>
      </c>
      <c r="F310" s="4">
        <v>-0.67</v>
      </c>
      <c r="G310" s="4">
        <v>-0.1705030532131433</v>
      </c>
      <c r="H310" s="4">
        <v>-0.19459254498064227</v>
      </c>
      <c r="I310" s="4">
        <v>-0.19226830439507658</v>
      </c>
      <c r="J310" s="4">
        <v>-0.26388156239893634</v>
      </c>
      <c r="K310" s="4">
        <v>-0.1460665362035225</v>
      </c>
    </row>
    <row r="311" spans="1:11" x14ac:dyDescent="0.35">
      <c r="A311">
        <v>201604</v>
      </c>
      <c r="B311" s="4">
        <v>1.91</v>
      </c>
      <c r="C311" s="4">
        <v>1.25</v>
      </c>
      <c r="D311" s="4">
        <v>2.98</v>
      </c>
      <c r="E311" s="4">
        <v>-2.77</v>
      </c>
      <c r="F311" s="4">
        <v>0.77</v>
      </c>
      <c r="G311" s="4">
        <v>0.28120998438842981</v>
      </c>
      <c r="H311" s="4">
        <v>5.2190798877865818E-2</v>
      </c>
      <c r="I311" s="4">
        <v>6.8689268487482358E-2</v>
      </c>
      <c r="J311" s="4">
        <v>6.0606600384469189E-2</v>
      </c>
      <c r="K311" s="4">
        <v>0.18795083386231182</v>
      </c>
    </row>
    <row r="312" spans="1:11" x14ac:dyDescent="0.35">
      <c r="A312">
        <v>201605</v>
      </c>
      <c r="B312" s="4">
        <v>0.45</v>
      </c>
      <c r="C312" s="4">
        <v>-0.23</v>
      </c>
      <c r="D312" s="4">
        <v>-2.11</v>
      </c>
      <c r="E312" s="4">
        <v>0.64</v>
      </c>
      <c r="F312" s="4">
        <v>-1.25</v>
      </c>
      <c r="G312" s="4">
        <v>7.9294933538817336E-2</v>
      </c>
      <c r="H312" s="4">
        <v>-2.5256637415276728E-2</v>
      </c>
      <c r="I312" s="4">
        <v>-8.6415224811455804E-3</v>
      </c>
      <c r="J312" s="4">
        <v>-1.4403053035869862E-2</v>
      </c>
      <c r="K312" s="4">
        <v>-0.14781462771798803</v>
      </c>
    </row>
    <row r="313" spans="1:11" x14ac:dyDescent="0.35">
      <c r="A313">
        <v>201606</v>
      </c>
      <c r="B313" s="4">
        <v>-1.67</v>
      </c>
      <c r="C313" s="4">
        <v>-0.41</v>
      </c>
      <c r="D313" s="4">
        <v>-0.73</v>
      </c>
      <c r="E313" s="4">
        <v>1.59</v>
      </c>
      <c r="F313" s="4">
        <v>2.11</v>
      </c>
      <c r="G313" s="4">
        <v>-3.4917257601558505E-2</v>
      </c>
      <c r="H313" s="4">
        <v>-1.5778790194592274E-2</v>
      </c>
      <c r="I313" s="4">
        <v>-3.2173945408087157E-2</v>
      </c>
      <c r="J313" s="4">
        <v>-4.6052349676601434E-2</v>
      </c>
      <c r="K313" s="4">
        <v>6.1339790153349449E-2</v>
      </c>
    </row>
    <row r="314" spans="1:11" x14ac:dyDescent="0.35">
      <c r="A314">
        <v>201607</v>
      </c>
      <c r="B314" s="4">
        <v>4.4800000000000004</v>
      </c>
      <c r="C314" s="4">
        <v>1.38</v>
      </c>
      <c r="D314" s="4">
        <v>0.46</v>
      </c>
      <c r="E314" s="4">
        <v>0.02</v>
      </c>
      <c r="F314" s="4">
        <v>-1.4</v>
      </c>
      <c r="G314" s="4">
        <v>-0.21577342135361288</v>
      </c>
      <c r="H314" s="4">
        <v>-2.4292907912362827E-2</v>
      </c>
      <c r="I314" s="4">
        <v>-5.0366405661983471E-4</v>
      </c>
      <c r="J314" s="4">
        <v>-3.5388288986257788E-3</v>
      </c>
      <c r="K314" s="4">
        <v>0.17289873348319529</v>
      </c>
    </row>
    <row r="315" spans="1:11" x14ac:dyDescent="0.35">
      <c r="A315">
        <v>201608</v>
      </c>
      <c r="B315" s="4">
        <v>0.28999999999999998</v>
      </c>
      <c r="C315" s="4">
        <v>0.56000000000000005</v>
      </c>
      <c r="D315" s="4">
        <v>2.19</v>
      </c>
      <c r="E315" s="4">
        <v>-1.38</v>
      </c>
      <c r="F315" s="4">
        <v>-0.44</v>
      </c>
      <c r="G315" s="4">
        <v>1.4410558230782966E-2</v>
      </c>
      <c r="H315" s="4">
        <v>-5.0179777570469764E-2</v>
      </c>
      <c r="I315" s="4">
        <v>-6.3482850468533414E-2</v>
      </c>
      <c r="J315" s="4">
        <v>-3.585081256778877E-2</v>
      </c>
      <c r="K315" s="4">
        <v>-0.13977500385267372</v>
      </c>
    </row>
    <row r="316" spans="1:11" x14ac:dyDescent="0.35">
      <c r="A316">
        <v>201609</v>
      </c>
      <c r="B316" s="4">
        <v>0.9</v>
      </c>
      <c r="C316" s="4">
        <v>2.1</v>
      </c>
      <c r="D316" s="4">
        <v>-1.23</v>
      </c>
      <c r="E316" s="4">
        <v>-0.52</v>
      </c>
      <c r="F316" s="4">
        <v>0.13</v>
      </c>
      <c r="G316" s="4">
        <v>0.11548926666182613</v>
      </c>
      <c r="H316" s="4">
        <v>-1.4364147496019886E-2</v>
      </c>
      <c r="I316" s="4">
        <v>-1.9375222502781564E-2</v>
      </c>
      <c r="J316" s="4">
        <v>3.3239090981931341E-3</v>
      </c>
      <c r="K316" s="4">
        <v>6.9158710949755786E-2</v>
      </c>
    </row>
    <row r="317" spans="1:11" x14ac:dyDescent="0.35">
      <c r="A317">
        <v>201610</v>
      </c>
      <c r="B317" s="4">
        <v>-1.88</v>
      </c>
      <c r="C317" s="4">
        <v>-1.0900000000000001</v>
      </c>
      <c r="D317" s="4">
        <v>4.09</v>
      </c>
      <c r="E317" s="4">
        <v>-1.07</v>
      </c>
      <c r="F317" s="4">
        <v>1.27</v>
      </c>
      <c r="G317" s="4">
        <v>2.9676952748312502E-2</v>
      </c>
      <c r="H317" s="4">
        <v>6.9758933991391214E-2</v>
      </c>
      <c r="I317" s="4">
        <v>5.0634723628485312E-2</v>
      </c>
      <c r="J317" s="4">
        <v>6.5500093321520736E-2</v>
      </c>
      <c r="K317" s="4">
        <v>-5.2509369398728967E-2</v>
      </c>
    </row>
    <row r="318" spans="1:11" x14ac:dyDescent="0.35">
      <c r="A318">
        <v>201611</v>
      </c>
      <c r="B318" s="4">
        <v>1.39</v>
      </c>
      <c r="C318" s="4">
        <v>0.61</v>
      </c>
      <c r="D318" s="4">
        <v>4.3899999999999997</v>
      </c>
      <c r="E318" s="4">
        <v>-2.02</v>
      </c>
      <c r="F318" s="4">
        <v>1.77</v>
      </c>
      <c r="G318" s="4">
        <v>-1.6383292851359421E-2</v>
      </c>
      <c r="H318" s="4">
        <v>-0.15967092916600056</v>
      </c>
      <c r="I318" s="4">
        <v>-7.3530371240294601E-2</v>
      </c>
      <c r="J318" s="4">
        <v>-7.8929418639028803E-2</v>
      </c>
      <c r="K318" s="4">
        <v>0.10441979221693987</v>
      </c>
    </row>
    <row r="319" spans="1:11" x14ac:dyDescent="0.35">
      <c r="A319">
        <v>201612</v>
      </c>
      <c r="B319" s="4">
        <v>2.25</v>
      </c>
      <c r="C319" s="4">
        <v>-0.14000000000000001</v>
      </c>
      <c r="D319" s="4">
        <v>2.76</v>
      </c>
      <c r="E319" s="4">
        <v>-0.11</v>
      </c>
      <c r="F319" s="4">
        <v>0.79</v>
      </c>
      <c r="G319" s="4">
        <v>9.4138046761382821E-3</v>
      </c>
      <c r="H319" s="4">
        <v>-2.137943017946986E-2</v>
      </c>
      <c r="I319" s="4">
        <v>-2.1064237075519188E-2</v>
      </c>
      <c r="J319" s="4">
        <v>-9.7843054810478058E-3</v>
      </c>
      <c r="K319" s="4">
        <v>-0.16932389644254053</v>
      </c>
    </row>
    <row r="320" spans="1:11" x14ac:dyDescent="0.35">
      <c r="A320">
        <v>201701</v>
      </c>
      <c r="B320" s="4">
        <v>2.72</v>
      </c>
      <c r="C320" s="4">
        <v>0.4</v>
      </c>
      <c r="D320" s="4">
        <v>-0.53</v>
      </c>
      <c r="E320" s="4">
        <v>-0.16</v>
      </c>
      <c r="F320" s="4">
        <v>-0.77</v>
      </c>
      <c r="G320" s="4">
        <v>-5.2003822873526673E-2</v>
      </c>
      <c r="H320" s="4">
        <v>-2.7025165346977076E-2</v>
      </c>
      <c r="I320" s="4">
        <v>-3.6606449099912064E-2</v>
      </c>
      <c r="J320" s="4">
        <v>-4.1381108445746495E-2</v>
      </c>
      <c r="K320" s="4">
        <v>7.804130034757728E-2</v>
      </c>
    </row>
    <row r="321" spans="1:11" x14ac:dyDescent="0.35">
      <c r="A321">
        <v>201702</v>
      </c>
      <c r="B321" s="4">
        <v>2.2799999999999998</v>
      </c>
      <c r="C321" s="4">
        <v>-0.71</v>
      </c>
      <c r="D321" s="4">
        <v>-1.74</v>
      </c>
      <c r="E321" s="4">
        <v>1.1399999999999999</v>
      </c>
      <c r="F321" s="4">
        <v>-0.99</v>
      </c>
      <c r="G321" s="4">
        <v>5.0463821892393401E-2</v>
      </c>
      <c r="H321" s="4">
        <v>6.0145313362016006E-2</v>
      </c>
      <c r="I321" s="4">
        <v>0.10301514852413041</v>
      </c>
      <c r="J321" s="4">
        <v>8.0423276692931811E-2</v>
      </c>
      <c r="K321" s="4">
        <v>7.3028420854507781E-2</v>
      </c>
    </row>
    <row r="322" spans="1:11" x14ac:dyDescent="0.35">
      <c r="A322">
        <v>201703</v>
      </c>
      <c r="B322" s="4">
        <v>1.48</v>
      </c>
      <c r="C322" s="4">
        <v>0.18</v>
      </c>
      <c r="D322" s="4">
        <v>-1.81</v>
      </c>
      <c r="E322" s="4">
        <v>1.01</v>
      </c>
      <c r="F322" s="4">
        <v>-0.54</v>
      </c>
      <c r="G322" s="4">
        <v>-6.6332218506131579E-2</v>
      </c>
      <c r="H322" s="4">
        <v>2.4835054517331034E-2</v>
      </c>
      <c r="I322" s="4">
        <v>-1.5492746122639733E-2</v>
      </c>
      <c r="J322" s="4">
        <v>-1.2542651928841075E-2</v>
      </c>
      <c r="K322" s="4">
        <v>2.8387096774193488E-2</v>
      </c>
    </row>
    <row r="323" spans="1:11" x14ac:dyDescent="0.35">
      <c r="A323">
        <v>201704</v>
      </c>
      <c r="B323" s="4">
        <v>1.86</v>
      </c>
      <c r="C323" s="4">
        <v>0.33</v>
      </c>
      <c r="D323" s="4">
        <v>-1.39</v>
      </c>
      <c r="E323" s="4">
        <v>1.03</v>
      </c>
      <c r="F323" s="4">
        <v>-1.01</v>
      </c>
      <c r="G323" s="4">
        <v>-8.3053227015606912E-2</v>
      </c>
      <c r="H323" s="4">
        <v>-4.6849638668124971E-2</v>
      </c>
      <c r="I323" s="4">
        <v>-4.2292612830592713E-2</v>
      </c>
      <c r="J323" s="4">
        <v>-1.9425011635567202E-2</v>
      </c>
      <c r="K323" s="4">
        <v>-2.0917481652085623E-2</v>
      </c>
    </row>
    <row r="324" spans="1:11" x14ac:dyDescent="0.35">
      <c r="A324">
        <v>201705</v>
      </c>
      <c r="B324" s="4">
        <v>2.2000000000000002</v>
      </c>
      <c r="C324" s="4">
        <v>-0.61</v>
      </c>
      <c r="D324" s="4">
        <v>-2.59</v>
      </c>
      <c r="E324" s="4">
        <v>2.09</v>
      </c>
      <c r="F324" s="4">
        <v>-1.03</v>
      </c>
      <c r="G324" s="4">
        <v>2.5426140519321239E-3</v>
      </c>
      <c r="H324" s="4">
        <v>6.7575584111515541E-3</v>
      </c>
      <c r="I324" s="4">
        <v>3.045947282296535E-2</v>
      </c>
      <c r="J324" s="4">
        <v>2.1794688510525684E-2</v>
      </c>
      <c r="K324" s="4">
        <v>1.1773420754003228E-2</v>
      </c>
    </row>
    <row r="325" spans="1:11" x14ac:dyDescent="0.35">
      <c r="A325">
        <v>201706</v>
      </c>
      <c r="B325" s="4">
        <v>0.6</v>
      </c>
      <c r="C325" s="4">
        <v>1.64</v>
      </c>
      <c r="D325" s="4">
        <v>1.74</v>
      </c>
      <c r="E325" s="4">
        <v>-1.9</v>
      </c>
      <c r="F325" s="4">
        <v>0.05</v>
      </c>
      <c r="G325" s="4">
        <v>-4.759933774834435E-2</v>
      </c>
      <c r="H325" s="4">
        <v>1.9064374548582341E-2</v>
      </c>
      <c r="I325" s="4">
        <v>-4.3208809659012193E-4</v>
      </c>
      <c r="J325" s="4">
        <v>-8.4748860673116155E-3</v>
      </c>
      <c r="K325" s="4">
        <v>1.8226002430133725E-2</v>
      </c>
    </row>
    <row r="326" spans="1:11" x14ac:dyDescent="0.35">
      <c r="A326">
        <v>201707</v>
      </c>
      <c r="B326" s="4">
        <v>2.5099999999999998</v>
      </c>
      <c r="C326" s="4">
        <v>0.02</v>
      </c>
      <c r="D326" s="4">
        <v>1.02</v>
      </c>
      <c r="E326" s="4">
        <v>-0.76</v>
      </c>
      <c r="F326" s="4">
        <v>0.34</v>
      </c>
      <c r="G326" s="4">
        <v>6.8883094306823045E-2</v>
      </c>
      <c r="H326" s="4">
        <v>2.4923033580340093E-2</v>
      </c>
      <c r="I326" s="4">
        <v>1.9489421616213809E-2</v>
      </c>
      <c r="J326" s="4">
        <v>-3.7544318887065997E-2</v>
      </c>
      <c r="K326" s="4">
        <v>6.6825775656324637E-2</v>
      </c>
    </row>
    <row r="327" spans="1:11" x14ac:dyDescent="0.35">
      <c r="A327">
        <v>201708</v>
      </c>
      <c r="B327" s="4">
        <v>0.13</v>
      </c>
      <c r="C327" s="4">
        <v>-0.15</v>
      </c>
      <c r="D327" s="4">
        <v>-1.34</v>
      </c>
      <c r="E327" s="4">
        <v>1.21</v>
      </c>
      <c r="F327" s="4">
        <v>-1.3</v>
      </c>
      <c r="G327" s="4">
        <v>9.3563090486941114E-2</v>
      </c>
      <c r="H327" s="4">
        <v>0.13140436050236071</v>
      </c>
      <c r="I327" s="4">
        <v>0.13165971139612309</v>
      </c>
      <c r="J327" s="4">
        <v>0.12677785435362832</v>
      </c>
      <c r="K327" s="4">
        <v>0.18974449546685501</v>
      </c>
    </row>
    <row r="328" spans="1:11" x14ac:dyDescent="0.35">
      <c r="A328">
        <v>201709</v>
      </c>
      <c r="B328" s="4">
        <v>2.2999999999999998</v>
      </c>
      <c r="C328" s="4">
        <v>1.35</v>
      </c>
      <c r="D328" s="4">
        <v>1.64</v>
      </c>
      <c r="E328" s="4">
        <v>-1.17</v>
      </c>
      <c r="F328" s="4">
        <v>1.0900000000000001</v>
      </c>
      <c r="G328" s="4">
        <v>6.9103972950126824E-2</v>
      </c>
      <c r="H328" s="4">
        <v>-1.2982339064892878E-2</v>
      </c>
      <c r="I328" s="4">
        <v>2.1227110294562923E-2</v>
      </c>
      <c r="J328" s="4">
        <v>5.2515091834050898E-2</v>
      </c>
      <c r="K328" s="4">
        <v>-1.1627906976744207E-2</v>
      </c>
    </row>
    <row r="329" spans="1:11" x14ac:dyDescent="0.35">
      <c r="A329">
        <v>201710</v>
      </c>
      <c r="B329" s="4">
        <v>1.8</v>
      </c>
      <c r="C329" s="4">
        <v>-0.85</v>
      </c>
      <c r="D329" s="4">
        <v>-0.9</v>
      </c>
      <c r="E329" s="4">
        <v>0.99</v>
      </c>
      <c r="F329" s="4">
        <v>-1.92</v>
      </c>
      <c r="G329" s="4">
        <v>7.3729986163273198E-2</v>
      </c>
      <c r="H329" s="4">
        <v>-3.6923972062374855E-2</v>
      </c>
      <c r="I329" s="4">
        <v>1.9864616941861257E-2</v>
      </c>
      <c r="J329" s="4">
        <v>1.9126565690427588E-2</v>
      </c>
      <c r="K329" s="4">
        <v>7.1657754010695296E-2</v>
      </c>
    </row>
    <row r="330" spans="1:11" x14ac:dyDescent="0.35">
      <c r="A330">
        <v>201711</v>
      </c>
      <c r="B330" s="4">
        <v>1.93</v>
      </c>
      <c r="C330" s="4">
        <v>-0.67</v>
      </c>
      <c r="D330" s="4">
        <v>-0.13</v>
      </c>
      <c r="E330" s="4">
        <v>1.43</v>
      </c>
      <c r="F330" s="4">
        <v>-0.21</v>
      </c>
      <c r="G330" s="4">
        <v>7.4189985272459458E-2</v>
      </c>
      <c r="H330" s="4">
        <v>-2.562822916223928E-2</v>
      </c>
      <c r="I330" s="4">
        <v>2.4370386452453152E-2</v>
      </c>
      <c r="J330" s="4">
        <v>-4.7744358653851848E-2</v>
      </c>
      <c r="K330" s="4">
        <v>1.3972055888223478E-2</v>
      </c>
    </row>
    <row r="331" spans="1:11" x14ac:dyDescent="0.35">
      <c r="A331">
        <v>201712</v>
      </c>
      <c r="B331" s="4">
        <v>1.38</v>
      </c>
      <c r="C331" s="4">
        <v>0.83</v>
      </c>
      <c r="D331" s="4">
        <v>0.11</v>
      </c>
      <c r="E331" s="4">
        <v>-0.19</v>
      </c>
      <c r="F331" s="4">
        <v>0.81</v>
      </c>
      <c r="G331" s="4">
        <v>3.6161096829477213E-2</v>
      </c>
      <c r="H331" s="4">
        <v>4.6944898661222201E-2</v>
      </c>
      <c r="I331" s="4">
        <v>1.1880161379446141E-2</v>
      </c>
      <c r="J331" s="4">
        <v>-9.584223087551802E-3</v>
      </c>
      <c r="K331" s="4">
        <v>3.937007874015741E-2</v>
      </c>
    </row>
    <row r="332" spans="1:11" x14ac:dyDescent="0.35">
      <c r="A332">
        <v>201801</v>
      </c>
      <c r="B332" s="4">
        <v>5.15</v>
      </c>
      <c r="C332" s="4">
        <v>-1.21</v>
      </c>
      <c r="D332" s="4">
        <v>-1.43</v>
      </c>
      <c r="E332" s="4">
        <v>-0.17</v>
      </c>
      <c r="F332" s="4">
        <v>-0.54</v>
      </c>
      <c r="G332" s="4">
        <v>9.0307641415812157E-2</v>
      </c>
      <c r="H332" s="4">
        <v>2.7383783106863069E-2</v>
      </c>
      <c r="I332" s="4">
        <v>5.5494256828781952E-2</v>
      </c>
      <c r="J332" s="4">
        <v>1.5790074447981528E-2</v>
      </c>
      <c r="K332" s="4">
        <v>-1.6098484848484862E-2</v>
      </c>
    </row>
    <row r="333" spans="1:11" x14ac:dyDescent="0.35">
      <c r="A333">
        <v>201802</v>
      </c>
      <c r="B333" s="4">
        <v>-4</v>
      </c>
      <c r="C333" s="4">
        <v>0.77</v>
      </c>
      <c r="D333" s="4">
        <v>-1.79</v>
      </c>
      <c r="E333" s="4">
        <v>1.1000000000000001</v>
      </c>
      <c r="F333" s="4">
        <v>-1.77</v>
      </c>
      <c r="G333" s="4">
        <v>-7.4939320388349606E-2</v>
      </c>
      <c r="H333" s="4">
        <v>-5.7078712412603094E-2</v>
      </c>
      <c r="I333" s="4">
        <v>-5.1137853563809843E-2</v>
      </c>
      <c r="J333" s="4">
        <v>-2.5770364081306507E-2</v>
      </c>
      <c r="K333" s="4">
        <v>-2.6948989412897029E-2</v>
      </c>
    </row>
    <row r="334" spans="1:11" x14ac:dyDescent="0.35">
      <c r="A334">
        <v>201803</v>
      </c>
      <c r="B334" s="4">
        <v>-1.76</v>
      </c>
      <c r="C334" s="4">
        <v>1.2</v>
      </c>
      <c r="D334" s="4">
        <v>-0.42</v>
      </c>
      <c r="E334" s="4">
        <v>0.4</v>
      </c>
      <c r="F334" s="4">
        <v>-0.55000000000000004</v>
      </c>
      <c r="G334" s="4">
        <v>3.3945555919973724E-2</v>
      </c>
      <c r="H334" s="4">
        <v>-3.6837545682789408E-2</v>
      </c>
      <c r="I334" s="4">
        <v>-3.5773639021985493E-2</v>
      </c>
      <c r="J334" s="4">
        <v>-1.6154457374275899E-2</v>
      </c>
      <c r="K334" s="4">
        <v>-4.0553907022749747E-2</v>
      </c>
    </row>
    <row r="335" spans="1:11" x14ac:dyDescent="0.35">
      <c r="A335">
        <v>201804</v>
      </c>
      <c r="B335" s="4">
        <v>0.93</v>
      </c>
      <c r="C335" s="4">
        <v>-0.4</v>
      </c>
      <c r="D335" s="4">
        <v>1.76</v>
      </c>
      <c r="E335" s="4">
        <v>-1.53</v>
      </c>
      <c r="F335" s="4">
        <v>1.02</v>
      </c>
      <c r="G335" s="4">
        <v>6.708961141950831E-2</v>
      </c>
      <c r="H335" s="4">
        <v>5.7925091776648507E-2</v>
      </c>
      <c r="I335" s="4">
        <v>2.8242985731327552E-2</v>
      </c>
      <c r="J335" s="4">
        <v>2.3030579346728919E-2</v>
      </c>
      <c r="K335" s="4">
        <v>-1.855670103092788E-2</v>
      </c>
    </row>
    <row r="336" spans="1:11" x14ac:dyDescent="0.35">
      <c r="A336">
        <v>201805</v>
      </c>
      <c r="B336" s="4">
        <v>0.49</v>
      </c>
      <c r="C336" s="4">
        <v>1.51</v>
      </c>
      <c r="D336" s="4">
        <v>-4.5199999999999996</v>
      </c>
      <c r="E336" s="4">
        <v>1.21</v>
      </c>
      <c r="F336" s="4">
        <v>-2.58</v>
      </c>
      <c r="G336" s="4">
        <v>-2.1848989298454247E-2</v>
      </c>
      <c r="H336" s="4">
        <v>-7.4401990964859999E-2</v>
      </c>
      <c r="I336" s="4">
        <v>3.0066295012806776E-2</v>
      </c>
      <c r="J336" s="4">
        <v>-7.6398571346714128E-4</v>
      </c>
      <c r="K336" s="4">
        <v>4.0966386554621925E-2</v>
      </c>
    </row>
    <row r="337" spans="1:11" x14ac:dyDescent="0.35">
      <c r="A337">
        <v>201806</v>
      </c>
      <c r="B337" s="4">
        <v>-0.49</v>
      </c>
      <c r="C337" s="4">
        <v>-0.8</v>
      </c>
      <c r="D337" s="4">
        <v>-1.39</v>
      </c>
      <c r="E337" s="4">
        <v>0.45</v>
      </c>
      <c r="F337" s="4">
        <v>-0.08</v>
      </c>
      <c r="G337" s="4">
        <v>0.12277769335967181</v>
      </c>
      <c r="H337" s="4">
        <v>3.5136337586785027E-2</v>
      </c>
      <c r="I337" s="4">
        <v>-2.892540828341672E-3</v>
      </c>
      <c r="J337" s="4">
        <v>-1.8254104784295788E-2</v>
      </c>
      <c r="K337" s="4">
        <v>-5.045408678102925E-2</v>
      </c>
    </row>
    <row r="338" spans="1:11" x14ac:dyDescent="0.35">
      <c r="A338">
        <v>201807</v>
      </c>
      <c r="B338" s="4">
        <v>2.5299999999999998</v>
      </c>
      <c r="C338" s="4">
        <v>-2.48</v>
      </c>
      <c r="D338" s="4">
        <v>1.19</v>
      </c>
      <c r="E338" s="4">
        <v>-0.1</v>
      </c>
      <c r="F338" s="4">
        <v>0.25</v>
      </c>
      <c r="G338" s="4">
        <v>-6.8886182162674281E-2</v>
      </c>
      <c r="H338" s="4">
        <v>4.6963375556707376E-2</v>
      </c>
      <c r="I338" s="4">
        <v>3.1778223573464048E-2</v>
      </c>
      <c r="J338" s="4">
        <v>4.6519476136702931E-2</v>
      </c>
      <c r="K338" s="4">
        <v>-1.4877789585547307E-2</v>
      </c>
    </row>
    <row r="339" spans="1:11" x14ac:dyDescent="0.35">
      <c r="A339">
        <v>201808</v>
      </c>
      <c r="B339" s="4">
        <v>0.87</v>
      </c>
      <c r="C339" s="4">
        <v>-0.71</v>
      </c>
      <c r="D339" s="4">
        <v>-4.1900000000000004</v>
      </c>
      <c r="E339" s="4">
        <v>1.2</v>
      </c>
      <c r="F339" s="4">
        <v>-2.61</v>
      </c>
      <c r="G339" s="4">
        <v>1.7877906976744296E-2</v>
      </c>
      <c r="H339" s="4">
        <v>-6.2546793030900938E-3</v>
      </c>
      <c r="I339" s="4">
        <v>3.1336195865441896E-2</v>
      </c>
      <c r="J339" s="4">
        <v>2.9518647599439563E-2</v>
      </c>
      <c r="K339" s="4">
        <v>5.7173678532901784E-2</v>
      </c>
    </row>
    <row r="340" spans="1:11" x14ac:dyDescent="0.35">
      <c r="A340">
        <v>201809</v>
      </c>
      <c r="B340" s="4">
        <v>0.32</v>
      </c>
      <c r="C340" s="4">
        <v>-1.43</v>
      </c>
      <c r="D340" s="4">
        <v>0.3</v>
      </c>
      <c r="E340" s="4">
        <v>0.16</v>
      </c>
      <c r="F340" s="4">
        <v>0.56999999999999995</v>
      </c>
      <c r="G340" s="4">
        <v>7.6253034413822585E-2</v>
      </c>
      <c r="H340" s="4">
        <v>3.3452120045696088E-3</v>
      </c>
      <c r="I340" s="4">
        <v>7.9510049904878422E-3</v>
      </c>
      <c r="J340" s="4">
        <v>4.4032430999794148E-3</v>
      </c>
      <c r="K340" s="4">
        <v>7.4489795918367241E-2</v>
      </c>
    </row>
    <row r="341" spans="1:11" x14ac:dyDescent="0.35">
      <c r="A341">
        <v>201810</v>
      </c>
      <c r="B341" s="4">
        <v>-8.19</v>
      </c>
      <c r="C341" s="4">
        <v>-2.2799999999999998</v>
      </c>
      <c r="D341" s="4">
        <v>2.44</v>
      </c>
      <c r="E341" s="4">
        <v>0.28000000000000003</v>
      </c>
      <c r="F341" s="4">
        <v>2.31</v>
      </c>
      <c r="G341" s="4">
        <v>-0.15523417805492901</v>
      </c>
      <c r="H341" s="4">
        <v>-8.2596125725534764E-2</v>
      </c>
      <c r="I341" s="4">
        <v>-6.299002595235581E-2</v>
      </c>
      <c r="J341" s="4">
        <v>-8.1675612462142833E-2</v>
      </c>
      <c r="K341" s="4">
        <v>3.6087369420702675E-2</v>
      </c>
    </row>
    <row r="342" spans="1:11" x14ac:dyDescent="0.35">
      <c r="A342">
        <v>201811</v>
      </c>
      <c r="B342" s="4">
        <v>0.88</v>
      </c>
      <c r="C342" s="4">
        <v>-0.62</v>
      </c>
      <c r="D342" s="4">
        <v>-1.22</v>
      </c>
      <c r="E342" s="4">
        <v>0.46</v>
      </c>
      <c r="F342" s="4">
        <v>0.09</v>
      </c>
      <c r="G342" s="4">
        <v>-0.16789696874509197</v>
      </c>
      <c r="H342" s="4">
        <v>-7.2335574654627144E-2</v>
      </c>
      <c r="I342" s="4">
        <v>1.824571134554831E-2</v>
      </c>
      <c r="J342" s="4">
        <v>-9.6652430024946057E-4</v>
      </c>
      <c r="K342" s="4">
        <v>0.11182401466544456</v>
      </c>
    </row>
    <row r="343" spans="1:11" x14ac:dyDescent="0.35">
      <c r="A343">
        <v>201812</v>
      </c>
      <c r="B343" s="4">
        <v>-7.67</v>
      </c>
      <c r="C343" s="4">
        <v>-0.96</v>
      </c>
      <c r="D343" s="4">
        <v>0.56000000000000005</v>
      </c>
      <c r="E343" s="4">
        <v>-0.22</v>
      </c>
      <c r="F343" s="4">
        <v>0.13</v>
      </c>
      <c r="G343" s="4">
        <v>-0.14779161947904862</v>
      </c>
      <c r="H343" s="4">
        <v>-1.0813839527710534E-2</v>
      </c>
      <c r="I343" s="4">
        <v>-0.10160659697459473</v>
      </c>
      <c r="J343" s="4">
        <v>-7.9122488200917718E-2</v>
      </c>
      <c r="K343" s="4">
        <v>4.12201154163232E-2</v>
      </c>
    </row>
    <row r="344" spans="1:11" x14ac:dyDescent="0.35">
      <c r="A344">
        <v>201901</v>
      </c>
      <c r="B344" s="4">
        <v>7.47</v>
      </c>
      <c r="C344" s="4">
        <v>-0.14000000000000001</v>
      </c>
      <c r="D344" s="4">
        <v>-0.71</v>
      </c>
      <c r="E344" s="4">
        <v>0.15</v>
      </c>
      <c r="F344" s="4">
        <v>-1.19</v>
      </c>
      <c r="G344" s="4">
        <v>0.25488774791100366</v>
      </c>
      <c r="H344" s="4">
        <v>8.540785000027884E-2</v>
      </c>
      <c r="I344" s="4">
        <v>0.10995677903151435</v>
      </c>
      <c r="J344" s="4">
        <v>0.11332047851916682</v>
      </c>
      <c r="K344" s="4">
        <v>0.11343842222702083</v>
      </c>
    </row>
    <row r="345" spans="1:11" x14ac:dyDescent="0.35">
      <c r="A345">
        <v>201902</v>
      </c>
      <c r="B345" s="4">
        <v>2.94</v>
      </c>
      <c r="C345" s="4">
        <v>0.1</v>
      </c>
      <c r="D345" s="4">
        <v>-2.09</v>
      </c>
      <c r="E345" s="4">
        <v>0.21</v>
      </c>
      <c r="F345" s="4">
        <v>-0.93</v>
      </c>
      <c r="G345" s="4">
        <v>8.5006330258636797E-3</v>
      </c>
      <c r="H345" s="4">
        <v>-3.0911003675981319E-2</v>
      </c>
      <c r="I345" s="4">
        <v>3.5898364326277576E-2</v>
      </c>
      <c r="J345" s="4">
        <v>3.5734651206994927E-2</v>
      </c>
      <c r="K345" s="4">
        <v>0.13523391812865504</v>
      </c>
    </row>
    <row r="346" spans="1:11" x14ac:dyDescent="0.35">
      <c r="A346">
        <v>201903</v>
      </c>
      <c r="B346" s="4">
        <v>0.76</v>
      </c>
      <c r="C346" s="4">
        <v>-2.08</v>
      </c>
      <c r="D346" s="4">
        <v>-3.28</v>
      </c>
      <c r="E346" s="4">
        <v>1.32</v>
      </c>
      <c r="F346" s="4">
        <v>-1.49</v>
      </c>
      <c r="G346" s="4">
        <v>7.3305236728838041E-2</v>
      </c>
      <c r="H346" s="4">
        <v>-7.9721825853551476E-3</v>
      </c>
      <c r="I346" s="4">
        <v>-8.6012763536624792E-3</v>
      </c>
      <c r="J346" s="4">
        <v>-3.1174060726106179E-2</v>
      </c>
      <c r="K346" s="4">
        <v>-0.12783725048293626</v>
      </c>
    </row>
    <row r="347" spans="1:11" x14ac:dyDescent="0.35">
      <c r="A347">
        <v>201904</v>
      </c>
      <c r="B347" s="4">
        <v>3.44</v>
      </c>
      <c r="C347" s="4">
        <v>-1.18</v>
      </c>
      <c r="D347" s="4">
        <v>-0.26</v>
      </c>
      <c r="E347" s="4">
        <v>0.8</v>
      </c>
      <c r="F347" s="4">
        <v>-1.0900000000000001</v>
      </c>
      <c r="G347" s="4">
        <v>3.1823347946094982E-2</v>
      </c>
      <c r="H347" s="4">
        <v>1.9787006831190279E-2</v>
      </c>
      <c r="I347" s="4">
        <v>1.9719655830272798E-2</v>
      </c>
      <c r="J347" s="4">
        <v>6.0626577993204034E-2</v>
      </c>
      <c r="K347" s="4">
        <v>-2.8510334996436182E-2</v>
      </c>
    </row>
    <row r="348" spans="1:11" x14ac:dyDescent="0.35">
      <c r="A348">
        <v>201905</v>
      </c>
      <c r="B348" s="4">
        <v>-5.99</v>
      </c>
      <c r="C348" s="4">
        <v>0.54</v>
      </c>
      <c r="D348" s="4">
        <v>-1.7</v>
      </c>
      <c r="E348" s="4">
        <v>0.45</v>
      </c>
      <c r="F348" s="4">
        <v>0.8</v>
      </c>
      <c r="G348" s="4">
        <v>-0.16207710464201408</v>
      </c>
      <c r="H348" s="4">
        <v>-3.7476627288715147E-2</v>
      </c>
      <c r="I348" s="4">
        <v>-6.1318931638694507E-2</v>
      </c>
      <c r="J348" s="4">
        <v>-9.4210507475509297E-2</v>
      </c>
      <c r="K348" s="4">
        <v>-1.6874541452677971E-2</v>
      </c>
    </row>
    <row r="349" spans="1:11" x14ac:dyDescent="0.35">
      <c r="A349">
        <v>201906</v>
      </c>
      <c r="B349" s="4">
        <v>6.13</v>
      </c>
      <c r="C349" s="4">
        <v>-1.99</v>
      </c>
      <c r="D349" s="4">
        <v>-0.17</v>
      </c>
      <c r="E349" s="4">
        <v>0.43</v>
      </c>
      <c r="F349" s="4">
        <v>-0.02</v>
      </c>
      <c r="G349" s="4">
        <v>-3.0072556551429708E-2</v>
      </c>
      <c r="H349" s="4">
        <v>-0.13150733849520924</v>
      </c>
      <c r="I349" s="4">
        <v>-5.6245579922454825E-2</v>
      </c>
      <c r="J349" s="4">
        <v>-5.4841073906037652E-2</v>
      </c>
      <c r="K349" s="4">
        <v>2.1845318860244323E-2</v>
      </c>
    </row>
    <row r="350" spans="1:11" x14ac:dyDescent="0.35">
      <c r="A350">
        <v>201907</v>
      </c>
      <c r="B350" s="4">
        <v>-7.0000000000000007E-2</v>
      </c>
      <c r="C350" s="4">
        <v>-1.1299999999999999</v>
      </c>
      <c r="D350" s="4">
        <v>-0.63</v>
      </c>
      <c r="E350" s="4">
        <v>0.64</v>
      </c>
      <c r="F350" s="4">
        <v>-0.33</v>
      </c>
      <c r="G350" s="4">
        <v>-0.20945849601086386</v>
      </c>
      <c r="H350" s="4">
        <v>-0.19164570851936924</v>
      </c>
      <c r="I350" s="4">
        <v>-0.12363319873293444</v>
      </c>
      <c r="J350" s="4">
        <v>-0.13771619975639449</v>
      </c>
      <c r="K350" s="4">
        <v>-0.18507731958762874</v>
      </c>
    </row>
    <row r="351" spans="1:11" x14ac:dyDescent="0.35">
      <c r="A351">
        <v>201908</v>
      </c>
      <c r="B351" s="4">
        <v>-2.5499999999999998</v>
      </c>
      <c r="C351" s="4">
        <v>-1.64</v>
      </c>
      <c r="D351" s="4">
        <v>-2.7</v>
      </c>
      <c r="E351" s="4">
        <v>1.19</v>
      </c>
      <c r="F351" s="4">
        <v>-0.18</v>
      </c>
      <c r="G351" s="4">
        <v>-0.163816980931075</v>
      </c>
      <c r="H351" s="4">
        <v>-0.14229825067424562</v>
      </c>
      <c r="I351" s="4">
        <v>-0.19965155850663507</v>
      </c>
      <c r="J351" s="4">
        <v>-0.21696867920773777</v>
      </c>
      <c r="K351" s="4">
        <v>-0.14085523940796163</v>
      </c>
    </row>
    <row r="352" spans="1:11" x14ac:dyDescent="0.35">
      <c r="A352">
        <v>201909</v>
      </c>
      <c r="B352" s="4">
        <v>1.9</v>
      </c>
      <c r="C352" s="4">
        <v>0.19</v>
      </c>
      <c r="D352" s="4">
        <v>4.1500000000000004</v>
      </c>
      <c r="E352" s="4">
        <v>0.41</v>
      </c>
      <c r="F352" s="4">
        <v>2.17</v>
      </c>
      <c r="G352" s="4">
        <v>9.3306700562919898E-2</v>
      </c>
      <c r="H352" s="4">
        <v>0.14164361591592278</v>
      </c>
      <c r="I352" s="4">
        <v>0.12471217785310584</v>
      </c>
      <c r="J352" s="4">
        <v>0.16168948782942094</v>
      </c>
      <c r="K352" s="4">
        <v>0.2099540380827315</v>
      </c>
    </row>
    <row r="353" spans="1:11" x14ac:dyDescent="0.35">
      <c r="A353">
        <v>201910</v>
      </c>
      <c r="B353" s="4">
        <v>2.56</v>
      </c>
      <c r="C353" s="4">
        <v>0.81</v>
      </c>
      <c r="D353" s="4">
        <v>-0.53</v>
      </c>
      <c r="E353" s="4">
        <v>0.96</v>
      </c>
      <c r="F353" s="4">
        <v>-0.72</v>
      </c>
      <c r="G353" s="4">
        <v>0.13643147896879237</v>
      </c>
      <c r="H353" s="4">
        <v>0.1091261207989751</v>
      </c>
      <c r="I353" s="4">
        <v>0.13398706046950237</v>
      </c>
      <c r="J353" s="4">
        <v>0.15319052203085359</v>
      </c>
      <c r="K353" s="4">
        <v>0.17584884994523531</v>
      </c>
    </row>
    <row r="354" spans="1:11" x14ac:dyDescent="0.35">
      <c r="A354">
        <v>201911</v>
      </c>
      <c r="B354" s="4">
        <v>2.74</v>
      </c>
      <c r="C354" s="4">
        <v>0.04</v>
      </c>
      <c r="D354" s="4">
        <v>-2.2200000000000002</v>
      </c>
      <c r="E354" s="4">
        <v>-0.09</v>
      </c>
      <c r="F354" s="4">
        <v>-1.2</v>
      </c>
      <c r="G354" s="4">
        <v>-6.3749107780157077E-2</v>
      </c>
      <c r="H354" s="4">
        <v>-9.0937908129113065E-2</v>
      </c>
      <c r="I354" s="4">
        <v>-4.718817148204546E-2</v>
      </c>
      <c r="J354" s="4">
        <v>-8.0163207693768723E-2</v>
      </c>
      <c r="K354" s="4">
        <v>-3.08509161576902E-2</v>
      </c>
    </row>
    <row r="355" spans="1:11" x14ac:dyDescent="0.35">
      <c r="A355">
        <v>201912</v>
      </c>
      <c r="B355" s="4">
        <v>3.05</v>
      </c>
      <c r="C355" s="4">
        <v>1.33</v>
      </c>
      <c r="D355" s="4">
        <v>0.62</v>
      </c>
      <c r="E355" s="4">
        <v>-0.32</v>
      </c>
      <c r="F355" s="4">
        <v>0.48</v>
      </c>
      <c r="G355" s="4">
        <v>0.10413561887145417</v>
      </c>
      <c r="H355" s="4">
        <v>3.2503061272936895E-2</v>
      </c>
      <c r="I355" s="4">
        <v>4.9309625869378815E-2</v>
      </c>
      <c r="J355" s="4">
        <v>4.9864798452160963E-2</v>
      </c>
      <c r="K355" s="4">
        <v>4.5133920091179558E-2</v>
      </c>
    </row>
    <row r="356" spans="1:11" x14ac:dyDescent="0.35">
      <c r="A356">
        <v>202001</v>
      </c>
      <c r="B356" s="4">
        <v>-1.2</v>
      </c>
      <c r="C356" s="4">
        <v>-2.77</v>
      </c>
      <c r="D356" s="4">
        <v>-4.33</v>
      </c>
      <c r="E356" s="4">
        <v>7.0000000000000007E-2</v>
      </c>
      <c r="F356" s="4">
        <v>-1.97</v>
      </c>
      <c r="G356" s="4">
        <v>-0.18122342165521754</v>
      </c>
      <c r="H356" s="4">
        <v>1.5426512050198848E-2</v>
      </c>
      <c r="I356" s="4">
        <v>5.6147431889512767E-3</v>
      </c>
      <c r="J356" s="4">
        <v>6.2420633800830405E-3</v>
      </c>
      <c r="K356" s="4">
        <v>0.19791666666666674</v>
      </c>
    </row>
    <row r="357" spans="1:11" x14ac:dyDescent="0.35">
      <c r="A357">
        <v>202002</v>
      </c>
      <c r="B357" s="4">
        <v>-8.5399999999999991</v>
      </c>
      <c r="C357" s="4">
        <v>-1.51</v>
      </c>
      <c r="D357" s="4">
        <v>-1.07</v>
      </c>
      <c r="E357" s="4">
        <v>-1.1399999999999999</v>
      </c>
      <c r="F357" s="4">
        <v>-1.73</v>
      </c>
      <c r="G357" s="4">
        <v>-0.18456899339839816</v>
      </c>
      <c r="H357" s="4">
        <v>-0.15741116664713395</v>
      </c>
      <c r="I357" s="4">
        <v>-0.16789154256681926</v>
      </c>
      <c r="J357" s="4">
        <v>-0.17725582922087513</v>
      </c>
      <c r="K357" s="4">
        <v>-2.2091097308488683E-2</v>
      </c>
    </row>
    <row r="358" spans="1:11" x14ac:dyDescent="0.35">
      <c r="A358">
        <v>202003</v>
      </c>
      <c r="B358" s="4">
        <v>-13.77</v>
      </c>
      <c r="C358" s="4">
        <v>-4.4400000000000004</v>
      </c>
      <c r="D358" s="4">
        <v>-9.3000000000000007</v>
      </c>
      <c r="E358" s="4">
        <v>1.47</v>
      </c>
      <c r="F358" s="4">
        <v>-0.88</v>
      </c>
      <c r="G358" s="4">
        <v>7.1816470031746737E-2</v>
      </c>
      <c r="H358" s="4">
        <v>0.43804441833581453</v>
      </c>
      <c r="I358" s="4">
        <v>0.43775292908377472</v>
      </c>
      <c r="J358" s="4">
        <v>0.48754718597308055</v>
      </c>
      <c r="K358" s="4">
        <v>0.52454440424688609</v>
      </c>
    </row>
    <row r="359" spans="1:11" x14ac:dyDescent="0.35">
      <c r="A359">
        <v>202004</v>
      </c>
      <c r="B359" s="4">
        <v>10.68</v>
      </c>
      <c r="C359" s="4">
        <v>1.76</v>
      </c>
      <c r="D359" s="4">
        <v>-4.62</v>
      </c>
      <c r="E359" s="4">
        <v>2.66</v>
      </c>
      <c r="F359" s="4">
        <v>-3</v>
      </c>
      <c r="G359" s="4">
        <v>-0.90996635340526755</v>
      </c>
      <c r="H359" s="4">
        <v>-0.79953975696487811</v>
      </c>
      <c r="I359" s="4">
        <v>-0.73654844815886267</v>
      </c>
      <c r="J359" s="4">
        <v>-0.77581717680059392</v>
      </c>
      <c r="K359" s="4">
        <v>-1.0174155529832685</v>
      </c>
    </row>
    <row r="360" spans="1:11" x14ac:dyDescent="0.35">
      <c r="A360">
        <v>202005</v>
      </c>
      <c r="B360" s="4">
        <v>5.3</v>
      </c>
      <c r="C360" s="4">
        <v>2.02</v>
      </c>
      <c r="D360" s="4">
        <v>-5.0999999999999996</v>
      </c>
      <c r="E360" s="4">
        <v>1.92</v>
      </c>
      <c r="F360" s="4">
        <v>-3.18</v>
      </c>
      <c r="G360" s="4">
        <v>0.70594574036511171</v>
      </c>
      <c r="H360" s="4">
        <v>-7.9146949315043402E-2</v>
      </c>
      <c r="I360" s="4">
        <v>-1.4257575837864023E-2</v>
      </c>
      <c r="J360" s="4">
        <v>-4.8462532954775872E-2</v>
      </c>
      <c r="K360" s="4">
        <v>-9.8403567735263708E-2</v>
      </c>
    </row>
    <row r="361" spans="1:11" x14ac:dyDescent="0.35">
      <c r="A361">
        <v>202006</v>
      </c>
      <c r="B361" s="4">
        <v>2.76</v>
      </c>
      <c r="C361" s="4">
        <v>-0.03</v>
      </c>
      <c r="D361" s="4">
        <v>-1.73</v>
      </c>
      <c r="E361" s="4">
        <v>-0.09</v>
      </c>
      <c r="F361" s="4">
        <v>-0.67</v>
      </c>
      <c r="G361" s="4">
        <v>-0.24773175542406323</v>
      </c>
      <c r="H361" s="4">
        <v>-0.35927695172208929</v>
      </c>
      <c r="I361" s="4">
        <v>-0.35175078576033503</v>
      </c>
      <c r="J361" s="4">
        <v>-0.35587121048082149</v>
      </c>
      <c r="K361" s="4">
        <v>-0.37402597402597404</v>
      </c>
    </row>
    <row r="362" spans="1:11" x14ac:dyDescent="0.35">
      <c r="A362">
        <v>202007</v>
      </c>
      <c r="B362" s="4">
        <v>4.34</v>
      </c>
      <c r="C362" s="4">
        <v>-1.76</v>
      </c>
      <c r="D362" s="4">
        <v>-3.64</v>
      </c>
      <c r="E362" s="4">
        <v>1.33</v>
      </c>
      <c r="F362" s="4">
        <v>-1.21</v>
      </c>
      <c r="G362" s="4">
        <v>2.9881310598460775E-3</v>
      </c>
      <c r="H362" s="4">
        <v>-1.7854760106971845E-2</v>
      </c>
      <c r="I362" s="4">
        <v>3.653445597684124E-2</v>
      </c>
      <c r="J362" s="4">
        <v>2.1720874327379347E-2</v>
      </c>
      <c r="K362" s="4">
        <v>8.3333333333333481E-2</v>
      </c>
    </row>
    <row r="363" spans="1:11" x14ac:dyDescent="0.35">
      <c r="A363">
        <v>202008</v>
      </c>
      <c r="B363" s="4">
        <v>6.84</v>
      </c>
      <c r="C363" s="4">
        <v>0.98</v>
      </c>
      <c r="D363" s="4">
        <v>-3.87</v>
      </c>
      <c r="E363" s="4">
        <v>2.2799999999999998</v>
      </c>
      <c r="F363" s="4">
        <v>-1.53</v>
      </c>
      <c r="G363" s="4">
        <v>0.14930998115631267</v>
      </c>
      <c r="H363" s="4">
        <v>9.4460312436582816E-2</v>
      </c>
      <c r="I363" s="4">
        <v>0.17247100381457925</v>
      </c>
      <c r="J363" s="4">
        <v>0.11528008518905308</v>
      </c>
      <c r="K363" s="4">
        <v>0.1949653446284173</v>
      </c>
    </row>
    <row r="364" spans="1:11" x14ac:dyDescent="0.35">
      <c r="A364">
        <v>202009</v>
      </c>
      <c r="B364" s="4">
        <v>-3</v>
      </c>
      <c r="C364" s="4">
        <v>1.98</v>
      </c>
      <c r="D364" s="4">
        <v>-2.46</v>
      </c>
      <c r="E364" s="4">
        <v>0.74</v>
      </c>
      <c r="F364" s="4">
        <v>-1.2</v>
      </c>
      <c r="G364" s="4">
        <v>-0.1334828641891318</v>
      </c>
      <c r="H364" s="4">
        <v>-5.8239366351001021E-2</v>
      </c>
      <c r="I364" s="4">
        <v>-7.5447437240853121E-2</v>
      </c>
      <c r="J364" s="4">
        <v>1.5721460924456032E-4</v>
      </c>
      <c r="K364" s="4">
        <v>-2.6753835288578554E-2</v>
      </c>
    </row>
    <row r="365" spans="1:11" x14ac:dyDescent="0.35">
      <c r="A365">
        <v>202010</v>
      </c>
      <c r="B365" s="4">
        <v>-2.6</v>
      </c>
      <c r="C365" s="4">
        <v>1.43</v>
      </c>
      <c r="D365" s="4">
        <v>2.04</v>
      </c>
      <c r="E365" s="4">
        <v>-1.04</v>
      </c>
      <c r="F365" s="4">
        <v>-0.54</v>
      </c>
      <c r="G365" s="4">
        <v>-0.14849860604210108</v>
      </c>
      <c r="H365" s="4">
        <v>-8.8590969826016774E-2</v>
      </c>
      <c r="I365" s="4">
        <v>-0.11977189871179461</v>
      </c>
      <c r="J365" s="4">
        <v>-0.14350121693130569</v>
      </c>
      <c r="K365" s="4">
        <v>-0.15502791980941066</v>
      </c>
    </row>
    <row r="366" spans="1:11" x14ac:dyDescent="0.35">
      <c r="A366">
        <v>202011</v>
      </c>
      <c r="B366" s="4">
        <v>13.34</v>
      </c>
      <c r="C366" s="4">
        <v>1.29</v>
      </c>
      <c r="D366" s="4">
        <v>4.34</v>
      </c>
      <c r="E366" s="4">
        <v>-2.36</v>
      </c>
      <c r="F366" s="4">
        <v>0.8</v>
      </c>
      <c r="G366" s="4">
        <v>0.21693989071038233</v>
      </c>
      <c r="H366" s="4">
        <v>0.15945810980565156</v>
      </c>
      <c r="I366" s="4">
        <v>0.10640014017110544</v>
      </c>
      <c r="J366" s="4">
        <v>0.10042209537754077</v>
      </c>
      <c r="K366" s="4">
        <v>0.1016795279164775</v>
      </c>
    </row>
    <row r="367" spans="1:11" x14ac:dyDescent="0.35">
      <c r="A367">
        <v>202012</v>
      </c>
      <c r="B367" s="4">
        <v>4.82</v>
      </c>
      <c r="C367" s="4">
        <v>3.16</v>
      </c>
      <c r="D367" s="4">
        <v>-1.2</v>
      </c>
      <c r="E367" s="4">
        <v>-0.64</v>
      </c>
      <c r="F367" s="4">
        <v>0.14000000000000001</v>
      </c>
      <c r="G367" s="4">
        <v>0.10554108666367323</v>
      </c>
      <c r="H367" s="4">
        <v>4.5664934983212779E-2</v>
      </c>
      <c r="I367" s="4">
        <v>4.5562123714999681E-2</v>
      </c>
      <c r="J367" s="4">
        <v>-5.6029106029106268E-3</v>
      </c>
      <c r="K367" s="4">
        <v>-1.5022661722290831E-2</v>
      </c>
    </row>
    <row r="368" spans="1:11" x14ac:dyDescent="0.35">
      <c r="A368">
        <v>202101</v>
      </c>
      <c r="B368" s="4">
        <v>-0.55000000000000004</v>
      </c>
      <c r="C368" s="4">
        <v>2.93</v>
      </c>
      <c r="D368" s="4">
        <v>1.01</v>
      </c>
      <c r="E368" s="4">
        <v>-2.42</v>
      </c>
      <c r="F368" s="4">
        <v>1.31</v>
      </c>
      <c r="G368" s="4">
        <v>8.7140957727454893E-2</v>
      </c>
      <c r="H368" s="4">
        <v>-4.8533062790859005E-2</v>
      </c>
      <c r="I368" s="4">
        <v>-1.5671829810391946E-2</v>
      </c>
      <c r="J368" s="4">
        <v>3.4570127057618638E-2</v>
      </c>
      <c r="K368" s="4">
        <v>-5.285905993481943E-2</v>
      </c>
    </row>
    <row r="369" spans="1:11" x14ac:dyDescent="0.35">
      <c r="A369">
        <v>202102</v>
      </c>
      <c r="B369" s="4">
        <v>2.88</v>
      </c>
      <c r="C369" s="4">
        <v>1.55</v>
      </c>
      <c r="D369" s="4">
        <v>7.46</v>
      </c>
      <c r="E369" s="4">
        <v>-1.92</v>
      </c>
      <c r="F369" s="4">
        <v>0.61</v>
      </c>
      <c r="G369" s="4">
        <v>0.13053221288515404</v>
      </c>
      <c r="H369" s="4">
        <v>4.0900352770269599E-2</v>
      </c>
      <c r="I369" s="4">
        <v>3.3906928184935348E-2</v>
      </c>
      <c r="J369" s="4">
        <v>3.8861164621475375E-2</v>
      </c>
      <c r="K369" s="4">
        <v>4.0600176522506581E-2</v>
      </c>
    </row>
    <row r="370" spans="1:11" x14ac:dyDescent="0.35">
      <c r="A370">
        <v>202103</v>
      </c>
      <c r="B370" s="4">
        <v>3.11</v>
      </c>
      <c r="C370" s="4">
        <v>-1.32</v>
      </c>
      <c r="D370" s="4">
        <v>5.57</v>
      </c>
      <c r="E370" s="4">
        <v>1.99</v>
      </c>
      <c r="F370" s="4">
        <v>3.11</v>
      </c>
      <c r="G370" s="4">
        <v>1.4370664023785951E-2</v>
      </c>
      <c r="H370" s="4">
        <v>5.5947901264618904E-2</v>
      </c>
      <c r="I370" s="4">
        <v>3.0255111717096161E-2</v>
      </c>
      <c r="J370" s="4">
        <v>7.2001829977563325E-2</v>
      </c>
      <c r="K370" s="4">
        <v>0.11959287531806617</v>
      </c>
    </row>
    <row r="371" spans="1:11" x14ac:dyDescent="0.35">
      <c r="A371">
        <v>202104</v>
      </c>
      <c r="B371" s="4">
        <v>4.49</v>
      </c>
      <c r="C371" s="4">
        <v>-1.22</v>
      </c>
      <c r="D371" s="4">
        <v>-1.97</v>
      </c>
      <c r="E371" s="4">
        <v>1.39</v>
      </c>
      <c r="F371" s="4">
        <v>-2.2999999999999998</v>
      </c>
      <c r="G371" s="4">
        <v>4.9666178146881679E-2</v>
      </c>
      <c r="H371" s="4">
        <v>2.0765850840956723E-2</v>
      </c>
      <c r="I371" s="4">
        <v>4.2983977093786541E-2</v>
      </c>
      <c r="J371" s="4">
        <v>1.3157118146199354E-2</v>
      </c>
      <c r="K371" s="4">
        <v>0.12916666666666665</v>
      </c>
    </row>
    <row r="372" spans="1:11" x14ac:dyDescent="0.35">
      <c r="A372">
        <v>202105</v>
      </c>
      <c r="B372" s="4">
        <v>1.65</v>
      </c>
      <c r="C372" s="4">
        <v>0.24</v>
      </c>
      <c r="D372" s="4">
        <v>4.1399999999999997</v>
      </c>
      <c r="E372" s="4">
        <v>0.2</v>
      </c>
      <c r="F372" s="4">
        <v>2.29</v>
      </c>
      <c r="G372" s="4">
        <v>5.1815079118833429E-2</v>
      </c>
      <c r="H372" s="4">
        <v>4.6107014427908766E-2</v>
      </c>
      <c r="I372" s="4">
        <v>2.2372431821326977E-3</v>
      </c>
      <c r="J372" s="4">
        <v>1.4756294839105566E-2</v>
      </c>
      <c r="K372" s="4">
        <v>-5.1995974505199549E-2</v>
      </c>
    </row>
    <row r="373" spans="1:11" x14ac:dyDescent="0.35">
      <c r="A373">
        <v>202106</v>
      </c>
      <c r="B373" s="4">
        <v>1.01</v>
      </c>
      <c r="C373" s="4">
        <v>-1</v>
      </c>
      <c r="D373" s="4">
        <v>-5.25</v>
      </c>
      <c r="E373" s="4">
        <v>0.71</v>
      </c>
      <c r="F373" s="4">
        <v>-2.2799999999999998</v>
      </c>
      <c r="G373" s="4">
        <v>0.11106194690265481</v>
      </c>
      <c r="H373" s="4">
        <v>-1.1338113969023622E-2</v>
      </c>
      <c r="I373" s="4">
        <v>2.8057800496901431E-2</v>
      </c>
      <c r="J373" s="4">
        <v>4.1377422146855469E-3</v>
      </c>
      <c r="K373" s="4">
        <v>-1.3446567586694935E-2</v>
      </c>
    </row>
    <row r="374" spans="1:11" x14ac:dyDescent="0.35">
      <c r="A374">
        <v>202107</v>
      </c>
      <c r="B374" s="4">
        <v>1.04</v>
      </c>
      <c r="C374" s="4">
        <v>-2.17</v>
      </c>
      <c r="D374" s="4">
        <v>-1.67</v>
      </c>
      <c r="E374" s="4">
        <v>4.2</v>
      </c>
      <c r="F374" s="4">
        <v>-0.23</v>
      </c>
      <c r="G374" s="4">
        <v>-5.3365193150139323E-2</v>
      </c>
      <c r="H374" s="4">
        <v>1.6297130527118453E-2</v>
      </c>
      <c r="I374" s="4">
        <v>1.5560401301869975E-2</v>
      </c>
      <c r="J374" s="4">
        <v>4.7394552946712354E-2</v>
      </c>
      <c r="K374" s="4">
        <v>-3.8378766140602538E-2</v>
      </c>
    </row>
    <row r="375" spans="1:11" x14ac:dyDescent="0.35">
      <c r="A375">
        <v>202108</v>
      </c>
      <c r="B375" s="4">
        <v>2.42</v>
      </c>
      <c r="C375" s="4">
        <v>-0.13</v>
      </c>
      <c r="D375" s="4">
        <v>-1.71</v>
      </c>
      <c r="E375" s="4">
        <v>0.08</v>
      </c>
      <c r="F375" s="4">
        <v>-2.06</v>
      </c>
      <c r="G375" s="4">
        <v>-3.7582386762025077E-2</v>
      </c>
      <c r="H375" s="4">
        <v>3.7585988821681182E-2</v>
      </c>
      <c r="I375" s="4">
        <v>3.1211535480812236E-2</v>
      </c>
      <c r="J375" s="4">
        <v>-5.4541790179957195E-3</v>
      </c>
      <c r="K375" s="4">
        <v>-7.8701976874300583E-2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22E1-8D48-44DB-BE63-79AB1B89B43B}">
  <dimension ref="A1:AO389"/>
  <sheetViews>
    <sheetView showGridLines="0" tabSelected="1" zoomScale="98" zoomScaleNormal="115" workbookViewId="0">
      <selection activeCell="J17" sqref="J17"/>
    </sheetView>
  </sheetViews>
  <sheetFormatPr baseColWidth="10" defaultColWidth="8.7265625" defaultRowHeight="14.5" x14ac:dyDescent="0.35"/>
  <cols>
    <col min="1" max="1" width="20.54296875" bestFit="1" customWidth="1"/>
    <col min="11" max="11" width="13.26953125" bestFit="1" customWidth="1"/>
    <col min="12" max="12" width="10.54296875" bestFit="1" customWidth="1"/>
    <col min="13" max="13" width="16" bestFit="1" customWidth="1"/>
    <col min="14" max="14" width="8.81640625" bestFit="1" customWidth="1"/>
    <col min="15" max="15" width="9.1796875" bestFit="1" customWidth="1"/>
    <col min="16" max="16" width="9.7265625" bestFit="1" customWidth="1"/>
    <col min="17" max="17" width="9.1796875" bestFit="1" customWidth="1"/>
    <col min="18" max="18" width="9.7265625" bestFit="1" customWidth="1"/>
    <col min="19" max="19" width="8.7265625" bestFit="1" customWidth="1"/>
    <col min="20" max="20" width="7.1796875" bestFit="1" customWidth="1"/>
    <col min="33" max="33" width="16.1796875" bestFit="1" customWidth="1"/>
    <col min="41" max="41" width="11.453125" bestFit="1" customWidth="1"/>
  </cols>
  <sheetData>
    <row r="1" spans="1:41" ht="18.5" x14ac:dyDescent="0.4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67</v>
      </c>
      <c r="I1" t="s">
        <v>68</v>
      </c>
      <c r="K1" s="103" t="s">
        <v>69</v>
      </c>
      <c r="L1" s="104"/>
      <c r="M1" s="104"/>
      <c r="N1" s="104"/>
      <c r="O1" s="104"/>
      <c r="P1" s="104"/>
      <c r="Q1" s="104"/>
      <c r="R1" s="104"/>
      <c r="S1" s="104"/>
      <c r="T1" s="105"/>
      <c r="AG1" s="95" t="s">
        <v>70</v>
      </c>
      <c r="AH1" s="95"/>
      <c r="AI1" s="95"/>
      <c r="AJ1" s="95"/>
      <c r="AK1" s="95"/>
      <c r="AL1" s="95"/>
      <c r="AM1" s="95"/>
      <c r="AN1" s="95"/>
      <c r="AO1" s="95"/>
    </row>
    <row r="2" spans="1:41" x14ac:dyDescent="0.35">
      <c r="A2" t="s">
        <v>71</v>
      </c>
      <c r="C2" s="53">
        <v>3.7060975915930792E-2</v>
      </c>
      <c r="D2" s="53">
        <v>6.8094660559327835E-2</v>
      </c>
      <c r="E2" s="53">
        <v>0.73715068763473535</v>
      </c>
      <c r="F2" s="53">
        <v>5.6857344178611602E-2</v>
      </c>
      <c r="G2" s="53">
        <v>0.10083633171139461</v>
      </c>
      <c r="H2" s="53"/>
      <c r="I2" s="53">
        <f>SUM(C2:G2)</f>
        <v>1</v>
      </c>
      <c r="K2" s="65"/>
      <c r="L2" s="102" t="s">
        <v>72</v>
      </c>
      <c r="M2" s="97"/>
      <c r="N2" s="98"/>
      <c r="O2" s="99" t="s">
        <v>73</v>
      </c>
      <c r="P2" s="100"/>
      <c r="Q2" s="100"/>
      <c r="R2" s="100"/>
      <c r="S2" s="100"/>
      <c r="T2" s="101"/>
      <c r="AG2" s="16"/>
      <c r="AH2" s="46" t="s">
        <v>1</v>
      </c>
      <c r="AI2" s="46" t="s">
        <v>2</v>
      </c>
      <c r="AJ2" s="46" t="s">
        <v>3</v>
      </c>
      <c r="AK2" s="46" t="s">
        <v>4</v>
      </c>
      <c r="AL2" s="46" t="s">
        <v>5</v>
      </c>
      <c r="AM2" s="46" t="s">
        <v>74</v>
      </c>
      <c r="AN2" s="16" t="s">
        <v>75</v>
      </c>
      <c r="AO2" s="16" t="s">
        <v>76</v>
      </c>
    </row>
    <row r="3" spans="1:41" x14ac:dyDescent="0.35">
      <c r="A3" t="s">
        <v>77</v>
      </c>
      <c r="C3" s="53">
        <v>2.0736999342345054E-2</v>
      </c>
      <c r="D3" s="53">
        <v>0.97572721782677152</v>
      </c>
      <c r="E3" s="53">
        <v>-5.3833623593245339E-2</v>
      </c>
      <c r="F3" s="53">
        <v>-0.12260593949183154</v>
      </c>
      <c r="G3" s="53">
        <v>0.27868782793434632</v>
      </c>
      <c r="H3" s="53">
        <v>-9.8712482018386075E-2</v>
      </c>
      <c r="I3" s="53">
        <f>SUM(C3:H3)</f>
        <v>0.99999999999999989</v>
      </c>
      <c r="K3" s="66"/>
      <c r="L3" s="16" t="s">
        <v>23</v>
      </c>
      <c r="M3" s="16" t="s">
        <v>11</v>
      </c>
      <c r="N3" s="16" t="s">
        <v>78</v>
      </c>
      <c r="O3" s="54" t="s">
        <v>1</v>
      </c>
      <c r="P3" s="54" t="s">
        <v>2</v>
      </c>
      <c r="Q3" s="54" t="s">
        <v>3</v>
      </c>
      <c r="R3" s="54" t="s">
        <v>4</v>
      </c>
      <c r="S3" s="54" t="s">
        <v>5</v>
      </c>
      <c r="T3" s="54" t="s">
        <v>67</v>
      </c>
      <c r="AG3" s="22" t="s">
        <v>78</v>
      </c>
      <c r="AH3" s="22">
        <v>0.10572596247431114</v>
      </c>
      <c r="AI3" s="22">
        <v>0.18264271920375819</v>
      </c>
      <c r="AJ3" s="22">
        <v>9.2979614324432469E-2</v>
      </c>
      <c r="AK3" s="22">
        <v>9.8585525596960613E-2</v>
      </c>
      <c r="AL3" s="22">
        <v>0.14688865557523548</v>
      </c>
      <c r="AM3" s="22">
        <v>4.3007655371724567E-2</v>
      </c>
      <c r="AN3" s="22" cm="1">
        <f t="array" ref="AN3">MMULT(AH3:AM3,TRANSPOSE(O16:T16))</f>
        <v>0.15827954012127912</v>
      </c>
      <c r="AO3" s="22">
        <f>AN3-H4</f>
        <v>0.11527188474955455</v>
      </c>
    </row>
    <row r="4" spans="1:41" x14ac:dyDescent="0.35">
      <c r="A4" t="s">
        <v>27</v>
      </c>
      <c r="C4" s="9">
        <f>'Part 2 analysis'!B9</f>
        <v>0.10572596247431114</v>
      </c>
      <c r="D4" s="9">
        <f>'Part 2 analysis'!C9</f>
        <v>0.18264271920375819</v>
      </c>
      <c r="E4" s="9">
        <f>'Part 2 analysis'!D9</f>
        <v>9.2979614324432469E-2</v>
      </c>
      <c r="F4" s="9">
        <f>'Part 2 analysis'!E9</f>
        <v>9.8585525596960613E-2</v>
      </c>
      <c r="G4" s="9">
        <f>'Part 2 analysis'!F9</f>
        <v>0.14688865557523548</v>
      </c>
      <c r="H4" s="9">
        <f>'Part 2 analysis'!H2</f>
        <v>4.3007655371724567E-2</v>
      </c>
      <c r="K4" s="16" t="s">
        <v>79</v>
      </c>
      <c r="L4" s="78">
        <v>0.60886293273279646</v>
      </c>
      <c r="M4" s="77">
        <v>0.169961229769543</v>
      </c>
      <c r="N4" s="76">
        <v>0.12536449543493999</v>
      </c>
      <c r="O4" s="55">
        <v>0.2</v>
      </c>
      <c r="P4" s="55">
        <v>0.2</v>
      </c>
      <c r="Q4" s="55">
        <v>0.2</v>
      </c>
      <c r="R4" s="55">
        <v>0.2</v>
      </c>
      <c r="S4" s="55">
        <v>0.2</v>
      </c>
      <c r="T4" s="55">
        <v>0</v>
      </c>
      <c r="AG4" s="22" t="s">
        <v>80</v>
      </c>
      <c r="AH4" s="22">
        <v>0.37279092428331156</v>
      </c>
      <c r="AI4" s="22">
        <v>0.23726943665018971</v>
      </c>
      <c r="AJ4" s="22">
        <v>0.1551095185668171</v>
      </c>
      <c r="AK4" s="22">
        <v>0.20785783368443214</v>
      </c>
      <c r="AL4" s="22">
        <v>0.20785783368443214</v>
      </c>
      <c r="AM4" s="22">
        <v>0</v>
      </c>
      <c r="AN4" s="22" cm="1">
        <f t="array" ref="AN4">MMULT(O16:T16,MMULT(C7:H12,TRANSPOSE(O16:T16)))</f>
        <v>3.3124988581876486E-2</v>
      </c>
      <c r="AO4" s="16"/>
    </row>
    <row r="5" spans="1:41" x14ac:dyDescent="0.3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s="56" t="s">
        <v>81</v>
      </c>
      <c r="L5" s="79">
        <v>0.48456250978464693</v>
      </c>
      <c r="M5" s="76">
        <v>0.14163435814128614</v>
      </c>
      <c r="N5" s="76">
        <v>0.11163835542440373</v>
      </c>
      <c r="O5" s="55">
        <v>0.16666666666666666</v>
      </c>
      <c r="P5" s="55">
        <v>0.16666666666666666</v>
      </c>
      <c r="Q5" s="55">
        <v>0.16666666666666666</v>
      </c>
      <c r="R5" s="55">
        <v>0.16666666666666666</v>
      </c>
      <c r="S5" s="55">
        <v>0.16666666666666666</v>
      </c>
      <c r="T5" s="55">
        <v>0.16666666666666666</v>
      </c>
      <c r="AG5" s="61" t="s">
        <v>82</v>
      </c>
      <c r="AH5" s="61">
        <f t="shared" ref="AH5:AM5" si="0">$H$4+$L$16*AH4</f>
        <v>0.27911573901028713</v>
      </c>
      <c r="AI5" s="61">
        <f t="shared" si="0"/>
        <v>0.19328285882840238</v>
      </c>
      <c r="AJ5" s="61">
        <f t="shared" si="0"/>
        <v>0.14124666495415469</v>
      </c>
      <c r="AK5" s="61">
        <f t="shared" si="0"/>
        <v>0.17465494500154702</v>
      </c>
      <c r="AL5" s="61">
        <f t="shared" si="0"/>
        <v>0.17465494500154702</v>
      </c>
      <c r="AM5" s="61">
        <f t="shared" si="0"/>
        <v>4.3007655371724567E-2</v>
      </c>
      <c r="AN5" s="22"/>
      <c r="AO5" s="16"/>
    </row>
    <row r="6" spans="1:41" x14ac:dyDescent="0.35">
      <c r="A6" t="s">
        <v>83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67</v>
      </c>
      <c r="AG6" s="22" t="s">
        <v>84</v>
      </c>
      <c r="AH6" s="22">
        <f>SLOPE('Part 2 analysis'!J3:J382,$AG$10:$AG$389)</f>
        <v>0.2821669130857552</v>
      </c>
      <c r="AI6" s="22">
        <f>SLOPE('Part 2 analysis'!K3:K382,$AG$10:$AG$389)</f>
        <v>0.55202750560687419</v>
      </c>
      <c r="AJ6" s="22">
        <f>SLOPE('Part 2 analysis'!L3:L382,$AG$10:$AG$389)</f>
        <v>0.23418498572045554</v>
      </c>
      <c r="AK6" s="22">
        <f>SLOPE('Part 2 analysis'!M3:M382,$AG$10:$AG$389)</f>
        <v>0.22818231677703588</v>
      </c>
      <c r="AL6" s="22">
        <f>SLOPE('Part 2 analysis'!N3:N382,$AG$10:$AG$389)</f>
        <v>0.39783532908694758</v>
      </c>
      <c r="AM6" s="22">
        <f>SLOPE('Part 2 analysis'!O3:O382,$AG$10:$AG$389)</f>
        <v>2.83836035961497</v>
      </c>
      <c r="AN6" s="22"/>
      <c r="AO6" s="16"/>
    </row>
    <row r="7" spans="1:41" ht="18.5" x14ac:dyDescent="0.45">
      <c r="B7" t="s">
        <v>1</v>
      </c>
      <c r="C7" s="6">
        <f>'COV. Corr. Matrix'!I14</f>
        <v>0.13897307322800573</v>
      </c>
      <c r="D7" s="6">
        <f>'COV. Corr. Matrix'!J14</f>
        <v>1.8052329431205251E-2</v>
      </c>
      <c r="E7" s="6">
        <f>'COV. Corr. Matrix'!K14</f>
        <v>1.7515127752450031E-2</v>
      </c>
      <c r="F7" s="6">
        <f>'COV. Corr. Matrix'!L14</f>
        <v>1.0817584699965608E-2</v>
      </c>
      <c r="G7" s="6">
        <f>'COV. Corr. Matrix'!M14</f>
        <v>2.2674920159089857E-2</v>
      </c>
      <c r="H7">
        <v>0</v>
      </c>
      <c r="K7" s="106" t="s">
        <v>85</v>
      </c>
      <c r="L7" s="106"/>
      <c r="M7" s="106"/>
      <c r="N7" s="106"/>
      <c r="O7" s="106"/>
      <c r="P7" s="106"/>
      <c r="Q7" s="106"/>
      <c r="R7" s="106"/>
      <c r="S7" s="106"/>
      <c r="T7" s="44"/>
      <c r="AG7" s="61" t="s">
        <v>86</v>
      </c>
      <c r="AH7" s="61">
        <f t="shared" ref="AH7:AM7" si="1">$H$4+$AO$3*AH6</f>
        <v>7.5533567257083323E-2</v>
      </c>
      <c r="AI7" s="61">
        <f t="shared" si="1"/>
        <v>0.10664090637662424</v>
      </c>
      <c r="AJ7" s="61">
        <f t="shared" si="1"/>
        <v>7.0002600055768999E-2</v>
      </c>
      <c r="AK7" s="61">
        <f t="shared" si="1"/>
        <v>6.9310661093133386E-2</v>
      </c>
      <c r="AL7" s="61">
        <f t="shared" si="1"/>
        <v>8.8866883575536293E-2</v>
      </c>
      <c r="AM7" s="61">
        <f t="shared" si="1"/>
        <v>0.37019080362296558</v>
      </c>
      <c r="AN7" s="22"/>
      <c r="AO7" s="16"/>
    </row>
    <row r="8" spans="1:41" x14ac:dyDescent="0.35">
      <c r="B8" t="s">
        <v>2</v>
      </c>
      <c r="C8" s="6">
        <f>'COV. Corr. Matrix'!I15</f>
        <v>1.8052329431205251E-2</v>
      </c>
      <c r="D8" s="6">
        <f>'COV. Corr. Matrix'!J15</f>
        <v>5.6296785568298369E-2</v>
      </c>
      <c r="E8" s="6">
        <f>'COV. Corr. Matrix'!K15</f>
        <v>2.0433007113946251E-2</v>
      </c>
      <c r="F8" s="6">
        <f>'COV. Corr. Matrix'!L15</f>
        <v>2.438397260703852E-2</v>
      </c>
      <c r="G8" s="6">
        <f>'COV. Corr. Matrix'!M15</f>
        <v>1.2321704375068479E-2</v>
      </c>
      <c r="H8">
        <v>0</v>
      </c>
      <c r="K8" s="83"/>
      <c r="L8" s="85" t="s">
        <v>72</v>
      </c>
      <c r="M8" s="86"/>
      <c r="N8" s="87"/>
      <c r="O8" s="107" t="s">
        <v>73</v>
      </c>
      <c r="P8" s="108"/>
      <c r="Q8" s="108"/>
      <c r="R8" s="108"/>
      <c r="S8" s="109"/>
      <c r="T8" s="59"/>
    </row>
    <row r="9" spans="1:41" x14ac:dyDescent="0.35">
      <c r="B9" t="s">
        <v>3</v>
      </c>
      <c r="C9" s="6">
        <f>'COV. Corr. Matrix'!I16</f>
        <v>1.7515127752450031E-2</v>
      </c>
      <c r="D9" s="6">
        <f>'COV. Corr. Matrix'!J16</f>
        <v>2.0433007113946251E-2</v>
      </c>
      <c r="E9" s="6">
        <f>'COV. Corr. Matrix'!K16</f>
        <v>2.4058962750029771E-2</v>
      </c>
      <c r="F9" s="6">
        <f>'COV. Corr. Matrix'!L16</f>
        <v>2.1910448553567267E-2</v>
      </c>
      <c r="G9" s="6">
        <f>'COV. Corr. Matrix'!M16</f>
        <v>1.1621627194577999E-2</v>
      </c>
      <c r="H9">
        <v>0</v>
      </c>
      <c r="K9" s="83" t="s">
        <v>87</v>
      </c>
      <c r="L9" s="16" t="s">
        <v>23</v>
      </c>
      <c r="M9" s="83" t="s">
        <v>11</v>
      </c>
      <c r="N9" s="83" t="s">
        <v>78</v>
      </c>
      <c r="O9" s="71" t="s">
        <v>1</v>
      </c>
      <c r="P9" s="71" t="s">
        <v>2</v>
      </c>
      <c r="Q9" s="71" t="s">
        <v>3</v>
      </c>
      <c r="R9" s="71" t="s">
        <v>4</v>
      </c>
      <c r="S9" s="71" t="s">
        <v>5</v>
      </c>
      <c r="T9" s="72"/>
      <c r="AG9" s="16" t="s">
        <v>88</v>
      </c>
    </row>
    <row r="10" spans="1:41" x14ac:dyDescent="0.35">
      <c r="B10" t="s">
        <v>4</v>
      </c>
      <c r="C10" s="6">
        <f>'COV. Corr. Matrix'!I17</f>
        <v>1.0817584699965608E-2</v>
      </c>
      <c r="D10" s="6">
        <f>'COV. Corr. Matrix'!J17</f>
        <v>2.438397260703852E-2</v>
      </c>
      <c r="E10" s="6">
        <f>'COV. Corr. Matrix'!K17</f>
        <v>2.1910448553567267E-2</v>
      </c>
      <c r="F10" s="6">
        <f>'COV. Corr. Matrix'!L17</f>
        <v>4.3204879023985052E-2</v>
      </c>
      <c r="G10" s="6">
        <f>'COV. Corr. Matrix'!M17</f>
        <v>1.5112865309951963E-2</v>
      </c>
      <c r="H10">
        <v>0</v>
      </c>
      <c r="K10" s="83" t="s">
        <v>89</v>
      </c>
      <c r="L10" s="79">
        <v>0.63335255314058925</v>
      </c>
      <c r="M10" s="80">
        <v>0.14897367160300601</v>
      </c>
      <c r="N10" s="81">
        <f>B15</f>
        <v>0.10531231231015041</v>
      </c>
      <c r="O10" s="73">
        <v>3.7060975915930792E-2</v>
      </c>
      <c r="P10" s="73">
        <v>6.8094660559327835E-2</v>
      </c>
      <c r="Q10" s="74">
        <v>0.73715068763473535</v>
      </c>
      <c r="R10" s="74">
        <v>5.6857344178611602E-2</v>
      </c>
      <c r="S10" s="73">
        <v>0.10083633171139461</v>
      </c>
      <c r="T10" s="75"/>
      <c r="AG10" s="22" cm="1">
        <f t="array" ref="AG10">MMULT('Part 2 analysis'!J3:O3,TRANSPOSE($O$16:$T$16))</f>
        <v>9.1618461334690982E-2</v>
      </c>
    </row>
    <row r="11" spans="1:41" x14ac:dyDescent="0.35">
      <c r="B11" t="s">
        <v>5</v>
      </c>
      <c r="C11" s="6">
        <f>'COV. Corr. Matrix'!I18</f>
        <v>2.2674920159089857E-2</v>
      </c>
      <c r="D11" s="6">
        <f>'COV. Corr. Matrix'!J18</f>
        <v>1.2321704375068479E-2</v>
      </c>
      <c r="E11" s="6">
        <f>'COV. Corr. Matrix'!K18</f>
        <v>1.1621627194577999E-2</v>
      </c>
      <c r="F11" s="6">
        <f>'COV. Corr. Matrix'!L18</f>
        <v>1.5112865309951963E-2</v>
      </c>
      <c r="G11" s="6">
        <f>'COV. Corr. Matrix'!M18</f>
        <v>0.10994961565534657</v>
      </c>
      <c r="H11">
        <v>0</v>
      </c>
      <c r="K11" s="83" t="s">
        <v>90</v>
      </c>
      <c r="L11" s="79">
        <v>0.63335255314058925</v>
      </c>
      <c r="M11" s="80">
        <v>0.14897367155257443</v>
      </c>
      <c r="N11" s="81">
        <v>0.10531161505775426</v>
      </c>
      <c r="O11" s="73">
        <v>3.7066275245200918E-2</v>
      </c>
      <c r="P11" s="73">
        <v>6.8081935831858301E-2</v>
      </c>
      <c r="Q11" s="74">
        <v>0.7371421690819252</v>
      </c>
      <c r="R11" s="74">
        <v>5.6867351481062339E-2</v>
      </c>
      <c r="S11" s="73">
        <v>0.10084226835995336</v>
      </c>
      <c r="T11" s="75"/>
      <c r="AG11" s="22" cm="1">
        <f t="array" ref="AG11">MMULT('Part 2 analysis'!J4:O4,TRANSPOSE($O$16:$T$16))</f>
        <v>2.9793930777867482E-2</v>
      </c>
    </row>
    <row r="12" spans="1:41" x14ac:dyDescent="0.35"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s="84"/>
      <c r="L12" s="84"/>
      <c r="M12" s="84"/>
      <c r="N12" s="84"/>
      <c r="O12" s="84"/>
      <c r="P12" s="84"/>
      <c r="Q12" s="84"/>
      <c r="R12" s="84"/>
      <c r="S12" s="84"/>
      <c r="T12" s="84"/>
      <c r="AG12" s="22" cm="1">
        <f t="array" ref="AG12">MMULT('Part 2 analysis'!J5:O5,TRANSPOSE($O$16:$T$16))</f>
        <v>3.1618302131638312E-3</v>
      </c>
    </row>
    <row r="13" spans="1:41" ht="18.5" x14ac:dyDescent="0.45">
      <c r="K13" s="103" t="s">
        <v>91</v>
      </c>
      <c r="L13" s="104"/>
      <c r="M13" s="104"/>
      <c r="N13" s="104"/>
      <c r="O13" s="104"/>
      <c r="P13" s="104"/>
      <c r="Q13" s="104"/>
      <c r="R13" s="104"/>
      <c r="S13" s="104"/>
      <c r="T13" s="105"/>
      <c r="AG13" s="22" cm="1">
        <f t="array" ref="AG13">MMULT('Part 2 analysis'!J6:O6,TRANSPOSE($O$16:$T$16))</f>
        <v>3.581542247111185E-2</v>
      </c>
    </row>
    <row r="14" spans="1:41" x14ac:dyDescent="0.35">
      <c r="A14" t="s">
        <v>92</v>
      </c>
      <c r="B14" t="s">
        <v>93</v>
      </c>
      <c r="K14" s="69"/>
      <c r="L14" s="96" t="s">
        <v>72</v>
      </c>
      <c r="M14" s="97"/>
      <c r="N14" s="98"/>
      <c r="O14" s="99" t="s">
        <v>73</v>
      </c>
      <c r="P14" s="100"/>
      <c r="Q14" s="100"/>
      <c r="R14" s="100"/>
      <c r="S14" s="100"/>
      <c r="T14" s="101"/>
      <c r="AG14" s="22" cm="1">
        <f t="array" ref="AG14">MMULT('Part 2 analysis'!J7:O7,TRANSPOSE($O$16:$T$16))</f>
        <v>0.18928912552909916</v>
      </c>
    </row>
    <row r="15" spans="1:41" x14ac:dyDescent="0.35">
      <c r="A15" t="s">
        <v>94</v>
      </c>
      <c r="B15" s="9" cm="1">
        <f t="array" ref="B15">MMULT(C2:G2,TRANSPOSE(C4:G4))</f>
        <v>0.10531231231015041</v>
      </c>
      <c r="K15" s="70" t="s">
        <v>87</v>
      </c>
      <c r="L15" s="83" t="s">
        <v>23</v>
      </c>
      <c r="M15" s="83" t="s">
        <v>11</v>
      </c>
      <c r="N15" s="83" t="s">
        <v>78</v>
      </c>
      <c r="O15" s="71" t="s">
        <v>1</v>
      </c>
      <c r="P15" s="71" t="s">
        <v>2</v>
      </c>
      <c r="Q15" s="71" t="s">
        <v>3</v>
      </c>
      <c r="R15" s="71" t="s">
        <v>4</v>
      </c>
      <c r="S15" s="71" t="s">
        <v>5</v>
      </c>
      <c r="T15" s="71" t="s">
        <v>67</v>
      </c>
      <c r="AG15" s="22" cm="1">
        <f t="array" ref="AG15">MMULT('Part 2 analysis'!J8:O8,TRANSPOSE($O$16:$T$16))</f>
        <v>-4.6567295333608281E-2</v>
      </c>
    </row>
    <row r="16" spans="1:41" x14ac:dyDescent="0.35">
      <c r="A16" t="s">
        <v>95</v>
      </c>
      <c r="B16" s="9" cm="1">
        <f t="array" ref="B16">MMULT(C3:H3,TRANSPOSE(C4:H4))</f>
        <v>0.19999999889672421</v>
      </c>
      <c r="D16" s="4"/>
      <c r="E16" s="4"/>
      <c r="F16" s="4"/>
      <c r="G16" s="4"/>
      <c r="H16" s="4"/>
      <c r="I16" s="4"/>
      <c r="K16" s="70" t="s">
        <v>89</v>
      </c>
      <c r="L16" s="79">
        <v>0.63335255302279425</v>
      </c>
      <c r="M16" s="81">
        <v>0.18200271586401254</v>
      </c>
      <c r="N16" s="81">
        <v>0.15827954012127912</v>
      </c>
      <c r="O16" s="73">
        <v>1.5225571305768871E-2</v>
      </c>
      <c r="P16" s="73">
        <v>0.71643518996230837</v>
      </c>
      <c r="Q16" s="74">
        <v>-3.9559405031012157E-2</v>
      </c>
      <c r="R16" s="74">
        <v>-9.0014105487926002E-2</v>
      </c>
      <c r="S16" s="73">
        <v>0.20462974371340761</v>
      </c>
      <c r="T16" s="73">
        <v>0.19328300553745298</v>
      </c>
      <c r="AG16" s="22" cm="1">
        <f t="array" ref="AG16">MMULT('Part 2 analysis'!J9:O9,TRANSPOSE($O$16:$T$16))</f>
        <v>9.6808155433474388E-2</v>
      </c>
    </row>
    <row r="17" spans="1:33" x14ac:dyDescent="0.35">
      <c r="A17" t="s">
        <v>96</v>
      </c>
      <c r="B17" s="9" cm="1">
        <f t="array" ref="B17">MMULT(C2:G2,MMULT(C7:G11,TRANSPOSE(C2:G2)))</f>
        <v>2.2193154830880302E-2</v>
      </c>
      <c r="K17" s="70" t="s">
        <v>90</v>
      </c>
      <c r="L17" s="79">
        <v>0.62981530206468817</v>
      </c>
      <c r="M17" s="81">
        <v>0.1849498635711587</v>
      </c>
      <c r="N17" s="81">
        <v>0.15949190956361675</v>
      </c>
      <c r="O17" s="73">
        <v>1.1625120067649257E-2</v>
      </c>
      <c r="P17" s="73">
        <v>0.68119907854988893</v>
      </c>
      <c r="Q17" s="74">
        <v>0</v>
      </c>
      <c r="R17" s="74">
        <v>0</v>
      </c>
      <c r="S17" s="73">
        <v>0.19873224437115367</v>
      </c>
      <c r="T17" s="73">
        <v>0.10844355701130751</v>
      </c>
      <c r="AG17" s="22" cm="1">
        <f t="array" ref="AG17">MMULT('Part 2 analysis'!J10:O10,TRANSPOSE($O$16:$T$16))</f>
        <v>-5.859296118463915E-2</v>
      </c>
    </row>
    <row r="18" spans="1:33" x14ac:dyDescent="0.35">
      <c r="A18" t="s">
        <v>97</v>
      </c>
      <c r="B18" s="9" cm="1">
        <f t="array" ref="B18">MMULT(C3:H3,MMULT(C7:H12,TRANSPOSE(C3:H3)))</f>
        <v>6.1442077786481586E-2</v>
      </c>
      <c r="AG18" s="22" cm="1">
        <f t="array" ref="AG18">MMULT('Part 2 analysis'!J11:O11,TRANSPOSE($O$16:$T$16))</f>
        <v>-5.6267899722370743E-2</v>
      </c>
    </row>
    <row r="19" spans="1:33" x14ac:dyDescent="0.35">
      <c r="A19" t="s">
        <v>98</v>
      </c>
      <c r="B19" s="9">
        <f>SQRT(B17)</f>
        <v>0.14897367160300609</v>
      </c>
      <c r="K19" s="84"/>
      <c r="L19" s="84"/>
      <c r="M19" s="84"/>
      <c r="N19" s="84"/>
      <c r="O19" s="84"/>
      <c r="AG19" s="22" cm="1">
        <f t="array" ref="AG19">MMULT('Part 2 analysis'!J12:O12,TRANSPOSE($O$16:$T$16))</f>
        <v>0.12351926716900646</v>
      </c>
    </row>
    <row r="20" spans="1:33" ht="18.5" x14ac:dyDescent="0.45">
      <c r="A20" t="s">
        <v>99</v>
      </c>
      <c r="B20" s="9">
        <f>SQRT(B18)</f>
        <v>0.24787512538873599</v>
      </c>
      <c r="K20" s="84"/>
      <c r="L20" s="95" t="s">
        <v>100</v>
      </c>
      <c r="M20" s="95"/>
      <c r="N20" s="95" t="s">
        <v>101</v>
      </c>
      <c r="O20" s="95"/>
      <c r="P20" s="44"/>
      <c r="Q20" s="44"/>
      <c r="R20" s="44"/>
      <c r="S20" s="44"/>
      <c r="U20" s="44"/>
      <c r="V20" s="44"/>
      <c r="W20" s="44"/>
      <c r="X20" s="44"/>
      <c r="Y20" s="44"/>
      <c r="Z20" s="44"/>
      <c r="AA20" s="44"/>
      <c r="AG20" s="22" cm="1">
        <f t="array" ref="AG20">MMULT('Part 2 analysis'!J13:O13,TRANSPOSE($O$16:$T$16))</f>
        <v>2.7280704283960892E-2</v>
      </c>
    </row>
    <row r="21" spans="1:33" x14ac:dyDescent="0.35">
      <c r="A21" t="s">
        <v>102</v>
      </c>
      <c r="B21" s="9">
        <f>(B16-H4)/B20</f>
        <v>0.63335255314058925</v>
      </c>
      <c r="K21" s="70" t="s">
        <v>78</v>
      </c>
      <c r="L21" s="83" t="s">
        <v>103</v>
      </c>
      <c r="M21" s="83" t="s">
        <v>104</v>
      </c>
      <c r="N21" s="83" t="s">
        <v>103</v>
      </c>
      <c r="O21" s="83" t="s">
        <v>104</v>
      </c>
      <c r="P21" s="59"/>
      <c r="Q21" s="59"/>
      <c r="R21" s="59"/>
      <c r="S21" s="59"/>
      <c r="T21" s="59"/>
      <c r="U21" s="59"/>
      <c r="AG21" s="22" cm="1">
        <f t="array" ref="AG21">MMULT('Part 2 analysis'!J14:O14,TRANSPOSE($O$16:$T$16))</f>
        <v>-2.280190692972443E-2</v>
      </c>
    </row>
    <row r="22" spans="1:33" x14ac:dyDescent="0.35">
      <c r="B22" s="9"/>
      <c r="K22" s="83"/>
      <c r="L22" s="83">
        <v>0</v>
      </c>
      <c r="M22" s="76">
        <f>$H$4+$L$17*L22</f>
        <v>4.3007655371724567E-2</v>
      </c>
      <c r="N22" s="83">
        <v>0</v>
      </c>
      <c r="O22" s="76">
        <f>$H$4+$L$16*N22</f>
        <v>4.3007655371724567E-2</v>
      </c>
      <c r="P22" s="58"/>
      <c r="Q22" s="58"/>
      <c r="R22" s="58"/>
      <c r="S22" s="58"/>
      <c r="T22" s="58"/>
      <c r="U22" s="58"/>
      <c r="AG22" s="22" cm="1">
        <f t="array" ref="AG22">MMULT('Part 2 analysis'!J15:O15,TRANSPOSE($O$16:$T$16))</f>
        <v>-2.237625597724582E-2</v>
      </c>
    </row>
    <row r="23" spans="1:33" x14ac:dyDescent="0.35">
      <c r="B23" s="9"/>
      <c r="K23" s="82">
        <v>0.05</v>
      </c>
      <c r="L23" s="76">
        <v>0.18898865885526794</v>
      </c>
      <c r="M23" s="76">
        <f>$H$4+$L$17*L23</f>
        <v>0.16203560463545544</v>
      </c>
      <c r="N23" s="76">
        <v>0.15510951856681712</v>
      </c>
      <c r="O23" s="76">
        <f>$H$4+$L$16*N23</f>
        <v>0.14124666495415469</v>
      </c>
      <c r="P23" s="57"/>
      <c r="Q23" s="57"/>
      <c r="R23" s="57"/>
      <c r="S23" s="57"/>
      <c r="T23" s="57"/>
      <c r="U23" s="57"/>
      <c r="AG23" s="22" cm="1">
        <f t="array" ref="AG23">MMULT('Part 2 analysis'!J16:O16,TRANSPOSE($O$16:$T$16))</f>
        <v>3.3684036138422267E-2</v>
      </c>
    </row>
    <row r="24" spans="1:33" x14ac:dyDescent="0.35">
      <c r="K24" s="82">
        <v>0.1</v>
      </c>
      <c r="L24" s="76">
        <v>0.14939001225645462</v>
      </c>
      <c r="M24" s="76">
        <f>$H$4+$L$17*L24</f>
        <v>0.137095771066471</v>
      </c>
      <c r="N24" s="76">
        <v>0.14939001225645462</v>
      </c>
      <c r="O24" s="76">
        <f>$H$4+$L$16*N24</f>
        <v>0.13762420103045664</v>
      </c>
      <c r="P24" s="57"/>
      <c r="Q24" s="57"/>
      <c r="R24" s="57"/>
      <c r="S24" s="57"/>
      <c r="T24" s="57"/>
      <c r="U24" s="57"/>
      <c r="AG24" s="22" cm="1">
        <f t="array" ref="AG24">MMULT('Part 2 analysis'!J17:O17,TRANSPOSE($O$16:$T$16))</f>
        <v>0.2010349876772512</v>
      </c>
    </row>
    <row r="25" spans="1:33" x14ac:dyDescent="0.35">
      <c r="K25" s="77">
        <v>0.2</v>
      </c>
      <c r="L25" s="76">
        <v>0.24865402138293297</v>
      </c>
      <c r="M25" s="76">
        <f>$H$4+$L$17*L25</f>
        <v>0.19961376295861594</v>
      </c>
      <c r="N25" s="76">
        <v>0.23726943665018976</v>
      </c>
      <c r="O25" s="76">
        <f>$H$4+$L$16*N25</f>
        <v>0.1932828588284024</v>
      </c>
      <c r="P25" s="57"/>
      <c r="Q25" s="57"/>
      <c r="R25" s="57"/>
      <c r="S25" s="57"/>
      <c r="T25" s="57"/>
      <c r="U25" s="57"/>
      <c r="AG25" s="22" cm="1">
        <f t="array" ref="AG25">MMULT('Part 2 analysis'!J18:O18,TRANSPOSE($O$16:$T$16))</f>
        <v>0.1134140492659248</v>
      </c>
    </row>
    <row r="26" spans="1:33" x14ac:dyDescent="0.35">
      <c r="K26" s="77">
        <v>0.3</v>
      </c>
      <c r="L26" s="76">
        <v>0.43560677901551431</v>
      </c>
      <c r="M26" s="76">
        <f>$H$4+$L$17*L26</f>
        <v>0.31735947047880658</v>
      </c>
      <c r="N26" s="76">
        <v>0.38972717647164457</v>
      </c>
      <c r="O26" s="76">
        <f>$H$4+$L$16*N26</f>
        <v>0.28984235757240573</v>
      </c>
      <c r="P26" s="57"/>
      <c r="Q26" s="57"/>
      <c r="R26" s="57"/>
      <c r="S26" s="57"/>
      <c r="T26" s="57"/>
      <c r="U26" s="57"/>
      <c r="AG26" s="22" cm="1">
        <f t="array" ref="AG26">MMULT('Part 2 analysis'!J19:O19,TRANSPOSE($O$16:$T$16))</f>
        <v>0.11671736873108672</v>
      </c>
    </row>
    <row r="27" spans="1:33" x14ac:dyDescent="0.35">
      <c r="K27" s="84"/>
      <c r="L27" s="5"/>
      <c r="M27" s="75"/>
      <c r="N27" s="5"/>
      <c r="O27" s="75"/>
      <c r="P27" s="57"/>
      <c r="Q27" s="57"/>
      <c r="R27" s="57"/>
      <c r="S27" s="57"/>
      <c r="T27" s="57"/>
      <c r="U27" s="57"/>
      <c r="AG27" s="22" cm="1">
        <f t="array" ref="AG27">MMULT('Part 2 analysis'!J20:O20,TRANSPOSE($O$16:$T$16))</f>
        <v>-4.1692408074968594E-2</v>
      </c>
    </row>
    <row r="28" spans="1:33" x14ac:dyDescent="0.35">
      <c r="K28" s="84"/>
      <c r="L28" s="5"/>
      <c r="M28" s="75"/>
      <c r="N28" s="5"/>
      <c r="O28" s="75"/>
      <c r="P28" s="57"/>
      <c r="Q28" s="57"/>
      <c r="R28" s="57"/>
      <c r="S28" s="57"/>
      <c r="T28" s="57"/>
      <c r="U28" s="57"/>
      <c r="AG28" s="22" cm="1">
        <f t="array" ref="AG28">MMULT('Part 2 analysis'!J21:O21,TRANSPOSE($O$16:$T$16))</f>
        <v>7.4819516633514091E-2</v>
      </c>
    </row>
    <row r="29" spans="1:33" x14ac:dyDescent="0.35">
      <c r="L29" s="6"/>
      <c r="M29" s="57"/>
      <c r="N29" s="6"/>
      <c r="O29" s="57"/>
      <c r="P29" s="57"/>
      <c r="Q29" s="57"/>
      <c r="R29" s="57"/>
      <c r="S29" s="57"/>
      <c r="T29" s="57"/>
      <c r="U29" s="57"/>
      <c r="AG29" s="22" cm="1">
        <f t="array" ref="AG29">MMULT('Part 2 analysis'!J22:O22,TRANSPOSE($O$16:$T$16))</f>
        <v>3.4837562892594945E-2</v>
      </c>
    </row>
    <row r="30" spans="1:33" x14ac:dyDescent="0.35">
      <c r="L30" s="6"/>
      <c r="M30" s="57"/>
      <c r="N30" s="6"/>
      <c r="O30" s="57"/>
      <c r="P30" s="57"/>
      <c r="Q30" s="57"/>
      <c r="R30" s="57"/>
      <c r="S30" s="57"/>
      <c r="T30" s="57"/>
      <c r="U30" s="57"/>
      <c r="AG30" s="22" cm="1">
        <f t="array" ref="AG30">MMULT('Part 2 analysis'!J23:O23,TRANSPOSE($O$16:$T$16))</f>
        <v>-5.1759299021834539E-3</v>
      </c>
    </row>
    <row r="31" spans="1:33" x14ac:dyDescent="0.35">
      <c r="L31" s="6"/>
      <c r="M31" s="57"/>
      <c r="N31" s="6"/>
      <c r="O31" s="57"/>
      <c r="P31" s="57"/>
      <c r="Q31" s="57"/>
      <c r="R31" s="57"/>
      <c r="S31" s="57"/>
      <c r="T31" s="57"/>
      <c r="U31" s="57"/>
      <c r="AG31" s="22" cm="1">
        <f t="array" ref="AG31">MMULT('Part 2 analysis'!J24:O24,TRANSPOSE($O$16:$T$16))</f>
        <v>9.8198292859573794E-2</v>
      </c>
    </row>
    <row r="32" spans="1:33" x14ac:dyDescent="0.35">
      <c r="L32" s="6"/>
      <c r="M32" s="57"/>
      <c r="N32" s="6"/>
      <c r="O32" s="57"/>
      <c r="P32" s="57"/>
      <c r="Q32" s="57"/>
      <c r="R32" s="57"/>
      <c r="S32" s="57"/>
      <c r="T32" s="57"/>
      <c r="U32" s="57"/>
      <c r="AG32" s="22" cm="1">
        <f t="array" ref="AG32">MMULT('Part 2 analysis'!J25:O25,TRANSPOSE($O$16:$T$16))</f>
        <v>1.3684850655129473E-2</v>
      </c>
    </row>
    <row r="33" spans="12:33" x14ac:dyDescent="0.35">
      <c r="L33" s="6"/>
      <c r="M33" s="57"/>
      <c r="N33" s="6"/>
      <c r="O33" s="57"/>
      <c r="P33" s="57"/>
      <c r="Q33" s="57"/>
      <c r="R33" s="57"/>
      <c r="S33" s="57"/>
      <c r="T33" s="57"/>
      <c r="U33" s="57"/>
      <c r="AG33" s="22" cm="1">
        <f t="array" ref="AG33">MMULT('Part 2 analysis'!J26:O26,TRANSPOSE($O$16:$T$16))</f>
        <v>1.7067148479388308E-2</v>
      </c>
    </row>
    <row r="34" spans="12:33" x14ac:dyDescent="0.35">
      <c r="L34" s="6"/>
      <c r="M34" s="57"/>
      <c r="N34" s="6"/>
      <c r="O34" s="57"/>
      <c r="P34" s="57"/>
      <c r="Q34" s="57"/>
      <c r="R34" s="57"/>
      <c r="S34" s="57"/>
      <c r="T34" s="57"/>
      <c r="U34" s="57"/>
      <c r="AG34" s="22" cm="1">
        <f t="array" ref="AG34">MMULT('Part 2 analysis'!J27:O27,TRANSPOSE($O$16:$T$16))</f>
        <v>9.0289472681085503E-2</v>
      </c>
    </row>
    <row r="35" spans="12:33" x14ac:dyDescent="0.35">
      <c r="L35" s="6"/>
      <c r="M35" s="57"/>
      <c r="N35" s="6"/>
      <c r="O35" s="57"/>
      <c r="P35" s="57"/>
      <c r="Q35" s="57"/>
      <c r="R35" s="57"/>
      <c r="S35" s="57"/>
      <c r="T35" s="57"/>
      <c r="U35" s="57"/>
      <c r="AG35" s="22" cm="1">
        <f t="array" ref="AG35">MMULT('Part 2 analysis'!J28:O28,TRANSPOSE($O$16:$T$16))</f>
        <v>0.10800645282721889</v>
      </c>
    </row>
    <row r="36" spans="12:33" x14ac:dyDescent="0.35">
      <c r="L36" s="6"/>
      <c r="M36" s="57"/>
      <c r="N36" s="6"/>
      <c r="O36" s="57"/>
      <c r="P36" s="57"/>
      <c r="Q36" s="57"/>
      <c r="R36" s="57"/>
      <c r="S36" s="57"/>
      <c r="T36" s="57"/>
      <c r="U36" s="57"/>
      <c r="AG36" s="22" cm="1">
        <f t="array" ref="AG36">MMULT('Part 2 analysis'!J29:O29,TRANSPOSE($O$16:$T$16))</f>
        <v>-6.8649276693066668E-4</v>
      </c>
    </row>
    <row r="37" spans="12:33" x14ac:dyDescent="0.35">
      <c r="L37" s="6"/>
      <c r="M37" s="60"/>
      <c r="N37" s="6"/>
      <c r="O37" s="57"/>
      <c r="P37" s="57"/>
      <c r="Q37" s="57"/>
      <c r="R37" s="57"/>
      <c r="S37" s="57"/>
      <c r="T37" s="57"/>
      <c r="U37" s="57"/>
      <c r="AG37" s="22" cm="1">
        <f t="array" ref="AG37">MMULT('Part 2 analysis'!J30:O30,TRANSPOSE($O$16:$T$16))</f>
        <v>-2.502548985019195E-2</v>
      </c>
    </row>
    <row r="38" spans="12:33" x14ac:dyDescent="0.35">
      <c r="L38" s="6"/>
      <c r="M38" s="60"/>
      <c r="N38" s="6"/>
      <c r="O38" s="57"/>
      <c r="P38" s="57"/>
      <c r="Q38" s="57"/>
      <c r="R38" s="57"/>
      <c r="S38" s="57"/>
      <c r="T38" s="57"/>
      <c r="U38" s="57"/>
      <c r="AG38" s="22" cm="1">
        <f t="array" ref="AG38">MMULT('Part 2 analysis'!J31:O31,TRANSPOSE($O$16:$T$16))</f>
        <v>1.1985863609068292E-2</v>
      </c>
    </row>
    <row r="39" spans="12:33" x14ac:dyDescent="0.35">
      <c r="M39" s="95" t="s">
        <v>105</v>
      </c>
      <c r="N39" s="95"/>
      <c r="O39" s="95"/>
      <c r="P39" s="95"/>
      <c r="Q39" s="95"/>
      <c r="R39" s="95"/>
      <c r="AG39" s="22" cm="1">
        <f t="array" ref="AG39">MMULT('Part 2 analysis'!J32:O32,TRANSPOSE($O$16:$T$16))</f>
        <v>-8.499583912150932E-2</v>
      </c>
    </row>
    <row r="40" spans="12:33" x14ac:dyDescent="0.35">
      <c r="M40" s="18" t="s">
        <v>1</v>
      </c>
      <c r="N40" s="18" t="s">
        <v>2</v>
      </c>
      <c r="O40" s="18" t="s">
        <v>3</v>
      </c>
      <c r="P40" s="18" t="s">
        <v>4</v>
      </c>
      <c r="Q40" s="18" t="s">
        <v>5</v>
      </c>
      <c r="R40" s="18" t="s">
        <v>67</v>
      </c>
      <c r="AG40" s="22" cm="1">
        <f t="array" ref="AG40">MMULT('Part 2 analysis'!J33:O33,TRANSPOSE($O$16:$T$16))</f>
        <v>-8.7630681947895358E-3</v>
      </c>
    </row>
    <row r="41" spans="12:33" x14ac:dyDescent="0.35">
      <c r="L41" s="68" t="s">
        <v>73</v>
      </c>
      <c r="M41" s="67">
        <v>2.0736999342345054E-2</v>
      </c>
      <c r="N41" s="67">
        <v>0.97572721782677152</v>
      </c>
      <c r="O41" s="67">
        <v>-5.3833623593245339E-2</v>
      </c>
      <c r="P41" s="67">
        <v>-0.12260593949183154</v>
      </c>
      <c r="Q41" s="67">
        <v>0.27868782793434632</v>
      </c>
      <c r="R41" s="67">
        <v>-9.8712482018386075E-2</v>
      </c>
      <c r="AG41" s="22" cm="1">
        <f t="array" ref="AG41">MMULT('Part 2 analysis'!J34:O34,TRANSPOSE($O$16:$T$16))</f>
        <v>-4.3789904591899916E-2</v>
      </c>
    </row>
    <row r="42" spans="12:33" x14ac:dyDescent="0.35">
      <c r="AG42" s="22" cm="1">
        <f t="array" ref="AG42">MMULT('Part 2 analysis'!J35:O35,TRANSPOSE($O$16:$T$16))</f>
        <v>1.541798658933476E-3</v>
      </c>
    </row>
    <row r="43" spans="12:33" x14ac:dyDescent="0.35">
      <c r="AG43" s="22" cm="1">
        <f t="array" ref="AG43">MMULT('Part 2 analysis'!J36:O36,TRANSPOSE($O$16:$T$16))</f>
        <v>0.11207011788657217</v>
      </c>
    </row>
    <row r="44" spans="12:33" x14ac:dyDescent="0.35">
      <c r="AG44" s="22" cm="1">
        <f t="array" ref="AG44">MMULT('Part 2 analysis'!J37:O37,TRANSPOSE($O$16:$T$16))</f>
        <v>2.1236425948233963E-2</v>
      </c>
    </row>
    <row r="45" spans="12:33" x14ac:dyDescent="0.35">
      <c r="AG45" s="22" cm="1">
        <f t="array" ref="AG45">MMULT('Part 2 analysis'!J38:O38,TRANSPOSE($O$16:$T$16))</f>
        <v>4.7282059610263744E-2</v>
      </c>
    </row>
    <row r="46" spans="12:33" x14ac:dyDescent="0.35">
      <c r="AG46" s="22" cm="1">
        <f t="array" ref="AG46">MMULT('Part 2 analysis'!J39:O39,TRANSPOSE($O$16:$T$16))</f>
        <v>-3.4994870730876398E-2</v>
      </c>
    </row>
    <row r="47" spans="12:33" x14ac:dyDescent="0.35">
      <c r="AG47" s="22" cm="1">
        <f t="array" ref="AG47">MMULT('Part 2 analysis'!J40:O40,TRANSPOSE($O$16:$T$16))</f>
        <v>-7.2563854611271406E-2</v>
      </c>
    </row>
    <row r="48" spans="12:33" x14ac:dyDescent="0.35">
      <c r="AG48" s="22" cm="1">
        <f t="array" ref="AG48">MMULT('Part 2 analysis'!J41:O41,TRANSPOSE($O$16:$T$16))</f>
        <v>9.2676212785893344E-2</v>
      </c>
    </row>
    <row r="49" spans="33:33" x14ac:dyDescent="0.35">
      <c r="AG49" s="22" cm="1">
        <f t="array" ref="AG49">MMULT('Part 2 analysis'!J42:O42,TRANSPOSE($O$16:$T$16))</f>
        <v>-4.750847486875423E-2</v>
      </c>
    </row>
    <row r="50" spans="33:33" x14ac:dyDescent="0.35">
      <c r="AG50" s="22" cm="1">
        <f t="array" ref="AG50">MMULT('Part 2 analysis'!J43:O43,TRANSPOSE($O$16:$T$16))</f>
        <v>-1.0513754454198161E-3</v>
      </c>
    </row>
    <row r="51" spans="33:33" x14ac:dyDescent="0.35">
      <c r="AG51" s="22" cm="1">
        <f t="array" ref="AG51">MMULT('Part 2 analysis'!J44:O44,TRANSPOSE($O$16:$T$16))</f>
        <v>2.7803165371827736E-2</v>
      </c>
    </row>
    <row r="52" spans="33:33" x14ac:dyDescent="0.35">
      <c r="AG52" s="22" cm="1">
        <f t="array" ref="AG52">MMULT('Part 2 analysis'!J45:O45,TRANSPOSE($O$16:$T$16))</f>
        <v>3.5310649733801297E-2</v>
      </c>
    </row>
    <row r="53" spans="33:33" x14ac:dyDescent="0.35">
      <c r="AG53" s="22" cm="1">
        <f t="array" ref="AG53">MMULT('Part 2 analysis'!J46:O46,TRANSPOSE($O$16:$T$16))</f>
        <v>1.3603930451587865E-2</v>
      </c>
    </row>
    <row r="54" spans="33:33" x14ac:dyDescent="0.35">
      <c r="AG54" s="22" cm="1">
        <f t="array" ref="AG54">MMULT('Part 2 analysis'!J47:O47,TRANSPOSE($O$16:$T$16))</f>
        <v>-2.6954394766429673E-2</v>
      </c>
    </row>
    <row r="55" spans="33:33" x14ac:dyDescent="0.35">
      <c r="AG55" s="22" cm="1">
        <f t="array" ref="AG55">MMULT('Part 2 analysis'!J48:O48,TRANSPOSE($O$16:$T$16))</f>
        <v>6.559539866897543E-2</v>
      </c>
    </row>
    <row r="56" spans="33:33" x14ac:dyDescent="0.35">
      <c r="AG56" s="22" cm="1">
        <f t="array" ref="AG56">MMULT('Part 2 analysis'!J49:O49,TRANSPOSE($O$16:$T$16))</f>
        <v>5.8120185914900604E-2</v>
      </c>
    </row>
    <row r="57" spans="33:33" x14ac:dyDescent="0.35">
      <c r="AG57" s="22" cm="1">
        <f t="array" ref="AG57">MMULT('Part 2 analysis'!J50:O50,TRANSPOSE($O$16:$T$16))</f>
        <v>7.5829980703257818E-2</v>
      </c>
    </row>
    <row r="58" spans="33:33" x14ac:dyDescent="0.35">
      <c r="AG58" s="22" cm="1">
        <f t="array" ref="AG58">MMULT('Part 2 analysis'!J51:O51,TRANSPOSE($O$16:$T$16))</f>
        <v>7.9001722713441969E-2</v>
      </c>
    </row>
    <row r="59" spans="33:33" x14ac:dyDescent="0.35">
      <c r="AG59" s="22" cm="1">
        <f t="array" ref="AG59">MMULT('Part 2 analysis'!J52:O52,TRANSPOSE($O$16:$T$16))</f>
        <v>-4.4778292202716667E-2</v>
      </c>
    </row>
    <row r="60" spans="33:33" x14ac:dyDescent="0.35">
      <c r="AG60" s="22" cm="1">
        <f t="array" ref="AG60">MMULT('Part 2 analysis'!J53:O53,TRANSPOSE($O$16:$T$16))</f>
        <v>-3.233325981062081E-2</v>
      </c>
    </row>
    <row r="61" spans="33:33" x14ac:dyDescent="0.35">
      <c r="AG61" s="22" cm="1">
        <f t="array" ref="AG61">MMULT('Part 2 analysis'!J54:O54,TRANSPOSE($O$16:$T$16))</f>
        <v>-6.8104008857351891E-2</v>
      </c>
    </row>
    <row r="62" spans="33:33" x14ac:dyDescent="0.35">
      <c r="AG62" s="22" cm="1">
        <f t="array" ref="AG62">MMULT('Part 2 analysis'!J55:O55,TRANSPOSE($O$16:$T$16))</f>
        <v>6.5951445154773441E-2</v>
      </c>
    </row>
    <row r="63" spans="33:33" x14ac:dyDescent="0.35">
      <c r="AG63" s="22" cm="1">
        <f t="array" ref="AG63">MMULT('Part 2 analysis'!J56:O56,TRANSPOSE($O$16:$T$16))</f>
        <v>-3.7372917521571333E-2</v>
      </c>
    </row>
    <row r="64" spans="33:33" x14ac:dyDescent="0.35">
      <c r="AG64" s="22" cm="1">
        <f t="array" ref="AG64">MMULT('Part 2 analysis'!J57:O57,TRANSPOSE($O$16:$T$16))</f>
        <v>6.8550713881807127E-2</v>
      </c>
    </row>
    <row r="65" spans="33:33" x14ac:dyDescent="0.35">
      <c r="AG65" s="22" cm="1">
        <f t="array" ref="AG65">MMULT('Part 2 analysis'!J58:O58,TRANSPOSE($O$16:$T$16))</f>
        <v>4.1214758570937135E-2</v>
      </c>
    </row>
    <row r="66" spans="33:33" x14ac:dyDescent="0.35">
      <c r="AG66" s="22" cm="1">
        <f t="array" ref="AG66">MMULT('Part 2 analysis'!J59:O59,TRANSPOSE($O$16:$T$16))</f>
        <v>1.2006547155101098E-2</v>
      </c>
    </row>
    <row r="67" spans="33:33" x14ac:dyDescent="0.35">
      <c r="AG67" s="22" cm="1">
        <f t="array" ref="AG67">MMULT('Part 2 analysis'!J60:O60,TRANSPOSE($O$16:$T$16))</f>
        <v>-3.1802301912278029E-2</v>
      </c>
    </row>
    <row r="68" spans="33:33" x14ac:dyDescent="0.35">
      <c r="AG68" s="22" cm="1">
        <f t="array" ref="AG68">MMULT('Part 2 analysis'!J61:O61,TRANSPOSE($O$16:$T$16))</f>
        <v>3.4457445654425666E-4</v>
      </c>
    </row>
    <row r="69" spans="33:33" x14ac:dyDescent="0.35">
      <c r="AG69" s="22" cm="1">
        <f t="array" ref="AG69">MMULT('Part 2 analysis'!J62:O62,TRANSPOSE($O$16:$T$16))</f>
        <v>-2.8597847364512971E-2</v>
      </c>
    </row>
    <row r="70" spans="33:33" x14ac:dyDescent="0.35">
      <c r="AG70" s="22" cm="1">
        <f t="array" ref="AG70">MMULT('Part 2 analysis'!J63:O63,TRANSPOSE($O$16:$T$16))</f>
        <v>-0.10959537778110068</v>
      </c>
    </row>
    <row r="71" spans="33:33" x14ac:dyDescent="0.35">
      <c r="AG71" s="22" cm="1">
        <f t="array" ref="AG71">MMULT('Part 2 analysis'!J64:O64,TRANSPOSE($O$16:$T$16))</f>
        <v>-0.12877549174627362</v>
      </c>
    </row>
    <row r="72" spans="33:33" x14ac:dyDescent="0.35">
      <c r="AG72" s="22" cm="1">
        <f t="array" ref="AG72">MMULT('Part 2 analysis'!J65:O65,TRANSPOSE($O$16:$T$16))</f>
        <v>0.16408015325224021</v>
      </c>
    </row>
    <row r="73" spans="33:33" x14ac:dyDescent="0.35">
      <c r="AG73" s="22" cm="1">
        <f t="array" ref="AG73">MMULT('Part 2 analysis'!J66:O66,TRANSPOSE($O$16:$T$16))</f>
        <v>-2.409538167246441E-2</v>
      </c>
    </row>
    <row r="74" spans="33:33" x14ac:dyDescent="0.35">
      <c r="AG74" s="22" cm="1">
        <f t="array" ref="AG74">MMULT('Part 2 analysis'!J67:O67,TRANSPOSE($O$16:$T$16))</f>
        <v>2.0661321342809839E-2</v>
      </c>
    </row>
    <row r="75" spans="33:33" x14ac:dyDescent="0.35">
      <c r="AG75" s="22" cm="1">
        <f t="array" ref="AG75">MMULT('Part 2 analysis'!J68:O68,TRANSPOSE($O$16:$T$16))</f>
        <v>4.9414584797477498E-2</v>
      </c>
    </row>
    <row r="76" spans="33:33" x14ac:dyDescent="0.35">
      <c r="AG76" s="22" cm="1">
        <f t="array" ref="AG76">MMULT('Part 2 analysis'!J69:O69,TRANSPOSE($O$16:$T$16))</f>
        <v>3.4550672119658572E-2</v>
      </c>
    </row>
    <row r="77" spans="33:33" x14ac:dyDescent="0.35">
      <c r="AG77" s="22" cm="1">
        <f t="array" ref="AG77">MMULT('Part 2 analysis'!J70:O70,TRANSPOSE($O$16:$T$16))</f>
        <v>2.5588958201488127E-2</v>
      </c>
    </row>
    <row r="78" spans="33:33" x14ac:dyDescent="0.35">
      <c r="AG78" s="22" cm="1">
        <f t="array" ref="AG78">MMULT('Part 2 analysis'!J71:O71,TRANSPOSE($O$16:$T$16))</f>
        <v>-8.2089018188469254E-2</v>
      </c>
    </row>
    <row r="79" spans="33:33" x14ac:dyDescent="0.35">
      <c r="AG79" s="22" cm="1">
        <f t="array" ref="AG79">MMULT('Part 2 analysis'!J72:O72,TRANSPOSE($O$16:$T$16))</f>
        <v>-1.665646301686678E-3</v>
      </c>
    </row>
    <row r="80" spans="33:33" x14ac:dyDescent="0.35">
      <c r="AG80" s="22" cm="1">
        <f t="array" ref="AG80">MMULT('Part 2 analysis'!J73:O73,TRANSPOSE($O$16:$T$16))</f>
        <v>0.10143180649411131</v>
      </c>
    </row>
    <row r="81" spans="33:33" x14ac:dyDescent="0.35">
      <c r="AG81" s="22" cm="1">
        <f t="array" ref="AG81">MMULT('Part 2 analysis'!J74:O74,TRANSPOSE($O$16:$T$16))</f>
        <v>1.7361263489204283E-2</v>
      </c>
    </row>
    <row r="82" spans="33:33" x14ac:dyDescent="0.35">
      <c r="AG82" s="22" cm="1">
        <f t="array" ref="AG82">MMULT('Part 2 analysis'!J75:O75,TRANSPOSE($O$16:$T$16))</f>
        <v>2.843427298960137E-2</v>
      </c>
    </row>
    <row r="83" spans="33:33" x14ac:dyDescent="0.35">
      <c r="AG83" s="22" cm="1">
        <f t="array" ref="AG83">MMULT('Part 2 analysis'!J76:O76,TRANSPOSE($O$16:$T$16))</f>
        <v>-2.6581881477463602E-2</v>
      </c>
    </row>
    <row r="84" spans="33:33" x14ac:dyDescent="0.35">
      <c r="AG84" s="22" cm="1">
        <f t="array" ref="AG84">MMULT('Part 2 analysis'!J77:O77,TRANSPOSE($O$16:$T$16))</f>
        <v>4.8917231619326734E-2</v>
      </c>
    </row>
    <row r="85" spans="33:33" x14ac:dyDescent="0.35">
      <c r="AG85" s="22" cm="1">
        <f t="array" ref="AG85">MMULT('Part 2 analysis'!J78:O78,TRANSPOSE($O$16:$T$16))</f>
        <v>-1.5421654526598955E-3</v>
      </c>
    </row>
    <row r="86" spans="33:33" x14ac:dyDescent="0.35">
      <c r="AG86" s="22" cm="1">
        <f t="array" ref="AG86">MMULT('Part 2 analysis'!J79:O79,TRANSPOSE($O$16:$T$16))</f>
        <v>9.8872273517589468E-3</v>
      </c>
    </row>
    <row r="87" spans="33:33" x14ac:dyDescent="0.35">
      <c r="AG87" s="22" cm="1">
        <f t="array" ref="AG87">MMULT('Part 2 analysis'!J80:O80,TRANSPOSE($O$16:$T$16))</f>
        <v>1.7391264841065046E-3</v>
      </c>
    </row>
    <row r="88" spans="33:33" x14ac:dyDescent="0.35">
      <c r="AG88" s="22" cm="1">
        <f t="array" ref="AG88">MMULT('Part 2 analysis'!J81:O81,TRANSPOSE($O$16:$T$16))</f>
        <v>-2.0872013896358954E-2</v>
      </c>
    </row>
    <row r="89" spans="33:33" x14ac:dyDescent="0.35">
      <c r="AG89" s="22" cm="1">
        <f t="array" ref="AG89">MMULT('Part 2 analysis'!J82:O82,TRANSPOSE($O$16:$T$16))</f>
        <v>1.9493823553919959E-2</v>
      </c>
    </row>
    <row r="90" spans="33:33" x14ac:dyDescent="0.35">
      <c r="AG90" s="22" cm="1">
        <f t="array" ref="AG90">MMULT('Part 2 analysis'!J83:O83,TRANSPOSE($O$16:$T$16))</f>
        <v>-1.8860947064979587E-2</v>
      </c>
    </row>
    <row r="91" spans="33:33" x14ac:dyDescent="0.35">
      <c r="AG91" s="22" cm="1">
        <f t="array" ref="AG91">MMULT('Part 2 analysis'!J84:O84,TRANSPOSE($O$16:$T$16))</f>
        <v>-5.7192110857896012E-3</v>
      </c>
    </row>
    <row r="92" spans="33:33" x14ac:dyDescent="0.35">
      <c r="AG92" s="22" cm="1">
        <f t="array" ref="AG92">MMULT('Part 2 analysis'!J85:O85,TRANSPOSE($O$16:$T$16))</f>
        <v>6.0427637983656076E-3</v>
      </c>
    </row>
    <row r="93" spans="33:33" x14ac:dyDescent="0.35">
      <c r="AG93" s="22" cm="1">
        <f t="array" ref="AG93">MMULT('Part 2 analysis'!J86:O86,TRANSPOSE($O$16:$T$16))</f>
        <v>1.1796613168531474E-2</v>
      </c>
    </row>
    <row r="94" spans="33:33" x14ac:dyDescent="0.35">
      <c r="AG94" s="22" cm="1">
        <f t="array" ref="AG94">MMULT('Part 2 analysis'!J87:O87,TRANSPOSE($O$16:$T$16))</f>
        <v>5.3301260024273198E-2</v>
      </c>
    </row>
    <row r="95" spans="33:33" x14ac:dyDescent="0.35">
      <c r="AG95" s="22" cm="1">
        <f t="array" ref="AG95">MMULT('Part 2 analysis'!J88:O88,TRANSPOSE($O$16:$T$16))</f>
        <v>7.4901613315230695E-2</v>
      </c>
    </row>
    <row r="96" spans="33:33" x14ac:dyDescent="0.35">
      <c r="AG96" s="22" cm="1">
        <f t="array" ref="AG96">MMULT('Part 2 analysis'!J89:O89,TRANSPOSE($O$16:$T$16))</f>
        <v>-2.0597458835231806E-2</v>
      </c>
    </row>
    <row r="97" spans="33:33" x14ac:dyDescent="0.35">
      <c r="AG97" s="22" cm="1">
        <f t="array" ref="AG97">MMULT('Part 2 analysis'!J90:O90,TRANSPOSE($O$16:$T$16))</f>
        <v>2.3058575086735447E-2</v>
      </c>
    </row>
    <row r="98" spans="33:33" x14ac:dyDescent="0.35">
      <c r="AG98" s="22" cm="1">
        <f t="array" ref="AG98">MMULT('Part 2 analysis'!J91:O91,TRANSPOSE($O$16:$T$16))</f>
        <v>4.7244335932636744E-2</v>
      </c>
    </row>
    <row r="99" spans="33:33" x14ac:dyDescent="0.35">
      <c r="AG99" s="22" cm="1">
        <f t="array" ref="AG99">MMULT('Part 2 analysis'!J92:O92,TRANSPOSE($O$16:$T$16))</f>
        <v>0.10596841835059893</v>
      </c>
    </row>
    <row r="100" spans="33:33" x14ac:dyDescent="0.35">
      <c r="AG100" s="22" cm="1">
        <f t="array" ref="AG100">MMULT('Part 2 analysis'!J93:O93,TRANSPOSE($O$16:$T$16))</f>
        <v>0.11254026727838844</v>
      </c>
    </row>
    <row r="101" spans="33:33" x14ac:dyDescent="0.35">
      <c r="AG101" s="22" cm="1">
        <f t="array" ref="AG101">MMULT('Part 2 analysis'!J94:O94,TRANSPOSE($O$16:$T$16))</f>
        <v>-7.9724722263519232E-2</v>
      </c>
    </row>
    <row r="102" spans="33:33" x14ac:dyDescent="0.35">
      <c r="AG102" s="22" cm="1">
        <f t="array" ref="AG102">MMULT('Part 2 analysis'!J95:O95,TRANSPOSE($O$16:$T$16))</f>
        <v>0.11354306276626022</v>
      </c>
    </row>
    <row r="103" spans="33:33" x14ac:dyDescent="0.35">
      <c r="AG103" s="22" cm="1">
        <f t="array" ref="AG103">MMULT('Part 2 analysis'!J96:O96,TRANSPOSE($O$16:$T$16))</f>
        <v>-1.9743886794480574E-2</v>
      </c>
    </row>
    <row r="104" spans="33:33" x14ac:dyDescent="0.35">
      <c r="AG104" s="22" cm="1">
        <f t="array" ref="AG104">MMULT('Part 2 analysis'!J97:O97,TRANSPOSE($O$16:$T$16))</f>
        <v>3.3498740740101098E-2</v>
      </c>
    </row>
    <row r="105" spans="33:33" x14ac:dyDescent="0.35">
      <c r="AG105" s="22" cm="1">
        <f t="array" ref="AG105">MMULT('Part 2 analysis'!J98:O98,TRANSPOSE($O$16:$T$16))</f>
        <v>1.7490652111882332E-2</v>
      </c>
    </row>
    <row r="106" spans="33:33" x14ac:dyDescent="0.35">
      <c r="AG106" s="22" cm="1">
        <f t="array" ref="AG106">MMULT('Part 2 analysis'!J99:O99,TRANSPOSE($O$16:$T$16))</f>
        <v>-4.386302310935191E-2</v>
      </c>
    </row>
    <row r="107" spans="33:33" x14ac:dyDescent="0.35">
      <c r="AG107" s="22" cm="1">
        <f t="array" ref="AG107">MMULT('Part 2 analysis'!J100:O100,TRANSPOSE($O$16:$T$16))</f>
        <v>1.8293766178992251E-2</v>
      </c>
    </row>
    <row r="108" spans="33:33" x14ac:dyDescent="0.35">
      <c r="AG108" s="22" cm="1">
        <f t="array" ref="AG108">MMULT('Part 2 analysis'!J101:O101,TRANSPOSE($O$16:$T$16))</f>
        <v>5.3670361725944457E-2</v>
      </c>
    </row>
    <row r="109" spans="33:33" x14ac:dyDescent="0.35">
      <c r="AG109" s="22" cm="1">
        <f t="array" ref="AG109">MMULT('Part 2 analysis'!J102:O102,TRANSPOSE($O$16:$T$16))</f>
        <v>8.5731417886409686E-2</v>
      </c>
    </row>
    <row r="110" spans="33:33" x14ac:dyDescent="0.35">
      <c r="AG110" s="22" cm="1">
        <f t="array" ref="AG110">MMULT('Part 2 analysis'!J103:O103,TRANSPOSE($O$16:$T$16))</f>
        <v>-0.14523807198730271</v>
      </c>
    </row>
    <row r="111" spans="33:33" x14ac:dyDescent="0.35">
      <c r="AG111" s="22" cm="1">
        <f t="array" ref="AG111">MMULT('Part 2 analysis'!J104:O104,TRANSPOSE($O$16:$T$16))</f>
        <v>8.7272611908845235E-3</v>
      </c>
    </row>
    <row r="112" spans="33:33" x14ac:dyDescent="0.35">
      <c r="AG112" s="22" cm="1">
        <f t="array" ref="AG112">MMULT('Part 2 analysis'!J105:O105,TRANSPOSE($O$16:$T$16))</f>
        <v>-3.6589373446410216E-2</v>
      </c>
    </row>
    <row r="113" spans="33:33" x14ac:dyDescent="0.35">
      <c r="AG113" s="22" cm="1">
        <f t="array" ref="AG113">MMULT('Part 2 analysis'!J106:O106,TRANSPOSE($O$16:$T$16))</f>
        <v>-0.17048429535254567</v>
      </c>
    </row>
    <row r="114" spans="33:33" x14ac:dyDescent="0.35">
      <c r="AG114" s="22" cm="1">
        <f t="array" ref="AG114">MMULT('Part 2 analysis'!J107:O107,TRANSPOSE($O$16:$T$16))</f>
        <v>0.11733923297782121</v>
      </c>
    </row>
    <row r="115" spans="33:33" x14ac:dyDescent="0.35">
      <c r="AG115" s="22" cm="1">
        <f t="array" ref="AG115">MMULT('Part 2 analysis'!J108:O108,TRANSPOSE($O$16:$T$16))</f>
        <v>8.9446216133251072E-2</v>
      </c>
    </row>
    <row r="116" spans="33:33" x14ac:dyDescent="0.35">
      <c r="AG116" s="22" cm="1">
        <f t="array" ref="AG116">MMULT('Part 2 analysis'!J109:O109,TRANSPOSE($O$16:$T$16))</f>
        <v>-6.0655905570366618E-2</v>
      </c>
    </row>
    <row r="117" spans="33:33" x14ac:dyDescent="0.35">
      <c r="AG117" s="22" cm="1">
        <f t="array" ref="AG117">MMULT('Part 2 analysis'!J110:O110,TRANSPOSE($O$16:$T$16))</f>
        <v>5.3043960112486674E-2</v>
      </c>
    </row>
    <row r="118" spans="33:33" x14ac:dyDescent="0.35">
      <c r="AG118" s="22" cm="1">
        <f t="array" ref="AG118">MMULT('Part 2 analysis'!J111:O111,TRANSPOSE($O$16:$T$16))</f>
        <v>1.3887483184666668E-2</v>
      </c>
    </row>
    <row r="119" spans="33:33" x14ac:dyDescent="0.35">
      <c r="AG119" s="22" cm="1">
        <f t="array" ref="AG119">MMULT('Part 2 analysis'!J112:O112,TRANSPOSE($O$16:$T$16))</f>
        <v>4.0614012838995142E-2</v>
      </c>
    </row>
    <row r="120" spans="33:33" x14ac:dyDescent="0.35">
      <c r="AG120" s="22" cm="1">
        <f t="array" ref="AG120">MMULT('Part 2 analysis'!J113:O113,TRANSPOSE($O$16:$T$16))</f>
        <v>9.03621240160635E-2</v>
      </c>
    </row>
    <row r="121" spans="33:33" x14ac:dyDescent="0.35">
      <c r="AG121" s="22" cm="1">
        <f t="array" ref="AG121">MMULT('Part 2 analysis'!J114:O114,TRANSPOSE($O$16:$T$16))</f>
        <v>4.8588662496333451E-2</v>
      </c>
    </row>
    <row r="122" spans="33:33" x14ac:dyDescent="0.35">
      <c r="AG122" s="22" cm="1">
        <f t="array" ref="AG122">MMULT('Part 2 analysis'!J115:O115,TRANSPOSE($O$16:$T$16))</f>
        <v>-6.976400795102998E-3</v>
      </c>
    </row>
    <row r="123" spans="33:33" x14ac:dyDescent="0.35">
      <c r="AG123" s="22" cm="1">
        <f t="array" ref="AG123">MMULT('Part 2 analysis'!J116:O116,TRANSPOSE($O$16:$T$16))</f>
        <v>2.6613799498275421E-2</v>
      </c>
    </row>
    <row r="124" spans="33:33" x14ac:dyDescent="0.35">
      <c r="AG124" s="22" cm="1">
        <f t="array" ref="AG124">MMULT('Part 2 analysis'!J117:O117,TRANSPOSE($O$16:$T$16))</f>
        <v>-6.7793270840969658E-2</v>
      </c>
    </row>
    <row r="125" spans="33:33" x14ac:dyDescent="0.35">
      <c r="AG125" s="22" cm="1">
        <f t="array" ref="AG125">MMULT('Part 2 analysis'!J118:O118,TRANSPOSE($O$16:$T$16))</f>
        <v>-3.4414804004777519E-3</v>
      </c>
    </row>
    <row r="126" spans="33:33" x14ac:dyDescent="0.35">
      <c r="AG126" s="22" cm="1">
        <f t="array" ref="AG126">MMULT('Part 2 analysis'!J119:O119,TRANSPOSE($O$16:$T$16))</f>
        <v>4.8182756335138299E-2</v>
      </c>
    </row>
    <row r="127" spans="33:33" x14ac:dyDescent="0.35">
      <c r="AG127" s="22" cm="1">
        <f t="array" ref="AG127">MMULT('Part 2 analysis'!J120:O120,TRANSPOSE($O$16:$T$16))</f>
        <v>7.9002587527356588E-2</v>
      </c>
    </row>
    <row r="128" spans="33:33" x14ac:dyDescent="0.35">
      <c r="AG128" s="22" cm="1">
        <f t="array" ref="AG128">MMULT('Part 2 analysis'!J121:O121,TRANSPOSE($O$16:$T$16))</f>
        <v>7.6127910779074673E-2</v>
      </c>
    </row>
    <row r="129" spans="33:33" x14ac:dyDescent="0.35">
      <c r="AG129" s="22" cm="1">
        <f t="array" ref="AG129">MMULT('Part 2 analysis'!J122:O122,TRANSPOSE($O$16:$T$16))</f>
        <v>9.8238205813756224E-2</v>
      </c>
    </row>
    <row r="130" spans="33:33" x14ac:dyDescent="0.35">
      <c r="AG130" s="22" cm="1">
        <f t="array" ref="AG130">MMULT('Part 2 analysis'!J123:O123,TRANSPOSE($O$16:$T$16))</f>
        <v>-1.9952337029767203E-2</v>
      </c>
    </row>
    <row r="131" spans="33:33" x14ac:dyDescent="0.35">
      <c r="AG131" s="22" cm="1">
        <f t="array" ref="AG131">MMULT('Part 2 analysis'!J124:O124,TRANSPOSE($O$16:$T$16))</f>
        <v>0.16952433172147294</v>
      </c>
    </row>
    <row r="132" spans="33:33" x14ac:dyDescent="0.35">
      <c r="AG132" s="22" cm="1">
        <f t="array" ref="AG132">MMULT('Part 2 analysis'!J125:O125,TRANSPOSE($O$16:$T$16))</f>
        <v>-4.347569922023322E-2</v>
      </c>
    </row>
    <row r="133" spans="33:33" x14ac:dyDescent="0.35">
      <c r="AG133" s="22" cm="1">
        <f t="array" ref="AG133">MMULT('Part 2 analysis'!J126:O126,TRANSPOSE($O$16:$T$16))</f>
        <v>-4.7893155050774766E-2</v>
      </c>
    </row>
    <row r="134" spans="33:33" x14ac:dyDescent="0.35">
      <c r="AG134" s="22" cm="1">
        <f t="array" ref="AG134">MMULT('Part 2 analysis'!J127:O127,TRANSPOSE($O$16:$T$16))</f>
        <v>-2.8060241162352711E-2</v>
      </c>
    </row>
    <row r="135" spans="33:33" x14ac:dyDescent="0.35">
      <c r="AG135" s="22" cm="1">
        <f t="array" ref="AG135">MMULT('Part 2 analysis'!J128:O128,TRANSPOSE($O$16:$T$16))</f>
        <v>0.14623332630515715</v>
      </c>
    </row>
    <row r="136" spans="33:33" x14ac:dyDescent="0.35">
      <c r="AG136" s="22" cm="1">
        <f t="array" ref="AG136">MMULT('Part 2 analysis'!J129:O129,TRANSPOSE($O$16:$T$16))</f>
        <v>-2.1448589849511028E-3</v>
      </c>
    </row>
    <row r="137" spans="33:33" x14ac:dyDescent="0.35">
      <c r="AG137" s="22" cm="1">
        <f t="array" ref="AG137">MMULT('Part 2 analysis'!J130:O130,TRANSPOSE($O$16:$T$16))</f>
        <v>-2.8006793080403557E-4</v>
      </c>
    </row>
    <row r="138" spans="33:33" x14ac:dyDescent="0.35">
      <c r="AG138" s="22" cm="1">
        <f t="array" ref="AG138">MMULT('Part 2 analysis'!J131:O131,TRANSPOSE($O$16:$T$16))</f>
        <v>-3.9016496923141922E-2</v>
      </c>
    </row>
    <row r="139" spans="33:33" x14ac:dyDescent="0.35">
      <c r="AG139" s="22" cm="1">
        <f t="array" ref="AG139">MMULT('Part 2 analysis'!J132:O132,TRANSPOSE($O$16:$T$16))</f>
        <v>6.5127987738088505E-2</v>
      </c>
    </row>
    <row r="140" spans="33:33" x14ac:dyDescent="0.35">
      <c r="AG140" s="22" cm="1">
        <f t="array" ref="AG140">MMULT('Part 2 analysis'!J133:O133,TRANSPOSE($O$16:$T$16))</f>
        <v>-6.8022231279896178E-2</v>
      </c>
    </row>
    <row r="141" spans="33:33" x14ac:dyDescent="0.35">
      <c r="AG141" s="22" cm="1">
        <f t="array" ref="AG141">MMULT('Part 2 analysis'!J134:O134,TRANSPOSE($O$16:$T$16))</f>
        <v>2.2489164157793989E-2</v>
      </c>
    </row>
    <row r="142" spans="33:33" x14ac:dyDescent="0.35">
      <c r="AG142" s="22" cm="1">
        <f t="array" ref="AG142">MMULT('Part 2 analysis'!J135:O135,TRANSPOSE($O$16:$T$16))</f>
        <v>0.13241864320752522</v>
      </c>
    </row>
    <row r="143" spans="33:33" x14ac:dyDescent="0.35">
      <c r="AG143" s="22" cm="1">
        <f t="array" ref="AG143">MMULT('Part 2 analysis'!J136:O136,TRANSPOSE($O$16:$T$16))</f>
        <v>-8.1761553240610588E-2</v>
      </c>
    </row>
    <row r="144" spans="33:33" x14ac:dyDescent="0.35">
      <c r="AG144" s="22" cm="1">
        <f t="array" ref="AG144">MMULT('Part 2 analysis'!J137:O137,TRANSPOSE($O$16:$T$16))</f>
        <v>-6.0596070812718374E-2</v>
      </c>
    </row>
    <row r="145" spans="33:33" x14ac:dyDescent="0.35">
      <c r="AG145" s="22" cm="1">
        <f t="array" ref="AG145">MMULT('Part 2 analysis'!J138:O138,TRANSPOSE($O$16:$T$16))</f>
        <v>3.2149792585821721E-2</v>
      </c>
    </row>
    <row r="146" spans="33:33" x14ac:dyDescent="0.35">
      <c r="AG146" s="22" cm="1">
        <f t="array" ref="AG146">MMULT('Part 2 analysis'!J139:O139,TRANSPOSE($O$16:$T$16))</f>
        <v>3.2296362278638399E-2</v>
      </c>
    </row>
    <row r="147" spans="33:33" x14ac:dyDescent="0.35">
      <c r="AG147" s="22" cm="1">
        <f t="array" ref="AG147">MMULT('Part 2 analysis'!J140:O140,TRANSPOSE($O$16:$T$16))</f>
        <v>-5.3327459732799565E-3</v>
      </c>
    </row>
    <row r="148" spans="33:33" x14ac:dyDescent="0.35">
      <c r="AG148" s="22" cm="1">
        <f t="array" ref="AG148">MMULT('Part 2 analysis'!J141:O141,TRANSPOSE($O$16:$T$16))</f>
        <v>-5.931262010560457E-2</v>
      </c>
    </row>
    <row r="149" spans="33:33" x14ac:dyDescent="0.35">
      <c r="AG149" s="22" cm="1">
        <f t="array" ref="AG149">MMULT('Part 2 analysis'!J142:O142,TRANSPOSE($O$16:$T$16))</f>
        <v>-3.3591556273010158E-2</v>
      </c>
    </row>
    <row r="150" spans="33:33" x14ac:dyDescent="0.35">
      <c r="AG150" s="22" cm="1">
        <f t="array" ref="AG150">MMULT('Part 2 analysis'!J143:O143,TRANSPOSE($O$16:$T$16))</f>
        <v>-0.16213912823572718</v>
      </c>
    </row>
    <row r="151" spans="33:33" x14ac:dyDescent="0.35">
      <c r="AG151" s="22" cm="1">
        <f t="array" ref="AG151">MMULT('Part 2 analysis'!J144:O144,TRANSPOSE($O$16:$T$16))</f>
        <v>1.1159643371761483E-2</v>
      </c>
    </row>
    <row r="152" spans="33:33" x14ac:dyDescent="0.35">
      <c r="AG152" s="22" cm="1">
        <f t="array" ref="AG152">MMULT('Part 2 analysis'!J145:O145,TRANSPOSE($O$16:$T$16))</f>
        <v>2.6632338651390815E-2</v>
      </c>
    </row>
    <row r="153" spans="33:33" x14ac:dyDescent="0.35">
      <c r="AG153" s="22" cm="1">
        <f t="array" ref="AG153">MMULT('Part 2 analysis'!J146:O146,TRANSPOSE($O$16:$T$16))</f>
        <v>8.6549032767312142E-2</v>
      </c>
    </row>
    <row r="154" spans="33:33" x14ac:dyDescent="0.35">
      <c r="AG154" s="22" cm="1">
        <f t="array" ref="AG154">MMULT('Part 2 analysis'!J147:O147,TRANSPOSE($O$16:$T$16))</f>
        <v>3.416160340164455E-2</v>
      </c>
    </row>
    <row r="155" spans="33:33" x14ac:dyDescent="0.35">
      <c r="AG155" s="22" cm="1">
        <f t="array" ref="AG155">MMULT('Part 2 analysis'!J148:O148,TRANSPOSE($O$16:$T$16))</f>
        <v>4.2476892892246952E-3</v>
      </c>
    </row>
    <row r="156" spans="33:33" x14ac:dyDescent="0.35">
      <c r="AG156" s="22" cm="1">
        <f t="array" ref="AG156">MMULT('Part 2 analysis'!J149:O149,TRANSPOSE($O$16:$T$16))</f>
        <v>6.3042613488908134E-2</v>
      </c>
    </row>
    <row r="157" spans="33:33" x14ac:dyDescent="0.35">
      <c r="AG157" s="22" cm="1">
        <f t="array" ref="AG157">MMULT('Part 2 analysis'!J150:O150,TRANSPOSE($O$16:$T$16))</f>
        <v>3.3327798426633203E-3</v>
      </c>
    </row>
    <row r="158" spans="33:33" x14ac:dyDescent="0.35">
      <c r="AG158" s="22" cm="1">
        <f t="array" ref="AG158">MMULT('Part 2 analysis'!J151:O151,TRANSPOSE($O$16:$T$16))</f>
        <v>-3.5960752375335053E-2</v>
      </c>
    </row>
    <row r="159" spans="33:33" x14ac:dyDescent="0.35">
      <c r="AG159" s="22" cm="1">
        <f t="array" ref="AG159">MMULT('Part 2 analysis'!J152:O152,TRANSPOSE($O$16:$T$16))</f>
        <v>-7.8354167128076802E-2</v>
      </c>
    </row>
    <row r="160" spans="33:33" x14ac:dyDescent="0.35">
      <c r="AG160" s="22" cm="1">
        <f t="array" ref="AG160">MMULT('Part 2 analysis'!J153:O153,TRANSPOSE($O$16:$T$16))</f>
        <v>-6.2165106286217374E-2</v>
      </c>
    </row>
    <row r="161" spans="33:33" x14ac:dyDescent="0.35">
      <c r="AG161" s="22" cm="1">
        <f t="array" ref="AG161">MMULT('Part 2 analysis'!J154:O154,TRANSPOSE($O$16:$T$16))</f>
        <v>5.8016429818813234E-2</v>
      </c>
    </row>
    <row r="162" spans="33:33" x14ac:dyDescent="0.35">
      <c r="AG162" s="22" cm="1">
        <f t="array" ref="AG162">MMULT('Part 2 analysis'!J155:O155,TRANSPOSE($O$16:$T$16))</f>
        <v>-2.1139933059056981E-2</v>
      </c>
    </row>
    <row r="163" spans="33:33" x14ac:dyDescent="0.35">
      <c r="AG163" s="22" cm="1">
        <f t="array" ref="AG163">MMULT('Part 2 analysis'!J156:O156,TRANSPOSE($O$16:$T$16))</f>
        <v>8.9055773513250841E-4</v>
      </c>
    </row>
    <row r="164" spans="33:33" x14ac:dyDescent="0.35">
      <c r="AG164" s="22" cm="1">
        <f t="array" ref="AG164">MMULT('Part 2 analysis'!J157:O157,TRANSPOSE($O$16:$T$16))</f>
        <v>-2.1762723665041166E-2</v>
      </c>
    </row>
    <row r="165" spans="33:33" x14ac:dyDescent="0.35">
      <c r="AG165" s="22" cm="1">
        <f t="array" ref="AG165">MMULT('Part 2 analysis'!J158:O158,TRANSPOSE($O$16:$T$16))</f>
        <v>-3.7575805409957024E-2</v>
      </c>
    </row>
    <row r="166" spans="33:33" x14ac:dyDescent="0.35">
      <c r="AG166" s="22" cm="1">
        <f t="array" ref="AG166">MMULT('Part 2 analysis'!J159:O159,TRANSPOSE($O$16:$T$16))</f>
        <v>2.3562107549015516E-2</v>
      </c>
    </row>
    <row r="167" spans="33:33" x14ac:dyDescent="0.35">
      <c r="AG167" s="22" cm="1">
        <f t="array" ref="AG167">MMULT('Part 2 analysis'!J160:O160,TRANSPOSE($O$16:$T$16))</f>
        <v>-4.8110409356718967E-2</v>
      </c>
    </row>
    <row r="168" spans="33:33" x14ac:dyDescent="0.35">
      <c r="AG168" s="22" cm="1">
        <f t="array" ref="AG168">MMULT('Part 2 analysis'!J161:O161,TRANSPOSE($O$16:$T$16))</f>
        <v>-6.3191308276133284E-2</v>
      </c>
    </row>
    <row r="169" spans="33:33" x14ac:dyDescent="0.35">
      <c r="AG169" s="22" cm="1">
        <f t="array" ref="AG169">MMULT('Part 2 analysis'!J162:O162,TRANSPOSE($O$16:$T$16))</f>
        <v>2.0735033433444933E-2</v>
      </c>
    </row>
    <row r="170" spans="33:33" x14ac:dyDescent="0.35">
      <c r="AG170" s="22" cm="1">
        <f t="array" ref="AG170">MMULT('Part 2 analysis'!J163:O163,TRANSPOSE($O$16:$T$16))</f>
        <v>4.847211119066748E-2</v>
      </c>
    </row>
    <row r="171" spans="33:33" x14ac:dyDescent="0.35">
      <c r="AG171" s="22" cm="1">
        <f t="array" ref="AG171">MMULT('Part 2 analysis'!J164:O164,TRANSPOSE($O$16:$T$16))</f>
        <v>2.4972306267522889E-2</v>
      </c>
    </row>
    <row r="172" spans="33:33" x14ac:dyDescent="0.35">
      <c r="AG172" s="22" cm="1">
        <f t="array" ref="AG172">MMULT('Part 2 analysis'!J165:O165,TRANSPOSE($O$16:$T$16))</f>
        <v>9.0775497485150319E-3</v>
      </c>
    </row>
    <row r="173" spans="33:33" x14ac:dyDescent="0.35">
      <c r="AG173" s="22" cm="1">
        <f t="array" ref="AG173">MMULT('Part 2 analysis'!J166:O166,TRANSPOSE($O$16:$T$16))</f>
        <v>5.1284495817176548E-2</v>
      </c>
    </row>
    <row r="174" spans="33:33" x14ac:dyDescent="0.35">
      <c r="AG174" s="22" cm="1">
        <f t="array" ref="AG174">MMULT('Part 2 analysis'!J167:O167,TRANSPOSE($O$16:$T$16))</f>
        <v>3.4383516593511278E-2</v>
      </c>
    </row>
    <row r="175" spans="33:33" x14ac:dyDescent="0.35">
      <c r="AG175" s="22" cm="1">
        <f t="array" ref="AG175">MMULT('Part 2 analysis'!J168:O168,TRANSPOSE($O$16:$T$16))</f>
        <v>9.2569963754837621E-3</v>
      </c>
    </row>
    <row r="176" spans="33:33" x14ac:dyDescent="0.35">
      <c r="AG176" s="22" cm="1">
        <f t="array" ref="AG176">MMULT('Part 2 analysis'!J169:O169,TRANSPOSE($O$16:$T$16))</f>
        <v>2.3474316668329984E-2</v>
      </c>
    </row>
    <row r="177" spans="33:33" x14ac:dyDescent="0.35">
      <c r="AG177" s="22" cm="1">
        <f t="array" ref="AG177">MMULT('Part 2 analysis'!J170:O170,TRANSPOSE($O$16:$T$16))</f>
        <v>6.0384760812536914E-3</v>
      </c>
    </row>
    <row r="178" spans="33:33" x14ac:dyDescent="0.35">
      <c r="AG178" s="22" cm="1">
        <f t="array" ref="AG178">MMULT('Part 2 analysis'!J171:O171,TRANSPOSE($O$16:$T$16))</f>
        <v>9.5738699841680777E-2</v>
      </c>
    </row>
    <row r="179" spans="33:33" x14ac:dyDescent="0.35">
      <c r="AG179" s="22" cm="1">
        <f t="array" ref="AG179">MMULT('Part 2 analysis'!J172:O172,TRANSPOSE($O$16:$T$16))</f>
        <v>3.6818196370410117E-2</v>
      </c>
    </row>
    <row r="180" spans="33:33" x14ac:dyDescent="0.35">
      <c r="AG180" s="22" cm="1">
        <f t="array" ref="AG180">MMULT('Part 2 analysis'!J173:O173,TRANSPOSE($O$16:$T$16))</f>
        <v>7.1221760059400813E-2</v>
      </c>
    </row>
    <row r="181" spans="33:33" x14ac:dyDescent="0.35">
      <c r="AG181" s="22" cm="1">
        <f t="array" ref="AG181">MMULT('Part 2 analysis'!J174:O174,TRANSPOSE($O$16:$T$16))</f>
        <v>-4.2298901674692593E-2</v>
      </c>
    </row>
    <row r="182" spans="33:33" x14ac:dyDescent="0.35">
      <c r="AG182" s="22" cm="1">
        <f t="array" ref="AG182">MMULT('Part 2 analysis'!J175:O175,TRANSPOSE($O$16:$T$16))</f>
        <v>-8.5270592828962932E-3</v>
      </c>
    </row>
    <row r="183" spans="33:33" x14ac:dyDescent="0.35">
      <c r="AG183" s="22" cm="1">
        <f t="array" ref="AG183">MMULT('Part 2 analysis'!J176:O176,TRANSPOSE($O$16:$T$16))</f>
        <v>-1.7695885393129065E-2</v>
      </c>
    </row>
    <row r="184" spans="33:33" x14ac:dyDescent="0.35">
      <c r="AG184" s="22" cm="1">
        <f t="array" ref="AG184">MMULT('Part 2 analysis'!J177:O177,TRANSPOSE($O$16:$T$16))</f>
        <v>-6.4425917532074245E-3</v>
      </c>
    </row>
    <row r="185" spans="33:33" x14ac:dyDescent="0.35">
      <c r="AG185" s="22" cm="1">
        <f t="array" ref="AG185">MMULT('Part 2 analysis'!J178:O178,TRANSPOSE($O$16:$T$16))</f>
        <v>3.5562136149967635E-3</v>
      </c>
    </row>
    <row r="186" spans="33:33" x14ac:dyDescent="0.35">
      <c r="AG186" s="22" cm="1">
        <f t="array" ref="AG186">MMULT('Part 2 analysis'!J179:O179,TRANSPOSE($O$16:$T$16))</f>
        <v>5.4685334936006344E-2</v>
      </c>
    </row>
    <row r="187" spans="33:33" x14ac:dyDescent="0.35">
      <c r="AG187" s="22" cm="1">
        <f t="array" ref="AG187">MMULT('Part 2 analysis'!J180:O180,TRANSPOSE($O$16:$T$16))</f>
        <v>3.0467373372572978E-2</v>
      </c>
    </row>
    <row r="188" spans="33:33" x14ac:dyDescent="0.35">
      <c r="AG188" s="22" cm="1">
        <f t="array" ref="AG188">MMULT('Part 2 analysis'!J181:O181,TRANSPOSE($O$16:$T$16))</f>
        <v>3.2251057555331829E-2</v>
      </c>
    </row>
    <row r="189" spans="33:33" x14ac:dyDescent="0.35">
      <c r="AG189" s="22" cm="1">
        <f t="array" ref="AG189">MMULT('Part 2 analysis'!J182:O182,TRANSPOSE($O$16:$T$16))</f>
        <v>2.1308860896198767E-2</v>
      </c>
    </row>
    <row r="190" spans="33:33" x14ac:dyDescent="0.35">
      <c r="AG190" s="22" cm="1">
        <f t="array" ref="AG190">MMULT('Part 2 analysis'!J183:O183,TRANSPOSE($O$16:$T$16))</f>
        <v>2.1073445805412309E-2</v>
      </c>
    </row>
    <row r="191" spans="33:33" x14ac:dyDescent="0.35">
      <c r="AG191" s="22" cm="1">
        <f t="array" ref="AG191">MMULT('Part 2 analysis'!J184:O184,TRANSPOSE($O$16:$T$16))</f>
        <v>2.4677226081620908E-2</v>
      </c>
    </row>
    <row r="192" spans="33:33" x14ac:dyDescent="0.35">
      <c r="AG192" s="22" cm="1">
        <f t="array" ref="AG192">MMULT('Part 2 analysis'!J185:O185,TRANSPOSE($O$16:$T$16))</f>
        <v>-3.9098312775493048E-2</v>
      </c>
    </row>
    <row r="193" spans="33:33" x14ac:dyDescent="0.35">
      <c r="AG193" s="22" cm="1">
        <f t="array" ref="AG193">MMULT('Part 2 analysis'!J186:O186,TRANSPOSE($O$16:$T$16))</f>
        <v>-2.7624413539292778E-2</v>
      </c>
    </row>
    <row r="194" spans="33:33" x14ac:dyDescent="0.35">
      <c r="AG194" s="22" cm="1">
        <f t="array" ref="AG194">MMULT('Part 2 analysis'!J187:O187,TRANSPOSE($O$16:$T$16))</f>
        <v>3.1303017725769086E-2</v>
      </c>
    </row>
    <row r="195" spans="33:33" x14ac:dyDescent="0.35">
      <c r="AG195" s="22" cm="1">
        <f t="array" ref="AG195">MMULT('Part 2 analysis'!J188:O188,TRANSPOSE($O$16:$T$16))</f>
        <v>1.269080473015996E-2</v>
      </c>
    </row>
    <row r="196" spans="33:33" x14ac:dyDescent="0.35">
      <c r="AG196" s="22" cm="1">
        <f t="array" ref="AG196">MMULT('Part 2 analysis'!J189:O189,TRANSPOSE($O$16:$T$16))</f>
        <v>7.4245413081226078E-2</v>
      </c>
    </row>
    <row r="197" spans="33:33" x14ac:dyDescent="0.35">
      <c r="AG197" s="22" cm="1">
        <f t="array" ref="AG197">MMULT('Part 2 analysis'!J190:O190,TRANSPOSE($O$16:$T$16))</f>
        <v>4.0203411692395644E-3</v>
      </c>
    </row>
    <row r="198" spans="33:33" x14ac:dyDescent="0.35">
      <c r="AG198" s="22" cm="1">
        <f t="array" ref="AG198">MMULT('Part 2 analysis'!J191:O191,TRANSPOSE($O$16:$T$16))</f>
        <v>8.2168421016752438E-2</v>
      </c>
    </row>
    <row r="199" spans="33:33" x14ac:dyDescent="0.35">
      <c r="AG199" s="22" cm="1">
        <f t="array" ref="AG199">MMULT('Part 2 analysis'!J192:O192,TRANSPOSE($O$16:$T$16))</f>
        <v>2.7771781904514545E-2</v>
      </c>
    </row>
    <row r="200" spans="33:33" x14ac:dyDescent="0.35">
      <c r="AG200" s="22" cm="1">
        <f t="array" ref="AG200">MMULT('Part 2 analysis'!J193:O193,TRANSPOSE($O$16:$T$16))</f>
        <v>0.10139087556301604</v>
      </c>
    </row>
    <row r="201" spans="33:33" x14ac:dyDescent="0.35">
      <c r="AG201" s="22" cm="1">
        <f t="array" ref="AG201">MMULT('Part 2 analysis'!J194:O194,TRANSPOSE($O$16:$T$16))</f>
        <v>1.7001588260760508E-2</v>
      </c>
    </row>
    <row r="202" spans="33:33" x14ac:dyDescent="0.35">
      <c r="AG202" s="22" cm="1">
        <f t="array" ref="AG202">MMULT('Part 2 analysis'!J195:O195,TRANSPOSE($O$16:$T$16))</f>
        <v>8.5310017857623682E-2</v>
      </c>
    </row>
    <row r="203" spans="33:33" x14ac:dyDescent="0.35">
      <c r="AG203" s="22" cm="1">
        <f t="array" ref="AG203">MMULT('Part 2 analysis'!J196:O196,TRANSPOSE($O$16:$T$16))</f>
        <v>-1.470211232238396E-3</v>
      </c>
    </row>
    <row r="204" spans="33:33" x14ac:dyDescent="0.35">
      <c r="AG204" s="22" cm="1">
        <f t="array" ref="AG204">MMULT('Part 2 analysis'!J197:O197,TRANSPOSE($O$16:$T$16))</f>
        <v>7.1050268622869159E-2</v>
      </c>
    </row>
    <row r="205" spans="33:33" x14ac:dyDescent="0.35">
      <c r="AG205" s="22" cm="1">
        <f t="array" ref="AG205">MMULT('Part 2 analysis'!J198:O198,TRANSPOSE($O$16:$T$16))</f>
        <v>5.5254114630707354E-2</v>
      </c>
    </row>
    <row r="206" spans="33:33" x14ac:dyDescent="0.35">
      <c r="AG206" s="22" cm="1">
        <f t="array" ref="AG206">MMULT('Part 2 analysis'!J199:O199,TRANSPOSE($O$16:$T$16))</f>
        <v>-5.2860334554993955E-2</v>
      </c>
    </row>
    <row r="207" spans="33:33" x14ac:dyDescent="0.35">
      <c r="AG207" s="22" cm="1">
        <f t="array" ref="AG207">MMULT('Part 2 analysis'!J200:O200,TRANSPOSE($O$16:$T$16))</f>
        <v>3.0786077930760641E-2</v>
      </c>
    </row>
    <row r="208" spans="33:33" x14ac:dyDescent="0.35">
      <c r="AG208" s="22" cm="1">
        <f t="array" ref="AG208">MMULT('Part 2 analysis'!J201:O201,TRANSPOSE($O$16:$T$16))</f>
        <v>-8.4342400297116003E-3</v>
      </c>
    </row>
    <row r="209" spans="33:33" x14ac:dyDescent="0.35">
      <c r="AG209" s="22" cm="1">
        <f t="array" ref="AG209">MMULT('Part 2 analysis'!J202:O202,TRANSPOSE($O$16:$T$16))</f>
        <v>5.3261591948029825E-2</v>
      </c>
    </row>
    <row r="210" spans="33:33" x14ac:dyDescent="0.35">
      <c r="AG210" s="22" cm="1">
        <f t="array" ref="AG210">MMULT('Part 2 analysis'!J203:O203,TRANSPOSE($O$16:$T$16))</f>
        <v>4.2239189189540102E-3</v>
      </c>
    </row>
    <row r="211" spans="33:33" x14ac:dyDescent="0.35">
      <c r="AG211" s="22" cm="1">
        <f t="array" ref="AG211">MMULT('Part 2 analysis'!J204:O204,TRANSPOSE($O$16:$T$16))</f>
        <v>5.061748292281612E-2</v>
      </c>
    </row>
    <row r="212" spans="33:33" x14ac:dyDescent="0.35">
      <c r="AG212" s="22" cm="1">
        <f t="array" ref="AG212">MMULT('Part 2 analysis'!J205:O205,TRANSPOSE($O$16:$T$16))</f>
        <v>5.8308002275279103E-2</v>
      </c>
    </row>
    <row r="213" spans="33:33" x14ac:dyDescent="0.35">
      <c r="AG213" s="22" cm="1">
        <f t="array" ref="AG213">MMULT('Part 2 analysis'!J206:O206,TRANSPOSE($O$16:$T$16))</f>
        <v>2.4387381648182251E-2</v>
      </c>
    </row>
    <row r="214" spans="33:33" x14ac:dyDescent="0.35">
      <c r="AG214" s="22" cm="1">
        <f t="array" ref="AG214">MMULT('Part 2 analysis'!J207:O207,TRANSPOSE($O$16:$T$16))</f>
        <v>4.9779301904660955E-2</v>
      </c>
    </row>
    <row r="215" spans="33:33" x14ac:dyDescent="0.35">
      <c r="AG215" s="22" cm="1">
        <f t="array" ref="AG215">MMULT('Part 2 analysis'!J208:O208,TRANSPOSE($O$16:$T$16))</f>
        <v>-1.5580758634741574E-2</v>
      </c>
    </row>
    <row r="216" spans="33:33" x14ac:dyDescent="0.35">
      <c r="AG216" s="22" cm="1">
        <f t="array" ref="AG216">MMULT('Part 2 analysis'!J209:O209,TRANSPOSE($O$16:$T$16))</f>
        <v>6.052282055614179E-2</v>
      </c>
    </row>
    <row r="217" spans="33:33" x14ac:dyDescent="0.35">
      <c r="AG217" s="22" cm="1">
        <f t="array" ref="AG217">MMULT('Part 2 analysis'!J210:O210,TRANSPOSE($O$16:$T$16))</f>
        <v>2.3071706945756477E-4</v>
      </c>
    </row>
    <row r="218" spans="33:33" x14ac:dyDescent="0.35">
      <c r="AG218" s="22" cm="1">
        <f t="array" ref="AG218">MMULT('Part 2 analysis'!J211:O211,TRANSPOSE($O$16:$T$16))</f>
        <v>8.5180781167883302E-2</v>
      </c>
    </row>
    <row r="219" spans="33:33" x14ac:dyDescent="0.35">
      <c r="AG219" s="22" cm="1">
        <f t="array" ref="AG219">MMULT('Part 2 analysis'!J212:O212,TRANSPOSE($O$16:$T$16))</f>
        <v>-5.9954423434110055E-3</v>
      </c>
    </row>
    <row r="220" spans="33:33" x14ac:dyDescent="0.35">
      <c r="AG220" s="22" cm="1">
        <f t="array" ref="AG220">MMULT('Part 2 analysis'!J213:O213,TRANSPOSE($O$16:$T$16))</f>
        <v>-3.5675537797051411E-2</v>
      </c>
    </row>
    <row r="221" spans="33:33" x14ac:dyDescent="0.35">
      <c r="AG221" s="22" cm="1">
        <f t="array" ref="AG221">MMULT('Part 2 analysis'!J214:O214,TRANSPOSE($O$16:$T$16))</f>
        <v>2.6947304695842257E-2</v>
      </c>
    </row>
    <row r="222" spans="33:33" x14ac:dyDescent="0.35">
      <c r="AG222" s="22" cm="1">
        <f t="array" ref="AG222">MMULT('Part 2 analysis'!J215:O215,TRANSPOSE($O$16:$T$16))</f>
        <v>1.64620929944179E-2</v>
      </c>
    </row>
    <row r="223" spans="33:33" x14ac:dyDescent="0.35">
      <c r="AG223" s="22" cm="1">
        <f t="array" ref="AG223">MMULT('Part 2 analysis'!J216:O216,TRANSPOSE($O$16:$T$16))</f>
        <v>-1.0592072322106655E-2</v>
      </c>
    </row>
    <row r="224" spans="33:33" x14ac:dyDescent="0.35">
      <c r="AG224" s="22" cm="1">
        <f t="array" ref="AG224">MMULT('Part 2 analysis'!J217:O217,TRANSPOSE($O$16:$T$16))</f>
        <v>-2.6591446043983287E-3</v>
      </c>
    </row>
    <row r="225" spans="33:33" x14ac:dyDescent="0.35">
      <c r="AG225" s="22" cm="1">
        <f t="array" ref="AG225">MMULT('Part 2 analysis'!J218:O218,TRANSPOSE($O$16:$T$16))</f>
        <v>-5.595932459363814E-3</v>
      </c>
    </row>
    <row r="226" spans="33:33" x14ac:dyDescent="0.35">
      <c r="AG226" s="22" cm="1">
        <f t="array" ref="AG226">MMULT('Part 2 analysis'!J219:O219,TRANSPOSE($O$16:$T$16))</f>
        <v>2.3676419282311421E-2</v>
      </c>
    </row>
    <row r="227" spans="33:33" x14ac:dyDescent="0.35">
      <c r="AG227" s="22" cm="1">
        <f t="array" ref="AG227">MMULT('Part 2 analysis'!J220:O220,TRANSPOSE($O$16:$T$16))</f>
        <v>8.5173301427497128E-2</v>
      </c>
    </row>
    <row r="228" spans="33:33" x14ac:dyDescent="0.35">
      <c r="AG228" s="22" cm="1">
        <f t="array" ref="AG228">MMULT('Part 2 analysis'!J221:O221,TRANSPOSE($O$16:$T$16))</f>
        <v>3.6402252047959653E-3</v>
      </c>
    </row>
    <row r="229" spans="33:33" x14ac:dyDescent="0.35">
      <c r="AG229" s="22" cm="1">
        <f t="array" ref="AG229">MMULT('Part 2 analysis'!J222:O222,TRANSPOSE($O$16:$T$16))</f>
        <v>-4.8945709091044454E-2</v>
      </c>
    </row>
    <row r="230" spans="33:33" x14ac:dyDescent="0.35">
      <c r="AG230" s="22" cm="1">
        <f t="array" ref="AG230">MMULT('Part 2 analysis'!J223:O223,TRANSPOSE($O$16:$T$16))</f>
        <v>3.8043853927232571E-2</v>
      </c>
    </row>
    <row r="231" spans="33:33" x14ac:dyDescent="0.35">
      <c r="AG231" s="22" cm="1">
        <f t="array" ref="AG231">MMULT('Part 2 analysis'!J224:O224,TRANSPOSE($O$16:$T$16))</f>
        <v>-2.7362437814736084E-2</v>
      </c>
    </row>
    <row r="232" spans="33:33" x14ac:dyDescent="0.35">
      <c r="AG232" s="22" cm="1">
        <f t="array" ref="AG232">MMULT('Part 2 analysis'!J225:O225,TRANSPOSE($O$16:$T$16))</f>
        <v>-0.10478228973260305</v>
      </c>
    </row>
    <row r="233" spans="33:33" x14ac:dyDescent="0.35">
      <c r="AG233" s="22" cm="1">
        <f t="array" ref="AG233">MMULT('Part 2 analysis'!J226:O226,TRANSPOSE($O$16:$T$16))</f>
        <v>-3.581310170447314E-2</v>
      </c>
    </row>
    <row r="234" spans="33:33" x14ac:dyDescent="0.35">
      <c r="AG234" s="22" cm="1">
        <f t="array" ref="AG234">MMULT('Part 2 analysis'!J227:O227,TRANSPOSE($O$16:$T$16))</f>
        <v>-7.7787090312580215E-2</v>
      </c>
    </row>
    <row r="235" spans="33:33" x14ac:dyDescent="0.35">
      <c r="AG235" s="22" cm="1">
        <f t="array" ref="AG235">MMULT('Part 2 analysis'!J228:O228,TRANSPOSE($O$16:$T$16))</f>
        <v>-0.14670906310082715</v>
      </c>
    </row>
    <row r="236" spans="33:33" x14ac:dyDescent="0.35">
      <c r="AG236" s="22" cm="1">
        <f t="array" ref="AG236">MMULT('Part 2 analysis'!J229:O229,TRANSPOSE($O$16:$T$16))</f>
        <v>-8.4805562168068671E-2</v>
      </c>
    </row>
    <row r="237" spans="33:33" x14ac:dyDescent="0.35">
      <c r="AG237" s="22" cm="1">
        <f t="array" ref="AG237">MMULT('Part 2 analysis'!J230:O230,TRANSPOSE($O$16:$T$16))</f>
        <v>4.6127378912363994E-2</v>
      </c>
    </row>
    <row r="238" spans="33:33" x14ac:dyDescent="0.35">
      <c r="AG238" s="22" cm="1">
        <f t="array" ref="AG238">MMULT('Part 2 analysis'!J231:O231,TRANSPOSE($O$16:$T$16))</f>
        <v>-0.10014111284389293</v>
      </c>
    </row>
    <row r="239" spans="33:33" x14ac:dyDescent="0.35">
      <c r="AG239" s="22" cm="1">
        <f t="array" ref="AG239">MMULT('Part 2 analysis'!J232:O232,TRANSPOSE($O$16:$T$16))</f>
        <v>-0.10906808109376913</v>
      </c>
    </row>
    <row r="240" spans="33:33" x14ac:dyDescent="0.35">
      <c r="AG240" s="22" cm="1">
        <f t="array" ref="AG240">MMULT('Part 2 analysis'!J233:O233,TRANSPOSE($O$16:$T$16))</f>
        <v>6.7559173057770136E-2</v>
      </c>
    </row>
    <row r="241" spans="33:33" x14ac:dyDescent="0.35">
      <c r="AG241" s="22" cm="1">
        <f t="array" ref="AG241">MMULT('Part 2 analysis'!J234:O234,TRANSPOSE($O$16:$T$16))</f>
        <v>5.0302469078083514E-2</v>
      </c>
    </row>
    <row r="242" spans="33:33" x14ac:dyDescent="0.35">
      <c r="AG242" s="22" cm="1">
        <f t="array" ref="AG242">MMULT('Part 2 analysis'!J235:O235,TRANSPOSE($O$16:$T$16))</f>
        <v>0.11116174992862957</v>
      </c>
    </row>
    <row r="243" spans="33:33" x14ac:dyDescent="0.35">
      <c r="AG243" s="22" cm="1">
        <f t="array" ref="AG243">MMULT('Part 2 analysis'!J236:O236,TRANSPOSE($O$16:$T$16))</f>
        <v>-2.0546864619534075E-2</v>
      </c>
    </row>
    <row r="244" spans="33:33" x14ac:dyDescent="0.35">
      <c r="AG244" s="22" cm="1">
        <f t="array" ref="AG244">MMULT('Part 2 analysis'!J237:O237,TRANSPOSE($O$16:$T$16))</f>
        <v>5.4885038603261799E-2</v>
      </c>
    </row>
    <row r="245" spans="33:33" x14ac:dyDescent="0.35">
      <c r="AG245" s="22" cm="1">
        <f t="array" ref="AG245">MMULT('Part 2 analysis'!J238:O238,TRANSPOSE($O$16:$T$16))</f>
        <v>1.3552354220964225E-2</v>
      </c>
    </row>
    <row r="246" spans="33:33" x14ac:dyDescent="0.35">
      <c r="AG246" s="22" cm="1">
        <f t="array" ref="AG246">MMULT('Part 2 analysis'!J239:O239,TRANSPOSE($O$16:$T$16))</f>
        <v>1.4215549104841477E-2</v>
      </c>
    </row>
    <row r="247" spans="33:33" x14ac:dyDescent="0.35">
      <c r="AG247" s="22" cm="1">
        <f t="array" ref="AG247">MMULT('Part 2 analysis'!J240:O240,TRANSPOSE($O$16:$T$16))</f>
        <v>-4.5353846542610016E-2</v>
      </c>
    </row>
    <row r="248" spans="33:33" x14ac:dyDescent="0.35">
      <c r="AG248" s="22" cm="1">
        <f t="array" ref="AG248">MMULT('Part 2 analysis'!J241:O241,TRANSPOSE($O$16:$T$16))</f>
        <v>0.13406279788722691</v>
      </c>
    </row>
    <row r="249" spans="33:33" x14ac:dyDescent="0.35">
      <c r="AG249" s="22" cm="1">
        <f t="array" ref="AG249">MMULT('Part 2 analysis'!J242:O242,TRANSPOSE($O$16:$T$16))</f>
        <v>-1.0978041670654387E-2</v>
      </c>
    </row>
    <row r="250" spans="33:33" x14ac:dyDescent="0.35">
      <c r="AG250" s="22" cm="1">
        <f t="array" ref="AG250">MMULT('Part 2 analysis'!J243:O243,TRANSPOSE($O$16:$T$16))</f>
        <v>-6.8576488817453249E-2</v>
      </c>
    </row>
    <row r="251" spans="33:33" x14ac:dyDescent="0.35">
      <c r="AG251" s="22" cm="1">
        <f t="array" ref="AG251">MMULT('Part 2 analysis'!J244:O244,TRANSPOSE($O$16:$T$16))</f>
        <v>6.5966457110378754E-2</v>
      </c>
    </row>
    <row r="252" spans="33:33" x14ac:dyDescent="0.35">
      <c r="AG252" s="22" cm="1">
        <f t="array" ref="AG252">MMULT('Part 2 analysis'!J245:O245,TRANSPOSE($O$16:$T$16))</f>
        <v>4.3210991291060249E-2</v>
      </c>
    </row>
    <row r="253" spans="33:33" x14ac:dyDescent="0.35">
      <c r="AG253" s="22" cm="1">
        <f t="array" ref="AG253">MMULT('Part 2 analysis'!J246:O246,TRANSPOSE($O$16:$T$16))</f>
        <v>8.5671626436669944E-3</v>
      </c>
    </row>
    <row r="254" spans="33:33" x14ac:dyDescent="0.35">
      <c r="AG254" s="22" cm="1">
        <f t="array" ref="AG254">MMULT('Part 2 analysis'!J247:O247,TRANSPOSE($O$16:$T$16))</f>
        <v>-1.8080086446322509E-2</v>
      </c>
    </row>
    <row r="255" spans="33:33" x14ac:dyDescent="0.35">
      <c r="AG255" s="22" cm="1">
        <f t="array" ref="AG255">MMULT('Part 2 analysis'!J248:O248,TRANSPOSE($O$16:$T$16))</f>
        <v>3.7721767271287003E-2</v>
      </c>
    </row>
    <row r="256" spans="33:33" x14ac:dyDescent="0.35">
      <c r="AG256" s="22" cm="1">
        <f t="array" ref="AG256">MMULT('Part 2 analysis'!J249:O249,TRANSPOSE($O$16:$T$16))</f>
        <v>9.0779681939220189E-2</v>
      </c>
    </row>
    <row r="257" spans="33:33" x14ac:dyDescent="0.35">
      <c r="AG257" s="22" cm="1">
        <f t="array" ref="AG257">MMULT('Part 2 analysis'!J250:O250,TRANSPOSE($O$16:$T$16))</f>
        <v>-4.4424223585862802E-3</v>
      </c>
    </row>
    <row r="258" spans="33:33" x14ac:dyDescent="0.35">
      <c r="AG258" s="22" cm="1">
        <f t="array" ref="AG258">MMULT('Part 2 analysis'!J251:O251,TRANSPOSE($O$16:$T$16))</f>
        <v>5.7228807563645574E-2</v>
      </c>
    </row>
    <row r="259" spans="33:33" x14ac:dyDescent="0.35">
      <c r="AG259" s="22" cm="1">
        <f t="array" ref="AG259">MMULT('Part 2 analysis'!J252:O252,TRANSPOSE($O$16:$T$16))</f>
        <v>8.6759313408933877E-2</v>
      </c>
    </row>
    <row r="260" spans="33:33" x14ac:dyDescent="0.35">
      <c r="AG260" s="22" cm="1">
        <f t="array" ref="AG260">MMULT('Part 2 analysis'!J253:O253,TRANSPOSE($O$16:$T$16))</f>
        <v>5.9726233863778372E-2</v>
      </c>
    </row>
    <row r="261" spans="33:33" x14ac:dyDescent="0.35">
      <c r="AG261" s="22" cm="1">
        <f t="array" ref="AG261">MMULT('Part 2 analysis'!J254:O254,TRANSPOSE($O$16:$T$16))</f>
        <v>3.1118150312987997E-2</v>
      </c>
    </row>
    <row r="262" spans="33:33" x14ac:dyDescent="0.35">
      <c r="AG262" s="22" cm="1">
        <f t="array" ref="AG262">MMULT('Part 2 analysis'!J255:O255,TRANSPOSE($O$16:$T$16))</f>
        <v>-1.6793889211897551E-2</v>
      </c>
    </row>
    <row r="263" spans="33:33" x14ac:dyDescent="0.35">
      <c r="AG263" s="22" cm="1">
        <f t="array" ref="AG263">MMULT('Part 2 analysis'!J256:O256,TRANSPOSE($O$16:$T$16))</f>
        <v>-6.1508628456497004E-3</v>
      </c>
    </row>
    <row r="264" spans="33:33" x14ac:dyDescent="0.35">
      <c r="AG264" s="22" cm="1">
        <f t="array" ref="AG264">MMULT('Part 2 analysis'!J257:O257,TRANSPOSE($O$16:$T$16))</f>
        <v>6.6620498618317481E-2</v>
      </c>
    </row>
    <row r="265" spans="33:33" x14ac:dyDescent="0.35">
      <c r="AG265" s="22" cm="1">
        <f t="array" ref="AG265">MMULT('Part 2 analysis'!J258:O258,TRANSPOSE($O$16:$T$16))</f>
        <v>-1.343901801532511E-2</v>
      </c>
    </row>
    <row r="266" spans="33:33" x14ac:dyDescent="0.35">
      <c r="AG266" s="22" cm="1">
        <f t="array" ref="AG266">MMULT('Part 2 analysis'!J259:O259,TRANSPOSE($O$16:$T$16))</f>
        <v>-1.629463188441322E-2</v>
      </c>
    </row>
    <row r="267" spans="33:33" x14ac:dyDescent="0.35">
      <c r="AG267" s="22" cm="1">
        <f t="array" ref="AG267">MMULT('Part 2 analysis'!J260:O260,TRANSPOSE($O$16:$T$16))</f>
        <v>3.8799279917192245E-2</v>
      </c>
    </row>
    <row r="268" spans="33:33" x14ac:dyDescent="0.35">
      <c r="AG268" s="22" cm="1">
        <f t="array" ref="AG268">MMULT('Part 2 analysis'!J261:O261,TRANSPOSE($O$16:$T$16))</f>
        <v>2.2518622396756418E-2</v>
      </c>
    </row>
    <row r="269" spans="33:33" x14ac:dyDescent="0.35">
      <c r="AG269" s="22" cm="1">
        <f t="array" ref="AG269">MMULT('Part 2 analysis'!J262:O262,TRANSPOSE($O$16:$T$16))</f>
        <v>-4.7866630191605421E-3</v>
      </c>
    </row>
    <row r="270" spans="33:33" x14ac:dyDescent="0.35">
      <c r="AG270" s="22" cm="1">
        <f t="array" ref="AG270">MMULT('Part 2 analysis'!J263:O263,TRANSPOSE($O$16:$T$16))</f>
        <v>-8.0104152236893073E-2</v>
      </c>
    </row>
    <row r="271" spans="33:33" x14ac:dyDescent="0.35">
      <c r="AG271" s="22" cm="1">
        <f t="array" ref="AG271">MMULT('Part 2 analysis'!J264:O264,TRANSPOSE($O$16:$T$16))</f>
        <v>6.5122519869270437E-2</v>
      </c>
    </row>
    <row r="272" spans="33:33" x14ac:dyDescent="0.35">
      <c r="AG272" s="22" cm="1">
        <f t="array" ref="AG272">MMULT('Part 2 analysis'!J265:O265,TRANSPOSE($O$16:$T$16))</f>
        <v>-8.3170768373618913E-3</v>
      </c>
    </row>
    <row r="273" spans="33:33" x14ac:dyDescent="0.35">
      <c r="AG273" s="22" cm="1">
        <f t="array" ref="AG273">MMULT('Part 2 analysis'!J266:O266,TRANSPOSE($O$16:$T$16))</f>
        <v>-4.1012133502776014E-3</v>
      </c>
    </row>
    <row r="274" spans="33:33" x14ac:dyDescent="0.35">
      <c r="AG274" s="22" cm="1">
        <f t="array" ref="AG274">MMULT('Part 2 analysis'!J267:O267,TRANSPOSE($O$16:$T$16))</f>
        <v>-1.8746861319571987E-2</v>
      </c>
    </row>
    <row r="275" spans="33:33" x14ac:dyDescent="0.35">
      <c r="AG275" s="22" cm="1">
        <f t="array" ref="AG275">MMULT('Part 2 analysis'!J268:O268,TRANSPOSE($O$16:$T$16))</f>
        <v>-1.9771886808689361E-2</v>
      </c>
    </row>
    <row r="276" spans="33:33" x14ac:dyDescent="0.35">
      <c r="AG276" s="22" cm="1">
        <f t="array" ref="AG276">MMULT('Part 2 analysis'!J269:O269,TRANSPOSE($O$16:$T$16))</f>
        <v>-2.2268673547715154E-2</v>
      </c>
    </row>
    <row r="277" spans="33:33" x14ac:dyDescent="0.35">
      <c r="AG277" s="22" cm="1">
        <f t="array" ref="AG277">MMULT('Part 2 analysis'!J270:O270,TRANSPOSE($O$16:$T$16))</f>
        <v>-2.3697852537716998E-2</v>
      </c>
    </row>
    <row r="278" spans="33:33" x14ac:dyDescent="0.35">
      <c r="AG278" s="22" cm="1">
        <f t="array" ref="AG278">MMULT('Part 2 analysis'!J271:O271,TRANSPOSE($O$16:$T$16))</f>
        <v>-3.7552263394720536E-2</v>
      </c>
    </row>
    <row r="279" spans="33:33" x14ac:dyDescent="0.35">
      <c r="AG279" s="22" cm="1">
        <f t="array" ref="AG279">MMULT('Part 2 analysis'!J272:O272,TRANSPOSE($O$16:$T$16))</f>
        <v>8.5769773037522382E-3</v>
      </c>
    </row>
    <row r="280" spans="33:33" x14ac:dyDescent="0.35">
      <c r="AG280" s="22" cm="1">
        <f t="array" ref="AG280">MMULT('Part 2 analysis'!J273:O273,TRANSPOSE($O$16:$T$16))</f>
        <v>-5.4729862497959192E-2</v>
      </c>
    </row>
    <row r="281" spans="33:33" x14ac:dyDescent="0.35">
      <c r="AG281" s="22" cm="1">
        <f t="array" ref="AG281">MMULT('Part 2 analysis'!J274:O274,TRANSPOSE($O$16:$T$16))</f>
        <v>-9.1917470706397497E-2</v>
      </c>
    </row>
    <row r="282" spans="33:33" x14ac:dyDescent="0.35">
      <c r="AG282" s="22" cm="1">
        <f t="array" ref="AG282">MMULT('Part 2 analysis'!J275:O275,TRANSPOSE($O$16:$T$16))</f>
        <v>5.4492885399231812E-2</v>
      </c>
    </row>
    <row r="283" spans="33:33" x14ac:dyDescent="0.35">
      <c r="AG283" s="22" cm="1">
        <f t="array" ref="AG283">MMULT('Part 2 analysis'!J276:O276,TRANSPOSE($O$16:$T$16))</f>
        <v>-2.6647253923266775E-2</v>
      </c>
    </row>
    <row r="284" spans="33:33" x14ac:dyDescent="0.35">
      <c r="AG284" s="22" cm="1">
        <f t="array" ref="AG284">MMULT('Part 2 analysis'!J277:O277,TRANSPOSE($O$16:$T$16))</f>
        <v>-7.899414453238221E-2</v>
      </c>
    </row>
    <row r="285" spans="33:33" x14ac:dyDescent="0.35">
      <c r="AG285" s="22" cm="1">
        <f t="array" ref="AG285">MMULT('Part 2 analysis'!J278:O278,TRANSPOSE($O$16:$T$16))</f>
        <v>0.11022885355152695</v>
      </c>
    </row>
    <row r="286" spans="33:33" x14ac:dyDescent="0.35">
      <c r="AG286" s="22" cm="1">
        <f t="array" ref="AG286">MMULT('Part 2 analysis'!J279:O279,TRANSPOSE($O$16:$T$16))</f>
        <v>6.8091556862668698E-2</v>
      </c>
    </row>
    <row r="287" spans="33:33" x14ac:dyDescent="0.35">
      <c r="AG287" s="22" cm="1">
        <f t="array" ref="AG287">MMULT('Part 2 analysis'!J280:O280,TRANSPOSE($O$16:$T$16))</f>
        <v>-2.3774213102907608E-2</v>
      </c>
    </row>
    <row r="288" spans="33:33" x14ac:dyDescent="0.35">
      <c r="AG288" s="22" cm="1">
        <f t="array" ref="AG288">MMULT('Part 2 analysis'!J281:O281,TRANSPOSE($O$16:$T$16))</f>
        <v>7.8705949038478162E-2</v>
      </c>
    </row>
    <row r="289" spans="33:33" x14ac:dyDescent="0.35">
      <c r="AG289" s="22" cm="1">
        <f t="array" ref="AG289">MMULT('Part 2 analysis'!J282:O282,TRANSPOSE($O$16:$T$16))</f>
        <v>-9.6560118248210466E-2</v>
      </c>
    </row>
    <row r="290" spans="33:33" x14ac:dyDescent="0.35">
      <c r="AG290" s="22" cm="1">
        <f t="array" ref="AG290">MMULT('Part 2 analysis'!J283:O283,TRANSPOSE($O$16:$T$16))</f>
        <v>1.8913693338099662E-3</v>
      </c>
    </row>
    <row r="291" spans="33:33" x14ac:dyDescent="0.35">
      <c r="AG291" s="22" cm="1">
        <f t="array" ref="AG291">MMULT('Part 2 analysis'!J284:O284,TRANSPOSE($O$16:$T$16))</f>
        <v>-1.307150348014148E-2</v>
      </c>
    </row>
    <row r="292" spans="33:33" x14ac:dyDescent="0.35">
      <c r="AG292" s="22" cm="1">
        <f t="array" ref="AG292">MMULT('Part 2 analysis'!J285:O285,TRANSPOSE($O$16:$T$16))</f>
        <v>1.8400474690365511E-2</v>
      </c>
    </row>
    <row r="293" spans="33:33" x14ac:dyDescent="0.35">
      <c r="AG293" s="22" cm="1">
        <f t="array" ref="AG293">MMULT('Part 2 analysis'!J286:O286,TRANSPOSE($O$16:$T$16))</f>
        <v>-2.6060042505996445E-2</v>
      </c>
    </row>
    <row r="294" spans="33:33" x14ac:dyDescent="0.35">
      <c r="AG294" s="22" cm="1">
        <f t="array" ref="AG294">MMULT('Part 2 analysis'!J287:O287,TRANSPOSE($O$16:$T$16))</f>
        <v>2.7977095288783532E-2</v>
      </c>
    </row>
    <row r="295" spans="33:33" x14ac:dyDescent="0.35">
      <c r="AG295" s="22" cm="1">
        <f t="array" ref="AG295">MMULT('Part 2 analysis'!J288:O288,TRANSPOSE($O$16:$T$16))</f>
        <v>0.12136742675092604</v>
      </c>
    </row>
    <row r="296" spans="33:33" x14ac:dyDescent="0.35">
      <c r="AG296" s="22" cm="1">
        <f t="array" ref="AG296">MMULT('Part 2 analysis'!J289:O289,TRANSPOSE($O$16:$T$16))</f>
        <v>-3.7238709988442489E-2</v>
      </c>
    </row>
    <row r="297" spans="33:33" x14ac:dyDescent="0.35">
      <c r="AG297" s="22" cm="1">
        <f t="array" ref="AG297">MMULT('Part 2 analysis'!J290:O290,TRANSPOSE($O$16:$T$16))</f>
        <v>5.6202813307175012E-2</v>
      </c>
    </row>
    <row r="298" spans="33:33" x14ac:dyDescent="0.35">
      <c r="AG298" s="22" cm="1">
        <f t="array" ref="AG298">MMULT('Part 2 analysis'!J291:O291,TRANSPOSE($O$16:$T$16))</f>
        <v>-2.8602273923319727E-2</v>
      </c>
    </row>
    <row r="299" spans="33:33" x14ac:dyDescent="0.35">
      <c r="AG299" s="22" cm="1">
        <f t="array" ref="AG299">MMULT('Part 2 analysis'!J292:O292,TRANSPOSE($O$16:$T$16))</f>
        <v>-3.9480073123981906E-2</v>
      </c>
    </row>
    <row r="300" spans="33:33" x14ac:dyDescent="0.35">
      <c r="AG300" s="22" cm="1">
        <f t="array" ref="AG300">MMULT('Part 2 analysis'!J293:O293,TRANSPOSE($O$16:$T$16))</f>
        <v>9.3585171825898816E-2</v>
      </c>
    </row>
    <row r="301" spans="33:33" x14ac:dyDescent="0.35">
      <c r="AG301" s="22" cm="1">
        <f t="array" ref="AG301">MMULT('Part 2 analysis'!J294:O294,TRANSPOSE($O$16:$T$16))</f>
        <v>2.0073106897658184E-2</v>
      </c>
    </row>
    <row r="302" spans="33:33" x14ac:dyDescent="0.35">
      <c r="AG302" s="22" cm="1">
        <f t="array" ref="AG302">MMULT('Part 2 analysis'!J295:O295,TRANSPOSE($O$16:$T$16))</f>
        <v>-4.3101362140108498E-3</v>
      </c>
    </row>
    <row r="303" spans="33:33" x14ac:dyDescent="0.35">
      <c r="AG303" s="22" cm="1">
        <f t="array" ref="AG303">MMULT('Part 2 analysis'!J296:O296,TRANSPOSE($O$16:$T$16))</f>
        <v>-5.1037842628689614E-2</v>
      </c>
    </row>
    <row r="304" spans="33:33" x14ac:dyDescent="0.35">
      <c r="AG304" s="22" cm="1">
        <f t="array" ref="AG304">MMULT('Part 2 analysis'!J297:O297,TRANSPOSE($O$16:$T$16))</f>
        <v>4.6932769727402554E-2</v>
      </c>
    </row>
    <row r="305" spans="33:33" x14ac:dyDescent="0.35">
      <c r="AG305" s="22" cm="1">
        <f t="array" ref="AG305">MMULT('Part 2 analysis'!J298:O298,TRANSPOSE($O$16:$T$16))</f>
        <v>-4.0224461628307458E-2</v>
      </c>
    </row>
    <row r="306" spans="33:33" x14ac:dyDescent="0.35">
      <c r="AG306" s="22" cm="1">
        <f t="array" ref="AG306">MMULT('Part 2 analysis'!J299:O299,TRANSPOSE($O$16:$T$16))</f>
        <v>-0.17922035309210022</v>
      </c>
    </row>
    <row r="307" spans="33:33" x14ac:dyDescent="0.35">
      <c r="AG307" s="22" cm="1">
        <f t="array" ref="AG307">MMULT('Part 2 analysis'!J300:O300,TRANSPOSE($O$16:$T$16))</f>
        <v>1.569401159728797E-2</v>
      </c>
    </row>
    <row r="308" spans="33:33" x14ac:dyDescent="0.35">
      <c r="AG308" s="22" cm="1">
        <f t="array" ref="AG308">MMULT('Part 2 analysis'!J301:O301,TRANSPOSE($O$16:$T$16))</f>
        <v>-3.2877125529373004E-2</v>
      </c>
    </row>
    <row r="309" spans="33:33" x14ac:dyDescent="0.35">
      <c r="AG309" s="22" cm="1">
        <f t="array" ref="AG309">MMULT('Part 2 analysis'!J302:O302,TRANSPOSE($O$16:$T$16))</f>
        <v>0.26004624196181536</v>
      </c>
    </row>
    <row r="310" spans="33:33" x14ac:dyDescent="0.35">
      <c r="AG310" s="22" cm="1">
        <f t="array" ref="AG310">MMULT('Part 2 analysis'!J303:O303,TRANSPOSE($O$16:$T$16))</f>
        <v>-0.2019891660274597</v>
      </c>
    </row>
    <row r="311" spans="33:33" x14ac:dyDescent="0.35">
      <c r="AG311" s="22" cm="1">
        <f t="array" ref="AG311">MMULT('Part 2 analysis'!J304:O304,TRANSPOSE($O$16:$T$16))</f>
        <v>0.38817967473115089</v>
      </c>
    </row>
    <row r="312" spans="33:33" x14ac:dyDescent="0.35">
      <c r="AG312" s="22" cm="1">
        <f t="array" ref="AG312">MMULT('Part 2 analysis'!J305:O305,TRANSPOSE($O$16:$T$16))</f>
        <v>-0.23970106720057333</v>
      </c>
    </row>
    <row r="313" spans="33:33" x14ac:dyDescent="0.35">
      <c r="AG313" s="22" cm="1">
        <f t="array" ref="AG313">MMULT('Part 2 analysis'!J306:O306,TRANSPOSE($O$16:$T$16))</f>
        <v>0.49750758642548099</v>
      </c>
    </row>
    <row r="314" spans="33:33" x14ac:dyDescent="0.35">
      <c r="AG314" s="22" cm="1">
        <f t="array" ref="AG314">MMULT('Part 2 analysis'!J307:O307,TRANSPOSE($O$16:$T$16))</f>
        <v>3.4394732471433377E-3</v>
      </c>
    </row>
    <row r="315" spans="33:33" x14ac:dyDescent="0.35">
      <c r="AG315" s="22" cm="1">
        <f t="array" ref="AG315">MMULT('Part 2 analysis'!J308:O308,TRANSPOSE($O$16:$T$16))</f>
        <v>0.12483868442169994</v>
      </c>
    </row>
    <row r="316" spans="33:33" x14ac:dyDescent="0.35">
      <c r="AG316" s="22" cm="1">
        <f t="array" ref="AG316">MMULT('Part 2 analysis'!J309:O309,TRANSPOSE($O$16:$T$16))</f>
        <v>-0.3504388896092559</v>
      </c>
    </row>
    <row r="317" spans="33:33" x14ac:dyDescent="0.35">
      <c r="AG317" s="22" cm="1">
        <f t="array" ref="AG317">MMULT('Part 2 analysis'!J310:O310,TRANSPOSE($O$16:$T$16))</f>
        <v>-0.5585748465101914</v>
      </c>
    </row>
    <row r="318" spans="33:33" x14ac:dyDescent="0.35">
      <c r="AG318" s="22" cm="1">
        <f t="array" ref="AG318">MMULT('Part 2 analysis'!J311:O311,TRANSPOSE($O$16:$T$16))</f>
        <v>1.8277802246344531E-2</v>
      </c>
    </row>
    <row r="319" spans="33:33" x14ac:dyDescent="0.35">
      <c r="AG319" s="22" cm="1">
        <f t="array" ref="AG319">MMULT('Part 2 analysis'!J312:O312,TRANSPOSE($O$16:$T$16))</f>
        <v>7.4924937116323087E-2</v>
      </c>
    </row>
    <row r="320" spans="33:33" x14ac:dyDescent="0.35">
      <c r="AG320" s="22" cm="1">
        <f t="array" ref="AG320">MMULT('Part 2 analysis'!J313:O313,TRANSPOSE($O$16:$T$16))</f>
        <v>0.14610057012463107</v>
      </c>
    </row>
    <row r="321" spans="33:33" x14ac:dyDescent="0.35">
      <c r="AG321" s="22" cm="1">
        <f t="array" ref="AG321">MMULT('Part 2 analysis'!J314:O314,TRANSPOSE($O$16:$T$16))</f>
        <v>-0.14513794656965653</v>
      </c>
    </row>
    <row r="322" spans="33:33" x14ac:dyDescent="0.35">
      <c r="AG322" s="22" cm="1">
        <f t="array" ref="AG322">MMULT('Part 2 analysis'!J315:O315,TRANSPOSE($O$16:$T$16))</f>
        <v>0.33220801817835977</v>
      </c>
    </row>
    <row r="323" spans="33:33" x14ac:dyDescent="0.35">
      <c r="AG323" s="22" cm="1">
        <f t="array" ref="AG323">MMULT('Part 2 analysis'!J316:O316,TRANSPOSE($O$16:$T$16))</f>
        <v>0.14128615490960467</v>
      </c>
    </row>
    <row r="324" spans="33:33" x14ac:dyDescent="0.35">
      <c r="AG324" s="22" cm="1">
        <f t="array" ref="AG324">MMULT('Part 2 analysis'!J317:O317,TRANSPOSE($O$16:$T$16))</f>
        <v>9.9460571330851774E-2</v>
      </c>
    </row>
    <row r="325" spans="33:33" x14ac:dyDescent="0.35">
      <c r="AG325" s="22" cm="1">
        <f t="array" ref="AG325">MMULT('Part 2 analysis'!J318:O318,TRANSPOSE($O$16:$T$16))</f>
        <v>7.4443539956042023E-3</v>
      </c>
    </row>
    <row r="326" spans="33:33" x14ac:dyDescent="0.35">
      <c r="AG326" s="22" cm="1">
        <f t="array" ref="AG326">MMULT('Part 2 analysis'!J319:O319,TRANSPOSE($O$16:$T$16))</f>
        <v>-2.8254991813086147E-2</v>
      </c>
    </row>
    <row r="327" spans="33:33" x14ac:dyDescent="0.35">
      <c r="AG327" s="22" cm="1">
        <f t="array" ref="AG327">MMULT('Part 2 analysis'!J320:O320,TRANSPOSE($O$16:$T$16))</f>
        <v>4.0032278077008085E-2</v>
      </c>
    </row>
    <row r="328" spans="33:33" x14ac:dyDescent="0.35">
      <c r="AG328" s="22" cm="1">
        <f t="array" ref="AG328">MMULT('Part 2 analysis'!J321:O321,TRANSPOSE($O$16:$T$16))</f>
        <v>4.7816010227501024E-2</v>
      </c>
    </row>
    <row r="329" spans="33:33" x14ac:dyDescent="0.35">
      <c r="AG329" s="22" cm="1">
        <f t="array" ref="AG329">MMULT('Part 2 analysis'!J322:O322,TRANSPOSE($O$16:$T$16))</f>
        <v>4.8972134005958127E-3</v>
      </c>
    </row>
    <row r="330" spans="33:33" x14ac:dyDescent="0.35">
      <c r="AG330" s="22" cm="1">
        <f t="array" ref="AG330">MMULT('Part 2 analysis'!J323:O323,TRANSPOSE($O$16:$T$16))</f>
        <v>2.101198532653601E-2</v>
      </c>
    </row>
    <row r="331" spans="33:33" x14ac:dyDescent="0.35">
      <c r="AG331" s="22" cm="1">
        <f t="array" ref="AG331">MMULT('Part 2 analysis'!J324:O324,TRANSPOSE($O$16:$T$16))</f>
        <v>-4.1743798731787601E-2</v>
      </c>
    </row>
    <row r="332" spans="33:33" x14ac:dyDescent="0.35">
      <c r="AG332" s="22" cm="1">
        <f t="array" ref="AG332">MMULT('Part 2 analysis'!J325:O325,TRANSPOSE($O$16:$T$16))</f>
        <v>2.784876772248673E-2</v>
      </c>
    </row>
    <row r="333" spans="33:33" x14ac:dyDescent="0.35">
      <c r="AG333" s="22" cm="1">
        <f t="array" ref="AG333">MMULT('Part 2 analysis'!J326:O326,TRANSPOSE($O$16:$T$16))</f>
        <v>-5.2511940521721458E-3</v>
      </c>
    </row>
    <row r="334" spans="33:33" x14ac:dyDescent="0.35">
      <c r="AG334" s="22" cm="1">
        <f t="array" ref="AG334">MMULT('Part 2 analysis'!J327:O327,TRANSPOSE($O$16:$T$16))</f>
        <v>5.5783537262206515E-2</v>
      </c>
    </row>
    <row r="335" spans="33:33" x14ac:dyDescent="0.35">
      <c r="AG335" s="22" cm="1">
        <f t="array" ref="AG335">MMULT('Part 2 analysis'!J328:O328,TRANSPOSE($O$16:$T$16))</f>
        <v>-4.4601526790745659E-3</v>
      </c>
    </row>
    <row r="336" spans="33:33" x14ac:dyDescent="0.35">
      <c r="AG336" s="22" cm="1">
        <f t="array" ref="AG336">MMULT('Part 2 analysis'!J329:O329,TRANSPOSE($O$16:$T$16))</f>
        <v>2.4333504828513493E-2</v>
      </c>
    </row>
    <row r="337" spans="33:33" x14ac:dyDescent="0.35">
      <c r="AG337" s="22" cm="1">
        <f t="array" ref="AG337">MMULT('Part 2 analysis'!J330:O330,TRANSPOSE($O$16:$T$16))</f>
        <v>1.9106514676638379E-2</v>
      </c>
    </row>
    <row r="338" spans="33:33" x14ac:dyDescent="0.35">
      <c r="AG338" s="22" cm="1">
        <f t="array" ref="AG338">MMULT('Part 2 analysis'!J331:O331,TRANSPOSE($O$16:$T$16))</f>
        <v>-8.8645435330634327E-3</v>
      </c>
    </row>
    <row r="339" spans="33:33" x14ac:dyDescent="0.35">
      <c r="AG339" s="22" cm="1">
        <f t="array" ref="AG339">MMULT('Part 2 analysis'!J332:O332,TRANSPOSE($O$16:$T$16))</f>
        <v>1.744319633291283E-2</v>
      </c>
    </row>
    <row r="340" spans="33:33" x14ac:dyDescent="0.35">
      <c r="AG340" s="22" cm="1">
        <f t="array" ref="AG340">MMULT('Part 2 analysis'!J333:O333,TRANSPOSE($O$16:$T$16))</f>
        <v>3.5187592464938591E-2</v>
      </c>
    </row>
    <row r="341" spans="33:33" x14ac:dyDescent="0.35">
      <c r="AG341" s="22" cm="1">
        <f t="array" ref="AG341">MMULT('Part 2 analysis'!J334:O334,TRANSPOSE($O$16:$T$16))</f>
        <v>-1.3804495410532951E-2</v>
      </c>
    </row>
    <row r="342" spans="33:33" x14ac:dyDescent="0.35">
      <c r="AG342" s="22" cm="1">
        <f t="array" ref="AG342">MMULT('Part 2 analysis'!J335:O335,TRANSPOSE($O$16:$T$16))</f>
        <v>-1.6195103580861021E-2</v>
      </c>
    </row>
    <row r="343" spans="33:33" x14ac:dyDescent="0.35">
      <c r="AG343" s="22" cm="1">
        <f t="array" ref="AG343">MMULT('Part 2 analysis'!J336:O336,TRANSPOSE($O$16:$T$16))</f>
        <v>-1.3175237067750135E-2</v>
      </c>
    </row>
    <row r="344" spans="33:33" x14ac:dyDescent="0.35">
      <c r="AG344" s="22" cm="1">
        <f t="array" ref="AG344">MMULT('Part 2 analysis'!J337:O337,TRANSPOSE($O$16:$T$16))</f>
        <v>-1.103869435386381E-2</v>
      </c>
    </row>
    <row r="345" spans="33:33" x14ac:dyDescent="0.35">
      <c r="AG345" s="22" cm="1">
        <f t="array" ref="AG345">MMULT('Part 2 analysis'!J338:O338,TRANSPOSE($O$16:$T$16))</f>
        <v>4.2632583023140554E-2</v>
      </c>
    </row>
    <row r="346" spans="33:33" x14ac:dyDescent="0.35">
      <c r="AG346" s="22" cm="1">
        <f t="array" ref="AG346">MMULT('Part 2 analysis'!J339:O339,TRANSPOSE($O$16:$T$16))</f>
        <v>1.4082813247357101E-2</v>
      </c>
    </row>
    <row r="347" spans="33:33" x14ac:dyDescent="0.35">
      <c r="AG347" s="22" cm="1">
        <f t="array" ref="AG347">MMULT('Part 2 analysis'!J340:O340,TRANSPOSE($O$16:$T$16))</f>
        <v>-4.3206077600778069E-2</v>
      </c>
    </row>
    <row r="348" spans="33:33" x14ac:dyDescent="0.35">
      <c r="AG348" s="22" cm="1">
        <f t="array" ref="AG348">MMULT('Part 2 analysis'!J341:O341,TRANSPOSE($O$16:$T$16))</f>
        <v>-3.1304096251771343E-2</v>
      </c>
    </row>
    <row r="349" spans="33:33" x14ac:dyDescent="0.35">
      <c r="AG349" s="22" cm="1">
        <f t="array" ref="AG349">MMULT('Part 2 analysis'!J342:O342,TRANSPOSE($O$16:$T$16))</f>
        <v>3.5533446106411078E-2</v>
      </c>
    </row>
    <row r="350" spans="33:33" x14ac:dyDescent="0.35">
      <c r="AG350" s="22" cm="1">
        <f t="array" ref="AG350">MMULT('Part 2 analysis'!J343:O343,TRANSPOSE($O$16:$T$16))</f>
        <v>-4.6374561945059574E-2</v>
      </c>
    </row>
    <row r="351" spans="33:33" x14ac:dyDescent="0.35">
      <c r="AG351" s="22" cm="1">
        <f t="array" ref="AG351">MMULT('Part 2 analysis'!J344:O344,TRANSPOSE($O$16:$T$16))</f>
        <v>1.8475416479115957E-2</v>
      </c>
    </row>
    <row r="352" spans="33:33" x14ac:dyDescent="0.35">
      <c r="AG352" s="22" cm="1">
        <f t="array" ref="AG352">MMULT('Part 2 analysis'!J345:O345,TRANSPOSE($O$16:$T$16))</f>
        <v>2.4108408490107387E-2</v>
      </c>
    </row>
    <row r="353" spans="33:33" x14ac:dyDescent="0.35">
      <c r="AG353" s="22" cm="1">
        <f t="array" ref="AG353">MMULT('Part 2 analysis'!J346:O346,TRANSPOSE($O$16:$T$16))</f>
        <v>3.5938282549010901E-3</v>
      </c>
    </row>
    <row r="354" spans="33:33" x14ac:dyDescent="0.35">
      <c r="AG354" s="22" cm="1">
        <f t="array" ref="AG354">MMULT('Part 2 analysis'!J347:O347,TRANSPOSE($O$16:$T$16))</f>
        <v>1.8089560443033614E-2</v>
      </c>
    </row>
    <row r="355" spans="33:33" x14ac:dyDescent="0.35">
      <c r="AG355" s="22" cm="1">
        <f t="array" ref="AG355">MMULT('Part 2 analysis'!J348:O348,TRANSPOSE($O$16:$T$16))</f>
        <v>-4.4309945770020995E-2</v>
      </c>
    </row>
    <row r="356" spans="33:33" x14ac:dyDescent="0.35">
      <c r="AG356" s="22" cm="1">
        <f t="array" ref="AG356">MMULT('Part 2 analysis'!J349:O349,TRANSPOSE($O$16:$T$16))</f>
        <v>-3.2132347641255318E-2</v>
      </c>
    </row>
    <row r="357" spans="33:33" x14ac:dyDescent="0.35">
      <c r="AG357" s="22" cm="1">
        <f t="array" ref="AG357">MMULT('Part 2 analysis'!J350:O350,TRANSPOSE($O$16:$T$16))</f>
        <v>9.5788711593741624E-3</v>
      </c>
    </row>
    <row r="358" spans="33:33" x14ac:dyDescent="0.35">
      <c r="AG358" s="22" cm="1">
        <f t="array" ref="AG358">MMULT('Part 2 analysis'!J351:O351,TRANSPOSE($O$16:$T$16))</f>
        <v>4.3429579519566539E-2</v>
      </c>
    </row>
    <row r="359" spans="33:33" x14ac:dyDescent="0.35">
      <c r="AG359" s="22" cm="1">
        <f t="array" ref="AG359">MMULT('Part 2 analysis'!J352:O352,TRANSPOSE($O$16:$T$16))</f>
        <v>1.0198376141240632E-3</v>
      </c>
    </row>
    <row r="360" spans="33:33" x14ac:dyDescent="0.35">
      <c r="AG360" s="22" cm="1">
        <f t="array" ref="AG360">MMULT('Part 2 analysis'!J353:O353,TRANSPOSE($O$16:$T$16))</f>
        <v>3.641624726343053E-3</v>
      </c>
    </row>
    <row r="361" spans="33:33" x14ac:dyDescent="0.35">
      <c r="AG361" s="22" cm="1">
        <f t="array" ref="AG361">MMULT('Part 2 analysis'!J354:O354,TRANSPOSE($O$16:$T$16))</f>
        <v>2.5892290688125687E-3</v>
      </c>
    </row>
    <row r="362" spans="33:33" x14ac:dyDescent="0.35">
      <c r="AG362" s="22" cm="1">
        <f t="array" ref="AG362">MMULT('Part 2 analysis'!J355:O355,TRANSPOSE($O$16:$T$16))</f>
        <v>-2.1864309186503984E-2</v>
      </c>
    </row>
    <row r="363" spans="33:33" x14ac:dyDescent="0.35">
      <c r="AG363" s="22" cm="1">
        <f t="array" ref="AG363">MMULT('Part 2 analysis'!J356:O356,TRANSPOSE($O$16:$T$16))</f>
        <v>5.3320993361978063E-2</v>
      </c>
    </row>
    <row r="364" spans="33:33" x14ac:dyDescent="0.35">
      <c r="AG364" s="22" cm="1">
        <f t="array" ref="AG364">MMULT('Part 2 analysis'!J357:O357,TRANSPOSE($O$16:$T$16))</f>
        <v>-4.1075923013304899E-2</v>
      </c>
    </row>
    <row r="365" spans="33:33" x14ac:dyDescent="0.35">
      <c r="AG365" s="22" cm="1">
        <f t="array" ref="AG365">MMULT('Part 2 analysis'!J358:O358,TRANSPOSE($O$16:$T$16))</f>
        <v>8.4639676003897435E-2</v>
      </c>
    </row>
    <row r="366" spans="33:33" x14ac:dyDescent="0.35">
      <c r="AG366" s="22" cm="1">
        <f t="array" ref="AG366">MMULT('Part 2 analysis'!J359:O359,TRANSPOSE($O$16:$T$16))</f>
        <v>6.3740855331066992E-3</v>
      </c>
    </row>
    <row r="367" spans="33:33" x14ac:dyDescent="0.35">
      <c r="AG367" s="22" cm="1">
        <f t="array" ref="AG367">MMULT('Part 2 analysis'!J360:O360,TRANSPOSE($O$16:$T$16))</f>
        <v>6.2440982794910969E-3</v>
      </c>
    </row>
    <row r="368" spans="33:33" x14ac:dyDescent="0.35">
      <c r="AG368" s="22" cm="1">
        <f t="array" ref="AG368">MMULT('Part 2 analysis'!J361:O361,TRANSPOSE($O$16:$T$16))</f>
        <v>-8.5219371618547486E-4</v>
      </c>
    </row>
    <row r="369" spans="33:33" x14ac:dyDescent="0.35">
      <c r="AG369" s="22" cm="1">
        <f t="array" ref="AG369">MMULT('Part 2 analysis'!J362:O362,TRANSPOSE($O$16:$T$16))</f>
        <v>1.590370309701597E-2</v>
      </c>
    </row>
    <row r="370" spans="33:33" x14ac:dyDescent="0.35">
      <c r="AG370" s="22" cm="1">
        <f t="array" ref="AG370">MMULT('Part 2 analysis'!J363:O363,TRANSPOSE($O$16:$T$16))</f>
        <v>4.8008513087551101E-2</v>
      </c>
    </row>
    <row r="371" spans="33:33" x14ac:dyDescent="0.35">
      <c r="AG371" s="22" cm="1">
        <f t="array" ref="AG371">MMULT('Part 2 analysis'!J364:O364,TRANSPOSE($O$16:$T$16))</f>
        <v>2.1539270461705631E-2</v>
      </c>
    </row>
    <row r="372" spans="33:33" x14ac:dyDescent="0.35">
      <c r="AG372" s="22" cm="1">
        <f t="array" ref="AG372">MMULT('Part 2 analysis'!J365:O365,TRANSPOSE($O$16:$T$16))</f>
        <v>-0.27723997173899717</v>
      </c>
    </row>
    <row r="373" spans="33:33" x14ac:dyDescent="0.35">
      <c r="AG373" s="22" cm="1">
        <f t="array" ref="AG373">MMULT('Part 2 analysis'!J366:O366,TRANSPOSE($O$16:$T$16))</f>
        <v>0.18645818963385</v>
      </c>
    </row>
    <row r="374" spans="33:33" x14ac:dyDescent="0.35">
      <c r="AG374" s="22" cm="1">
        <f t="array" ref="AG374">MMULT('Part 2 analysis'!J367:O367,TRANSPOSE($O$16:$T$16))</f>
        <v>3.258480346525422E-2</v>
      </c>
    </row>
    <row r="375" spans="33:33" x14ac:dyDescent="0.35">
      <c r="AG375" s="22" cm="1">
        <f t="array" ref="AG375">MMULT('Part 2 analysis'!J368:O368,TRANSPOSE($O$16:$T$16))</f>
        <v>7.9669704042678563E-2</v>
      </c>
    </row>
    <row r="376" spans="33:33" x14ac:dyDescent="0.35">
      <c r="AG376" s="22" cm="1">
        <f t="array" ref="AG376">MMULT('Part 2 analysis'!J369:O369,TRANSPOSE($O$16:$T$16))</f>
        <v>2.1739063115099846E-2</v>
      </c>
    </row>
    <row r="377" spans="33:33" x14ac:dyDescent="0.35">
      <c r="AG377" s="22" cm="1">
        <f t="array" ref="AG377">MMULT('Part 2 analysis'!J370:O370,TRANSPOSE($O$16:$T$16))</f>
        <v>-9.3967702179314078E-3</v>
      </c>
    </row>
    <row r="378" spans="33:33" x14ac:dyDescent="0.35">
      <c r="AG378" s="22" cm="1">
        <f t="array" ref="AG378">MMULT('Part 2 analysis'!J371:O371,TRANSPOSE($O$16:$T$16))</f>
        <v>-1.2170301533375172E-2</v>
      </c>
    </row>
    <row r="379" spans="33:33" x14ac:dyDescent="0.35">
      <c r="AG379" s="22" cm="1">
        <f t="array" ref="AG379">MMULT('Part 2 analysis'!J372:O372,TRANSPOSE($O$16:$T$16))</f>
        <v>1.9102349721701127E-2</v>
      </c>
    </row>
    <row r="380" spans="33:33" x14ac:dyDescent="0.35">
      <c r="AG380" s="22" cm="1">
        <f t="array" ref="AG380">MMULT('Part 2 analysis'!J373:O373,TRANSPOSE($O$16:$T$16))</f>
        <v>0.12510255937615056</v>
      </c>
    </row>
    <row r="381" spans="33:33" x14ac:dyDescent="0.35">
      <c r="AG381" s="22" cm="1">
        <f t="array" ref="AG381">MMULT('Part 2 analysis'!J374:O374,TRANSPOSE($O$16:$T$16))</f>
        <v>9.9507367718100551E-3</v>
      </c>
    </row>
    <row r="382" spans="33:33" x14ac:dyDescent="0.35">
      <c r="AG382" s="22" cm="1">
        <f t="array" ref="AG382">MMULT('Part 2 analysis'!J375:O375,TRANSPOSE($O$16:$T$16))</f>
        <v>-2.6344226617226074E-2</v>
      </c>
    </row>
    <row r="383" spans="33:33" x14ac:dyDescent="0.35">
      <c r="AG383" s="22" cm="1">
        <f t="array" ref="AG383">MMULT('Part 2 analysis'!J376:O376,TRANSPOSE($O$16:$T$16))</f>
        <v>3.4758492360949425E-2</v>
      </c>
    </row>
    <row r="384" spans="33:33" x14ac:dyDescent="0.35">
      <c r="AG384" s="22" cm="1">
        <f t="array" ref="AG384">MMULT('Part 2 analysis'!J377:O377,TRANSPOSE($O$16:$T$16))</f>
        <v>5.7096051729001285E-2</v>
      </c>
    </row>
    <row r="385" spans="33:33" x14ac:dyDescent="0.35">
      <c r="AG385" s="22" cm="1">
        <f t="array" ref="AG385">MMULT('Part 2 analysis'!J378:O378,TRANSPOSE($O$16:$T$16))</f>
        <v>3.9180177344719361E-2</v>
      </c>
    </row>
    <row r="386" spans="33:33" x14ac:dyDescent="0.35">
      <c r="AG386" s="22" cm="1">
        <f t="array" ref="AG386">MMULT('Part 2 analysis'!J379:O379,TRANSPOSE($O$16:$T$16))</f>
        <v>2.176490019551066E-2</v>
      </c>
    </row>
    <row r="387" spans="33:33" x14ac:dyDescent="0.35">
      <c r="AG387" s="22" cm="1">
        <f t="array" ref="AG387">MMULT('Part 2 analysis'!J380:O380,TRANSPOSE($O$16:$T$16))</f>
        <v>-1.0666014980709059E-2</v>
      </c>
    </row>
    <row r="388" spans="33:33" x14ac:dyDescent="0.35">
      <c r="AG388" s="22" cm="1">
        <f t="array" ref="AG388">MMULT('Part 2 analysis'!J381:O381,TRANSPOSE($O$16:$T$16))</f>
        <v>-1.8718533339494581E-3</v>
      </c>
    </row>
    <row r="389" spans="33:33" x14ac:dyDescent="0.35">
      <c r="AG389" s="22" cm="1">
        <f t="array" ref="AG389">MMULT('Part 2 analysis'!J382:O382,TRANSPOSE($O$16:$T$16))</f>
        <v>9.5071896461201427E-3</v>
      </c>
    </row>
  </sheetData>
  <mergeCells count="13">
    <mergeCell ref="L8:N8"/>
    <mergeCell ref="M39:R39"/>
    <mergeCell ref="AG1:AO1"/>
    <mergeCell ref="L14:N14"/>
    <mergeCell ref="O14:T14"/>
    <mergeCell ref="L20:M20"/>
    <mergeCell ref="N20:O20"/>
    <mergeCell ref="L2:N2"/>
    <mergeCell ref="O2:T2"/>
    <mergeCell ref="K1:T1"/>
    <mergeCell ref="K13:T13"/>
    <mergeCell ref="K7:S7"/>
    <mergeCell ref="O8:S8"/>
  </mergeCells>
  <hyperlinks>
    <hyperlink ref="AH2" r:id="rId1" tooltip="Link to Datastream Navigator metadata for S214X3; right-click for more" xr:uid="{C1C89777-B95B-4574-9462-62E94AE2A8F2}"/>
    <hyperlink ref="AI2" r:id="rId2" tooltip="Link to Datastream Navigator metadata for SILVERH; right-click for more" display="SILVERH" xr:uid="{DB5793A9-8003-4156-A5DE-F4D36C9621C9}"/>
    <hyperlink ref="AJ2" r:id="rId3" tooltip="Link to Datastream Navigator metadata for S&amp;PCOMP; right-click for more" xr:uid="{A6F945F6-4717-41AE-B5C7-F7AF10EF430B}"/>
    <hyperlink ref="AK2" r:id="rId4" tooltip="Link to Datastream Navigator metadata for SWEDOMX; right-click for more" xr:uid="{17198742-F5B1-4B56-AAE3-DEF2103A9DC5}"/>
  </hyperlinks>
  <pageMargins left="0.7" right="0.7" top="0.75" bottom="0.75" header="0.3" footer="0.3"/>
  <drawing r:id="rId5"/>
  <legacyDrawing r:id="rId6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775B-2F98-4276-BD62-89EA947FFDA3}">
  <sheetPr codeName="Sheet4"/>
  <dimension ref="A1:M30"/>
  <sheetViews>
    <sheetView workbookViewId="0">
      <selection activeCell="H27" sqref="H27"/>
    </sheetView>
  </sheetViews>
  <sheetFormatPr baseColWidth="10" defaultColWidth="8.7265625" defaultRowHeight="14.5" x14ac:dyDescent="0.35"/>
  <cols>
    <col min="1" max="1" width="11.26953125" bestFit="1" customWidth="1"/>
    <col min="2" max="2" width="8.453125" customWidth="1"/>
    <col min="3" max="3" width="10.26953125" customWidth="1"/>
    <col min="4" max="4" width="8.81640625" bestFit="1" customWidth="1"/>
    <col min="5" max="5" width="9.453125" bestFit="1" customWidth="1"/>
    <col min="6" max="6" width="11" customWidth="1"/>
    <col min="7" max="7" width="9.1796875" bestFit="1" customWidth="1"/>
    <col min="8" max="8" width="11.26953125" bestFit="1" customWidth="1"/>
    <col min="9" max="9" width="12" customWidth="1"/>
    <col min="10" max="10" width="12.26953125" customWidth="1"/>
    <col min="11" max="11" width="8.81640625" bestFit="1" customWidth="1"/>
    <col min="12" max="12" width="9.453125" bestFit="1" customWidth="1"/>
    <col min="13" max="13" width="7.81640625" bestFit="1" customWidth="1"/>
  </cols>
  <sheetData>
    <row r="1" spans="1:13" ht="18.5" x14ac:dyDescent="0.45">
      <c r="A1" s="44" t="s">
        <v>106</v>
      </c>
    </row>
    <row r="3" spans="1:13" x14ac:dyDescent="0.35">
      <c r="A3" s="111" t="s">
        <v>107</v>
      </c>
      <c r="B3" s="111"/>
      <c r="C3" s="111"/>
      <c r="D3" s="111"/>
      <c r="E3" s="111"/>
      <c r="F3" s="111"/>
    </row>
    <row r="4" spans="1:13" x14ac:dyDescent="0.3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3" x14ac:dyDescent="0.35">
      <c r="A5" s="41" t="s">
        <v>1</v>
      </c>
      <c r="B5" s="20">
        <v>1.1550612884520653E-2</v>
      </c>
      <c r="C5" s="7">
        <v>1.5004019417602611E-3</v>
      </c>
      <c r="D5" s="7">
        <v>1.4557529425830182E-3</v>
      </c>
      <c r="E5" s="7">
        <v>8.9909311431731712E-4</v>
      </c>
      <c r="F5" s="7">
        <v>1.8846041097138281E-3</v>
      </c>
      <c r="G5" s="7"/>
      <c r="H5" s="7"/>
      <c r="I5" s="7"/>
      <c r="J5" s="7"/>
      <c r="K5" s="7"/>
      <c r="L5" s="7"/>
      <c r="M5" s="7"/>
    </row>
    <row r="6" spans="1:13" x14ac:dyDescent="0.35">
      <c r="A6" s="3" t="s">
        <v>2</v>
      </c>
      <c r="B6" s="7">
        <v>1.5004019417602611E-3</v>
      </c>
      <c r="C6" s="20">
        <v>4.6790530110493601E-3</v>
      </c>
      <c r="D6" s="7">
        <v>1.6982696702161468E-3</v>
      </c>
      <c r="E6" s="7">
        <v>2.0266503548393862E-3</v>
      </c>
      <c r="F6" s="7">
        <v>1.024106569769946E-3</v>
      </c>
      <c r="G6" s="7"/>
      <c r="H6" s="7"/>
      <c r="I6" s="7"/>
      <c r="J6" s="7"/>
      <c r="K6" s="7"/>
      <c r="L6" s="7"/>
      <c r="M6" s="7"/>
    </row>
    <row r="7" spans="1:13" x14ac:dyDescent="0.35">
      <c r="A7" s="3" t="s">
        <v>3</v>
      </c>
      <c r="B7" s="7">
        <v>1.4557529425830182E-3</v>
      </c>
      <c r="C7" s="7">
        <v>1.6982696702161468E-3</v>
      </c>
      <c r="D7" s="20">
        <v>1.9996374741801061E-3</v>
      </c>
      <c r="E7" s="7">
        <v>1.8210657898688587E-3</v>
      </c>
      <c r="F7" s="7">
        <v>9.6592033042654864E-4</v>
      </c>
      <c r="G7" s="7"/>
      <c r="H7" s="7"/>
      <c r="I7" s="7"/>
      <c r="J7" s="7"/>
      <c r="K7" s="7"/>
      <c r="L7" s="7"/>
      <c r="M7" s="7"/>
    </row>
    <row r="8" spans="1:13" x14ac:dyDescent="0.35">
      <c r="A8" s="3" t="s">
        <v>4</v>
      </c>
      <c r="B8" s="7">
        <v>8.9909311431731712E-4</v>
      </c>
      <c r="C8" s="7">
        <v>2.0266503548393862E-3</v>
      </c>
      <c r="D8" s="7">
        <v>1.8210657898688587E-3</v>
      </c>
      <c r="E8" s="20">
        <v>3.5909318311601614E-3</v>
      </c>
      <c r="F8" s="7">
        <v>1.2560912176473233E-3</v>
      </c>
      <c r="G8" s="7"/>
      <c r="H8" s="7"/>
      <c r="I8" s="7"/>
      <c r="J8" s="7"/>
      <c r="K8" s="7"/>
      <c r="L8" s="7"/>
      <c r="M8" s="7"/>
    </row>
    <row r="9" spans="1:13" x14ac:dyDescent="0.35">
      <c r="A9" s="3" t="s">
        <v>5</v>
      </c>
      <c r="B9" s="7">
        <v>1.8846041097138281E-3</v>
      </c>
      <c r="C9" s="7">
        <v>1.024106569769946E-3</v>
      </c>
      <c r="D9" s="7">
        <v>9.6592033042654864E-4</v>
      </c>
      <c r="E9" s="7">
        <v>1.2560912176473233E-3</v>
      </c>
      <c r="F9" s="20">
        <v>9.1383562134597258E-3</v>
      </c>
      <c r="G9" s="7"/>
      <c r="H9" s="7"/>
      <c r="I9" s="7"/>
      <c r="J9" s="7"/>
      <c r="K9" s="7"/>
      <c r="L9" s="7"/>
      <c r="M9" s="7"/>
    </row>
    <row r="10" spans="1:13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35">
      <c r="A11" s="112" t="s">
        <v>108</v>
      </c>
      <c r="B11" s="112"/>
      <c r="C11" s="112"/>
      <c r="D11" s="112"/>
      <c r="E11" s="112"/>
      <c r="F11" s="112"/>
      <c r="G11" s="7"/>
      <c r="H11" s="7"/>
      <c r="I11" s="7"/>
      <c r="J11" s="7"/>
      <c r="K11" s="7"/>
      <c r="L11" s="7"/>
      <c r="M11" s="7"/>
    </row>
    <row r="12" spans="1:13" x14ac:dyDescent="0.35">
      <c r="A12" s="110" t="s">
        <v>109</v>
      </c>
      <c r="B12" s="110"/>
      <c r="C12" s="110"/>
      <c r="D12" s="110"/>
      <c r="E12" s="110"/>
      <c r="F12" s="110"/>
      <c r="G12" s="7"/>
      <c r="H12" s="110" t="s">
        <v>110</v>
      </c>
      <c r="I12" s="110"/>
      <c r="J12" s="110"/>
      <c r="K12" s="110"/>
      <c r="L12" s="110"/>
      <c r="M12" s="110"/>
    </row>
    <row r="13" spans="1:13" x14ac:dyDescent="0.35">
      <c r="A13" s="7"/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/>
      <c r="H13" s="7"/>
      <c r="I13" s="7" t="s">
        <v>1</v>
      </c>
      <c r="J13" s="7" t="s">
        <v>2</v>
      </c>
      <c r="K13" s="7" t="s">
        <v>3</v>
      </c>
      <c r="L13" s="7" t="s">
        <v>4</v>
      </c>
      <c r="M13" s="7" t="s">
        <v>5</v>
      </c>
    </row>
    <row r="14" spans="1:13" x14ac:dyDescent="0.35">
      <c r="A14" s="41" t="s">
        <v>1</v>
      </c>
      <c r="B14" s="21">
        <f>(COUNT('Part 2 analysis'!$J$3:$J$382)/(COUNT('Part 2 analysis'!$J$3:$J$382)-1))*B5</f>
        <v>1.1581089435667144E-2</v>
      </c>
      <c r="C14" s="7">
        <f>(COUNT('Part 2 analysis'!$J$3:$J$382)/(COUNT('Part 2 analysis'!$J$3:$J$382)-1))*C5</f>
        <v>1.5043607859337709E-3</v>
      </c>
      <c r="D14" s="7">
        <f>(COUNT('Part 2 analysis'!$J$3:$J$382)/(COUNT('Part 2 analysis'!$J$3:$J$382)-1))*D5</f>
        <v>1.4595939793708361E-3</v>
      </c>
      <c r="E14" s="7">
        <f>(COUNT('Part 2 analysis'!$J$3:$J$382)/(COUNT('Part 2 analysis'!$J$3:$J$382)-1))*E5</f>
        <v>9.0146539166380073E-4</v>
      </c>
      <c r="F14" s="7">
        <f>(COUNT('Part 2 analysis'!$J$3:$J$382)/(COUNT('Part 2 analysis'!$J$3:$J$382)-1))*F5</f>
        <v>1.8895766799241548E-3</v>
      </c>
      <c r="G14" s="7"/>
      <c r="H14" s="41" t="s">
        <v>1</v>
      </c>
      <c r="I14" s="21">
        <f>B14*12</f>
        <v>0.13897307322800573</v>
      </c>
      <c r="J14" s="7">
        <f t="shared" ref="J14:M14" si="0">C14*12</f>
        <v>1.8052329431205251E-2</v>
      </c>
      <c r="K14" s="7">
        <f t="shared" si="0"/>
        <v>1.7515127752450031E-2</v>
      </c>
      <c r="L14" s="7">
        <f t="shared" si="0"/>
        <v>1.0817584699965608E-2</v>
      </c>
      <c r="M14" s="7">
        <f t="shared" si="0"/>
        <v>2.2674920159089857E-2</v>
      </c>
    </row>
    <row r="15" spans="1:13" x14ac:dyDescent="0.35">
      <c r="A15" s="3" t="s">
        <v>2</v>
      </c>
      <c r="B15" s="7">
        <f>(COUNT('Part 2 analysis'!$J$3:$J$382)/(COUNT('Part 2 analysis'!$J$3:$J$382)-1))*B6</f>
        <v>1.5043607859337709E-3</v>
      </c>
      <c r="C15" s="21">
        <f>(COUNT('Part 2 analysis'!$J$3:$J$382)/(COUNT('Part 2 analysis'!$J$3:$J$382)-1))*C6</f>
        <v>4.6913987973581971E-3</v>
      </c>
      <c r="D15" s="7">
        <f>(COUNT('Part 2 analysis'!$J$3:$J$382)/(COUNT('Part 2 analysis'!$J$3:$J$382)-1))*D6</f>
        <v>1.7027505928288542E-3</v>
      </c>
      <c r="E15" s="7">
        <f>(COUNT('Part 2 analysis'!$J$3:$J$382)/(COUNT('Part 2 analysis'!$J$3:$J$382)-1))*E6</f>
        <v>2.0319977172532102E-3</v>
      </c>
      <c r="F15" s="7">
        <f>(COUNT('Part 2 analysis'!$J$3:$J$382)/(COUNT('Part 2 analysis'!$J$3:$J$382)-1))*F6</f>
        <v>1.0268086979223733E-3</v>
      </c>
      <c r="G15" s="7"/>
      <c r="H15" s="3" t="s">
        <v>2</v>
      </c>
      <c r="I15" s="7">
        <f t="shared" ref="I15:I18" si="1">B15*12</f>
        <v>1.8052329431205251E-2</v>
      </c>
      <c r="J15" s="21">
        <f>C15*12</f>
        <v>5.6296785568298369E-2</v>
      </c>
      <c r="K15" s="7">
        <f t="shared" ref="K15:K18" si="2">D15*12</f>
        <v>2.0433007113946251E-2</v>
      </c>
      <c r="L15" s="7">
        <f t="shared" ref="L15:L18" si="3">E15*12</f>
        <v>2.438397260703852E-2</v>
      </c>
      <c r="M15" s="7">
        <f t="shared" ref="M15:M18" si="4">F15*12</f>
        <v>1.2321704375068479E-2</v>
      </c>
    </row>
    <row r="16" spans="1:13" x14ac:dyDescent="0.35">
      <c r="A16" s="3" t="s">
        <v>3</v>
      </c>
      <c r="B16" s="7">
        <f>(COUNT('Part 2 analysis'!$J$3:$J$382)/(COUNT('Part 2 analysis'!$J$3:$J$382)-1))*B7</f>
        <v>1.4595939793708361E-3</v>
      </c>
      <c r="C16" s="7">
        <f>(COUNT('Part 2 analysis'!$J$3:$J$382)/(COUNT('Part 2 analysis'!$J$3:$J$382)-1))*C7</f>
        <v>1.7027505928288542E-3</v>
      </c>
      <c r="D16" s="21">
        <f>(COUNT('Part 2 analysis'!$J$3:$J$382)/(COUNT('Part 2 analysis'!$J$3:$J$382)-1))*D7</f>
        <v>2.0049135625024809E-3</v>
      </c>
      <c r="E16" s="7">
        <f>(COUNT('Part 2 analysis'!$J$3:$J$382)/(COUNT('Part 2 analysis'!$J$3:$J$382)-1))*E7</f>
        <v>1.8258707127972724E-3</v>
      </c>
      <c r="F16" s="7">
        <f>(COUNT('Part 2 analysis'!$J$3:$J$382)/(COUNT('Part 2 analysis'!$J$3:$J$382)-1))*F7</f>
        <v>9.6846893288149991E-4</v>
      </c>
      <c r="G16" s="7"/>
      <c r="H16" s="3" t="s">
        <v>3</v>
      </c>
      <c r="I16" s="7">
        <f t="shared" si="1"/>
        <v>1.7515127752450031E-2</v>
      </c>
      <c r="J16" s="7">
        <f t="shared" ref="J16:J18" si="5">C16*12</f>
        <v>2.0433007113946251E-2</v>
      </c>
      <c r="K16" s="21">
        <f t="shared" si="2"/>
        <v>2.4058962750029771E-2</v>
      </c>
      <c r="L16" s="7">
        <f t="shared" si="3"/>
        <v>2.1910448553567267E-2</v>
      </c>
      <c r="M16" s="7">
        <f t="shared" si="4"/>
        <v>1.1621627194577999E-2</v>
      </c>
    </row>
    <row r="17" spans="1:13" x14ac:dyDescent="0.35">
      <c r="A17" s="3" t="s">
        <v>4</v>
      </c>
      <c r="B17" s="7">
        <f>(COUNT('Part 2 analysis'!$J$3:$J$382)/(COUNT('Part 2 analysis'!$J$3:$J$382)-1))*B8</f>
        <v>9.0146539166380073E-4</v>
      </c>
      <c r="C17" s="7">
        <f>(COUNT('Part 2 analysis'!$J$3:$J$382)/(COUNT('Part 2 analysis'!$J$3:$J$382)-1))*C8</f>
        <v>2.0319977172532102E-3</v>
      </c>
      <c r="D17" s="7">
        <f>(COUNT('Part 2 analysis'!$J$3:$J$382)/(COUNT('Part 2 analysis'!$J$3:$J$382)-1))*D8</f>
        <v>1.8258707127972724E-3</v>
      </c>
      <c r="E17" s="21">
        <f>(COUNT('Part 2 analysis'!$J$3:$J$382)/(COUNT('Part 2 analysis'!$J$3:$J$382)-1))*E8</f>
        <v>3.6004065853320875E-3</v>
      </c>
      <c r="F17" s="7">
        <f>(COUNT('Part 2 analysis'!$J$3:$J$382)/(COUNT('Part 2 analysis'!$J$3:$J$382)-1))*F8</f>
        <v>1.259405442495997E-3</v>
      </c>
      <c r="G17" s="7"/>
      <c r="H17" s="3" t="s">
        <v>4</v>
      </c>
      <c r="I17" s="7">
        <f t="shared" si="1"/>
        <v>1.0817584699965608E-2</v>
      </c>
      <c r="J17" s="7">
        <f t="shared" si="5"/>
        <v>2.438397260703852E-2</v>
      </c>
      <c r="K17" s="7">
        <f t="shared" si="2"/>
        <v>2.1910448553567267E-2</v>
      </c>
      <c r="L17" s="21">
        <f t="shared" si="3"/>
        <v>4.3204879023985052E-2</v>
      </c>
      <c r="M17" s="7">
        <f t="shared" si="4"/>
        <v>1.5112865309951963E-2</v>
      </c>
    </row>
    <row r="18" spans="1:13" x14ac:dyDescent="0.35">
      <c r="A18" s="3" t="s">
        <v>5</v>
      </c>
      <c r="B18" s="7">
        <f>(COUNT('Part 2 analysis'!$J$3:$J$382)/(COUNT('Part 2 analysis'!$J$3:$J$382)-1))*B9</f>
        <v>1.8895766799241548E-3</v>
      </c>
      <c r="C18" s="7">
        <f>(COUNT('Part 2 analysis'!$J$3:$J$382)/(COUNT('Part 2 analysis'!$J$3:$J$382)-1))*C9</f>
        <v>1.0268086979223733E-3</v>
      </c>
      <c r="D18" s="7">
        <f>(COUNT('Part 2 analysis'!$J$3:$J$382)/(COUNT('Part 2 analysis'!$J$3:$J$382)-1))*D9</f>
        <v>9.6846893288149991E-4</v>
      </c>
      <c r="E18" s="7">
        <f>(COUNT('Part 2 analysis'!$J$3:$J$382)/(COUNT('Part 2 analysis'!$J$3:$J$382)-1))*E9</f>
        <v>1.259405442495997E-3</v>
      </c>
      <c r="F18" s="21">
        <f>(COUNT('Part 2 analysis'!$J$3:$J$382)/(COUNT('Part 2 analysis'!$J$3:$J$382)-1))*F9</f>
        <v>9.1624679712788808E-3</v>
      </c>
      <c r="G18" s="7"/>
      <c r="H18" s="3" t="s">
        <v>5</v>
      </c>
      <c r="I18" s="7">
        <f t="shared" si="1"/>
        <v>2.2674920159089857E-2</v>
      </c>
      <c r="J18" s="7">
        <f t="shared" si="5"/>
        <v>1.2321704375068479E-2</v>
      </c>
      <c r="K18" s="7">
        <f t="shared" si="2"/>
        <v>1.1621627194577999E-2</v>
      </c>
      <c r="L18" s="7">
        <f t="shared" si="3"/>
        <v>1.5112865309951963E-2</v>
      </c>
      <c r="M18" s="21">
        <f t="shared" si="4"/>
        <v>0.10994961565534657</v>
      </c>
    </row>
    <row r="22" spans="1:13" ht="18.5" x14ac:dyDescent="0.45">
      <c r="A22" s="44" t="s">
        <v>111</v>
      </c>
    </row>
    <row r="24" spans="1:13" x14ac:dyDescent="0.35">
      <c r="A24" s="111" t="s">
        <v>112</v>
      </c>
      <c r="B24" s="111"/>
      <c r="C24" s="111"/>
      <c r="D24" s="111"/>
      <c r="E24" s="111"/>
      <c r="F24" s="111"/>
    </row>
    <row r="25" spans="1:13" x14ac:dyDescent="0.35"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13" x14ac:dyDescent="0.35">
      <c r="A26" s="41" t="s">
        <v>1</v>
      </c>
      <c r="B26" s="45">
        <v>1</v>
      </c>
      <c r="C26" s="7">
        <v>0.2040920652118744</v>
      </c>
      <c r="D26" s="7">
        <v>0.30290715271856256</v>
      </c>
      <c r="E26" s="7">
        <v>0.13960422976683551</v>
      </c>
      <c r="F26" s="7">
        <v>0.18343558031533053</v>
      </c>
    </row>
    <row r="27" spans="1:13" x14ac:dyDescent="0.35">
      <c r="A27" s="3" t="s">
        <v>2</v>
      </c>
      <c r="B27" s="7">
        <v>0.2040920652118744</v>
      </c>
      <c r="C27" s="45">
        <v>1</v>
      </c>
      <c r="D27" s="7">
        <v>0.5552032979791065</v>
      </c>
      <c r="E27" s="7">
        <v>0.4944202683013334</v>
      </c>
      <c r="F27" s="7">
        <v>0.15661455758711432</v>
      </c>
    </row>
    <row r="28" spans="1:13" x14ac:dyDescent="0.35">
      <c r="A28" s="3" t="s">
        <v>3</v>
      </c>
      <c r="B28" s="7">
        <v>0.30290715271856256</v>
      </c>
      <c r="C28" s="7">
        <v>0.5552032979791065</v>
      </c>
      <c r="D28" s="45">
        <v>1</v>
      </c>
      <c r="E28" s="7">
        <v>0.67958912729412035</v>
      </c>
      <c r="F28" s="7">
        <v>0.22596003436787132</v>
      </c>
    </row>
    <row r="29" spans="1:13" x14ac:dyDescent="0.35">
      <c r="A29" s="3" t="s">
        <v>4</v>
      </c>
      <c r="B29" s="7">
        <v>0.13960422976683551</v>
      </c>
      <c r="C29" s="7">
        <v>0.4944202683013334</v>
      </c>
      <c r="D29" s="7">
        <v>0.67958912729412035</v>
      </c>
      <c r="E29" s="45">
        <v>1</v>
      </c>
      <c r="F29" s="7">
        <v>0.21927219158585604</v>
      </c>
    </row>
    <row r="30" spans="1:13" x14ac:dyDescent="0.35">
      <c r="A30" s="3" t="s">
        <v>5</v>
      </c>
      <c r="B30" s="7">
        <v>0.18343558031533053</v>
      </c>
      <c r="C30" s="7">
        <v>0.15661455758711432</v>
      </c>
      <c r="D30" s="7">
        <v>0.22596003436787132</v>
      </c>
      <c r="E30" s="7">
        <v>0.21927219158585604</v>
      </c>
      <c r="F30" s="45">
        <v>1</v>
      </c>
    </row>
  </sheetData>
  <mergeCells count="5">
    <mergeCell ref="A12:F12"/>
    <mergeCell ref="A3:F3"/>
    <mergeCell ref="H12:M12"/>
    <mergeCell ref="A11:F11"/>
    <mergeCell ref="A24:F24"/>
  </mergeCells>
  <hyperlinks>
    <hyperlink ref="H14" r:id="rId1" tooltip="Link to Datastream Navigator metadata for S214X3; right-click for more" xr:uid="{4AFC9C14-AB8C-4FC5-B77A-0CEE1B313050}"/>
    <hyperlink ref="H15" r:id="rId2" tooltip="Link to Datastream Navigator metadata for SILVERH; right-click for more" display="SILVERH" xr:uid="{46AE25EE-3C42-4F59-812A-8F692BB1E1A3}"/>
    <hyperlink ref="H16" r:id="rId3" tooltip="Link to Datastream Navigator metadata for S&amp;PCOMP; right-click for more" xr:uid="{98060A73-7F6A-4180-9898-1A2138AA161E}"/>
    <hyperlink ref="H17" r:id="rId4" tooltip="Link to Datastream Navigator metadata for SWEDOMX; right-click for more" xr:uid="{9E413B76-1FDF-4D70-95ED-D9164846C3AA}"/>
    <hyperlink ref="H18" r:id="rId5" tooltip="Link to Datastream Navigator metadata for S20665; right-click for more" display="S20665" xr:uid="{9EA38A4E-EBEB-458A-B355-1ECD7B954CC4}"/>
    <hyperlink ref="A18" r:id="rId6" tooltip="Link to Datastream Navigator metadata for S20665; right-click for more" display="S20665" xr:uid="{6A9A5F0D-98F8-404C-8781-DD21DFE1195F}"/>
    <hyperlink ref="A17" r:id="rId7" tooltip="Link to Datastream Navigator metadata for SWEDOMX; right-click for more" xr:uid="{391F0DBA-8357-42B4-81C9-D93D733B2F5C}"/>
    <hyperlink ref="A16" r:id="rId8" tooltip="Link to Datastream Navigator metadata for S&amp;PCOMP; right-click for more" xr:uid="{1CC18FD0-841C-4648-A97C-90A1D7F93CAF}"/>
    <hyperlink ref="A15" r:id="rId9" tooltip="Link to Datastream Navigator metadata for SILVERH; right-click for more" display="SILVERH" xr:uid="{C5895522-F3F3-40EC-871A-0898460AE0F7}"/>
    <hyperlink ref="A14" r:id="rId10" tooltip="Link to Datastream Navigator metadata for S214X3; right-click for more" xr:uid="{F0319B8E-057E-4082-B7AA-03C68ADA105E}"/>
    <hyperlink ref="A9" r:id="rId11" tooltip="Link to Datastream Navigator metadata for S20665; right-click for more" display="S20665" xr:uid="{B1FD18DB-E3F3-4DB1-8F66-14641192A196}"/>
    <hyperlink ref="A8" r:id="rId12" tooltip="Link to Datastream Navigator metadata for SWEDOMX; right-click for more" xr:uid="{D1330453-CF0B-4150-B74E-85B14C590AA5}"/>
    <hyperlink ref="A7" r:id="rId13" tooltip="Link to Datastream Navigator metadata for S&amp;PCOMP; right-click for more" xr:uid="{2D86B579-6F9B-4130-85C2-54260629E622}"/>
    <hyperlink ref="A6" r:id="rId14" tooltip="Link to Datastream Navigator metadata for SILVERH; right-click for more" display="SILVERH" xr:uid="{48339E91-01B3-4D59-86C7-FD2C76AC0565}"/>
    <hyperlink ref="A5" r:id="rId15" tooltip="Link to Datastream Navigator metadata for S214X3; right-click for more" xr:uid="{A90F77D6-09FA-4574-972A-44E0B8982956}"/>
    <hyperlink ref="A30" r:id="rId16" tooltip="Link to Datastream Navigator metadata for S20665; right-click for more" display="S20665" xr:uid="{43B28BB6-F654-4868-A33E-4BA02CAA4F76}"/>
    <hyperlink ref="A29" r:id="rId17" tooltip="Link to Datastream Navigator metadata for SWEDOMX; right-click for more" xr:uid="{A43A1A7E-86E6-45C9-9A99-677C130139DF}"/>
    <hyperlink ref="A28" r:id="rId18" tooltip="Link to Datastream Navigator metadata for S&amp;PCOMP; right-click for more" xr:uid="{44A72225-3C28-4C88-A77A-7331154FFD9E}"/>
    <hyperlink ref="A27" r:id="rId19" tooltip="Link to Datastream Navigator metadata for SILVERH; right-click for more" display="SILVERH" xr:uid="{13240FA8-E5B0-4E28-BE01-5F90C4678591}"/>
    <hyperlink ref="A26" r:id="rId20" tooltip="Link to Datastream Navigator metadata for S214X3; right-click for more" xr:uid="{7E2C4EA5-02C3-4AB9-B304-5283FEAC7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Part 1 Data</vt:lpstr>
      <vt:lpstr>Part 2 guide</vt:lpstr>
      <vt:lpstr>Part 2 analysis</vt:lpstr>
      <vt:lpstr>Part 3 Jensen's alpha</vt:lpstr>
      <vt:lpstr>Part 4 Optimization</vt:lpstr>
      <vt:lpstr>COV. Corr.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höner</dc:creator>
  <cp:keywords/>
  <dc:description/>
  <cp:lastModifiedBy>enrique höner</cp:lastModifiedBy>
  <cp:revision/>
  <dcterms:created xsi:type="dcterms:W3CDTF">2021-09-23T15:33:32Z</dcterms:created>
  <dcterms:modified xsi:type="dcterms:W3CDTF">2025-05-11T09:15:10Z</dcterms:modified>
  <cp:category/>
  <cp:contentStatus/>
</cp:coreProperties>
</file>