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iqu\Documents\Dashboard Financials\"/>
    </mc:Choice>
  </mc:AlternateContent>
  <xr:revisionPtr revIDLastSave="0" documentId="13_ncr:1_{2E6C033A-2D04-450C-A622-AF590811BC41}" xr6:coauthVersionLast="47" xr6:coauthVersionMax="47" xr10:uidLastSave="{00000000-0000-0000-0000-000000000000}"/>
  <bookViews>
    <workbookView xWindow="-98" yWindow="13403" windowWidth="21795" windowHeight="12975" activeTab="3" xr2:uid="{4859FB4F-258A-44AB-9017-A4FEA3499FB6}"/>
  </bookViews>
  <sheets>
    <sheet name="Mexico Consolidated" sheetId="20" r:id="rId1"/>
    <sheet name="Mexico " sheetId="17" r:id="rId2"/>
    <sheet name="Kuna" sheetId="14" r:id="rId3"/>
    <sheet name="Brazil " sheetId="2" r:id="rId4"/>
    <sheet name="Brazil Crabs" sheetId="19" state="hidden" r:id="rId5"/>
    <sheet name="SSA" sheetId="3" r:id="rId6"/>
    <sheet name="Argentina" sheetId="4" r:id="rId7"/>
    <sheet name="Chile" sheetId="5" r:id="rId8"/>
    <sheet name="Colombia" sheetId="6" r:id="rId9"/>
    <sheet name="Peru" sheetId="7" r:id="rId10"/>
    <sheet name="Turkey" sheetId="8" r:id="rId11"/>
    <sheet name="GCC" sheetId="9" r:id="rId12"/>
    <sheet name="Global" sheetId="10" r:id="rId13"/>
    <sheet name="Consolidated" sheetId="11" r:id="rId14"/>
    <sheet name=" " sheetId="12" r:id="rId15"/>
    <sheet name="Mexico Crabs " sheetId="15" r:id="rId16"/>
  </sheets>
  <definedNames>
    <definedName name="__123Graph_A" localSheetId="4" hidden="1">#REF!</definedName>
    <definedName name="__123Graph_A" localSheetId="15" hidden="1">#REF!</definedName>
    <definedName name="__123Graph_A" hidden="1">#REF!</definedName>
    <definedName name="__123Graph_ABENZENE" localSheetId="4" hidden="1">#REF!</definedName>
    <definedName name="__123Graph_ABENZENE" localSheetId="15" hidden="1">#REF!</definedName>
    <definedName name="__123Graph_ABENZENE" hidden="1">#REF!</definedName>
    <definedName name="__123Graph_ABUTADIENE" localSheetId="4" hidden="1">#REF!</definedName>
    <definedName name="__123Graph_ABUTADIENE" localSheetId="15" hidden="1">#REF!</definedName>
    <definedName name="__123Graph_ABUTADIENE" hidden="1">#REF!</definedName>
    <definedName name="__123Graph_AChart1" localSheetId="4" hidden="1">#REF!</definedName>
    <definedName name="__123Graph_AChart1" localSheetId="15" hidden="1">#REF!</definedName>
    <definedName name="__123Graph_AChart1" hidden="1">#REF!</definedName>
    <definedName name="__123Graph_ACurrent" localSheetId="4" hidden="1">#REF!</definedName>
    <definedName name="__123Graph_ACurrent" localSheetId="15" hidden="1">#REF!</definedName>
    <definedName name="__123Graph_ACurrent" hidden="1">#REF!</definedName>
    <definedName name="__123Graph_AETHYLENE" localSheetId="4" hidden="1">#REF!</definedName>
    <definedName name="__123Graph_AETHYLENE" localSheetId="15" hidden="1">#REF!</definedName>
    <definedName name="__123Graph_AETHYLENE" hidden="1">#REF!</definedName>
    <definedName name="__123Graph_AHDPE" localSheetId="4" hidden="1">#REF!</definedName>
    <definedName name="__123Graph_AHDPE" localSheetId="15" hidden="1">#REF!</definedName>
    <definedName name="__123Graph_AHDPE" hidden="1">#REF!</definedName>
    <definedName name="__123Graph_ALDPE" localSheetId="4" hidden="1">#REF!</definedName>
    <definedName name="__123Graph_ALDPE" localSheetId="15" hidden="1">#REF!</definedName>
    <definedName name="__123Graph_ALDPE" hidden="1">#REF!</definedName>
    <definedName name="__123Graph_ALLDPE" localSheetId="4" hidden="1">#REF!</definedName>
    <definedName name="__123Graph_ALLDPE" localSheetId="15" hidden="1">#REF!</definedName>
    <definedName name="__123Graph_ALLDPE" hidden="1">#REF!</definedName>
    <definedName name="__123Graph_ANAPHTHA" localSheetId="4" hidden="1">#REF!</definedName>
    <definedName name="__123Graph_ANAPHTHA" localSheetId="15" hidden="1">#REF!</definedName>
    <definedName name="__123Graph_ANAPHTHA" hidden="1">#REF!</definedName>
    <definedName name="__123Graph_APP" localSheetId="4" hidden="1">#REF!</definedName>
    <definedName name="__123Graph_APP" localSheetId="15" hidden="1">#REF!</definedName>
    <definedName name="__123Graph_APP" hidden="1">#REF!</definedName>
    <definedName name="__123Graph_APROPYLENE" localSheetId="4" hidden="1">#REF!</definedName>
    <definedName name="__123Graph_APROPYLENE" localSheetId="15" hidden="1">#REF!</definedName>
    <definedName name="__123Graph_APROPYLENE" hidden="1">#REF!</definedName>
    <definedName name="__123Graph_APX" localSheetId="4" hidden="1">#REF!</definedName>
    <definedName name="__123Graph_APX" localSheetId="15" hidden="1">#REF!</definedName>
    <definedName name="__123Graph_APX" hidden="1">#REF!</definedName>
    <definedName name="__123Graph_ATOL" localSheetId="4" hidden="1">#REF!</definedName>
    <definedName name="__123Graph_ATOL" localSheetId="15" hidden="1">#REF!</definedName>
    <definedName name="__123Graph_ATOL" hidden="1">#REF!</definedName>
    <definedName name="__123Graph_B" localSheetId="4" hidden="1">#REF!</definedName>
    <definedName name="__123Graph_B" localSheetId="15" hidden="1">#REF!</definedName>
    <definedName name="__123Graph_B" hidden="1">#REF!</definedName>
    <definedName name="__123Graph_BBENZENE" localSheetId="4" hidden="1">#REF!</definedName>
    <definedName name="__123Graph_BBENZENE" localSheetId="15" hidden="1">#REF!</definedName>
    <definedName name="__123Graph_BBENZENE" hidden="1">#REF!</definedName>
    <definedName name="__123Graph_BBUTADIENE" localSheetId="4" hidden="1">#REF!</definedName>
    <definedName name="__123Graph_BBUTADIENE" localSheetId="15" hidden="1">#REF!</definedName>
    <definedName name="__123Graph_BBUTADIENE" hidden="1">#REF!</definedName>
    <definedName name="__123Graph_BETHYLENE" localSheetId="4" hidden="1">#REF!</definedName>
    <definedName name="__123Graph_BETHYLENE" localSheetId="15" hidden="1">#REF!</definedName>
    <definedName name="__123Graph_BETHYLENE" hidden="1">#REF!</definedName>
    <definedName name="__123Graph_BHDPE" localSheetId="4" hidden="1">#REF!</definedName>
    <definedName name="__123Graph_BHDPE" localSheetId="15" hidden="1">#REF!</definedName>
    <definedName name="__123Graph_BHDPE" hidden="1">#REF!</definedName>
    <definedName name="__123Graph_BLDPE" localSheetId="4" hidden="1">#REF!</definedName>
    <definedName name="__123Graph_BLDPE" localSheetId="15" hidden="1">#REF!</definedName>
    <definedName name="__123Graph_BLDPE" hidden="1">#REF!</definedName>
    <definedName name="__123Graph_BLLDPE" localSheetId="4" hidden="1">#REF!</definedName>
    <definedName name="__123Graph_BLLDPE" localSheetId="15" hidden="1">#REF!</definedName>
    <definedName name="__123Graph_BLLDPE" hidden="1">#REF!</definedName>
    <definedName name="__123Graph_BPP" localSheetId="4" hidden="1">#REF!</definedName>
    <definedName name="__123Graph_BPP" localSheetId="15" hidden="1">#REF!</definedName>
    <definedName name="__123Graph_BPP" hidden="1">#REF!</definedName>
    <definedName name="__123Graph_BPROPYLENE" localSheetId="4" hidden="1">#REF!</definedName>
    <definedName name="__123Graph_BPROPYLENE" localSheetId="15" hidden="1">#REF!</definedName>
    <definedName name="__123Graph_BPROPYLENE" hidden="1">#REF!</definedName>
    <definedName name="__123Graph_BTOL" localSheetId="4" hidden="1">#REF!</definedName>
    <definedName name="__123Graph_BTOL" localSheetId="15" hidden="1">#REF!</definedName>
    <definedName name="__123Graph_BTOL" hidden="1">#REF!</definedName>
    <definedName name="__123Graph_CBENZENE" localSheetId="4" hidden="1">#REF!</definedName>
    <definedName name="__123Graph_CBENZENE" localSheetId="15" hidden="1">#REF!</definedName>
    <definedName name="__123Graph_CBENZENE" hidden="1">#REF!</definedName>
    <definedName name="__123Graph_CBUTADIENE" localSheetId="4" hidden="1">#REF!</definedName>
    <definedName name="__123Graph_CBUTADIENE" localSheetId="15" hidden="1">#REF!</definedName>
    <definedName name="__123Graph_CBUTADIENE" hidden="1">#REF!</definedName>
    <definedName name="__123Graph_CETHYLENE" localSheetId="4" hidden="1">#REF!</definedName>
    <definedName name="__123Graph_CETHYLENE" localSheetId="15" hidden="1">#REF!</definedName>
    <definedName name="__123Graph_CETHYLENE" hidden="1">#REF!</definedName>
    <definedName name="__123Graph_CHDPE" localSheetId="4" hidden="1">#REF!</definedName>
    <definedName name="__123Graph_CHDPE" localSheetId="15" hidden="1">#REF!</definedName>
    <definedName name="__123Graph_CHDPE" hidden="1">#REF!</definedName>
    <definedName name="__123Graph_CLDPE" localSheetId="4" hidden="1">#REF!</definedName>
    <definedName name="__123Graph_CLDPE" localSheetId="15" hidden="1">#REF!</definedName>
    <definedName name="__123Graph_CLDPE" hidden="1">#REF!</definedName>
    <definedName name="__123Graph_CLLDPE" localSheetId="4" hidden="1">#REF!</definedName>
    <definedName name="__123Graph_CLLDPE" localSheetId="15" hidden="1">#REF!</definedName>
    <definedName name="__123Graph_CLLDPE" hidden="1">#REF!</definedName>
    <definedName name="__123Graph_CPP" localSheetId="4" hidden="1">#REF!</definedName>
    <definedName name="__123Graph_CPP" localSheetId="15" hidden="1">#REF!</definedName>
    <definedName name="__123Graph_CPP" hidden="1">#REF!</definedName>
    <definedName name="__123Graph_CPROPYLENE" localSheetId="4" hidden="1">#REF!</definedName>
    <definedName name="__123Graph_CPROPYLENE" localSheetId="15" hidden="1">#REF!</definedName>
    <definedName name="__123Graph_CPROPYLENE" hidden="1">#REF!</definedName>
    <definedName name="__123Graph_CPX" localSheetId="4" hidden="1">#REF!</definedName>
    <definedName name="__123Graph_CPX" localSheetId="15" hidden="1">#REF!</definedName>
    <definedName name="__123Graph_CPX" hidden="1">#REF!</definedName>
    <definedName name="__123Graph_CTOL" localSheetId="4" hidden="1">#REF!</definedName>
    <definedName name="__123Graph_CTOL" localSheetId="15" hidden="1">#REF!</definedName>
    <definedName name="__123Graph_CTOL" hidden="1">#REF!</definedName>
    <definedName name="__123Graph_D" localSheetId="4" hidden="1">#REF!</definedName>
    <definedName name="__123Graph_D" localSheetId="15" hidden="1">#REF!</definedName>
    <definedName name="__123Graph_D" hidden="1">#REF!</definedName>
    <definedName name="__123Graph_DBUTADIENE" localSheetId="4" hidden="1">#REF!</definedName>
    <definedName name="__123Graph_DBUTADIENE" localSheetId="15" hidden="1">#REF!</definedName>
    <definedName name="__123Graph_DBUTADIENE" hidden="1">#REF!</definedName>
    <definedName name="__123Graph_DETHYLENE" localSheetId="4" hidden="1">#REF!</definedName>
    <definedName name="__123Graph_DETHYLENE" localSheetId="15" hidden="1">#REF!</definedName>
    <definedName name="__123Graph_DETHYLENE" hidden="1">#REF!</definedName>
    <definedName name="__123Graph_DHDPE" localSheetId="4" hidden="1">#REF!</definedName>
    <definedName name="__123Graph_DHDPE" localSheetId="15" hidden="1">#REF!</definedName>
    <definedName name="__123Graph_DHDPE" hidden="1">#REF!</definedName>
    <definedName name="__123Graph_DLDPE" localSheetId="4" hidden="1">#REF!</definedName>
    <definedName name="__123Graph_DLDPE" localSheetId="15" hidden="1">#REF!</definedName>
    <definedName name="__123Graph_DLDPE" hidden="1">#REF!</definedName>
    <definedName name="__123Graph_DLLDPE" localSheetId="4" hidden="1">#REF!</definedName>
    <definedName name="__123Graph_DLLDPE" localSheetId="15" hidden="1">#REF!</definedName>
    <definedName name="__123Graph_DLLDPE" hidden="1">#REF!</definedName>
    <definedName name="__123Graph_DPP" localSheetId="4" hidden="1">#REF!</definedName>
    <definedName name="__123Graph_DPP" localSheetId="15" hidden="1">#REF!</definedName>
    <definedName name="__123Graph_DPP" hidden="1">#REF!</definedName>
    <definedName name="__123Graph_DPROPYLENE" localSheetId="4" hidden="1">#REF!</definedName>
    <definedName name="__123Graph_DPROPYLENE" localSheetId="15" hidden="1">#REF!</definedName>
    <definedName name="__123Graph_DPROPYLENE" hidden="1">#REF!</definedName>
    <definedName name="__123Graph_DPX" localSheetId="4" hidden="1">#REF!</definedName>
    <definedName name="__123Graph_DPX" localSheetId="15" hidden="1">#REF!</definedName>
    <definedName name="__123Graph_DPX" hidden="1">#REF!</definedName>
    <definedName name="__123Graph_EBUTADIENE" localSheetId="4" hidden="1">#REF!</definedName>
    <definedName name="__123Graph_EBUTADIENE" localSheetId="15" hidden="1">#REF!</definedName>
    <definedName name="__123Graph_EBUTADIENE" hidden="1">#REF!</definedName>
    <definedName name="__123Graph_EETHYLENE" localSheetId="4" hidden="1">#REF!</definedName>
    <definedName name="__123Graph_EETHYLENE" localSheetId="15" hidden="1">#REF!</definedName>
    <definedName name="__123Graph_EETHYLENE" hidden="1">#REF!</definedName>
    <definedName name="__123Graph_EHDPE" localSheetId="4" hidden="1">#REF!</definedName>
    <definedName name="__123Graph_EHDPE" localSheetId="15" hidden="1">#REF!</definedName>
    <definedName name="__123Graph_EHDPE" hidden="1">#REF!</definedName>
    <definedName name="__123Graph_ELDPE" localSheetId="4" hidden="1">#REF!</definedName>
    <definedName name="__123Graph_ELDPE" localSheetId="15" hidden="1">#REF!</definedName>
    <definedName name="__123Graph_ELDPE" hidden="1">#REF!</definedName>
    <definedName name="__123Graph_ELLDPE" localSheetId="4" hidden="1">#REF!</definedName>
    <definedName name="__123Graph_ELLDPE" localSheetId="15" hidden="1">#REF!</definedName>
    <definedName name="__123Graph_ELLDPE" hidden="1">#REF!</definedName>
    <definedName name="__123Graph_EPP" localSheetId="4" hidden="1">#REF!</definedName>
    <definedName name="__123Graph_EPP" localSheetId="15" hidden="1">#REF!</definedName>
    <definedName name="__123Graph_EPP" hidden="1">#REF!</definedName>
    <definedName name="__123Graph_EPROPYLENE" localSheetId="4" hidden="1">#REF!</definedName>
    <definedName name="__123Graph_EPROPYLENE" localSheetId="15" hidden="1">#REF!</definedName>
    <definedName name="__123Graph_EPROPYLENE" hidden="1">#REF!</definedName>
    <definedName name="__123Graph_FBUTADIENE" localSheetId="4" hidden="1">#REF!</definedName>
    <definedName name="__123Graph_FBUTADIENE" localSheetId="15" hidden="1">#REF!</definedName>
    <definedName name="__123Graph_FBUTADIENE" hidden="1">#REF!</definedName>
    <definedName name="__123Graph_FETHYLENE" localSheetId="4" hidden="1">#REF!</definedName>
    <definedName name="__123Graph_FETHYLENE" localSheetId="15" hidden="1">#REF!</definedName>
    <definedName name="__123Graph_FETHYLENE" hidden="1">#REF!</definedName>
    <definedName name="__123Graph_FHDPE" localSheetId="4" hidden="1">#REF!</definedName>
    <definedName name="__123Graph_FHDPE" localSheetId="15" hidden="1">#REF!</definedName>
    <definedName name="__123Graph_FHDPE" hidden="1">#REF!</definedName>
    <definedName name="__123Graph_FLDPE" localSheetId="4" hidden="1">#REF!</definedName>
    <definedName name="__123Graph_FLDPE" localSheetId="15" hidden="1">#REF!</definedName>
    <definedName name="__123Graph_FLDPE" hidden="1">#REF!</definedName>
    <definedName name="__123Graph_FLLDPE" localSheetId="4" hidden="1">#REF!</definedName>
    <definedName name="__123Graph_FLLDPE" localSheetId="15" hidden="1">#REF!</definedName>
    <definedName name="__123Graph_FLLDPE" hidden="1">#REF!</definedName>
    <definedName name="__123Graph_FPP" localSheetId="4" hidden="1">#REF!</definedName>
    <definedName name="__123Graph_FPP" localSheetId="15" hidden="1">#REF!</definedName>
    <definedName name="__123Graph_FPP" hidden="1">#REF!</definedName>
    <definedName name="__123Graph_FPROPYLENE" localSheetId="4" hidden="1">#REF!</definedName>
    <definedName name="__123Graph_FPROPYLENE" localSheetId="15" hidden="1">#REF!</definedName>
    <definedName name="__123Graph_FPROPYLENE" hidden="1">#REF!</definedName>
    <definedName name="__123Graph_FPX" localSheetId="4" hidden="1">#REF!</definedName>
    <definedName name="__123Graph_FPX" localSheetId="15" hidden="1">#REF!</definedName>
    <definedName name="__123Graph_FPX" hidden="1">#REF!</definedName>
    <definedName name="__123Graph_X" localSheetId="4" hidden="1">#REF!</definedName>
    <definedName name="__123Graph_X" localSheetId="15" hidden="1">#REF!</definedName>
    <definedName name="__123Graph_X" hidden="1">#REF!</definedName>
    <definedName name="__123Graph_XBENZENE" localSheetId="4" hidden="1">#REF!</definedName>
    <definedName name="__123Graph_XBENZENE" localSheetId="15" hidden="1">#REF!</definedName>
    <definedName name="__123Graph_XBENZENE" hidden="1">#REF!</definedName>
    <definedName name="__123Graph_XBUTADIENE" localSheetId="4" hidden="1">#REF!</definedName>
    <definedName name="__123Graph_XBUTADIENE" localSheetId="15" hidden="1">#REF!</definedName>
    <definedName name="__123Graph_XBUTADIENE" hidden="1">#REF!</definedName>
    <definedName name="__123Graph_XChart1" localSheetId="4" hidden="1">#REF!</definedName>
    <definedName name="__123Graph_XChart1" localSheetId="15" hidden="1">#REF!</definedName>
    <definedName name="__123Graph_XChart1" hidden="1">#REF!</definedName>
    <definedName name="__123Graph_XCurrent" localSheetId="4" hidden="1">#REF!</definedName>
    <definedName name="__123Graph_XCurrent" localSheetId="15" hidden="1">#REF!</definedName>
    <definedName name="__123Graph_XCurrent" hidden="1">#REF!</definedName>
    <definedName name="__123Graph_XETHYLENE" localSheetId="4" hidden="1">#REF!</definedName>
    <definedName name="__123Graph_XETHYLENE" localSheetId="15" hidden="1">#REF!</definedName>
    <definedName name="__123Graph_XETHYLENE" hidden="1">#REF!</definedName>
    <definedName name="__123Graph_XHDPE" localSheetId="4" hidden="1">#REF!</definedName>
    <definedName name="__123Graph_XHDPE" localSheetId="15" hidden="1">#REF!</definedName>
    <definedName name="__123Graph_XHDPE" hidden="1">#REF!</definedName>
    <definedName name="__123Graph_XLDPE" localSheetId="4" hidden="1">#REF!</definedName>
    <definedName name="__123Graph_XLDPE" localSheetId="15" hidden="1">#REF!</definedName>
    <definedName name="__123Graph_XLDPE" hidden="1">#REF!</definedName>
    <definedName name="__123Graph_XLLDPE" localSheetId="4" hidden="1">#REF!</definedName>
    <definedName name="__123Graph_XLLDPE" localSheetId="15" hidden="1">#REF!</definedName>
    <definedName name="__123Graph_XLLDPE" hidden="1">#REF!</definedName>
    <definedName name="__123Graph_XPP" localSheetId="4" hidden="1">#REF!</definedName>
    <definedName name="__123Graph_XPP" localSheetId="15" hidden="1">#REF!</definedName>
    <definedName name="__123Graph_XPP" hidden="1">#REF!</definedName>
    <definedName name="__123Graph_XPROPYLENE" localSheetId="4" hidden="1">#REF!</definedName>
    <definedName name="__123Graph_XPROPYLENE" localSheetId="15" hidden="1">#REF!</definedName>
    <definedName name="__123Graph_XPROPYLENE" hidden="1">#REF!</definedName>
    <definedName name="__123Graph_XPX" localSheetId="4" hidden="1">#REF!</definedName>
    <definedName name="__123Graph_XPX" localSheetId="15" hidden="1">#REF!</definedName>
    <definedName name="__123Graph_XPX" hidden="1">#REF!</definedName>
    <definedName name="__a1" localSheetId="4" hidden="1">{"comp1",#N/A,FALSE,"COMPS";"footnotes",#N/A,FALSE,"COMPS"}</definedName>
    <definedName name="__a1" localSheetId="15" hidden="1">{"comp1",#N/A,FALSE,"COMPS";"footnotes",#N/A,FALSE,"COMPS"}</definedName>
    <definedName name="__a1" hidden="1">{"comp1",#N/A,FALSE,"COMPS";"footnotes",#N/A,FALSE,"COMPS"}</definedName>
    <definedName name="__a1_1" localSheetId="4" hidden="1">{"comp1",#N/A,FALSE,"COMPS";"footnotes",#N/A,FALSE,"COMPS"}</definedName>
    <definedName name="__a1_1" hidden="1">{"comp1",#N/A,FALSE,"COMPS";"footnotes",#N/A,FALSE,"COMPS"}</definedName>
    <definedName name="__aa1" localSheetId="4" hidden="1">{#N/A,#N/A,TRUE,"Pro Forma";#N/A,#N/A,TRUE,"PF_Bal";#N/A,#N/A,TRUE,"PF_INC";#N/A,#N/A,TRUE,"CBE";#N/A,#N/A,TRUE,"SWK"}</definedName>
    <definedName name="__aa1" localSheetId="15" hidden="1">{#N/A,#N/A,TRUE,"Pro Forma";#N/A,#N/A,TRUE,"PF_Bal";#N/A,#N/A,TRUE,"PF_INC";#N/A,#N/A,TRUE,"CBE";#N/A,#N/A,TRUE,"SWK"}</definedName>
    <definedName name="__aa1" hidden="1">{#N/A,#N/A,TRUE,"Pro Forma";#N/A,#N/A,TRUE,"PF_Bal";#N/A,#N/A,TRUE,"PF_INC";#N/A,#N/A,TRUE,"CBE";#N/A,#N/A,TRUE,"SWK"}</definedName>
    <definedName name="__aa1_1" localSheetId="4" hidden="1">{#N/A,#N/A,TRUE,"Pro Forma";#N/A,#N/A,TRUE,"PF_Bal";#N/A,#N/A,TRUE,"PF_INC";#N/A,#N/A,TRUE,"CBE";#N/A,#N/A,TRUE,"SWK"}</definedName>
    <definedName name="__aa1_1" hidden="1">{#N/A,#N/A,TRUE,"Pro Forma";#N/A,#N/A,TRUE,"PF_Bal";#N/A,#N/A,TRUE,"PF_INC";#N/A,#N/A,TRUE,"CBE";#N/A,#N/A,TRUE,"SWK"}</definedName>
    <definedName name="__ab1" localSheetId="4" hidden="1">{"comp1",#N/A,FALSE,"COMPS";"footnotes",#N/A,FALSE,"COMPS"}</definedName>
    <definedName name="__ab1" localSheetId="15" hidden="1">{"comp1",#N/A,FALSE,"COMPS";"footnotes",#N/A,FALSE,"COMPS"}</definedName>
    <definedName name="__ab1" hidden="1">{"comp1",#N/A,FALSE,"COMPS";"footnotes",#N/A,FALSE,"COMPS"}</definedName>
    <definedName name="__ab1_1" localSheetId="4" hidden="1">{"comp1",#N/A,FALSE,"COMPS";"footnotes",#N/A,FALSE,"COMPS"}</definedName>
    <definedName name="__ab1_1" hidden="1">{"comp1",#N/A,FALSE,"COMPS";"footnotes",#N/A,FALSE,"COMPS"}</definedName>
    <definedName name="__ae1" localSheetId="4" hidden="1">{#N/A,#N/A,FALSE,"Calc";#N/A,#N/A,FALSE,"Sensitivity";#N/A,#N/A,FALSE,"LT Earn.Dil.";#N/A,#N/A,FALSE,"Dil. AVP"}</definedName>
    <definedName name="__ae1" localSheetId="15" hidden="1">{#N/A,#N/A,FALSE,"Calc";#N/A,#N/A,FALSE,"Sensitivity";#N/A,#N/A,FALSE,"LT Earn.Dil.";#N/A,#N/A,FALSE,"Dil. AVP"}</definedName>
    <definedName name="__ae1" hidden="1">{#N/A,#N/A,FALSE,"Calc";#N/A,#N/A,FALSE,"Sensitivity";#N/A,#N/A,FALSE,"LT Earn.Dil.";#N/A,#N/A,FALSE,"Dil. AVP"}</definedName>
    <definedName name="__ae1_1" localSheetId="4" hidden="1">{#N/A,#N/A,FALSE,"Calc";#N/A,#N/A,FALSE,"Sensitivity";#N/A,#N/A,FALSE,"LT Earn.Dil.";#N/A,#N/A,FALSE,"Dil. AVP"}</definedName>
    <definedName name="__ae1_1" hidden="1">{#N/A,#N/A,FALSE,"Calc";#N/A,#N/A,FALSE,"Sensitivity";#N/A,#N/A,FALSE,"LT Earn.Dil.";#N/A,#N/A,FALSE,"Dil. AVP"}</definedName>
    <definedName name="__am1" localSheetId="4" hidden="1">{#N/A,#N/A,TRUE,"Pro Forma";#N/A,#N/A,TRUE,"PF_Bal";#N/A,#N/A,TRUE,"PF_INC";#N/A,#N/A,TRUE,"CBE";#N/A,#N/A,TRUE,"SWK"}</definedName>
    <definedName name="__am1" localSheetId="15" hidden="1">{#N/A,#N/A,TRUE,"Pro Forma";#N/A,#N/A,TRUE,"PF_Bal";#N/A,#N/A,TRUE,"PF_INC";#N/A,#N/A,TRUE,"CBE";#N/A,#N/A,TRUE,"SWK"}</definedName>
    <definedName name="__am1" hidden="1">{#N/A,#N/A,TRUE,"Pro Forma";#N/A,#N/A,TRUE,"PF_Bal";#N/A,#N/A,TRUE,"PF_INC";#N/A,#N/A,TRUE,"CBE";#N/A,#N/A,TRUE,"SWK"}</definedName>
    <definedName name="__am1_1" localSheetId="4" hidden="1">{#N/A,#N/A,TRUE,"Pro Forma";#N/A,#N/A,TRUE,"PF_Bal";#N/A,#N/A,TRUE,"PF_INC";#N/A,#N/A,TRUE,"CBE";#N/A,#N/A,TRUE,"SWK"}</definedName>
    <definedName name="__am1_1" hidden="1">{#N/A,#N/A,TRUE,"Pro Forma";#N/A,#N/A,TRUE,"PF_Bal";#N/A,#N/A,TRUE,"PF_INC";#N/A,#N/A,TRUE,"CBE";#N/A,#N/A,TRUE,"SWK"}</definedName>
    <definedName name="__as1" localSheetId="4" hidden="1">{"comp1",#N/A,FALSE,"COMPS";"footnotes",#N/A,FALSE,"COMPS"}</definedName>
    <definedName name="__as1" localSheetId="15" hidden="1">{"comp1",#N/A,FALSE,"COMPS";"footnotes",#N/A,FALSE,"COMPS"}</definedName>
    <definedName name="__as1" hidden="1">{"comp1",#N/A,FALSE,"COMPS";"footnotes",#N/A,FALSE,"COMPS"}</definedName>
    <definedName name="__as1_1" localSheetId="4" hidden="1">{"comp1",#N/A,FALSE,"COMPS";"footnotes",#N/A,FALSE,"COMPS"}</definedName>
    <definedName name="__as1_1" hidden="1">{"comp1",#N/A,FALSE,"COMPS";"footnotes",#N/A,FALSE,"COMPS"}</definedName>
    <definedName name="__f1" localSheetId="4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1" localSheetId="15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1_1" localSheetId="4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1_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DS_HYPERLINK_TOGGLE_STATE__" hidden="1">"ON"</definedName>
    <definedName name="__FDS_UNIQUE_RANGE_ID_GENERATOR_COUNTER" hidden="1">1</definedName>
    <definedName name="__ik1" localSheetId="4" hidden="1">{"casespecific",#N/A,FALSE,"Assumptions"}</definedName>
    <definedName name="__ik1" localSheetId="15" hidden="1">{"casespecific",#N/A,FALSE,"Assumptions"}</definedName>
    <definedName name="__ik1" hidden="1">{"casespecific",#N/A,FALSE,"Assumptions"}</definedName>
    <definedName name="__ik1_1" localSheetId="4" hidden="1">{"casespecific",#N/A,FALSE,"Assumptions"}</definedName>
    <definedName name="__ik1_1" hidden="1">{"casespecific",#N/A,FALSE,"Assumptions"}</definedName>
    <definedName name="__xlfn.RTD" hidden="1">#NAME?</definedName>
    <definedName name="_1__123Graph_AADV_GDP" localSheetId="4" hidden="1">#REF!</definedName>
    <definedName name="_1__123Graph_AADV_GDP" localSheetId="15" hidden="1">#REF!</definedName>
    <definedName name="_1__123Graph_AADV_GDP" hidden="1">#REF!</definedName>
    <definedName name="_1__123Graph_ACHART_1" localSheetId="4" hidden="1">#REF!</definedName>
    <definedName name="_1__123Graph_ACHART_1" localSheetId="15" hidden="1">#REF!</definedName>
    <definedName name="_1__123Graph_ACHART_1" hidden="1">#REF!</definedName>
    <definedName name="_1__FDSAUDITLINK__" localSheetId="4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__FDSAUDITLINK__" localSheetId="15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__FDSAUDITLINK__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__FDSAUDITLINK___1" localSheetId="4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__FDSAUDITLINK___1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__123Graph_BADV_GDPR" localSheetId="4" hidden="1">#REF!</definedName>
    <definedName name="_10__123Graph_BADV_GDPR" localSheetId="15" hidden="1">#REF!</definedName>
    <definedName name="_10__123Graph_BADV_GDPR" hidden="1">#REF!</definedName>
    <definedName name="_10__123Graph_LBL_ACHART_3" localSheetId="4" hidden="1">#REF!</definedName>
    <definedName name="_10__123Graph_LBL_ACHART_3" localSheetId="15" hidden="1">#REF!</definedName>
    <definedName name="_10__123Graph_LBL_ACHART_3" hidden="1">#REF!</definedName>
    <definedName name="_10__FDSAUDITLINK__" localSheetId="4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0__FDSAUDITLINK__" localSheetId="15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0__FDSAUDITLINK__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0__FDSAUDITLINK___1" localSheetId="4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0__FDSAUDITLINK___1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00__FDSAUDITLINK__" localSheetId="4" hidden="1">{"fdsup://directions/FAT Viewer?action=UPDATE&amp;creator=factset&amp;DYN_ARGS=TRUE&amp;DOC_NAME=FAT:FQL_AUDITING_CLIENT_TEMPLATE.FAT&amp;display_string=Audit&amp;VAR:KEY=PSDGZOPMZI&amp;VAR:QUERY=RkZfREVCVChRVFIsMCk=&amp;WINDOW=FIRST_POPUP&amp;HEIGHT=450&amp;WIDTH=450&amp;START_MAXIMIZED=FALSE&amp;VA","R:CALENDAR=FIVEDAY&amp;VAR:SYMBOL=ALXN&amp;VAR:INDEX=0"}</definedName>
    <definedName name="_100__FDSAUDITLINK__" localSheetId="15" hidden="1">{"fdsup://directions/FAT Viewer?action=UPDATE&amp;creator=factset&amp;DYN_ARGS=TRUE&amp;DOC_NAME=FAT:FQL_AUDITING_CLIENT_TEMPLATE.FAT&amp;display_string=Audit&amp;VAR:KEY=PSDGZOPMZI&amp;VAR:QUERY=RkZfREVCVChRVFIsMCk=&amp;WINDOW=FIRST_POPUP&amp;HEIGHT=450&amp;WIDTH=450&amp;START_MAXIMIZED=FALSE&amp;VA","R:CALENDAR=FIVEDAY&amp;VAR:SYMBOL=ALXN&amp;VAR:INDEX=0"}</definedName>
    <definedName name="_100__FDSAUDITLINK__" hidden="1">{"fdsup://directions/FAT Viewer?action=UPDATE&amp;creator=factset&amp;DYN_ARGS=TRUE&amp;DOC_NAME=FAT:FQL_AUDITING_CLIENT_TEMPLATE.FAT&amp;display_string=Audit&amp;VAR:KEY=PSDGZOPMZI&amp;VAR:QUERY=RkZfREVCVChRVFIsMCk=&amp;WINDOW=FIRST_POPUP&amp;HEIGHT=450&amp;WIDTH=450&amp;START_MAXIMIZED=FALSE&amp;VA","R:CALENDAR=FIVEDAY&amp;VAR:SYMBOL=ALXN&amp;VAR:INDEX=0"}</definedName>
    <definedName name="_100__FDSAUDITLINK___1" localSheetId="4" hidden="1">{"fdsup://directions/FAT Viewer?action=UPDATE&amp;creator=factset&amp;DYN_ARGS=TRUE&amp;DOC_NAME=FAT:FQL_AUDITING_CLIENT_TEMPLATE.FAT&amp;display_string=Audit&amp;VAR:KEY=PSDGZOPMZI&amp;VAR:QUERY=RkZfREVCVChRVFIsMCk=&amp;WINDOW=FIRST_POPUP&amp;HEIGHT=450&amp;WIDTH=450&amp;START_MAXIMIZED=FALSE&amp;VA","R:CALENDAR=FIVEDAY&amp;VAR:SYMBOL=ALXN&amp;VAR:INDEX=0"}</definedName>
    <definedName name="_100__FDSAUDITLINK___1" hidden="1">{"fdsup://directions/FAT Viewer?action=UPDATE&amp;creator=factset&amp;DYN_ARGS=TRUE&amp;DOC_NAME=FAT:FQL_AUDITING_CLIENT_TEMPLATE.FAT&amp;display_string=Audit&amp;VAR:KEY=PSDGZOPMZI&amp;VAR:QUERY=RkZfREVCVChRVFIsMCk=&amp;WINDOW=FIRST_POPUP&amp;HEIGHT=450&amp;WIDTH=450&amp;START_MAXIMIZED=FALSE&amp;VA","R:CALENDAR=FIVEDAY&amp;VAR:SYMBOL=ALXN&amp;VAR:INDEX=0"}</definedName>
    <definedName name="_101__FDSAUDITLINK__" localSheetId="4" hidden="1">{"fdsup://Directions/FactSet Auditing Viewer?action=AUDIT_VALUE&amp;DB=129&amp;ID1=03116210&amp;VALUEID=02001&amp;SDATE=201102&amp;PERIODTYPE=QTR_STD&amp;SCFT=3&amp;window=popup_no_bar&amp;width=385&amp;height=120&amp;START_MAXIMIZED=FALSE&amp;creator=factset&amp;display_string=Audit"}</definedName>
    <definedName name="_101__FDSAUDITLINK__" localSheetId="15" hidden="1">{"fdsup://Directions/FactSet Auditing Viewer?action=AUDIT_VALUE&amp;DB=129&amp;ID1=03116210&amp;VALUEID=02001&amp;SDATE=201102&amp;PERIODTYPE=QTR_STD&amp;SCFT=3&amp;window=popup_no_bar&amp;width=385&amp;height=120&amp;START_MAXIMIZED=FALSE&amp;creator=factset&amp;display_string=Audit"}</definedName>
    <definedName name="_101__FDSAUDITLINK__" hidden="1">{"fdsup://Directions/FactSet Auditing Viewer?action=AUDIT_VALUE&amp;DB=129&amp;ID1=03116210&amp;VALUEID=02001&amp;SDATE=201102&amp;PERIODTYPE=QTR_STD&amp;SCFT=3&amp;window=popup_no_bar&amp;width=385&amp;height=120&amp;START_MAXIMIZED=FALSE&amp;creator=factset&amp;display_string=Audit"}</definedName>
    <definedName name="_101__FDSAUDITLINK___1" localSheetId="4" hidden="1">{"fdsup://Directions/FactSet Auditing Viewer?action=AUDIT_VALUE&amp;DB=129&amp;ID1=03116210&amp;VALUEID=02001&amp;SDATE=201102&amp;PERIODTYPE=QTR_STD&amp;SCFT=3&amp;window=popup_no_bar&amp;width=385&amp;height=120&amp;START_MAXIMIZED=FALSE&amp;creator=factset&amp;display_string=Audit"}</definedName>
    <definedName name="_101__FDSAUDITLINK___1" hidden="1">{"fdsup://Directions/FactSet Auditing Viewer?action=AUDIT_VALUE&amp;DB=129&amp;ID1=03116210&amp;VALUEID=02001&amp;SDATE=201102&amp;PERIODTYPE=QTR_STD&amp;SCFT=3&amp;window=popup_no_bar&amp;width=385&amp;height=120&amp;START_MAXIMIZED=FALSE&amp;creator=factset&amp;display_string=Audit"}</definedName>
    <definedName name="_102__FDSAUDITLINK__" localSheetId="4" hidden="1">{"fdsup://directions/FAT Viewer?action=UPDATE&amp;creator=factset&amp;DYN_ARGS=TRUE&amp;DOC_NAME=FAT:FQL_AUDITING_CLIENT_TEMPLATE.FAT&amp;display_string=Audit&amp;VAR:KEY=VSXYLYBGBQ&amp;VAR:QUERY=RkZfREVCVChRVFIsMCk=&amp;WINDOW=FIRST_POPUP&amp;HEIGHT=450&amp;WIDTH=450&amp;START_MAXIMIZED=FALSE&amp;VA","R:CALENDAR=FIVEDAY&amp;VAR:SYMBOL=AMGN&amp;VAR:INDEX=0"}</definedName>
    <definedName name="_102__FDSAUDITLINK__" localSheetId="15" hidden="1">{"fdsup://directions/FAT Viewer?action=UPDATE&amp;creator=factset&amp;DYN_ARGS=TRUE&amp;DOC_NAME=FAT:FQL_AUDITING_CLIENT_TEMPLATE.FAT&amp;display_string=Audit&amp;VAR:KEY=VSXYLYBGBQ&amp;VAR:QUERY=RkZfREVCVChRVFIsMCk=&amp;WINDOW=FIRST_POPUP&amp;HEIGHT=450&amp;WIDTH=450&amp;START_MAXIMIZED=FALSE&amp;VA","R:CALENDAR=FIVEDAY&amp;VAR:SYMBOL=AMGN&amp;VAR:INDEX=0"}</definedName>
    <definedName name="_102__FDSAUDITLINK__" hidden="1">{"fdsup://directions/FAT Viewer?action=UPDATE&amp;creator=factset&amp;DYN_ARGS=TRUE&amp;DOC_NAME=FAT:FQL_AUDITING_CLIENT_TEMPLATE.FAT&amp;display_string=Audit&amp;VAR:KEY=VSXYLYBGBQ&amp;VAR:QUERY=RkZfREVCVChRVFIsMCk=&amp;WINDOW=FIRST_POPUP&amp;HEIGHT=450&amp;WIDTH=450&amp;START_MAXIMIZED=FALSE&amp;VA","R:CALENDAR=FIVEDAY&amp;VAR:SYMBOL=AMGN&amp;VAR:INDEX=0"}</definedName>
    <definedName name="_102__FDSAUDITLINK___1" localSheetId="4" hidden="1">{"fdsup://directions/FAT Viewer?action=UPDATE&amp;creator=factset&amp;DYN_ARGS=TRUE&amp;DOC_NAME=FAT:FQL_AUDITING_CLIENT_TEMPLATE.FAT&amp;display_string=Audit&amp;VAR:KEY=VSXYLYBGBQ&amp;VAR:QUERY=RkZfREVCVChRVFIsMCk=&amp;WINDOW=FIRST_POPUP&amp;HEIGHT=450&amp;WIDTH=450&amp;START_MAXIMIZED=FALSE&amp;VA","R:CALENDAR=FIVEDAY&amp;VAR:SYMBOL=AMGN&amp;VAR:INDEX=0"}</definedName>
    <definedName name="_102__FDSAUDITLINK___1" hidden="1">{"fdsup://directions/FAT Viewer?action=UPDATE&amp;creator=factset&amp;DYN_ARGS=TRUE&amp;DOC_NAME=FAT:FQL_AUDITING_CLIENT_TEMPLATE.FAT&amp;display_string=Audit&amp;VAR:KEY=VSXYLYBGBQ&amp;VAR:QUERY=RkZfREVCVChRVFIsMCk=&amp;WINDOW=FIRST_POPUP&amp;HEIGHT=450&amp;WIDTH=450&amp;START_MAXIMIZED=FALSE&amp;VA","R:CALENDAR=FIVEDAY&amp;VAR:SYMBOL=AMGN&amp;VAR:INDEX=0"}</definedName>
    <definedName name="_103__FDSAUDITLINK__" localSheetId="4" hidden="1">{"fdsup://Directions/FactSet Auditing Viewer?action=AUDIT_VALUE&amp;DB=129&amp;ID1=09062X10&amp;VALUEID=02001&amp;SDATE=201102&amp;PERIODTYPE=QTR_STD&amp;SCFT=3&amp;window=popup_no_bar&amp;width=385&amp;height=120&amp;START_MAXIMIZED=FALSE&amp;creator=factset&amp;display_string=Audit"}</definedName>
    <definedName name="_103__FDSAUDITLINK__" localSheetId="15" hidden="1">{"fdsup://Directions/FactSet Auditing Viewer?action=AUDIT_VALUE&amp;DB=129&amp;ID1=09062X10&amp;VALUEID=02001&amp;SDATE=201102&amp;PERIODTYPE=QTR_STD&amp;SCFT=3&amp;window=popup_no_bar&amp;width=385&amp;height=120&amp;START_MAXIMIZED=FALSE&amp;creator=factset&amp;display_string=Audit"}</definedName>
    <definedName name="_103__FDSAUDITLINK__" hidden="1">{"fdsup://Directions/FactSet Auditing Viewer?action=AUDIT_VALUE&amp;DB=129&amp;ID1=09062X10&amp;VALUEID=02001&amp;SDATE=201102&amp;PERIODTYPE=QTR_STD&amp;SCFT=3&amp;window=popup_no_bar&amp;width=385&amp;height=120&amp;START_MAXIMIZED=FALSE&amp;creator=factset&amp;display_string=Audit"}</definedName>
    <definedName name="_103__FDSAUDITLINK___1" localSheetId="4" hidden="1">{"fdsup://Directions/FactSet Auditing Viewer?action=AUDIT_VALUE&amp;DB=129&amp;ID1=09062X10&amp;VALUEID=02001&amp;SDATE=201102&amp;PERIODTYPE=QTR_STD&amp;SCFT=3&amp;window=popup_no_bar&amp;width=385&amp;height=120&amp;START_MAXIMIZED=FALSE&amp;creator=factset&amp;display_string=Audit"}</definedName>
    <definedName name="_103__FDSAUDITLINK___1" hidden="1">{"fdsup://Directions/FactSet Auditing Viewer?action=AUDIT_VALUE&amp;DB=129&amp;ID1=09062X10&amp;VALUEID=02001&amp;SDATE=201102&amp;PERIODTYPE=QTR_STD&amp;SCFT=3&amp;window=popup_no_bar&amp;width=385&amp;height=120&amp;START_MAXIMIZED=FALSE&amp;creator=factset&amp;display_string=Audit"}</definedName>
    <definedName name="_104__FDSAUDITLINK__" localSheetId="4" hidden="1">{"fdsup://directions/FAT Viewer?action=UPDATE&amp;creator=factset&amp;DYN_ARGS=TRUE&amp;DOC_NAME=FAT:FQL_AUDITING_CLIENT_TEMPLATE.FAT&amp;display_string=Audit&amp;VAR:KEY=VMDCDAZUDU&amp;VAR:QUERY=RkZfREVCVChRVFIsMCk=&amp;WINDOW=FIRST_POPUP&amp;HEIGHT=450&amp;WIDTH=450&amp;START_MAXIMIZED=FALSE&amp;VA","R:CALENDAR=FIVEDAY&amp;VAR:SYMBOL=BIIB&amp;VAR:INDEX=0"}</definedName>
    <definedName name="_104__FDSAUDITLINK__" localSheetId="15" hidden="1">{"fdsup://directions/FAT Viewer?action=UPDATE&amp;creator=factset&amp;DYN_ARGS=TRUE&amp;DOC_NAME=FAT:FQL_AUDITING_CLIENT_TEMPLATE.FAT&amp;display_string=Audit&amp;VAR:KEY=VMDCDAZUDU&amp;VAR:QUERY=RkZfREVCVChRVFIsMCk=&amp;WINDOW=FIRST_POPUP&amp;HEIGHT=450&amp;WIDTH=450&amp;START_MAXIMIZED=FALSE&amp;VA","R:CALENDAR=FIVEDAY&amp;VAR:SYMBOL=BIIB&amp;VAR:INDEX=0"}</definedName>
    <definedName name="_104__FDSAUDITLINK__" hidden="1">{"fdsup://directions/FAT Viewer?action=UPDATE&amp;creator=factset&amp;DYN_ARGS=TRUE&amp;DOC_NAME=FAT:FQL_AUDITING_CLIENT_TEMPLATE.FAT&amp;display_string=Audit&amp;VAR:KEY=VMDCDAZUDU&amp;VAR:QUERY=RkZfREVCVChRVFIsMCk=&amp;WINDOW=FIRST_POPUP&amp;HEIGHT=450&amp;WIDTH=450&amp;START_MAXIMIZED=FALSE&amp;VA","R:CALENDAR=FIVEDAY&amp;VAR:SYMBOL=BIIB&amp;VAR:INDEX=0"}</definedName>
    <definedName name="_104__FDSAUDITLINK___1" localSheetId="4" hidden="1">{"fdsup://directions/FAT Viewer?action=UPDATE&amp;creator=factset&amp;DYN_ARGS=TRUE&amp;DOC_NAME=FAT:FQL_AUDITING_CLIENT_TEMPLATE.FAT&amp;display_string=Audit&amp;VAR:KEY=VMDCDAZUDU&amp;VAR:QUERY=RkZfREVCVChRVFIsMCk=&amp;WINDOW=FIRST_POPUP&amp;HEIGHT=450&amp;WIDTH=450&amp;START_MAXIMIZED=FALSE&amp;VA","R:CALENDAR=FIVEDAY&amp;VAR:SYMBOL=BIIB&amp;VAR:INDEX=0"}</definedName>
    <definedName name="_104__FDSAUDITLINK___1" hidden="1">{"fdsup://directions/FAT Viewer?action=UPDATE&amp;creator=factset&amp;DYN_ARGS=TRUE&amp;DOC_NAME=FAT:FQL_AUDITING_CLIENT_TEMPLATE.FAT&amp;display_string=Audit&amp;VAR:KEY=VMDCDAZUDU&amp;VAR:QUERY=RkZfREVCVChRVFIsMCk=&amp;WINDOW=FIRST_POPUP&amp;HEIGHT=450&amp;WIDTH=450&amp;START_MAXIMIZED=FALSE&amp;VA","R:CALENDAR=FIVEDAY&amp;VAR:SYMBOL=BIIB&amp;VAR:INDEX=0"}</definedName>
    <definedName name="_105__FDSAUDITLINK__" localSheetId="4" hidden="1">{"fdsup://Directions/FactSet Auditing Viewer?action=AUDIT_VALUE&amp;DB=129&amp;ID1=15102010&amp;VALUEID=02001&amp;SDATE=201102&amp;PERIODTYPE=QTR_STD&amp;SCFT=3&amp;window=popup_no_bar&amp;width=385&amp;height=120&amp;START_MAXIMIZED=FALSE&amp;creator=factset&amp;display_string=Audit"}</definedName>
    <definedName name="_105__FDSAUDITLINK__" localSheetId="15" hidden="1">{"fdsup://Directions/FactSet Auditing Viewer?action=AUDIT_VALUE&amp;DB=129&amp;ID1=15102010&amp;VALUEID=02001&amp;SDATE=201102&amp;PERIODTYPE=QTR_STD&amp;SCFT=3&amp;window=popup_no_bar&amp;width=385&amp;height=120&amp;START_MAXIMIZED=FALSE&amp;creator=factset&amp;display_string=Audit"}</definedName>
    <definedName name="_105__FDSAUDITLINK__" hidden="1">{"fdsup://Directions/FactSet Auditing Viewer?action=AUDIT_VALUE&amp;DB=129&amp;ID1=15102010&amp;VALUEID=02001&amp;SDATE=201102&amp;PERIODTYPE=QTR_STD&amp;SCFT=3&amp;window=popup_no_bar&amp;width=385&amp;height=120&amp;START_MAXIMIZED=FALSE&amp;creator=factset&amp;display_string=Audit"}</definedName>
    <definedName name="_105__FDSAUDITLINK___1" localSheetId="4" hidden="1">{"fdsup://Directions/FactSet Auditing Viewer?action=AUDIT_VALUE&amp;DB=129&amp;ID1=15102010&amp;VALUEID=02001&amp;SDATE=201102&amp;PERIODTYPE=QTR_STD&amp;SCFT=3&amp;window=popup_no_bar&amp;width=385&amp;height=120&amp;START_MAXIMIZED=FALSE&amp;creator=factset&amp;display_string=Audit"}</definedName>
    <definedName name="_105__FDSAUDITLINK___1" hidden="1">{"fdsup://Directions/FactSet Auditing Viewer?action=AUDIT_VALUE&amp;DB=129&amp;ID1=15102010&amp;VALUEID=02001&amp;SDATE=201102&amp;PERIODTYPE=QTR_STD&amp;SCFT=3&amp;window=popup_no_bar&amp;width=385&amp;height=120&amp;START_MAXIMIZED=FALSE&amp;creator=factset&amp;display_string=Audit"}</definedName>
    <definedName name="_106__FDSAUDITLINK__" localSheetId="4" hidden="1">{"fdsup://directions/FAT Viewer?action=UPDATE&amp;creator=factset&amp;DYN_ARGS=TRUE&amp;DOC_NAME=FAT:FQL_AUDITING_CLIENT_TEMPLATE.FAT&amp;display_string=Audit&amp;VAR:KEY=PAZYDCHIJW&amp;VAR:QUERY=RkZfREVCVChRVFIsMCk=&amp;WINDOW=FIRST_POPUP&amp;HEIGHT=450&amp;WIDTH=450&amp;START_MAXIMIZED=FALSE&amp;VA","R:CALENDAR=FIVEDAY&amp;VAR:SYMBOL=CELG&amp;VAR:INDEX=0"}</definedName>
    <definedName name="_106__FDSAUDITLINK__" localSheetId="15" hidden="1">{"fdsup://directions/FAT Viewer?action=UPDATE&amp;creator=factset&amp;DYN_ARGS=TRUE&amp;DOC_NAME=FAT:FQL_AUDITING_CLIENT_TEMPLATE.FAT&amp;display_string=Audit&amp;VAR:KEY=PAZYDCHIJW&amp;VAR:QUERY=RkZfREVCVChRVFIsMCk=&amp;WINDOW=FIRST_POPUP&amp;HEIGHT=450&amp;WIDTH=450&amp;START_MAXIMIZED=FALSE&amp;VA","R:CALENDAR=FIVEDAY&amp;VAR:SYMBOL=CELG&amp;VAR:INDEX=0"}</definedName>
    <definedName name="_106__FDSAUDITLINK__" hidden="1">{"fdsup://directions/FAT Viewer?action=UPDATE&amp;creator=factset&amp;DYN_ARGS=TRUE&amp;DOC_NAME=FAT:FQL_AUDITING_CLIENT_TEMPLATE.FAT&amp;display_string=Audit&amp;VAR:KEY=PAZYDCHIJW&amp;VAR:QUERY=RkZfREVCVChRVFIsMCk=&amp;WINDOW=FIRST_POPUP&amp;HEIGHT=450&amp;WIDTH=450&amp;START_MAXIMIZED=FALSE&amp;VA","R:CALENDAR=FIVEDAY&amp;VAR:SYMBOL=CELG&amp;VAR:INDEX=0"}</definedName>
    <definedName name="_106__FDSAUDITLINK___1" localSheetId="4" hidden="1">{"fdsup://directions/FAT Viewer?action=UPDATE&amp;creator=factset&amp;DYN_ARGS=TRUE&amp;DOC_NAME=FAT:FQL_AUDITING_CLIENT_TEMPLATE.FAT&amp;display_string=Audit&amp;VAR:KEY=PAZYDCHIJW&amp;VAR:QUERY=RkZfREVCVChRVFIsMCk=&amp;WINDOW=FIRST_POPUP&amp;HEIGHT=450&amp;WIDTH=450&amp;START_MAXIMIZED=FALSE&amp;VA","R:CALENDAR=FIVEDAY&amp;VAR:SYMBOL=CELG&amp;VAR:INDEX=0"}</definedName>
    <definedName name="_106__FDSAUDITLINK___1" hidden="1">{"fdsup://directions/FAT Viewer?action=UPDATE&amp;creator=factset&amp;DYN_ARGS=TRUE&amp;DOC_NAME=FAT:FQL_AUDITING_CLIENT_TEMPLATE.FAT&amp;display_string=Audit&amp;VAR:KEY=PAZYDCHIJW&amp;VAR:QUERY=RkZfREVCVChRVFIsMCk=&amp;WINDOW=FIRST_POPUP&amp;HEIGHT=450&amp;WIDTH=450&amp;START_MAXIMIZED=FALSE&amp;VA","R:CALENDAR=FIVEDAY&amp;VAR:SYMBOL=CELG&amp;VAR:INDEX=0"}</definedName>
    <definedName name="_107__FDSAUDITLINK__" localSheetId="4" hidden="1">{"fdsup://Directions/FactSet Auditing Viewer?action=AUDIT_VALUE&amp;DB=129&amp;ID1=37555810&amp;VALUEID=02001&amp;SDATE=201102&amp;PERIODTYPE=QTR_STD&amp;SCFT=3&amp;window=popup_no_bar&amp;width=385&amp;height=120&amp;START_MAXIMIZED=FALSE&amp;creator=factset&amp;display_string=Audit"}</definedName>
    <definedName name="_107__FDSAUDITLINK__" localSheetId="15" hidden="1">{"fdsup://Directions/FactSet Auditing Viewer?action=AUDIT_VALUE&amp;DB=129&amp;ID1=37555810&amp;VALUEID=02001&amp;SDATE=201102&amp;PERIODTYPE=QTR_STD&amp;SCFT=3&amp;window=popup_no_bar&amp;width=385&amp;height=120&amp;START_MAXIMIZED=FALSE&amp;creator=factset&amp;display_string=Audit"}</definedName>
    <definedName name="_107__FDSAUDITLINK__" hidden="1">{"fdsup://Directions/FactSet Auditing Viewer?action=AUDIT_VALUE&amp;DB=129&amp;ID1=37555810&amp;VALUEID=02001&amp;SDATE=201102&amp;PERIODTYPE=QTR_STD&amp;SCFT=3&amp;window=popup_no_bar&amp;width=385&amp;height=120&amp;START_MAXIMIZED=FALSE&amp;creator=factset&amp;display_string=Audit"}</definedName>
    <definedName name="_107__FDSAUDITLINK___1" localSheetId="4" hidden="1">{"fdsup://Directions/FactSet Auditing Viewer?action=AUDIT_VALUE&amp;DB=129&amp;ID1=37555810&amp;VALUEID=02001&amp;SDATE=201102&amp;PERIODTYPE=QTR_STD&amp;SCFT=3&amp;window=popup_no_bar&amp;width=385&amp;height=120&amp;START_MAXIMIZED=FALSE&amp;creator=factset&amp;display_string=Audit"}</definedName>
    <definedName name="_107__FDSAUDITLINK___1" hidden="1">{"fdsup://Directions/FactSet Auditing Viewer?action=AUDIT_VALUE&amp;DB=129&amp;ID1=37555810&amp;VALUEID=02001&amp;SDATE=201102&amp;PERIODTYPE=QTR_STD&amp;SCFT=3&amp;window=popup_no_bar&amp;width=385&amp;height=120&amp;START_MAXIMIZED=FALSE&amp;creator=factset&amp;display_string=Audit"}</definedName>
    <definedName name="_108__FDSAUDITLINK__" localSheetId="4" hidden="1">{"fdsup://directions/FAT Viewer?action=UPDATE&amp;creator=factset&amp;DYN_ARGS=TRUE&amp;DOC_NAME=FAT:FQL_AUDITING_CLIENT_TEMPLATE.FAT&amp;display_string=Audit&amp;VAR:KEY=JEFCXSDILQ&amp;VAR:QUERY=RkZfREVCVChRVFIsMCk=&amp;WINDOW=FIRST_POPUP&amp;HEIGHT=450&amp;WIDTH=450&amp;START_MAXIMIZED=FALSE&amp;VA","R:CALENDAR=FIVEDAY&amp;VAR:SYMBOL=GILD&amp;VAR:INDEX=0"}</definedName>
    <definedName name="_108__FDSAUDITLINK__" localSheetId="15" hidden="1">{"fdsup://directions/FAT Viewer?action=UPDATE&amp;creator=factset&amp;DYN_ARGS=TRUE&amp;DOC_NAME=FAT:FQL_AUDITING_CLIENT_TEMPLATE.FAT&amp;display_string=Audit&amp;VAR:KEY=JEFCXSDILQ&amp;VAR:QUERY=RkZfREVCVChRVFIsMCk=&amp;WINDOW=FIRST_POPUP&amp;HEIGHT=450&amp;WIDTH=450&amp;START_MAXIMIZED=FALSE&amp;VA","R:CALENDAR=FIVEDAY&amp;VAR:SYMBOL=GILD&amp;VAR:INDEX=0"}</definedName>
    <definedName name="_108__FDSAUDITLINK__" hidden="1">{"fdsup://directions/FAT Viewer?action=UPDATE&amp;creator=factset&amp;DYN_ARGS=TRUE&amp;DOC_NAME=FAT:FQL_AUDITING_CLIENT_TEMPLATE.FAT&amp;display_string=Audit&amp;VAR:KEY=JEFCXSDILQ&amp;VAR:QUERY=RkZfREVCVChRVFIsMCk=&amp;WINDOW=FIRST_POPUP&amp;HEIGHT=450&amp;WIDTH=450&amp;START_MAXIMIZED=FALSE&amp;VA","R:CALENDAR=FIVEDAY&amp;VAR:SYMBOL=GILD&amp;VAR:INDEX=0"}</definedName>
    <definedName name="_108__FDSAUDITLINK___1" localSheetId="4" hidden="1">{"fdsup://directions/FAT Viewer?action=UPDATE&amp;creator=factset&amp;DYN_ARGS=TRUE&amp;DOC_NAME=FAT:FQL_AUDITING_CLIENT_TEMPLATE.FAT&amp;display_string=Audit&amp;VAR:KEY=JEFCXSDILQ&amp;VAR:QUERY=RkZfREVCVChRVFIsMCk=&amp;WINDOW=FIRST_POPUP&amp;HEIGHT=450&amp;WIDTH=450&amp;START_MAXIMIZED=FALSE&amp;VA","R:CALENDAR=FIVEDAY&amp;VAR:SYMBOL=GILD&amp;VAR:INDEX=0"}</definedName>
    <definedName name="_108__FDSAUDITLINK___1" hidden="1">{"fdsup://directions/FAT Viewer?action=UPDATE&amp;creator=factset&amp;DYN_ARGS=TRUE&amp;DOC_NAME=FAT:FQL_AUDITING_CLIENT_TEMPLATE.FAT&amp;display_string=Audit&amp;VAR:KEY=JEFCXSDILQ&amp;VAR:QUERY=RkZfREVCVChRVFIsMCk=&amp;WINDOW=FIRST_POPUP&amp;HEIGHT=450&amp;WIDTH=450&amp;START_MAXIMIZED=FALSE&amp;VA","R:CALENDAR=FIVEDAY&amp;VAR:SYMBOL=GILD&amp;VAR:INDEX=0"}</definedName>
    <definedName name="_109__FDSAUDITLINK__" localSheetId="4" hidden="1">{"fdsup://Directions/FactSet Auditing Viewer?action=AUDIT_VALUE&amp;DB=129&amp;ID1=01849010&amp;VALUEID=02001&amp;SDATE=201102&amp;PERIODTYPE=QTR_STD&amp;SCFT=3&amp;window=popup_no_bar&amp;width=385&amp;height=120&amp;START_MAXIMIZED=FALSE&amp;creator=factset&amp;display_string=Audit"}</definedName>
    <definedName name="_109__FDSAUDITLINK__" localSheetId="15" hidden="1">{"fdsup://Directions/FactSet Auditing Viewer?action=AUDIT_VALUE&amp;DB=129&amp;ID1=01849010&amp;VALUEID=02001&amp;SDATE=201102&amp;PERIODTYPE=QTR_STD&amp;SCFT=3&amp;window=popup_no_bar&amp;width=385&amp;height=120&amp;START_MAXIMIZED=FALSE&amp;creator=factset&amp;display_string=Audit"}</definedName>
    <definedName name="_109__FDSAUDITLINK__" hidden="1">{"fdsup://Directions/FactSet Auditing Viewer?action=AUDIT_VALUE&amp;DB=129&amp;ID1=01849010&amp;VALUEID=02001&amp;SDATE=201102&amp;PERIODTYPE=QTR_STD&amp;SCFT=3&amp;window=popup_no_bar&amp;width=385&amp;height=120&amp;START_MAXIMIZED=FALSE&amp;creator=factset&amp;display_string=Audit"}</definedName>
    <definedName name="_109__FDSAUDITLINK___1" localSheetId="4" hidden="1">{"fdsup://Directions/FactSet Auditing Viewer?action=AUDIT_VALUE&amp;DB=129&amp;ID1=01849010&amp;VALUEID=02001&amp;SDATE=201102&amp;PERIODTYPE=QTR_STD&amp;SCFT=3&amp;window=popup_no_bar&amp;width=385&amp;height=120&amp;START_MAXIMIZED=FALSE&amp;creator=factset&amp;display_string=Audit"}</definedName>
    <definedName name="_109__FDSAUDITLINK___1" hidden="1">{"fdsup://Directions/FactSet Auditing Viewer?action=AUDIT_VALUE&amp;DB=129&amp;ID1=01849010&amp;VALUEID=02001&amp;SDATE=201102&amp;PERIODTYPE=QTR_STD&amp;SCFT=3&amp;window=popup_no_bar&amp;width=385&amp;height=120&amp;START_MAXIMIZED=FALSE&amp;creator=factset&amp;display_string=Audit"}</definedName>
    <definedName name="_11__123Graph_BADV_PCE" localSheetId="4" hidden="1">#REF!</definedName>
    <definedName name="_11__123Graph_BADV_PCE" localSheetId="15" hidden="1">#REF!</definedName>
    <definedName name="_11__123Graph_BADV_PCE" hidden="1">#REF!</definedName>
    <definedName name="_11__123Graph_LBL_ACHART_4" localSheetId="4" hidden="1">#REF!</definedName>
    <definedName name="_11__123Graph_LBL_ACHART_4" localSheetId="15" hidden="1">#REF!</definedName>
    <definedName name="_11__123Graph_LBL_ACHART_4" hidden="1">#REF!</definedName>
    <definedName name="_11__FDSAUDITLINK__" localSheetId="4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__FDSAUDITLINK__" localSheetId="15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__FDSAUDITLINK__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__FDSAUDITLINK___1" localSheetId="4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__FDSAUDITLINK___1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__FDSAUDITLINK__" localSheetId="4" hidden="1">{"fdsup://directions/FAT Viewer?action=UPDATE&amp;creator=factset&amp;DYN_ARGS=TRUE&amp;DOC_NAME=FAT:FQL_AUDITING_CLIENT_TEMPLATE.FAT&amp;display_string=Audit&amp;VAR:KEY=VUZWFCLEDW&amp;VAR:QUERY=RkZfREVCVChRVFIsMCk=&amp;WINDOW=FIRST_POPUP&amp;HEIGHT=450&amp;WIDTH=450&amp;START_MAXIMIZED=FALSE&amp;VA","R:CALENDAR=FIVEDAY&amp;VAR:SYMBOL=AGN&amp;VAR:INDEX=0"}</definedName>
    <definedName name="_110__FDSAUDITLINK__" localSheetId="15" hidden="1">{"fdsup://directions/FAT Viewer?action=UPDATE&amp;creator=factset&amp;DYN_ARGS=TRUE&amp;DOC_NAME=FAT:FQL_AUDITING_CLIENT_TEMPLATE.FAT&amp;display_string=Audit&amp;VAR:KEY=VUZWFCLEDW&amp;VAR:QUERY=RkZfREVCVChRVFIsMCk=&amp;WINDOW=FIRST_POPUP&amp;HEIGHT=450&amp;WIDTH=450&amp;START_MAXIMIZED=FALSE&amp;VA","R:CALENDAR=FIVEDAY&amp;VAR:SYMBOL=AGN&amp;VAR:INDEX=0"}</definedName>
    <definedName name="_110__FDSAUDITLINK__" hidden="1">{"fdsup://directions/FAT Viewer?action=UPDATE&amp;creator=factset&amp;DYN_ARGS=TRUE&amp;DOC_NAME=FAT:FQL_AUDITING_CLIENT_TEMPLATE.FAT&amp;display_string=Audit&amp;VAR:KEY=VUZWFCLEDW&amp;VAR:QUERY=RkZfREVCVChRVFIsMCk=&amp;WINDOW=FIRST_POPUP&amp;HEIGHT=450&amp;WIDTH=450&amp;START_MAXIMIZED=FALSE&amp;VA","R:CALENDAR=FIVEDAY&amp;VAR:SYMBOL=AGN&amp;VAR:INDEX=0"}</definedName>
    <definedName name="_110__FDSAUDITLINK___1" localSheetId="4" hidden="1">{"fdsup://directions/FAT Viewer?action=UPDATE&amp;creator=factset&amp;DYN_ARGS=TRUE&amp;DOC_NAME=FAT:FQL_AUDITING_CLIENT_TEMPLATE.FAT&amp;display_string=Audit&amp;VAR:KEY=VUZWFCLEDW&amp;VAR:QUERY=RkZfREVCVChRVFIsMCk=&amp;WINDOW=FIRST_POPUP&amp;HEIGHT=450&amp;WIDTH=450&amp;START_MAXIMIZED=FALSE&amp;VA","R:CALENDAR=FIVEDAY&amp;VAR:SYMBOL=AGN&amp;VAR:INDEX=0"}</definedName>
    <definedName name="_110__FDSAUDITLINK___1" hidden="1">{"fdsup://directions/FAT Viewer?action=UPDATE&amp;creator=factset&amp;DYN_ARGS=TRUE&amp;DOC_NAME=FAT:FQL_AUDITING_CLIENT_TEMPLATE.FAT&amp;display_string=Audit&amp;VAR:KEY=VUZWFCLEDW&amp;VAR:QUERY=RkZfREVCVChRVFIsMCk=&amp;WINDOW=FIRST_POPUP&amp;HEIGHT=450&amp;WIDTH=450&amp;START_MAXIMIZED=FALSE&amp;VA","R:CALENDAR=FIVEDAY&amp;VAR:SYMBOL=AGN&amp;VAR:INDEX=0"}</definedName>
    <definedName name="_111__FDSAUDITLINK__" localSheetId="4" hidden="1">{"fdsup://Directions/FactSet Auditing Viewer?action=AUDIT_VALUE&amp;DB=129&amp;ID1=15670810&amp;VALUEID=02001&amp;SDATE=201102&amp;PERIODTYPE=QTR_STD&amp;SCFT=3&amp;window=popup_no_bar&amp;width=385&amp;height=120&amp;START_MAXIMIZED=FALSE&amp;creator=factset&amp;display_string=Audit"}</definedName>
    <definedName name="_111__FDSAUDITLINK__" localSheetId="15" hidden="1">{"fdsup://Directions/FactSet Auditing Viewer?action=AUDIT_VALUE&amp;DB=129&amp;ID1=15670810&amp;VALUEID=02001&amp;SDATE=201102&amp;PERIODTYPE=QTR_STD&amp;SCFT=3&amp;window=popup_no_bar&amp;width=385&amp;height=120&amp;START_MAXIMIZED=FALSE&amp;creator=factset&amp;display_string=Audit"}</definedName>
    <definedName name="_111__FDSAUDITLINK__" hidden="1">{"fdsup://Directions/FactSet Auditing Viewer?action=AUDIT_VALUE&amp;DB=129&amp;ID1=15670810&amp;VALUEID=02001&amp;SDATE=201102&amp;PERIODTYPE=QTR_STD&amp;SCFT=3&amp;window=popup_no_bar&amp;width=385&amp;height=120&amp;START_MAXIMIZED=FALSE&amp;creator=factset&amp;display_string=Audit"}</definedName>
    <definedName name="_111__FDSAUDITLINK___1" localSheetId="4" hidden="1">{"fdsup://Directions/FactSet Auditing Viewer?action=AUDIT_VALUE&amp;DB=129&amp;ID1=15670810&amp;VALUEID=02001&amp;SDATE=201102&amp;PERIODTYPE=QTR_STD&amp;SCFT=3&amp;window=popup_no_bar&amp;width=385&amp;height=120&amp;START_MAXIMIZED=FALSE&amp;creator=factset&amp;display_string=Audit"}</definedName>
    <definedName name="_111__FDSAUDITLINK___1" hidden="1">{"fdsup://Directions/FactSet Auditing Viewer?action=AUDIT_VALUE&amp;DB=129&amp;ID1=15670810&amp;VALUEID=02001&amp;SDATE=201102&amp;PERIODTYPE=QTR_STD&amp;SCFT=3&amp;window=popup_no_bar&amp;width=385&amp;height=120&amp;START_MAXIMIZED=FALSE&amp;creator=factset&amp;display_string=Audit"}</definedName>
    <definedName name="_112__FDSAUDITLINK__" localSheetId="4" hidden="1">{"fdsup://directions/FAT Viewer?action=UPDATE&amp;creator=factset&amp;DYN_ARGS=TRUE&amp;DOC_NAME=FAT:FQL_AUDITING_CLIENT_TEMPLATE.FAT&amp;display_string=Audit&amp;VAR:KEY=BCLCTSFIVE&amp;VAR:QUERY=RkZfREVCVChRVFIsMCk=&amp;WINDOW=FIRST_POPUP&amp;HEIGHT=450&amp;WIDTH=450&amp;START_MAXIMIZED=FALSE&amp;VA","R:CALENDAR=FIVEDAY&amp;VAR:SYMBOL=CEPH&amp;VAR:INDEX=0"}</definedName>
    <definedName name="_112__FDSAUDITLINK__" localSheetId="15" hidden="1">{"fdsup://directions/FAT Viewer?action=UPDATE&amp;creator=factset&amp;DYN_ARGS=TRUE&amp;DOC_NAME=FAT:FQL_AUDITING_CLIENT_TEMPLATE.FAT&amp;display_string=Audit&amp;VAR:KEY=BCLCTSFIVE&amp;VAR:QUERY=RkZfREVCVChRVFIsMCk=&amp;WINDOW=FIRST_POPUP&amp;HEIGHT=450&amp;WIDTH=450&amp;START_MAXIMIZED=FALSE&amp;VA","R:CALENDAR=FIVEDAY&amp;VAR:SYMBOL=CEPH&amp;VAR:INDEX=0"}</definedName>
    <definedName name="_112__FDSAUDITLINK__" hidden="1">{"fdsup://directions/FAT Viewer?action=UPDATE&amp;creator=factset&amp;DYN_ARGS=TRUE&amp;DOC_NAME=FAT:FQL_AUDITING_CLIENT_TEMPLATE.FAT&amp;display_string=Audit&amp;VAR:KEY=BCLCTSFIVE&amp;VAR:QUERY=RkZfREVCVChRVFIsMCk=&amp;WINDOW=FIRST_POPUP&amp;HEIGHT=450&amp;WIDTH=450&amp;START_MAXIMIZED=FALSE&amp;VA","R:CALENDAR=FIVEDAY&amp;VAR:SYMBOL=CEPH&amp;VAR:INDEX=0"}</definedName>
    <definedName name="_112__FDSAUDITLINK___1" localSheetId="4" hidden="1">{"fdsup://directions/FAT Viewer?action=UPDATE&amp;creator=factset&amp;DYN_ARGS=TRUE&amp;DOC_NAME=FAT:FQL_AUDITING_CLIENT_TEMPLATE.FAT&amp;display_string=Audit&amp;VAR:KEY=BCLCTSFIVE&amp;VAR:QUERY=RkZfREVCVChRVFIsMCk=&amp;WINDOW=FIRST_POPUP&amp;HEIGHT=450&amp;WIDTH=450&amp;START_MAXIMIZED=FALSE&amp;VA","R:CALENDAR=FIVEDAY&amp;VAR:SYMBOL=CEPH&amp;VAR:INDEX=0"}</definedName>
    <definedName name="_112__FDSAUDITLINK___1" hidden="1">{"fdsup://directions/FAT Viewer?action=UPDATE&amp;creator=factset&amp;DYN_ARGS=TRUE&amp;DOC_NAME=FAT:FQL_AUDITING_CLIENT_TEMPLATE.FAT&amp;display_string=Audit&amp;VAR:KEY=BCLCTSFIVE&amp;VAR:QUERY=RkZfREVCVChRVFIsMCk=&amp;WINDOW=FIRST_POPUP&amp;HEIGHT=450&amp;WIDTH=450&amp;START_MAXIMIZED=FALSE&amp;VA","R:CALENDAR=FIVEDAY&amp;VAR:SYMBOL=CEPH&amp;VAR:INDEX=0"}</definedName>
    <definedName name="_113__FDSAUDITLINK__" localSheetId="4" hidden="1">{"fdsup://Directions/FactSet Auditing Viewer?action=AUDIT_VALUE&amp;DB=129&amp;ID1=29264F20&amp;VALUEID=02001&amp;SDATE=201102&amp;PERIODTYPE=QTR_STD&amp;SCFT=3&amp;window=popup_no_bar&amp;width=385&amp;height=120&amp;START_MAXIMIZED=FALSE&amp;creator=factset&amp;display_string=Audit"}</definedName>
    <definedName name="_113__FDSAUDITLINK__" localSheetId="15" hidden="1">{"fdsup://Directions/FactSet Auditing Viewer?action=AUDIT_VALUE&amp;DB=129&amp;ID1=29264F20&amp;VALUEID=02001&amp;SDATE=201102&amp;PERIODTYPE=QTR_STD&amp;SCFT=3&amp;window=popup_no_bar&amp;width=385&amp;height=120&amp;START_MAXIMIZED=FALSE&amp;creator=factset&amp;display_string=Audit"}</definedName>
    <definedName name="_113__FDSAUDITLINK__" hidden="1">{"fdsup://Directions/FactSet Auditing Viewer?action=AUDIT_VALUE&amp;DB=129&amp;ID1=29264F20&amp;VALUEID=02001&amp;SDATE=201102&amp;PERIODTYPE=QTR_STD&amp;SCFT=3&amp;window=popup_no_bar&amp;width=385&amp;height=120&amp;START_MAXIMIZED=FALSE&amp;creator=factset&amp;display_string=Audit"}</definedName>
    <definedName name="_113__FDSAUDITLINK___1" localSheetId="4" hidden="1">{"fdsup://Directions/FactSet Auditing Viewer?action=AUDIT_VALUE&amp;DB=129&amp;ID1=29264F20&amp;VALUEID=02001&amp;SDATE=201102&amp;PERIODTYPE=QTR_STD&amp;SCFT=3&amp;window=popup_no_bar&amp;width=385&amp;height=120&amp;START_MAXIMIZED=FALSE&amp;creator=factset&amp;display_string=Audit"}</definedName>
    <definedName name="_113__FDSAUDITLINK___1" hidden="1">{"fdsup://Directions/FactSet Auditing Viewer?action=AUDIT_VALUE&amp;DB=129&amp;ID1=29264F20&amp;VALUEID=02001&amp;SDATE=201102&amp;PERIODTYPE=QTR_STD&amp;SCFT=3&amp;window=popup_no_bar&amp;width=385&amp;height=120&amp;START_MAXIMIZED=FALSE&amp;creator=factset&amp;display_string=Audit"}</definedName>
    <definedName name="_114__FDSAUDITLINK__" localSheetId="4" hidden="1">{"fdsup://directions/FAT Viewer?action=UPDATE&amp;creator=factset&amp;DYN_ARGS=TRUE&amp;DOC_NAME=FAT:FQL_AUDITING_CLIENT_TEMPLATE.FAT&amp;display_string=Audit&amp;VAR:KEY=VIDYPCHCVC&amp;VAR:QUERY=RkZfREVCVChRVFIsMCk=&amp;WINDOW=FIRST_POPUP&amp;HEIGHT=450&amp;WIDTH=450&amp;START_MAXIMIZED=FALSE&amp;VA","R:CALENDAR=FIVEDAY&amp;VAR:SYMBOL=ENDP&amp;VAR:INDEX=0"}</definedName>
    <definedName name="_114__FDSAUDITLINK__" localSheetId="15" hidden="1">{"fdsup://directions/FAT Viewer?action=UPDATE&amp;creator=factset&amp;DYN_ARGS=TRUE&amp;DOC_NAME=FAT:FQL_AUDITING_CLIENT_TEMPLATE.FAT&amp;display_string=Audit&amp;VAR:KEY=VIDYPCHCVC&amp;VAR:QUERY=RkZfREVCVChRVFIsMCk=&amp;WINDOW=FIRST_POPUP&amp;HEIGHT=450&amp;WIDTH=450&amp;START_MAXIMIZED=FALSE&amp;VA","R:CALENDAR=FIVEDAY&amp;VAR:SYMBOL=ENDP&amp;VAR:INDEX=0"}</definedName>
    <definedName name="_114__FDSAUDITLINK__" hidden="1">{"fdsup://directions/FAT Viewer?action=UPDATE&amp;creator=factset&amp;DYN_ARGS=TRUE&amp;DOC_NAME=FAT:FQL_AUDITING_CLIENT_TEMPLATE.FAT&amp;display_string=Audit&amp;VAR:KEY=VIDYPCHCVC&amp;VAR:QUERY=RkZfREVCVChRVFIsMCk=&amp;WINDOW=FIRST_POPUP&amp;HEIGHT=450&amp;WIDTH=450&amp;START_MAXIMIZED=FALSE&amp;VA","R:CALENDAR=FIVEDAY&amp;VAR:SYMBOL=ENDP&amp;VAR:INDEX=0"}</definedName>
    <definedName name="_114__FDSAUDITLINK___1" localSheetId="4" hidden="1">{"fdsup://directions/FAT Viewer?action=UPDATE&amp;creator=factset&amp;DYN_ARGS=TRUE&amp;DOC_NAME=FAT:FQL_AUDITING_CLIENT_TEMPLATE.FAT&amp;display_string=Audit&amp;VAR:KEY=VIDYPCHCVC&amp;VAR:QUERY=RkZfREVCVChRVFIsMCk=&amp;WINDOW=FIRST_POPUP&amp;HEIGHT=450&amp;WIDTH=450&amp;START_MAXIMIZED=FALSE&amp;VA","R:CALENDAR=FIVEDAY&amp;VAR:SYMBOL=ENDP&amp;VAR:INDEX=0"}</definedName>
    <definedName name="_114__FDSAUDITLINK___1" hidden="1">{"fdsup://directions/FAT Viewer?action=UPDATE&amp;creator=factset&amp;DYN_ARGS=TRUE&amp;DOC_NAME=FAT:FQL_AUDITING_CLIENT_TEMPLATE.FAT&amp;display_string=Audit&amp;VAR:KEY=VIDYPCHCVC&amp;VAR:QUERY=RkZfREVCVChRVFIsMCk=&amp;WINDOW=FIRST_POPUP&amp;HEIGHT=450&amp;WIDTH=450&amp;START_MAXIMIZED=FALSE&amp;VA","R:CALENDAR=FIVEDAY&amp;VAR:SYMBOL=ENDP&amp;VAR:INDEX=0"}</definedName>
    <definedName name="_115__FDSAUDITLINK__" localSheetId="4" hidden="1">{"fdsup://Directions/FactSet Auditing Viewer?action=AUDIT_VALUE&amp;DB=129&amp;ID1=34583810&amp;VALUEID=02001&amp;SDATE=201101&amp;PERIODTYPE=QTR_STD&amp;SCFT=3&amp;window=popup_no_bar&amp;width=385&amp;height=120&amp;START_MAXIMIZED=FALSE&amp;creator=factset&amp;display_string=Audit"}</definedName>
    <definedName name="_115__FDSAUDITLINK__" localSheetId="15" hidden="1">{"fdsup://Directions/FactSet Auditing Viewer?action=AUDIT_VALUE&amp;DB=129&amp;ID1=34583810&amp;VALUEID=02001&amp;SDATE=201101&amp;PERIODTYPE=QTR_STD&amp;SCFT=3&amp;window=popup_no_bar&amp;width=385&amp;height=120&amp;START_MAXIMIZED=FALSE&amp;creator=factset&amp;display_string=Audit"}</definedName>
    <definedName name="_115__FDSAUDITLINK__" hidden="1">{"fdsup://Directions/FactSet Auditing Viewer?action=AUDIT_VALUE&amp;DB=129&amp;ID1=34583810&amp;VALUEID=02001&amp;SDATE=201101&amp;PERIODTYPE=QTR_STD&amp;SCFT=3&amp;window=popup_no_bar&amp;width=385&amp;height=120&amp;START_MAXIMIZED=FALSE&amp;creator=factset&amp;display_string=Audit"}</definedName>
    <definedName name="_115__FDSAUDITLINK___1" localSheetId="4" hidden="1">{"fdsup://Directions/FactSet Auditing Viewer?action=AUDIT_VALUE&amp;DB=129&amp;ID1=34583810&amp;VALUEID=02001&amp;SDATE=201101&amp;PERIODTYPE=QTR_STD&amp;SCFT=3&amp;window=popup_no_bar&amp;width=385&amp;height=120&amp;START_MAXIMIZED=FALSE&amp;creator=factset&amp;display_string=Audit"}</definedName>
    <definedName name="_115__FDSAUDITLINK___1" hidden="1">{"fdsup://Directions/FactSet Auditing Viewer?action=AUDIT_VALUE&amp;DB=129&amp;ID1=34583810&amp;VALUEID=02001&amp;SDATE=201101&amp;PERIODTYPE=QTR_STD&amp;SCFT=3&amp;window=popup_no_bar&amp;width=385&amp;height=120&amp;START_MAXIMIZED=FALSE&amp;creator=factset&amp;display_string=Audit"}</definedName>
    <definedName name="_116__FDSAUDITLINK__" localSheetId="4" hidden="1">{"fdsup://directions/FAT Viewer?action=UPDATE&amp;creator=factset&amp;DYN_ARGS=TRUE&amp;DOC_NAME=FAT:FQL_AUDITING_CLIENT_TEMPLATE.FAT&amp;display_string=Audit&amp;VAR:KEY=VSVENCJCNO&amp;VAR:QUERY=RkZfREVCVChRVFIsMCk=&amp;WINDOW=FIRST_POPUP&amp;HEIGHT=450&amp;WIDTH=450&amp;START_MAXIMIZED=FALSE&amp;VA","R:CALENDAR=FIVEDAY&amp;VAR:SYMBOL=FRX&amp;VAR:INDEX=0"}</definedName>
    <definedName name="_116__FDSAUDITLINK__" localSheetId="15" hidden="1">{"fdsup://directions/FAT Viewer?action=UPDATE&amp;creator=factset&amp;DYN_ARGS=TRUE&amp;DOC_NAME=FAT:FQL_AUDITING_CLIENT_TEMPLATE.FAT&amp;display_string=Audit&amp;VAR:KEY=VSVENCJCNO&amp;VAR:QUERY=RkZfREVCVChRVFIsMCk=&amp;WINDOW=FIRST_POPUP&amp;HEIGHT=450&amp;WIDTH=450&amp;START_MAXIMIZED=FALSE&amp;VA","R:CALENDAR=FIVEDAY&amp;VAR:SYMBOL=FRX&amp;VAR:INDEX=0"}</definedName>
    <definedName name="_116__FDSAUDITLINK__" hidden="1">{"fdsup://directions/FAT Viewer?action=UPDATE&amp;creator=factset&amp;DYN_ARGS=TRUE&amp;DOC_NAME=FAT:FQL_AUDITING_CLIENT_TEMPLATE.FAT&amp;display_string=Audit&amp;VAR:KEY=VSVENCJCNO&amp;VAR:QUERY=RkZfREVCVChRVFIsMCk=&amp;WINDOW=FIRST_POPUP&amp;HEIGHT=450&amp;WIDTH=450&amp;START_MAXIMIZED=FALSE&amp;VA","R:CALENDAR=FIVEDAY&amp;VAR:SYMBOL=FRX&amp;VAR:INDEX=0"}</definedName>
    <definedName name="_116__FDSAUDITLINK___1" localSheetId="4" hidden="1">{"fdsup://directions/FAT Viewer?action=UPDATE&amp;creator=factset&amp;DYN_ARGS=TRUE&amp;DOC_NAME=FAT:FQL_AUDITING_CLIENT_TEMPLATE.FAT&amp;display_string=Audit&amp;VAR:KEY=VSVENCJCNO&amp;VAR:QUERY=RkZfREVCVChRVFIsMCk=&amp;WINDOW=FIRST_POPUP&amp;HEIGHT=450&amp;WIDTH=450&amp;START_MAXIMIZED=FALSE&amp;VA","R:CALENDAR=FIVEDAY&amp;VAR:SYMBOL=FRX&amp;VAR:INDEX=0"}</definedName>
    <definedName name="_116__FDSAUDITLINK___1" hidden="1">{"fdsup://directions/FAT Viewer?action=UPDATE&amp;creator=factset&amp;DYN_ARGS=TRUE&amp;DOC_NAME=FAT:FQL_AUDITING_CLIENT_TEMPLATE.FAT&amp;display_string=Audit&amp;VAR:KEY=VSVENCJCNO&amp;VAR:QUERY=RkZfREVCVChRVFIsMCk=&amp;WINDOW=FIRST_POPUP&amp;HEIGHT=450&amp;WIDTH=450&amp;START_MAXIMIZED=FALSE&amp;VA","R:CALENDAR=FIVEDAY&amp;VAR:SYMBOL=FRX&amp;VAR:INDEX=0"}</definedName>
    <definedName name="_117__FDSAUDITLINK__" localSheetId="4" hidden="1">{"fdsup://Directions/FactSet Auditing Viewer?action=AUDIT_VALUE&amp;DB=129&amp;ID1=47214710&amp;VALUEID=02001&amp;SDATE=201102&amp;PERIODTYPE=QTR_STD&amp;SCFT=3&amp;window=popup_no_bar&amp;width=385&amp;height=120&amp;START_MAXIMIZED=FALSE&amp;creator=factset&amp;display_string=Audit"}</definedName>
    <definedName name="_117__FDSAUDITLINK__" localSheetId="15" hidden="1">{"fdsup://Directions/FactSet Auditing Viewer?action=AUDIT_VALUE&amp;DB=129&amp;ID1=47214710&amp;VALUEID=02001&amp;SDATE=201102&amp;PERIODTYPE=QTR_STD&amp;SCFT=3&amp;window=popup_no_bar&amp;width=385&amp;height=120&amp;START_MAXIMIZED=FALSE&amp;creator=factset&amp;display_string=Audit"}</definedName>
    <definedName name="_117__FDSAUDITLINK__" hidden="1">{"fdsup://Directions/FactSet Auditing Viewer?action=AUDIT_VALUE&amp;DB=129&amp;ID1=47214710&amp;VALUEID=02001&amp;SDATE=201102&amp;PERIODTYPE=QTR_STD&amp;SCFT=3&amp;window=popup_no_bar&amp;width=385&amp;height=120&amp;START_MAXIMIZED=FALSE&amp;creator=factset&amp;display_string=Audit"}</definedName>
    <definedName name="_117__FDSAUDITLINK___1" localSheetId="4" hidden="1">{"fdsup://Directions/FactSet Auditing Viewer?action=AUDIT_VALUE&amp;DB=129&amp;ID1=47214710&amp;VALUEID=02001&amp;SDATE=201102&amp;PERIODTYPE=QTR_STD&amp;SCFT=3&amp;window=popup_no_bar&amp;width=385&amp;height=120&amp;START_MAXIMIZED=FALSE&amp;creator=factset&amp;display_string=Audit"}</definedName>
    <definedName name="_117__FDSAUDITLINK___1" hidden="1">{"fdsup://Directions/FactSet Auditing Viewer?action=AUDIT_VALUE&amp;DB=129&amp;ID1=47214710&amp;VALUEID=02001&amp;SDATE=201102&amp;PERIODTYPE=QTR_STD&amp;SCFT=3&amp;window=popup_no_bar&amp;width=385&amp;height=120&amp;START_MAXIMIZED=FALSE&amp;creator=factset&amp;display_string=Audit"}</definedName>
    <definedName name="_118__FDSAUDITLINK__" localSheetId="4" hidden="1">{"fdsup://directions/FAT Viewer?action=UPDATE&amp;creator=factset&amp;DYN_ARGS=TRUE&amp;DOC_NAME=FAT:FQL_AUDITING_CLIENT_TEMPLATE.FAT&amp;display_string=Audit&amp;VAR:KEY=FUTILMFCBM&amp;VAR:QUERY=RkZfREVCVChRVFIsMCk=&amp;WINDOW=FIRST_POPUP&amp;HEIGHT=450&amp;WIDTH=450&amp;START_MAXIMIZED=FALSE&amp;VA","R:CALENDAR=FIVEDAY&amp;VAR:SYMBOL=JAZZ&amp;VAR:INDEX=0"}</definedName>
    <definedName name="_118__FDSAUDITLINK__" localSheetId="15" hidden="1">{"fdsup://directions/FAT Viewer?action=UPDATE&amp;creator=factset&amp;DYN_ARGS=TRUE&amp;DOC_NAME=FAT:FQL_AUDITING_CLIENT_TEMPLATE.FAT&amp;display_string=Audit&amp;VAR:KEY=FUTILMFCBM&amp;VAR:QUERY=RkZfREVCVChRVFIsMCk=&amp;WINDOW=FIRST_POPUP&amp;HEIGHT=450&amp;WIDTH=450&amp;START_MAXIMIZED=FALSE&amp;VA","R:CALENDAR=FIVEDAY&amp;VAR:SYMBOL=JAZZ&amp;VAR:INDEX=0"}</definedName>
    <definedName name="_118__FDSAUDITLINK__" hidden="1">{"fdsup://directions/FAT Viewer?action=UPDATE&amp;creator=factset&amp;DYN_ARGS=TRUE&amp;DOC_NAME=FAT:FQL_AUDITING_CLIENT_TEMPLATE.FAT&amp;display_string=Audit&amp;VAR:KEY=FUTILMFCBM&amp;VAR:QUERY=RkZfREVCVChRVFIsMCk=&amp;WINDOW=FIRST_POPUP&amp;HEIGHT=450&amp;WIDTH=450&amp;START_MAXIMIZED=FALSE&amp;VA","R:CALENDAR=FIVEDAY&amp;VAR:SYMBOL=JAZZ&amp;VAR:INDEX=0"}</definedName>
    <definedName name="_118__FDSAUDITLINK___1" localSheetId="4" hidden="1">{"fdsup://directions/FAT Viewer?action=UPDATE&amp;creator=factset&amp;DYN_ARGS=TRUE&amp;DOC_NAME=FAT:FQL_AUDITING_CLIENT_TEMPLATE.FAT&amp;display_string=Audit&amp;VAR:KEY=FUTILMFCBM&amp;VAR:QUERY=RkZfREVCVChRVFIsMCk=&amp;WINDOW=FIRST_POPUP&amp;HEIGHT=450&amp;WIDTH=450&amp;START_MAXIMIZED=FALSE&amp;VA","R:CALENDAR=FIVEDAY&amp;VAR:SYMBOL=JAZZ&amp;VAR:INDEX=0"}</definedName>
    <definedName name="_118__FDSAUDITLINK___1" hidden="1">{"fdsup://directions/FAT Viewer?action=UPDATE&amp;creator=factset&amp;DYN_ARGS=TRUE&amp;DOC_NAME=FAT:FQL_AUDITING_CLIENT_TEMPLATE.FAT&amp;display_string=Audit&amp;VAR:KEY=FUTILMFCBM&amp;VAR:QUERY=RkZfREVCVChRVFIsMCk=&amp;WINDOW=FIRST_POPUP&amp;HEIGHT=450&amp;WIDTH=450&amp;START_MAXIMIZED=FALSE&amp;VA","R:CALENDAR=FIVEDAY&amp;VAR:SYMBOL=JAZZ&amp;VAR:INDEX=0"}</definedName>
    <definedName name="_119__FDSAUDITLINK__" localSheetId="4" hidden="1">{"fdsup://Directions/FactSet Auditing Viewer?action=AUDIT_VALUE&amp;DB=129&amp;ID1=58469030&amp;VALUEID=02001&amp;SDATE=201102&amp;PERIODTYPE=QTR_STD&amp;SCFT=3&amp;window=popup_no_bar&amp;width=385&amp;height=120&amp;START_MAXIMIZED=FALSE&amp;creator=factset&amp;display_string=Audit"}</definedName>
    <definedName name="_119__FDSAUDITLINK__" localSheetId="15" hidden="1">{"fdsup://Directions/FactSet Auditing Viewer?action=AUDIT_VALUE&amp;DB=129&amp;ID1=58469030&amp;VALUEID=02001&amp;SDATE=201102&amp;PERIODTYPE=QTR_STD&amp;SCFT=3&amp;window=popup_no_bar&amp;width=385&amp;height=120&amp;START_MAXIMIZED=FALSE&amp;creator=factset&amp;display_string=Audit"}</definedName>
    <definedName name="_119__FDSAUDITLINK__" hidden="1">{"fdsup://Directions/FactSet Auditing Viewer?action=AUDIT_VALUE&amp;DB=129&amp;ID1=58469030&amp;VALUEID=02001&amp;SDATE=201102&amp;PERIODTYPE=QTR_STD&amp;SCFT=3&amp;window=popup_no_bar&amp;width=385&amp;height=120&amp;START_MAXIMIZED=FALSE&amp;creator=factset&amp;display_string=Audit"}</definedName>
    <definedName name="_119__FDSAUDITLINK___1" localSheetId="4" hidden="1">{"fdsup://Directions/FactSet Auditing Viewer?action=AUDIT_VALUE&amp;DB=129&amp;ID1=58469030&amp;VALUEID=02001&amp;SDATE=201102&amp;PERIODTYPE=QTR_STD&amp;SCFT=3&amp;window=popup_no_bar&amp;width=385&amp;height=120&amp;START_MAXIMIZED=FALSE&amp;creator=factset&amp;display_string=Audit"}</definedName>
    <definedName name="_119__FDSAUDITLINK___1" hidden="1">{"fdsup://Directions/FactSet Auditing Viewer?action=AUDIT_VALUE&amp;DB=129&amp;ID1=58469030&amp;VALUEID=02001&amp;SDATE=201102&amp;PERIODTYPE=QTR_STD&amp;SCFT=3&amp;window=popup_no_bar&amp;width=385&amp;height=120&amp;START_MAXIMIZED=FALSE&amp;creator=factset&amp;display_string=Audit"}</definedName>
    <definedName name="_12__123Graph_BADV_PCGD" localSheetId="4" hidden="1">#REF!</definedName>
    <definedName name="_12__123Graph_BADV_PCGD" localSheetId="15" hidden="1">#REF!</definedName>
    <definedName name="_12__123Graph_BADV_PCGD" hidden="1">#REF!</definedName>
    <definedName name="_12__123Graph_LBL_BCHART_1" localSheetId="4" hidden="1">#REF!</definedName>
    <definedName name="_12__123Graph_LBL_BCHART_1" localSheetId="15" hidden="1">#REF!</definedName>
    <definedName name="_12__123Graph_LBL_BCHART_1" hidden="1">#REF!</definedName>
    <definedName name="_12__FDSAUDITLINK__" localSheetId="4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__FDSAUDITLINK__" localSheetId="15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__FDSAUDITLINK__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__FDSAUDITLINK___1" localSheetId="4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__FDSAUDITLINK___1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__FDSAUDITLINK__" localSheetId="4" hidden="1">{"fdsup://directions/FAT Viewer?action=UPDATE&amp;creator=factset&amp;DYN_ARGS=TRUE&amp;DOC_NAME=FAT:FQL_AUDITING_CLIENT_TEMPLATE.FAT&amp;display_string=Audit&amp;VAR:KEY=FGNOVMBIZI&amp;VAR:QUERY=RkZfREVCVChRVFIsMCk=&amp;WINDOW=FIRST_POPUP&amp;HEIGHT=450&amp;WIDTH=450&amp;START_MAXIMIZED=FALSE&amp;VA","R:CALENDAR=FIVEDAY&amp;VAR:SYMBOL=MRX&amp;VAR:INDEX=0"}</definedName>
    <definedName name="_120__FDSAUDITLINK__" localSheetId="15" hidden="1">{"fdsup://directions/FAT Viewer?action=UPDATE&amp;creator=factset&amp;DYN_ARGS=TRUE&amp;DOC_NAME=FAT:FQL_AUDITING_CLIENT_TEMPLATE.FAT&amp;display_string=Audit&amp;VAR:KEY=FGNOVMBIZI&amp;VAR:QUERY=RkZfREVCVChRVFIsMCk=&amp;WINDOW=FIRST_POPUP&amp;HEIGHT=450&amp;WIDTH=450&amp;START_MAXIMIZED=FALSE&amp;VA","R:CALENDAR=FIVEDAY&amp;VAR:SYMBOL=MRX&amp;VAR:INDEX=0"}</definedName>
    <definedName name="_120__FDSAUDITLINK__" hidden="1">{"fdsup://directions/FAT Viewer?action=UPDATE&amp;creator=factset&amp;DYN_ARGS=TRUE&amp;DOC_NAME=FAT:FQL_AUDITING_CLIENT_TEMPLATE.FAT&amp;display_string=Audit&amp;VAR:KEY=FGNOVMBIZI&amp;VAR:QUERY=RkZfREVCVChRVFIsMCk=&amp;WINDOW=FIRST_POPUP&amp;HEIGHT=450&amp;WIDTH=450&amp;START_MAXIMIZED=FALSE&amp;VA","R:CALENDAR=FIVEDAY&amp;VAR:SYMBOL=MRX&amp;VAR:INDEX=0"}</definedName>
    <definedName name="_120__FDSAUDITLINK___1" localSheetId="4" hidden="1">{"fdsup://directions/FAT Viewer?action=UPDATE&amp;creator=factset&amp;DYN_ARGS=TRUE&amp;DOC_NAME=FAT:FQL_AUDITING_CLIENT_TEMPLATE.FAT&amp;display_string=Audit&amp;VAR:KEY=FGNOVMBIZI&amp;VAR:QUERY=RkZfREVCVChRVFIsMCk=&amp;WINDOW=FIRST_POPUP&amp;HEIGHT=450&amp;WIDTH=450&amp;START_MAXIMIZED=FALSE&amp;VA","R:CALENDAR=FIVEDAY&amp;VAR:SYMBOL=MRX&amp;VAR:INDEX=0"}</definedName>
    <definedName name="_120__FDSAUDITLINK___1" hidden="1">{"fdsup://directions/FAT Viewer?action=UPDATE&amp;creator=factset&amp;DYN_ARGS=TRUE&amp;DOC_NAME=FAT:FQL_AUDITING_CLIENT_TEMPLATE.FAT&amp;display_string=Audit&amp;VAR:KEY=FGNOVMBIZI&amp;VAR:QUERY=RkZfREVCVChRVFIsMCk=&amp;WINDOW=FIRST_POPUP&amp;HEIGHT=450&amp;WIDTH=450&amp;START_MAXIMIZED=FALSE&amp;VA","R:CALENDAR=FIVEDAY&amp;VAR:SYMBOL=MRX&amp;VAR:INDEX=0"}</definedName>
    <definedName name="_121__FDSAUDITLINK__" localSheetId="4" hidden="1">{"fdsup://Directions/FactSet Auditing Viewer?action=AUDIT_VALUE&amp;DB=129&amp;ID1=79543510&amp;VALUEID=02001&amp;SDATE=201102&amp;PERIODTYPE=QTR_STD&amp;SCFT=3&amp;window=popup_no_bar&amp;width=385&amp;height=120&amp;START_MAXIMIZED=FALSE&amp;creator=factset&amp;display_string=Audit"}</definedName>
    <definedName name="_121__FDSAUDITLINK__" localSheetId="15" hidden="1">{"fdsup://Directions/FactSet Auditing Viewer?action=AUDIT_VALUE&amp;DB=129&amp;ID1=79543510&amp;VALUEID=02001&amp;SDATE=201102&amp;PERIODTYPE=QTR_STD&amp;SCFT=3&amp;window=popup_no_bar&amp;width=385&amp;height=120&amp;START_MAXIMIZED=FALSE&amp;creator=factset&amp;display_string=Audit"}</definedName>
    <definedName name="_121__FDSAUDITLINK__" hidden="1">{"fdsup://Directions/FactSet Auditing Viewer?action=AUDIT_VALUE&amp;DB=129&amp;ID1=79543510&amp;VALUEID=02001&amp;SDATE=201102&amp;PERIODTYPE=QTR_STD&amp;SCFT=3&amp;window=popup_no_bar&amp;width=385&amp;height=120&amp;START_MAXIMIZED=FALSE&amp;creator=factset&amp;display_string=Audit"}</definedName>
    <definedName name="_121__FDSAUDITLINK___1" localSheetId="4" hidden="1">{"fdsup://Directions/FactSet Auditing Viewer?action=AUDIT_VALUE&amp;DB=129&amp;ID1=79543510&amp;VALUEID=02001&amp;SDATE=201102&amp;PERIODTYPE=QTR_STD&amp;SCFT=3&amp;window=popup_no_bar&amp;width=385&amp;height=120&amp;START_MAXIMIZED=FALSE&amp;creator=factset&amp;display_string=Audit"}</definedName>
    <definedName name="_121__FDSAUDITLINK___1" hidden="1">{"fdsup://Directions/FactSet Auditing Viewer?action=AUDIT_VALUE&amp;DB=129&amp;ID1=79543510&amp;VALUEID=02001&amp;SDATE=201102&amp;PERIODTYPE=QTR_STD&amp;SCFT=3&amp;window=popup_no_bar&amp;width=385&amp;height=120&amp;START_MAXIMIZED=FALSE&amp;creator=factset&amp;display_string=Audit"}</definedName>
    <definedName name="_122__FDSAUDITLINK__" localSheetId="4" hidden="1">{"fdsup://directions/FAT Viewer?action=UPDATE&amp;creator=factset&amp;DYN_ARGS=TRUE&amp;DOC_NAME=FAT:FQL_AUDITING_CLIENT_TEMPLATE.FAT&amp;display_string=Audit&amp;VAR:KEY=ZUTEFOPYRO&amp;VAR:QUERY=RkZfREVCVChRVFIsMCk=&amp;WINDOW=FIRST_POPUP&amp;HEIGHT=450&amp;WIDTH=450&amp;START_MAXIMIZED=FALSE&amp;VA","R:CALENDAR=FIVEDAY&amp;VAR:SYMBOL=SLXP&amp;VAR:INDEX=0"}</definedName>
    <definedName name="_122__FDSAUDITLINK__" localSheetId="15" hidden="1">{"fdsup://directions/FAT Viewer?action=UPDATE&amp;creator=factset&amp;DYN_ARGS=TRUE&amp;DOC_NAME=FAT:FQL_AUDITING_CLIENT_TEMPLATE.FAT&amp;display_string=Audit&amp;VAR:KEY=ZUTEFOPYRO&amp;VAR:QUERY=RkZfREVCVChRVFIsMCk=&amp;WINDOW=FIRST_POPUP&amp;HEIGHT=450&amp;WIDTH=450&amp;START_MAXIMIZED=FALSE&amp;VA","R:CALENDAR=FIVEDAY&amp;VAR:SYMBOL=SLXP&amp;VAR:INDEX=0"}</definedName>
    <definedName name="_122__FDSAUDITLINK__" hidden="1">{"fdsup://directions/FAT Viewer?action=UPDATE&amp;creator=factset&amp;DYN_ARGS=TRUE&amp;DOC_NAME=FAT:FQL_AUDITING_CLIENT_TEMPLATE.FAT&amp;display_string=Audit&amp;VAR:KEY=ZUTEFOPYRO&amp;VAR:QUERY=RkZfREVCVChRVFIsMCk=&amp;WINDOW=FIRST_POPUP&amp;HEIGHT=450&amp;WIDTH=450&amp;START_MAXIMIZED=FALSE&amp;VA","R:CALENDAR=FIVEDAY&amp;VAR:SYMBOL=SLXP&amp;VAR:INDEX=0"}</definedName>
    <definedName name="_122__FDSAUDITLINK___1" localSheetId="4" hidden="1">{"fdsup://directions/FAT Viewer?action=UPDATE&amp;creator=factset&amp;DYN_ARGS=TRUE&amp;DOC_NAME=FAT:FQL_AUDITING_CLIENT_TEMPLATE.FAT&amp;display_string=Audit&amp;VAR:KEY=ZUTEFOPYRO&amp;VAR:QUERY=RkZfREVCVChRVFIsMCk=&amp;WINDOW=FIRST_POPUP&amp;HEIGHT=450&amp;WIDTH=450&amp;START_MAXIMIZED=FALSE&amp;VA","R:CALENDAR=FIVEDAY&amp;VAR:SYMBOL=SLXP&amp;VAR:INDEX=0"}</definedName>
    <definedName name="_122__FDSAUDITLINK___1" hidden="1">{"fdsup://directions/FAT Viewer?action=UPDATE&amp;creator=factset&amp;DYN_ARGS=TRUE&amp;DOC_NAME=FAT:FQL_AUDITING_CLIENT_TEMPLATE.FAT&amp;display_string=Audit&amp;VAR:KEY=ZUTEFOPYRO&amp;VAR:QUERY=RkZfREVCVChRVFIsMCk=&amp;WINDOW=FIRST_POPUP&amp;HEIGHT=450&amp;WIDTH=450&amp;START_MAXIMIZED=FALSE&amp;VA","R:CALENDAR=FIVEDAY&amp;VAR:SYMBOL=SLXP&amp;VAR:INDEX=0"}</definedName>
    <definedName name="_123__FDSAUDITLINK__" localSheetId="4" hidden="1">{"fdsup://directions/FAT Viewer?action=UPDATE&amp;creator=factset&amp;DYN_ARGS=TRUE&amp;DOC_NAME=FAT:FQL_AUDITING_CLIENT_TEMPLATE.FAT&amp;display_string=Audit&amp;VAR:KEY=PYDEHOFGDK&amp;VAR:QUERY=RkZfREVCVChRVFIsMCk=&amp;WINDOW=FIRST_POPUP&amp;HEIGHT=450&amp;WIDTH=450&amp;START_MAXIMIZED=FALSE&amp;VA","R:CALENDAR=FIVEDAY&amp;VAR:SYMBOL=VRX&amp;VAR:INDEX=0"}</definedName>
    <definedName name="_123__FDSAUDITLINK__" localSheetId="15" hidden="1">{"fdsup://directions/FAT Viewer?action=UPDATE&amp;creator=factset&amp;DYN_ARGS=TRUE&amp;DOC_NAME=FAT:FQL_AUDITING_CLIENT_TEMPLATE.FAT&amp;display_string=Audit&amp;VAR:KEY=PYDEHOFGDK&amp;VAR:QUERY=RkZfREVCVChRVFIsMCk=&amp;WINDOW=FIRST_POPUP&amp;HEIGHT=450&amp;WIDTH=450&amp;START_MAXIMIZED=FALSE&amp;VA","R:CALENDAR=FIVEDAY&amp;VAR:SYMBOL=VRX&amp;VAR:INDEX=0"}</definedName>
    <definedName name="_123__FDSAUDITLINK__" hidden="1">{"fdsup://directions/FAT Viewer?action=UPDATE&amp;creator=factset&amp;DYN_ARGS=TRUE&amp;DOC_NAME=FAT:FQL_AUDITING_CLIENT_TEMPLATE.FAT&amp;display_string=Audit&amp;VAR:KEY=PYDEHOFGDK&amp;VAR:QUERY=RkZfREVCVChRVFIsMCk=&amp;WINDOW=FIRST_POPUP&amp;HEIGHT=450&amp;WIDTH=450&amp;START_MAXIMIZED=FALSE&amp;VA","R:CALENDAR=FIVEDAY&amp;VAR:SYMBOL=VRX&amp;VAR:INDEX=0"}</definedName>
    <definedName name="_123__FDSAUDITLINK___1" localSheetId="4" hidden="1">{"fdsup://directions/FAT Viewer?action=UPDATE&amp;creator=factset&amp;DYN_ARGS=TRUE&amp;DOC_NAME=FAT:FQL_AUDITING_CLIENT_TEMPLATE.FAT&amp;display_string=Audit&amp;VAR:KEY=PYDEHOFGDK&amp;VAR:QUERY=RkZfREVCVChRVFIsMCk=&amp;WINDOW=FIRST_POPUP&amp;HEIGHT=450&amp;WIDTH=450&amp;START_MAXIMIZED=FALSE&amp;VA","R:CALENDAR=FIVEDAY&amp;VAR:SYMBOL=VRX&amp;VAR:INDEX=0"}</definedName>
    <definedName name="_123__FDSAUDITLINK___1" hidden="1">{"fdsup://directions/FAT Viewer?action=UPDATE&amp;creator=factset&amp;DYN_ARGS=TRUE&amp;DOC_NAME=FAT:FQL_AUDITING_CLIENT_TEMPLATE.FAT&amp;display_string=Audit&amp;VAR:KEY=PYDEHOFGDK&amp;VAR:QUERY=RkZfREVCVChRVFIsMCk=&amp;WINDOW=FIRST_POPUP&amp;HEIGHT=450&amp;WIDTH=450&amp;START_MAXIMIZED=FALSE&amp;VA","R:CALENDAR=FIVEDAY&amp;VAR:SYMBOL=VRX&amp;VAR:INDEX=0"}</definedName>
    <definedName name="_124__FDSAUDITLINK__" localSheetId="4" hidden="1">{"fdsup://Directions/FactSet Auditing Viewer?action=AUDIT_VALUE&amp;DB=129&amp;ID1=92824110&amp;VALUEID=02001&amp;SDATE=201102&amp;PERIODTYPE=QTR_STD&amp;SCFT=3&amp;window=popup_no_bar&amp;width=385&amp;height=120&amp;START_MAXIMIZED=FALSE&amp;creator=factset&amp;display_string=Audit"}</definedName>
    <definedName name="_124__FDSAUDITLINK__" localSheetId="15" hidden="1">{"fdsup://Directions/FactSet Auditing Viewer?action=AUDIT_VALUE&amp;DB=129&amp;ID1=92824110&amp;VALUEID=02001&amp;SDATE=201102&amp;PERIODTYPE=QTR_STD&amp;SCFT=3&amp;window=popup_no_bar&amp;width=385&amp;height=120&amp;START_MAXIMIZED=FALSE&amp;creator=factset&amp;display_string=Audit"}</definedName>
    <definedName name="_124__FDSAUDITLINK__" hidden="1">{"fdsup://Directions/FactSet Auditing Viewer?action=AUDIT_VALUE&amp;DB=129&amp;ID1=92824110&amp;VALUEID=02001&amp;SDATE=201102&amp;PERIODTYPE=QTR_STD&amp;SCFT=3&amp;window=popup_no_bar&amp;width=385&amp;height=120&amp;START_MAXIMIZED=FALSE&amp;creator=factset&amp;display_string=Audit"}</definedName>
    <definedName name="_124__FDSAUDITLINK___1" localSheetId="4" hidden="1">{"fdsup://Directions/FactSet Auditing Viewer?action=AUDIT_VALUE&amp;DB=129&amp;ID1=92824110&amp;VALUEID=02001&amp;SDATE=201102&amp;PERIODTYPE=QTR_STD&amp;SCFT=3&amp;window=popup_no_bar&amp;width=385&amp;height=120&amp;START_MAXIMIZED=FALSE&amp;creator=factset&amp;display_string=Audit"}</definedName>
    <definedName name="_124__FDSAUDITLINK___1" hidden="1">{"fdsup://Directions/FactSet Auditing Viewer?action=AUDIT_VALUE&amp;DB=129&amp;ID1=92824110&amp;VALUEID=02001&amp;SDATE=201102&amp;PERIODTYPE=QTR_STD&amp;SCFT=3&amp;window=popup_no_bar&amp;width=385&amp;height=120&amp;START_MAXIMIZED=FALSE&amp;creator=factset&amp;display_string=Audit"}</definedName>
    <definedName name="_125__FDSAUDITLINK__" localSheetId="4" hidden="1">{"fdsup://directions/FAT Viewer?action=UPDATE&amp;creator=factset&amp;DYN_ARGS=TRUE&amp;DOC_NAME=FAT:FQL_AUDITING_CLIENT_TEMPLATE.FAT&amp;display_string=Audit&amp;VAR:KEY=VYLUTCPEFG&amp;VAR:QUERY=RkZfREVCVChRVFIsMCk=&amp;WINDOW=FIRST_POPUP&amp;HEIGHT=450&amp;WIDTH=450&amp;START_MAXIMIZED=FALSE&amp;VA","R:CALENDAR=FIVEDAY&amp;VAR:SYMBOL=VPHM&amp;VAR:INDEX=0"}</definedName>
    <definedName name="_125__FDSAUDITLINK__" localSheetId="15" hidden="1">{"fdsup://directions/FAT Viewer?action=UPDATE&amp;creator=factset&amp;DYN_ARGS=TRUE&amp;DOC_NAME=FAT:FQL_AUDITING_CLIENT_TEMPLATE.FAT&amp;display_string=Audit&amp;VAR:KEY=VYLUTCPEFG&amp;VAR:QUERY=RkZfREVCVChRVFIsMCk=&amp;WINDOW=FIRST_POPUP&amp;HEIGHT=450&amp;WIDTH=450&amp;START_MAXIMIZED=FALSE&amp;VA","R:CALENDAR=FIVEDAY&amp;VAR:SYMBOL=VPHM&amp;VAR:INDEX=0"}</definedName>
    <definedName name="_125__FDSAUDITLINK__" hidden="1">{"fdsup://directions/FAT Viewer?action=UPDATE&amp;creator=factset&amp;DYN_ARGS=TRUE&amp;DOC_NAME=FAT:FQL_AUDITING_CLIENT_TEMPLATE.FAT&amp;display_string=Audit&amp;VAR:KEY=VYLUTCPEFG&amp;VAR:QUERY=RkZfREVCVChRVFIsMCk=&amp;WINDOW=FIRST_POPUP&amp;HEIGHT=450&amp;WIDTH=450&amp;START_MAXIMIZED=FALSE&amp;VA","R:CALENDAR=FIVEDAY&amp;VAR:SYMBOL=VPHM&amp;VAR:INDEX=0"}</definedName>
    <definedName name="_125__FDSAUDITLINK___1" localSheetId="4" hidden="1">{"fdsup://directions/FAT Viewer?action=UPDATE&amp;creator=factset&amp;DYN_ARGS=TRUE&amp;DOC_NAME=FAT:FQL_AUDITING_CLIENT_TEMPLATE.FAT&amp;display_string=Audit&amp;VAR:KEY=VYLUTCPEFG&amp;VAR:QUERY=RkZfREVCVChRVFIsMCk=&amp;WINDOW=FIRST_POPUP&amp;HEIGHT=450&amp;WIDTH=450&amp;START_MAXIMIZED=FALSE&amp;VA","R:CALENDAR=FIVEDAY&amp;VAR:SYMBOL=VPHM&amp;VAR:INDEX=0"}</definedName>
    <definedName name="_125__FDSAUDITLINK___1" hidden="1">{"fdsup://directions/FAT Viewer?action=UPDATE&amp;creator=factset&amp;DYN_ARGS=TRUE&amp;DOC_NAME=FAT:FQL_AUDITING_CLIENT_TEMPLATE.FAT&amp;display_string=Audit&amp;VAR:KEY=VYLUTCPEFG&amp;VAR:QUERY=RkZfREVCVChRVFIsMCk=&amp;WINDOW=FIRST_POPUP&amp;HEIGHT=450&amp;WIDTH=450&amp;START_MAXIMIZED=FALSE&amp;VA","R:CALENDAR=FIVEDAY&amp;VAR:SYMBOL=VPHM&amp;VAR:INDEX=0"}</definedName>
    <definedName name="_126__FDSAUDITLINK__" localSheetId="4" hidden="1">{"fdsup://Directions/FactSet Auditing Viewer?action=AUDIT_VALUE&amp;DB=129&amp;ID1=G9436810&amp;VALUEID=02001&amp;SDATE=201102&amp;PERIODTYPE=QTR_STD&amp;SCFT=3&amp;window=popup_no_bar&amp;width=385&amp;height=120&amp;START_MAXIMIZED=FALSE&amp;creator=factset&amp;display_string=Audit"}</definedName>
    <definedName name="_126__FDSAUDITLINK__" localSheetId="15" hidden="1">{"fdsup://Directions/FactSet Auditing Viewer?action=AUDIT_VALUE&amp;DB=129&amp;ID1=G9436810&amp;VALUEID=02001&amp;SDATE=201102&amp;PERIODTYPE=QTR_STD&amp;SCFT=3&amp;window=popup_no_bar&amp;width=385&amp;height=120&amp;START_MAXIMIZED=FALSE&amp;creator=factset&amp;display_string=Audit"}</definedName>
    <definedName name="_126__FDSAUDITLINK__" hidden="1">{"fdsup://Directions/FactSet Auditing Viewer?action=AUDIT_VALUE&amp;DB=129&amp;ID1=G9436810&amp;VALUEID=02001&amp;SDATE=201102&amp;PERIODTYPE=QTR_STD&amp;SCFT=3&amp;window=popup_no_bar&amp;width=385&amp;height=120&amp;START_MAXIMIZED=FALSE&amp;creator=factset&amp;display_string=Audit"}</definedName>
    <definedName name="_126__FDSAUDITLINK___1" localSheetId="4" hidden="1">{"fdsup://Directions/FactSet Auditing Viewer?action=AUDIT_VALUE&amp;DB=129&amp;ID1=G9436810&amp;VALUEID=02001&amp;SDATE=201102&amp;PERIODTYPE=QTR_STD&amp;SCFT=3&amp;window=popup_no_bar&amp;width=385&amp;height=120&amp;START_MAXIMIZED=FALSE&amp;creator=factset&amp;display_string=Audit"}</definedName>
    <definedName name="_126__FDSAUDITLINK___1" hidden="1">{"fdsup://Directions/FactSet Auditing Viewer?action=AUDIT_VALUE&amp;DB=129&amp;ID1=G9436810&amp;VALUEID=02001&amp;SDATE=201102&amp;PERIODTYPE=QTR_STD&amp;SCFT=3&amp;window=popup_no_bar&amp;width=385&amp;height=120&amp;START_MAXIMIZED=FALSE&amp;creator=factset&amp;display_string=Audit"}</definedName>
    <definedName name="_127__FDSAUDITLINK__" localSheetId="4" hidden="1">{"fdsup://directions/FAT Viewer?action=UPDATE&amp;creator=factset&amp;DYN_ARGS=TRUE&amp;DOC_NAME=FAT:FQL_AUDITING_CLIENT_TEMPLATE.FAT&amp;display_string=Audit&amp;VAR:KEY=VOFGXWTOLW&amp;VAR:QUERY=RkZfREVCVChRVFIsMCk=&amp;WINDOW=FIRST_POPUP&amp;HEIGHT=450&amp;WIDTH=450&amp;START_MAXIMIZED=FALSE&amp;VA","R:CALENDAR=FIVEDAY&amp;VAR:SYMBOL=WCRX&amp;VAR:INDEX=0"}</definedName>
    <definedName name="_127__FDSAUDITLINK__" localSheetId="15" hidden="1">{"fdsup://directions/FAT Viewer?action=UPDATE&amp;creator=factset&amp;DYN_ARGS=TRUE&amp;DOC_NAME=FAT:FQL_AUDITING_CLIENT_TEMPLATE.FAT&amp;display_string=Audit&amp;VAR:KEY=VOFGXWTOLW&amp;VAR:QUERY=RkZfREVCVChRVFIsMCk=&amp;WINDOW=FIRST_POPUP&amp;HEIGHT=450&amp;WIDTH=450&amp;START_MAXIMIZED=FALSE&amp;VA","R:CALENDAR=FIVEDAY&amp;VAR:SYMBOL=WCRX&amp;VAR:INDEX=0"}</definedName>
    <definedName name="_127__FDSAUDITLINK__" hidden="1">{"fdsup://directions/FAT Viewer?action=UPDATE&amp;creator=factset&amp;DYN_ARGS=TRUE&amp;DOC_NAME=FAT:FQL_AUDITING_CLIENT_TEMPLATE.FAT&amp;display_string=Audit&amp;VAR:KEY=VOFGXWTOLW&amp;VAR:QUERY=RkZfREVCVChRVFIsMCk=&amp;WINDOW=FIRST_POPUP&amp;HEIGHT=450&amp;WIDTH=450&amp;START_MAXIMIZED=FALSE&amp;VA","R:CALENDAR=FIVEDAY&amp;VAR:SYMBOL=WCRX&amp;VAR:INDEX=0"}</definedName>
    <definedName name="_127__FDSAUDITLINK___1" localSheetId="4" hidden="1">{"fdsup://directions/FAT Viewer?action=UPDATE&amp;creator=factset&amp;DYN_ARGS=TRUE&amp;DOC_NAME=FAT:FQL_AUDITING_CLIENT_TEMPLATE.FAT&amp;display_string=Audit&amp;VAR:KEY=VOFGXWTOLW&amp;VAR:QUERY=RkZfREVCVChRVFIsMCk=&amp;WINDOW=FIRST_POPUP&amp;HEIGHT=450&amp;WIDTH=450&amp;START_MAXIMIZED=FALSE&amp;VA","R:CALENDAR=FIVEDAY&amp;VAR:SYMBOL=WCRX&amp;VAR:INDEX=0"}</definedName>
    <definedName name="_127__FDSAUDITLINK___1" hidden="1">{"fdsup://directions/FAT Viewer?action=UPDATE&amp;creator=factset&amp;DYN_ARGS=TRUE&amp;DOC_NAME=FAT:FQL_AUDITING_CLIENT_TEMPLATE.FAT&amp;display_string=Audit&amp;VAR:KEY=VOFGXWTOLW&amp;VAR:QUERY=RkZfREVCVChRVFIsMCk=&amp;WINDOW=FIRST_POPUP&amp;HEIGHT=450&amp;WIDTH=450&amp;START_MAXIMIZED=FALSE&amp;VA","R:CALENDAR=FIVEDAY&amp;VAR:SYMBOL=WCRX&amp;VAR:INDEX=0"}</definedName>
    <definedName name="_128__FDSAUDITLINK__" localSheetId="4" hidden="1">{"fdsup://Directions/FactSet Auditing Viewer?action=AUDIT_VALUE&amp;DB=129&amp;ID1=42840B10&amp;VALUEID=02001&amp;SDATE=201004&amp;PERIODTYPE=QTR_STD&amp;SCFT=3&amp;window=popup_no_bar&amp;width=385&amp;height=120&amp;START_MAXIMIZED=FALSE&amp;creator=factset&amp;display_string=Audit"}</definedName>
    <definedName name="_128__FDSAUDITLINK__" localSheetId="15" hidden="1">{"fdsup://Directions/FactSet Auditing Viewer?action=AUDIT_VALUE&amp;DB=129&amp;ID1=42840B10&amp;VALUEID=02001&amp;SDATE=201004&amp;PERIODTYPE=QTR_STD&amp;SCFT=3&amp;window=popup_no_bar&amp;width=385&amp;height=120&amp;START_MAXIMIZED=FALSE&amp;creator=factset&amp;display_string=Audit"}</definedName>
    <definedName name="_128__FDSAUDITLINK__" hidden="1">{"fdsup://Directions/FactSet Auditing Viewer?action=AUDIT_VALUE&amp;DB=129&amp;ID1=42840B10&amp;VALUEID=02001&amp;SDATE=201004&amp;PERIODTYPE=QTR_STD&amp;SCFT=3&amp;window=popup_no_bar&amp;width=385&amp;height=120&amp;START_MAXIMIZED=FALSE&amp;creator=factset&amp;display_string=Audit"}</definedName>
    <definedName name="_128__FDSAUDITLINK___1" localSheetId="4" hidden="1">{"fdsup://Directions/FactSet Auditing Viewer?action=AUDIT_VALUE&amp;DB=129&amp;ID1=42840B10&amp;VALUEID=02001&amp;SDATE=201004&amp;PERIODTYPE=QTR_STD&amp;SCFT=3&amp;window=popup_no_bar&amp;width=385&amp;height=120&amp;START_MAXIMIZED=FALSE&amp;creator=factset&amp;display_string=Audit"}</definedName>
    <definedName name="_128__FDSAUDITLINK___1" hidden="1">{"fdsup://Directions/FactSet Auditing Viewer?action=AUDIT_VALUE&amp;DB=129&amp;ID1=42840B10&amp;VALUEID=02001&amp;SDATE=201004&amp;PERIODTYPE=QTR_STD&amp;SCFT=3&amp;window=popup_no_bar&amp;width=385&amp;height=120&amp;START_MAXIMIZED=FALSE&amp;creator=factset&amp;display_string=Audit"}</definedName>
    <definedName name="_129__FDSAUDITLINK__" localSheetId="4" hidden="1">{"fdsup://directions/FAT Viewer?action=UPDATE&amp;creator=factset&amp;DYN_ARGS=TRUE&amp;DOC_NAME=FAT:FQL_AUDITING_CLIENT_TEMPLATE.FAT&amp;display_string=Audit&amp;VAR:KEY=HQPMJKLSBE&amp;VAR:QUERY=RkZfREVCVChRVFIsMCk=&amp;WINDOW=FIRST_POPUP&amp;HEIGHT=450&amp;WIDTH=450&amp;START_MAXIMIZED=FALSE&amp;VA","R:CALENDAR=FIVEDAY&amp;VAR:SYMBOL=HITK&amp;VAR:INDEX=0"}</definedName>
    <definedName name="_129__FDSAUDITLINK__" localSheetId="15" hidden="1">{"fdsup://directions/FAT Viewer?action=UPDATE&amp;creator=factset&amp;DYN_ARGS=TRUE&amp;DOC_NAME=FAT:FQL_AUDITING_CLIENT_TEMPLATE.FAT&amp;display_string=Audit&amp;VAR:KEY=HQPMJKLSBE&amp;VAR:QUERY=RkZfREVCVChRVFIsMCk=&amp;WINDOW=FIRST_POPUP&amp;HEIGHT=450&amp;WIDTH=450&amp;START_MAXIMIZED=FALSE&amp;VA","R:CALENDAR=FIVEDAY&amp;VAR:SYMBOL=HITK&amp;VAR:INDEX=0"}</definedName>
    <definedName name="_129__FDSAUDITLINK__" hidden="1">{"fdsup://directions/FAT Viewer?action=UPDATE&amp;creator=factset&amp;DYN_ARGS=TRUE&amp;DOC_NAME=FAT:FQL_AUDITING_CLIENT_TEMPLATE.FAT&amp;display_string=Audit&amp;VAR:KEY=HQPMJKLSBE&amp;VAR:QUERY=RkZfREVCVChRVFIsMCk=&amp;WINDOW=FIRST_POPUP&amp;HEIGHT=450&amp;WIDTH=450&amp;START_MAXIMIZED=FALSE&amp;VA","R:CALENDAR=FIVEDAY&amp;VAR:SYMBOL=HITK&amp;VAR:INDEX=0"}</definedName>
    <definedName name="_129__FDSAUDITLINK___1" localSheetId="4" hidden="1">{"fdsup://directions/FAT Viewer?action=UPDATE&amp;creator=factset&amp;DYN_ARGS=TRUE&amp;DOC_NAME=FAT:FQL_AUDITING_CLIENT_TEMPLATE.FAT&amp;display_string=Audit&amp;VAR:KEY=HQPMJKLSBE&amp;VAR:QUERY=RkZfREVCVChRVFIsMCk=&amp;WINDOW=FIRST_POPUP&amp;HEIGHT=450&amp;WIDTH=450&amp;START_MAXIMIZED=FALSE&amp;VA","R:CALENDAR=FIVEDAY&amp;VAR:SYMBOL=HITK&amp;VAR:INDEX=0"}</definedName>
    <definedName name="_129__FDSAUDITLINK___1" hidden="1">{"fdsup://directions/FAT Viewer?action=UPDATE&amp;creator=factset&amp;DYN_ARGS=TRUE&amp;DOC_NAME=FAT:FQL_AUDITING_CLIENT_TEMPLATE.FAT&amp;display_string=Audit&amp;VAR:KEY=HQPMJKLSBE&amp;VAR:QUERY=RkZfREVCVChRVFIsMCk=&amp;WINDOW=FIRST_POPUP&amp;HEIGHT=450&amp;WIDTH=450&amp;START_MAXIMIZED=FALSE&amp;VA","R:CALENDAR=FIVEDAY&amp;VAR:SYMBOL=HITK&amp;VAR:INDEX=0"}</definedName>
    <definedName name="_13__123Graph_BMAG_PCE" localSheetId="4" hidden="1">#REF!</definedName>
    <definedName name="_13__123Graph_BMAG_PCE" localSheetId="15" hidden="1">#REF!</definedName>
    <definedName name="_13__123Graph_BMAG_PCE" hidden="1">#REF!</definedName>
    <definedName name="_13__123Graph_LBL_BCHART_2" localSheetId="4" hidden="1">#REF!</definedName>
    <definedName name="_13__123Graph_LBL_BCHART_2" localSheetId="15" hidden="1">#REF!</definedName>
    <definedName name="_13__123Graph_LBL_BCHART_2" hidden="1">#REF!</definedName>
    <definedName name="_13__FDSAUDITLINK__" localSheetId="4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__FDSAUDITLINK__" localSheetId="15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__FDSAUDITLINK__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__FDSAUDITLINK___1" localSheetId="4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__FDSAUDITLINK___1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__FDSAUDITLINK__" localSheetId="4" hidden="1">{"fdsup://Directions/FactSet Auditing Viewer?action=AUDIT_VALUE&amp;DB=129&amp;ID1=44106010&amp;VALUEID=02001&amp;SDATE=201102&amp;PERIODTYPE=QTR_STD&amp;SCFT=3&amp;window=popup_no_bar&amp;width=385&amp;height=120&amp;START_MAXIMIZED=FALSE&amp;creator=factset&amp;display_string=Audit"}</definedName>
    <definedName name="_130__FDSAUDITLINK__" localSheetId="15" hidden="1">{"fdsup://Directions/FactSet Auditing Viewer?action=AUDIT_VALUE&amp;DB=129&amp;ID1=44106010&amp;VALUEID=02001&amp;SDATE=201102&amp;PERIODTYPE=QTR_STD&amp;SCFT=3&amp;window=popup_no_bar&amp;width=385&amp;height=120&amp;START_MAXIMIZED=FALSE&amp;creator=factset&amp;display_string=Audit"}</definedName>
    <definedName name="_130__FDSAUDITLINK__" hidden="1">{"fdsup://Directions/FactSet Auditing Viewer?action=AUDIT_VALUE&amp;DB=129&amp;ID1=44106010&amp;VALUEID=02001&amp;SDATE=201102&amp;PERIODTYPE=QTR_STD&amp;SCFT=3&amp;window=popup_no_bar&amp;width=385&amp;height=120&amp;START_MAXIMIZED=FALSE&amp;creator=factset&amp;display_string=Audit"}</definedName>
    <definedName name="_130__FDSAUDITLINK___1" localSheetId="4" hidden="1">{"fdsup://Directions/FactSet Auditing Viewer?action=AUDIT_VALUE&amp;DB=129&amp;ID1=44106010&amp;VALUEID=02001&amp;SDATE=201102&amp;PERIODTYPE=QTR_STD&amp;SCFT=3&amp;window=popup_no_bar&amp;width=385&amp;height=120&amp;START_MAXIMIZED=FALSE&amp;creator=factset&amp;display_string=Audit"}</definedName>
    <definedName name="_130__FDSAUDITLINK___1" hidden="1">{"fdsup://Directions/FactSet Auditing Viewer?action=AUDIT_VALUE&amp;DB=129&amp;ID1=44106010&amp;VALUEID=02001&amp;SDATE=201102&amp;PERIODTYPE=QTR_STD&amp;SCFT=3&amp;window=popup_no_bar&amp;width=385&amp;height=120&amp;START_MAXIMIZED=FALSE&amp;creator=factset&amp;display_string=Audit"}</definedName>
    <definedName name="_131__FDSAUDITLINK__" localSheetId="4" hidden="1">{"fdsup://directions/FAT Viewer?action=UPDATE&amp;creator=factset&amp;DYN_ARGS=TRUE&amp;DOC_NAME=FAT:FQL_AUDITING_CLIENT_TEMPLATE.FAT&amp;display_string=Audit&amp;VAR:KEY=JOVQVKXOTE&amp;VAR:QUERY=RkZfREVCVChRVFIsMCk=&amp;WINDOW=FIRST_POPUP&amp;HEIGHT=450&amp;WIDTH=450&amp;START_MAXIMIZED=FALSE&amp;VA","R:CALENDAR=FIVEDAY&amp;VAR:SYMBOL=HSP&amp;VAR:INDEX=0"}</definedName>
    <definedName name="_131__FDSAUDITLINK__" localSheetId="15" hidden="1">{"fdsup://directions/FAT Viewer?action=UPDATE&amp;creator=factset&amp;DYN_ARGS=TRUE&amp;DOC_NAME=FAT:FQL_AUDITING_CLIENT_TEMPLATE.FAT&amp;display_string=Audit&amp;VAR:KEY=JOVQVKXOTE&amp;VAR:QUERY=RkZfREVCVChRVFIsMCk=&amp;WINDOW=FIRST_POPUP&amp;HEIGHT=450&amp;WIDTH=450&amp;START_MAXIMIZED=FALSE&amp;VA","R:CALENDAR=FIVEDAY&amp;VAR:SYMBOL=HSP&amp;VAR:INDEX=0"}</definedName>
    <definedName name="_131__FDSAUDITLINK__" hidden="1">{"fdsup://directions/FAT Viewer?action=UPDATE&amp;creator=factset&amp;DYN_ARGS=TRUE&amp;DOC_NAME=FAT:FQL_AUDITING_CLIENT_TEMPLATE.FAT&amp;display_string=Audit&amp;VAR:KEY=JOVQVKXOTE&amp;VAR:QUERY=RkZfREVCVChRVFIsMCk=&amp;WINDOW=FIRST_POPUP&amp;HEIGHT=450&amp;WIDTH=450&amp;START_MAXIMIZED=FALSE&amp;VA","R:CALENDAR=FIVEDAY&amp;VAR:SYMBOL=HSP&amp;VAR:INDEX=0"}</definedName>
    <definedName name="_131__FDSAUDITLINK___1" localSheetId="4" hidden="1">{"fdsup://directions/FAT Viewer?action=UPDATE&amp;creator=factset&amp;DYN_ARGS=TRUE&amp;DOC_NAME=FAT:FQL_AUDITING_CLIENT_TEMPLATE.FAT&amp;display_string=Audit&amp;VAR:KEY=JOVQVKXOTE&amp;VAR:QUERY=RkZfREVCVChRVFIsMCk=&amp;WINDOW=FIRST_POPUP&amp;HEIGHT=450&amp;WIDTH=450&amp;START_MAXIMIZED=FALSE&amp;VA","R:CALENDAR=FIVEDAY&amp;VAR:SYMBOL=HSP&amp;VAR:INDEX=0"}</definedName>
    <definedName name="_131__FDSAUDITLINK___1" hidden="1">{"fdsup://directions/FAT Viewer?action=UPDATE&amp;creator=factset&amp;DYN_ARGS=TRUE&amp;DOC_NAME=FAT:FQL_AUDITING_CLIENT_TEMPLATE.FAT&amp;display_string=Audit&amp;VAR:KEY=JOVQVKXOTE&amp;VAR:QUERY=RkZfREVCVChRVFIsMCk=&amp;WINDOW=FIRST_POPUP&amp;HEIGHT=450&amp;WIDTH=450&amp;START_MAXIMIZED=FALSE&amp;VA","R:CALENDAR=FIVEDAY&amp;VAR:SYMBOL=HSP&amp;VAR:INDEX=0"}</definedName>
    <definedName name="_132__FDSAUDITLINK__" localSheetId="4" hidden="1">{"fdsup://Directions/FactSet Auditing Viewer?action=AUDIT_VALUE&amp;DB=129&amp;ID1=45256B10&amp;VALUEID=02001&amp;SDATE=201102&amp;PERIODTYPE=QTR_STD&amp;SCFT=3&amp;window=popup_no_bar&amp;width=385&amp;height=120&amp;START_MAXIMIZED=FALSE&amp;creator=factset&amp;display_string=Audit"}</definedName>
    <definedName name="_132__FDSAUDITLINK__" localSheetId="15" hidden="1">{"fdsup://Directions/FactSet Auditing Viewer?action=AUDIT_VALUE&amp;DB=129&amp;ID1=45256B10&amp;VALUEID=02001&amp;SDATE=201102&amp;PERIODTYPE=QTR_STD&amp;SCFT=3&amp;window=popup_no_bar&amp;width=385&amp;height=120&amp;START_MAXIMIZED=FALSE&amp;creator=factset&amp;display_string=Audit"}</definedName>
    <definedName name="_132__FDSAUDITLINK__" hidden="1">{"fdsup://Directions/FactSet Auditing Viewer?action=AUDIT_VALUE&amp;DB=129&amp;ID1=45256B10&amp;VALUEID=02001&amp;SDATE=201102&amp;PERIODTYPE=QTR_STD&amp;SCFT=3&amp;window=popup_no_bar&amp;width=385&amp;height=120&amp;START_MAXIMIZED=FALSE&amp;creator=factset&amp;display_string=Audit"}</definedName>
    <definedName name="_132__FDSAUDITLINK___1" localSheetId="4" hidden="1">{"fdsup://Directions/FactSet Auditing Viewer?action=AUDIT_VALUE&amp;DB=129&amp;ID1=45256B10&amp;VALUEID=02001&amp;SDATE=201102&amp;PERIODTYPE=QTR_STD&amp;SCFT=3&amp;window=popup_no_bar&amp;width=385&amp;height=120&amp;START_MAXIMIZED=FALSE&amp;creator=factset&amp;display_string=Audit"}</definedName>
    <definedName name="_132__FDSAUDITLINK___1" hidden="1">{"fdsup://Directions/FactSet Auditing Viewer?action=AUDIT_VALUE&amp;DB=129&amp;ID1=45256B10&amp;VALUEID=02001&amp;SDATE=201102&amp;PERIODTYPE=QTR_STD&amp;SCFT=3&amp;window=popup_no_bar&amp;width=385&amp;height=120&amp;START_MAXIMIZED=FALSE&amp;creator=factset&amp;display_string=Audit"}</definedName>
    <definedName name="_133__FDSAUDITLINK__" localSheetId="4" hidden="1">{"fdsup://directions/FAT Viewer?action=UPDATE&amp;creator=factset&amp;DYN_ARGS=TRUE&amp;DOC_NAME=FAT:FQL_AUDITING_CLIENT_TEMPLATE.FAT&amp;display_string=Audit&amp;VAR:KEY=HUNQXUHUPG&amp;VAR:QUERY=RkZfREVCVChRVFIsMCk=&amp;WINDOW=FIRST_POPUP&amp;HEIGHT=450&amp;WIDTH=450&amp;START_MAXIMIZED=FALSE&amp;VA","R:CALENDAR=FIVEDAY&amp;VAR:SYMBOL=IPXL&amp;VAR:INDEX=0"}</definedName>
    <definedName name="_133__FDSAUDITLINK__" localSheetId="15" hidden="1">{"fdsup://directions/FAT Viewer?action=UPDATE&amp;creator=factset&amp;DYN_ARGS=TRUE&amp;DOC_NAME=FAT:FQL_AUDITING_CLIENT_TEMPLATE.FAT&amp;display_string=Audit&amp;VAR:KEY=HUNQXUHUPG&amp;VAR:QUERY=RkZfREVCVChRVFIsMCk=&amp;WINDOW=FIRST_POPUP&amp;HEIGHT=450&amp;WIDTH=450&amp;START_MAXIMIZED=FALSE&amp;VA","R:CALENDAR=FIVEDAY&amp;VAR:SYMBOL=IPXL&amp;VAR:INDEX=0"}</definedName>
    <definedName name="_133__FDSAUDITLINK__" hidden="1">{"fdsup://directions/FAT Viewer?action=UPDATE&amp;creator=factset&amp;DYN_ARGS=TRUE&amp;DOC_NAME=FAT:FQL_AUDITING_CLIENT_TEMPLATE.FAT&amp;display_string=Audit&amp;VAR:KEY=HUNQXUHUPG&amp;VAR:QUERY=RkZfREVCVChRVFIsMCk=&amp;WINDOW=FIRST_POPUP&amp;HEIGHT=450&amp;WIDTH=450&amp;START_MAXIMIZED=FALSE&amp;VA","R:CALENDAR=FIVEDAY&amp;VAR:SYMBOL=IPXL&amp;VAR:INDEX=0"}</definedName>
    <definedName name="_133__FDSAUDITLINK___1" localSheetId="4" hidden="1">{"fdsup://directions/FAT Viewer?action=UPDATE&amp;creator=factset&amp;DYN_ARGS=TRUE&amp;DOC_NAME=FAT:FQL_AUDITING_CLIENT_TEMPLATE.FAT&amp;display_string=Audit&amp;VAR:KEY=HUNQXUHUPG&amp;VAR:QUERY=RkZfREVCVChRVFIsMCk=&amp;WINDOW=FIRST_POPUP&amp;HEIGHT=450&amp;WIDTH=450&amp;START_MAXIMIZED=FALSE&amp;VA","R:CALENDAR=FIVEDAY&amp;VAR:SYMBOL=IPXL&amp;VAR:INDEX=0"}</definedName>
    <definedName name="_133__FDSAUDITLINK___1" hidden="1">{"fdsup://directions/FAT Viewer?action=UPDATE&amp;creator=factset&amp;DYN_ARGS=TRUE&amp;DOC_NAME=FAT:FQL_AUDITING_CLIENT_TEMPLATE.FAT&amp;display_string=Audit&amp;VAR:KEY=HUNQXUHUPG&amp;VAR:QUERY=RkZfREVCVChRVFIsMCk=&amp;WINDOW=FIRST_POPUP&amp;HEIGHT=450&amp;WIDTH=450&amp;START_MAXIMIZED=FALSE&amp;VA","R:CALENDAR=FIVEDAY&amp;VAR:SYMBOL=IPXL&amp;VAR:INDEX=0"}</definedName>
    <definedName name="_134__FDSAUDITLINK__" localSheetId="4" hidden="1">{"fdsup://Directions/FactSet Auditing Viewer?action=AUDIT_VALUE&amp;DB=129&amp;ID1=62853010&amp;VALUEID=02001&amp;SDATE=201102&amp;PERIODTYPE=QTR_STD&amp;SCFT=3&amp;window=popup_no_bar&amp;width=385&amp;height=120&amp;START_MAXIMIZED=FALSE&amp;creator=factset&amp;display_string=Audit"}</definedName>
    <definedName name="_134__FDSAUDITLINK__" localSheetId="15" hidden="1">{"fdsup://Directions/FactSet Auditing Viewer?action=AUDIT_VALUE&amp;DB=129&amp;ID1=62853010&amp;VALUEID=02001&amp;SDATE=201102&amp;PERIODTYPE=QTR_STD&amp;SCFT=3&amp;window=popup_no_bar&amp;width=385&amp;height=120&amp;START_MAXIMIZED=FALSE&amp;creator=factset&amp;display_string=Audit"}</definedName>
    <definedName name="_134__FDSAUDITLINK__" hidden="1">{"fdsup://Directions/FactSet Auditing Viewer?action=AUDIT_VALUE&amp;DB=129&amp;ID1=62853010&amp;VALUEID=02001&amp;SDATE=201102&amp;PERIODTYPE=QTR_STD&amp;SCFT=3&amp;window=popup_no_bar&amp;width=385&amp;height=120&amp;START_MAXIMIZED=FALSE&amp;creator=factset&amp;display_string=Audit"}</definedName>
    <definedName name="_134__FDSAUDITLINK___1" localSheetId="4" hidden="1">{"fdsup://Directions/FactSet Auditing Viewer?action=AUDIT_VALUE&amp;DB=129&amp;ID1=62853010&amp;VALUEID=02001&amp;SDATE=201102&amp;PERIODTYPE=QTR_STD&amp;SCFT=3&amp;window=popup_no_bar&amp;width=385&amp;height=120&amp;START_MAXIMIZED=FALSE&amp;creator=factset&amp;display_string=Audit"}</definedName>
    <definedName name="_134__FDSAUDITLINK___1" hidden="1">{"fdsup://Directions/FactSet Auditing Viewer?action=AUDIT_VALUE&amp;DB=129&amp;ID1=62853010&amp;VALUEID=02001&amp;SDATE=201102&amp;PERIODTYPE=QTR_STD&amp;SCFT=3&amp;window=popup_no_bar&amp;width=385&amp;height=120&amp;START_MAXIMIZED=FALSE&amp;creator=factset&amp;display_string=Audit"}</definedName>
    <definedName name="_135__FDSAUDITLINK__" localSheetId="4" hidden="1">{"fdsup://directions/FAT Viewer?action=UPDATE&amp;creator=factset&amp;DYN_ARGS=TRUE&amp;DOC_NAME=FAT:FQL_AUDITING_CLIENT_TEMPLATE.FAT&amp;display_string=Audit&amp;VAR:KEY=LGRYPMTCTO&amp;VAR:QUERY=RkZfREVCVChRVFIsMCk=&amp;WINDOW=FIRST_POPUP&amp;HEIGHT=450&amp;WIDTH=450&amp;START_MAXIMIZED=FALSE&amp;VA","R:CALENDAR=FIVEDAY&amp;VAR:SYMBOL=MYL&amp;VAR:INDEX=0"}</definedName>
    <definedName name="_135__FDSAUDITLINK__" localSheetId="15" hidden="1">{"fdsup://directions/FAT Viewer?action=UPDATE&amp;creator=factset&amp;DYN_ARGS=TRUE&amp;DOC_NAME=FAT:FQL_AUDITING_CLIENT_TEMPLATE.FAT&amp;display_string=Audit&amp;VAR:KEY=LGRYPMTCTO&amp;VAR:QUERY=RkZfREVCVChRVFIsMCk=&amp;WINDOW=FIRST_POPUP&amp;HEIGHT=450&amp;WIDTH=450&amp;START_MAXIMIZED=FALSE&amp;VA","R:CALENDAR=FIVEDAY&amp;VAR:SYMBOL=MYL&amp;VAR:INDEX=0"}</definedName>
    <definedName name="_135__FDSAUDITLINK__" hidden="1">{"fdsup://directions/FAT Viewer?action=UPDATE&amp;creator=factset&amp;DYN_ARGS=TRUE&amp;DOC_NAME=FAT:FQL_AUDITING_CLIENT_TEMPLATE.FAT&amp;display_string=Audit&amp;VAR:KEY=LGRYPMTCTO&amp;VAR:QUERY=RkZfREVCVChRVFIsMCk=&amp;WINDOW=FIRST_POPUP&amp;HEIGHT=450&amp;WIDTH=450&amp;START_MAXIMIZED=FALSE&amp;VA","R:CALENDAR=FIVEDAY&amp;VAR:SYMBOL=MYL&amp;VAR:INDEX=0"}</definedName>
    <definedName name="_135__FDSAUDITLINK___1" localSheetId="4" hidden="1">{"fdsup://directions/FAT Viewer?action=UPDATE&amp;creator=factset&amp;DYN_ARGS=TRUE&amp;DOC_NAME=FAT:FQL_AUDITING_CLIENT_TEMPLATE.FAT&amp;display_string=Audit&amp;VAR:KEY=LGRYPMTCTO&amp;VAR:QUERY=RkZfREVCVChRVFIsMCk=&amp;WINDOW=FIRST_POPUP&amp;HEIGHT=450&amp;WIDTH=450&amp;START_MAXIMIZED=FALSE&amp;VA","R:CALENDAR=FIVEDAY&amp;VAR:SYMBOL=MYL&amp;VAR:INDEX=0"}</definedName>
    <definedName name="_135__FDSAUDITLINK___1" hidden="1">{"fdsup://directions/FAT Viewer?action=UPDATE&amp;creator=factset&amp;DYN_ARGS=TRUE&amp;DOC_NAME=FAT:FQL_AUDITING_CLIENT_TEMPLATE.FAT&amp;display_string=Audit&amp;VAR:KEY=LGRYPMTCTO&amp;VAR:QUERY=RkZfREVCVChRVFIsMCk=&amp;WINDOW=FIRST_POPUP&amp;HEIGHT=450&amp;WIDTH=450&amp;START_MAXIMIZED=FALSE&amp;VA","R:CALENDAR=FIVEDAY&amp;VAR:SYMBOL=MYL&amp;VAR:INDEX=0"}</definedName>
    <definedName name="_136__FDSAUDITLINK__" localSheetId="4" hidden="1">{"fdsup://Directions/FactSet Auditing Viewer?action=AUDIT_VALUE&amp;DB=129&amp;ID1=71429010&amp;VALUEID=02001&amp;SDATE=201104&amp;PERIODTYPE=QTR_STD&amp;SCFT=3&amp;window=popup_no_bar&amp;width=385&amp;height=120&amp;START_MAXIMIZED=FALSE&amp;creator=factset&amp;display_string=Audit"}</definedName>
    <definedName name="_136__FDSAUDITLINK__" localSheetId="15" hidden="1">{"fdsup://Directions/FactSet Auditing Viewer?action=AUDIT_VALUE&amp;DB=129&amp;ID1=71429010&amp;VALUEID=02001&amp;SDATE=201104&amp;PERIODTYPE=QTR_STD&amp;SCFT=3&amp;window=popup_no_bar&amp;width=385&amp;height=120&amp;START_MAXIMIZED=FALSE&amp;creator=factset&amp;display_string=Audit"}</definedName>
    <definedName name="_136__FDSAUDITLINK__" hidden="1">{"fdsup://Directions/FactSet Auditing Viewer?action=AUDIT_VALUE&amp;DB=129&amp;ID1=71429010&amp;VALUEID=02001&amp;SDATE=201104&amp;PERIODTYPE=QTR_STD&amp;SCFT=3&amp;window=popup_no_bar&amp;width=385&amp;height=120&amp;START_MAXIMIZED=FALSE&amp;creator=factset&amp;display_string=Audit"}</definedName>
    <definedName name="_136__FDSAUDITLINK___1" localSheetId="4" hidden="1">{"fdsup://Directions/FactSet Auditing Viewer?action=AUDIT_VALUE&amp;DB=129&amp;ID1=71429010&amp;VALUEID=02001&amp;SDATE=201104&amp;PERIODTYPE=QTR_STD&amp;SCFT=3&amp;window=popup_no_bar&amp;width=385&amp;height=120&amp;START_MAXIMIZED=FALSE&amp;creator=factset&amp;display_string=Audit"}</definedName>
    <definedName name="_136__FDSAUDITLINK___1" hidden="1">{"fdsup://Directions/FactSet Auditing Viewer?action=AUDIT_VALUE&amp;DB=129&amp;ID1=71429010&amp;VALUEID=02001&amp;SDATE=201104&amp;PERIODTYPE=QTR_STD&amp;SCFT=3&amp;window=popup_no_bar&amp;width=385&amp;height=120&amp;START_MAXIMIZED=FALSE&amp;creator=factset&amp;display_string=Audit"}</definedName>
    <definedName name="_137__FDSAUDITLINK__" localSheetId="4" hidden="1">{"fdsup://directions/FAT Viewer?action=UPDATE&amp;creator=factset&amp;DYN_ARGS=TRUE&amp;DOC_NAME=FAT:FQL_AUDITING_CLIENT_TEMPLATE.FAT&amp;display_string=Audit&amp;VAR:KEY=LMPYFOLSXK&amp;VAR:QUERY=RkZfREVCVChRVFIsMCk=&amp;WINDOW=FIRST_POPUP&amp;HEIGHT=450&amp;WIDTH=450&amp;START_MAXIMIZED=FALSE&amp;VA","R:CALENDAR=FIVEDAY&amp;VAR:SYMBOL=PRGO&amp;VAR:INDEX=0"}</definedName>
    <definedName name="_137__FDSAUDITLINK__" localSheetId="15" hidden="1">{"fdsup://directions/FAT Viewer?action=UPDATE&amp;creator=factset&amp;DYN_ARGS=TRUE&amp;DOC_NAME=FAT:FQL_AUDITING_CLIENT_TEMPLATE.FAT&amp;display_string=Audit&amp;VAR:KEY=LMPYFOLSXK&amp;VAR:QUERY=RkZfREVCVChRVFIsMCk=&amp;WINDOW=FIRST_POPUP&amp;HEIGHT=450&amp;WIDTH=450&amp;START_MAXIMIZED=FALSE&amp;VA","R:CALENDAR=FIVEDAY&amp;VAR:SYMBOL=PRGO&amp;VAR:INDEX=0"}</definedName>
    <definedName name="_137__FDSAUDITLINK__" hidden="1">{"fdsup://directions/FAT Viewer?action=UPDATE&amp;creator=factset&amp;DYN_ARGS=TRUE&amp;DOC_NAME=FAT:FQL_AUDITING_CLIENT_TEMPLATE.FAT&amp;display_string=Audit&amp;VAR:KEY=LMPYFOLSXK&amp;VAR:QUERY=RkZfREVCVChRVFIsMCk=&amp;WINDOW=FIRST_POPUP&amp;HEIGHT=450&amp;WIDTH=450&amp;START_MAXIMIZED=FALSE&amp;VA","R:CALENDAR=FIVEDAY&amp;VAR:SYMBOL=PRGO&amp;VAR:INDEX=0"}</definedName>
    <definedName name="_137__FDSAUDITLINK___1" localSheetId="4" hidden="1">{"fdsup://directions/FAT Viewer?action=UPDATE&amp;creator=factset&amp;DYN_ARGS=TRUE&amp;DOC_NAME=FAT:FQL_AUDITING_CLIENT_TEMPLATE.FAT&amp;display_string=Audit&amp;VAR:KEY=LMPYFOLSXK&amp;VAR:QUERY=RkZfREVCVChRVFIsMCk=&amp;WINDOW=FIRST_POPUP&amp;HEIGHT=450&amp;WIDTH=450&amp;START_MAXIMIZED=FALSE&amp;VA","R:CALENDAR=FIVEDAY&amp;VAR:SYMBOL=PRGO&amp;VAR:INDEX=0"}</definedName>
    <definedName name="_137__FDSAUDITLINK___1" hidden="1">{"fdsup://directions/FAT Viewer?action=UPDATE&amp;creator=factset&amp;DYN_ARGS=TRUE&amp;DOC_NAME=FAT:FQL_AUDITING_CLIENT_TEMPLATE.FAT&amp;display_string=Audit&amp;VAR:KEY=LMPYFOLSXK&amp;VAR:QUERY=RkZfREVCVChRVFIsMCk=&amp;WINDOW=FIRST_POPUP&amp;HEIGHT=450&amp;WIDTH=450&amp;START_MAXIMIZED=FALSE&amp;VA","R:CALENDAR=FIVEDAY&amp;VAR:SYMBOL=PRGO&amp;VAR:INDEX=0"}</definedName>
    <definedName name="_138__FDSAUDITLINK__" localSheetId="4" hidden="1">{"fdsup://Directions/FactSet Auditing Viewer?action=AUDIT_VALUE&amp;DB=129&amp;ID1=69888P10&amp;VALUEID=02001&amp;SDATE=201102&amp;PERIODTYPE=QTR_STD&amp;SCFT=3&amp;window=popup_no_bar&amp;width=385&amp;height=120&amp;START_MAXIMIZED=FALSE&amp;creator=factset&amp;display_string=Audit"}</definedName>
    <definedName name="_138__FDSAUDITLINK__" localSheetId="15" hidden="1">{"fdsup://Directions/FactSet Auditing Viewer?action=AUDIT_VALUE&amp;DB=129&amp;ID1=69888P10&amp;VALUEID=02001&amp;SDATE=201102&amp;PERIODTYPE=QTR_STD&amp;SCFT=3&amp;window=popup_no_bar&amp;width=385&amp;height=120&amp;START_MAXIMIZED=FALSE&amp;creator=factset&amp;display_string=Audit"}</definedName>
    <definedName name="_138__FDSAUDITLINK__" hidden="1">{"fdsup://Directions/FactSet Auditing Viewer?action=AUDIT_VALUE&amp;DB=129&amp;ID1=69888P10&amp;VALUEID=02001&amp;SDATE=201102&amp;PERIODTYPE=QTR_STD&amp;SCFT=3&amp;window=popup_no_bar&amp;width=385&amp;height=120&amp;START_MAXIMIZED=FALSE&amp;creator=factset&amp;display_string=Audit"}</definedName>
    <definedName name="_138__FDSAUDITLINK___1" localSheetId="4" hidden="1">{"fdsup://Directions/FactSet Auditing Viewer?action=AUDIT_VALUE&amp;DB=129&amp;ID1=69888P10&amp;VALUEID=02001&amp;SDATE=201102&amp;PERIODTYPE=QTR_STD&amp;SCFT=3&amp;window=popup_no_bar&amp;width=385&amp;height=120&amp;START_MAXIMIZED=FALSE&amp;creator=factset&amp;display_string=Audit"}</definedName>
    <definedName name="_138__FDSAUDITLINK___1" hidden="1">{"fdsup://Directions/FactSet Auditing Viewer?action=AUDIT_VALUE&amp;DB=129&amp;ID1=69888P10&amp;VALUEID=02001&amp;SDATE=201102&amp;PERIODTYPE=QTR_STD&amp;SCFT=3&amp;window=popup_no_bar&amp;width=385&amp;height=120&amp;START_MAXIMIZED=FALSE&amp;creator=factset&amp;display_string=Audit"}</definedName>
    <definedName name="_139__FDSAUDITLINK__" localSheetId="4" hidden="1">{"fdsup://directions/FAT Viewer?action=UPDATE&amp;creator=factset&amp;DYN_ARGS=TRUE&amp;DOC_NAME=FAT:FQL_AUDITING_CLIENT_TEMPLATE.FAT&amp;display_string=Audit&amp;VAR:KEY=ZSVYTCNSBU&amp;VAR:QUERY=RkZfREVCVChRVFIsMCk=&amp;WINDOW=FIRST_POPUP&amp;HEIGHT=450&amp;WIDTH=450&amp;START_MAXIMIZED=FALSE&amp;VA","R:CALENDAR=FIVEDAY&amp;VAR:SYMBOL=PRX&amp;VAR:INDEX=0"}</definedName>
    <definedName name="_139__FDSAUDITLINK__" localSheetId="15" hidden="1">{"fdsup://directions/FAT Viewer?action=UPDATE&amp;creator=factset&amp;DYN_ARGS=TRUE&amp;DOC_NAME=FAT:FQL_AUDITING_CLIENT_TEMPLATE.FAT&amp;display_string=Audit&amp;VAR:KEY=ZSVYTCNSBU&amp;VAR:QUERY=RkZfREVCVChRVFIsMCk=&amp;WINDOW=FIRST_POPUP&amp;HEIGHT=450&amp;WIDTH=450&amp;START_MAXIMIZED=FALSE&amp;VA","R:CALENDAR=FIVEDAY&amp;VAR:SYMBOL=PRX&amp;VAR:INDEX=0"}</definedName>
    <definedName name="_139__FDSAUDITLINK__" hidden="1">{"fdsup://directions/FAT Viewer?action=UPDATE&amp;creator=factset&amp;DYN_ARGS=TRUE&amp;DOC_NAME=FAT:FQL_AUDITING_CLIENT_TEMPLATE.FAT&amp;display_string=Audit&amp;VAR:KEY=ZSVYTCNSBU&amp;VAR:QUERY=RkZfREVCVChRVFIsMCk=&amp;WINDOW=FIRST_POPUP&amp;HEIGHT=450&amp;WIDTH=450&amp;START_MAXIMIZED=FALSE&amp;VA","R:CALENDAR=FIVEDAY&amp;VAR:SYMBOL=PRX&amp;VAR:INDEX=0"}</definedName>
    <definedName name="_139__FDSAUDITLINK___1" localSheetId="4" hidden="1">{"fdsup://directions/FAT Viewer?action=UPDATE&amp;creator=factset&amp;DYN_ARGS=TRUE&amp;DOC_NAME=FAT:FQL_AUDITING_CLIENT_TEMPLATE.FAT&amp;display_string=Audit&amp;VAR:KEY=ZSVYTCNSBU&amp;VAR:QUERY=RkZfREVCVChRVFIsMCk=&amp;WINDOW=FIRST_POPUP&amp;HEIGHT=450&amp;WIDTH=450&amp;START_MAXIMIZED=FALSE&amp;VA","R:CALENDAR=FIVEDAY&amp;VAR:SYMBOL=PRX&amp;VAR:INDEX=0"}</definedName>
    <definedName name="_139__FDSAUDITLINK___1" hidden="1">{"fdsup://directions/FAT Viewer?action=UPDATE&amp;creator=factset&amp;DYN_ARGS=TRUE&amp;DOC_NAME=FAT:FQL_AUDITING_CLIENT_TEMPLATE.FAT&amp;display_string=Audit&amp;VAR:KEY=ZSVYTCNSBU&amp;VAR:QUERY=RkZfREVCVChRVFIsMCk=&amp;WINDOW=FIRST_POPUP&amp;HEIGHT=450&amp;WIDTH=450&amp;START_MAXIMIZED=FALSE&amp;VA","R:CALENDAR=FIVEDAY&amp;VAR:SYMBOL=PRX&amp;VAR:INDEX=0"}</definedName>
    <definedName name="_14__123Graph_BNRET_PCE" localSheetId="4" hidden="1">#REF!</definedName>
    <definedName name="_14__123Graph_BNRET_PCE" localSheetId="15" hidden="1">#REF!</definedName>
    <definedName name="_14__123Graph_BNRET_PCE" hidden="1">#REF!</definedName>
    <definedName name="_14__123Graph_LBL_BCHART_3" localSheetId="4" hidden="1">#REF!</definedName>
    <definedName name="_14__123Graph_LBL_BCHART_3" localSheetId="15" hidden="1">#REF!</definedName>
    <definedName name="_14__123Graph_LBL_BCHART_3" hidden="1">#REF!</definedName>
    <definedName name="_14__FDSAUDITLINK__" localSheetId="4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4__FDSAUDITLINK__" localSheetId="15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4__FDSAUDITLINK__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4__FDSAUDITLINK___1" localSheetId="4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4__FDSAUDITLINK___1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40__FDSAUDITLINK__" localSheetId="4" hidden="1">{"fdsup://Directions/FactSet Auditing Viewer?action=AUDIT_VALUE&amp;DB=129&amp;ID1=78669210&amp;VALUEID=02001&amp;SDATE=201102&amp;PERIODTYPE=QTR_STD&amp;SCFT=3&amp;window=popup_no_bar&amp;width=385&amp;height=120&amp;START_MAXIMIZED=FALSE&amp;creator=factset&amp;display_string=Audit"}</definedName>
    <definedName name="_140__FDSAUDITLINK__" localSheetId="15" hidden="1">{"fdsup://Directions/FactSet Auditing Viewer?action=AUDIT_VALUE&amp;DB=129&amp;ID1=78669210&amp;VALUEID=02001&amp;SDATE=201102&amp;PERIODTYPE=QTR_STD&amp;SCFT=3&amp;window=popup_no_bar&amp;width=385&amp;height=120&amp;START_MAXIMIZED=FALSE&amp;creator=factset&amp;display_string=Audit"}</definedName>
    <definedName name="_140__FDSAUDITLINK__" hidden="1">{"fdsup://Directions/FactSet Auditing Viewer?action=AUDIT_VALUE&amp;DB=129&amp;ID1=78669210&amp;VALUEID=02001&amp;SDATE=201102&amp;PERIODTYPE=QTR_STD&amp;SCFT=3&amp;window=popup_no_bar&amp;width=385&amp;height=120&amp;START_MAXIMIZED=FALSE&amp;creator=factset&amp;display_string=Audit"}</definedName>
    <definedName name="_140__FDSAUDITLINK___1" localSheetId="4" hidden="1">{"fdsup://Directions/FactSet Auditing Viewer?action=AUDIT_VALUE&amp;DB=129&amp;ID1=78669210&amp;VALUEID=02001&amp;SDATE=201102&amp;PERIODTYPE=QTR_STD&amp;SCFT=3&amp;window=popup_no_bar&amp;width=385&amp;height=120&amp;START_MAXIMIZED=FALSE&amp;creator=factset&amp;display_string=Audit"}</definedName>
    <definedName name="_140__FDSAUDITLINK___1" hidden="1">{"fdsup://Directions/FactSet Auditing Viewer?action=AUDIT_VALUE&amp;DB=129&amp;ID1=78669210&amp;VALUEID=02001&amp;SDATE=201102&amp;PERIODTYPE=QTR_STD&amp;SCFT=3&amp;window=popup_no_bar&amp;width=385&amp;height=120&amp;START_MAXIMIZED=FALSE&amp;creator=factset&amp;display_string=Audit"}</definedName>
    <definedName name="_141__FDSAUDITLINK__" localSheetId="4" hidden="1">{"fdsup://directions/FAT Viewer?action=UPDATE&amp;creator=factset&amp;DYN_ARGS=TRUE&amp;DOC_NAME=FAT:FQL_AUDITING_CLIENT_TEMPLATE.FAT&amp;display_string=Audit&amp;VAR:KEY=FGXQXCPORU&amp;VAR:QUERY=RkZfREVCVChRVFIsMCk=&amp;WINDOW=FIRST_POPUP&amp;HEIGHT=450&amp;WIDTH=450&amp;START_MAXIMIZED=FALSE&amp;VA","R:CALENDAR=FIVEDAY&amp;VAR:SYMBOL=SGNT&amp;VAR:INDEX=0"}</definedName>
    <definedName name="_141__FDSAUDITLINK__" localSheetId="15" hidden="1">{"fdsup://directions/FAT Viewer?action=UPDATE&amp;creator=factset&amp;DYN_ARGS=TRUE&amp;DOC_NAME=FAT:FQL_AUDITING_CLIENT_TEMPLATE.FAT&amp;display_string=Audit&amp;VAR:KEY=FGXQXCPORU&amp;VAR:QUERY=RkZfREVCVChRVFIsMCk=&amp;WINDOW=FIRST_POPUP&amp;HEIGHT=450&amp;WIDTH=450&amp;START_MAXIMIZED=FALSE&amp;VA","R:CALENDAR=FIVEDAY&amp;VAR:SYMBOL=SGNT&amp;VAR:INDEX=0"}</definedName>
    <definedName name="_141__FDSAUDITLINK__" hidden="1">{"fdsup://directions/FAT Viewer?action=UPDATE&amp;creator=factset&amp;DYN_ARGS=TRUE&amp;DOC_NAME=FAT:FQL_AUDITING_CLIENT_TEMPLATE.FAT&amp;display_string=Audit&amp;VAR:KEY=FGXQXCPORU&amp;VAR:QUERY=RkZfREVCVChRVFIsMCk=&amp;WINDOW=FIRST_POPUP&amp;HEIGHT=450&amp;WIDTH=450&amp;START_MAXIMIZED=FALSE&amp;VA","R:CALENDAR=FIVEDAY&amp;VAR:SYMBOL=SGNT&amp;VAR:INDEX=0"}</definedName>
    <definedName name="_141__FDSAUDITLINK___1" localSheetId="4" hidden="1">{"fdsup://directions/FAT Viewer?action=UPDATE&amp;creator=factset&amp;DYN_ARGS=TRUE&amp;DOC_NAME=FAT:FQL_AUDITING_CLIENT_TEMPLATE.FAT&amp;display_string=Audit&amp;VAR:KEY=FGXQXCPORU&amp;VAR:QUERY=RkZfREVCVChRVFIsMCk=&amp;WINDOW=FIRST_POPUP&amp;HEIGHT=450&amp;WIDTH=450&amp;START_MAXIMIZED=FALSE&amp;VA","R:CALENDAR=FIVEDAY&amp;VAR:SYMBOL=SGNT&amp;VAR:INDEX=0"}</definedName>
    <definedName name="_141__FDSAUDITLINK___1" hidden="1">{"fdsup://directions/FAT Viewer?action=UPDATE&amp;creator=factset&amp;DYN_ARGS=TRUE&amp;DOC_NAME=FAT:FQL_AUDITING_CLIENT_TEMPLATE.FAT&amp;display_string=Audit&amp;VAR:KEY=FGXQXCPORU&amp;VAR:QUERY=RkZfREVCVChRVFIsMCk=&amp;WINDOW=FIRST_POPUP&amp;HEIGHT=450&amp;WIDTH=450&amp;START_MAXIMIZED=FALSE&amp;VA","R:CALENDAR=FIVEDAY&amp;VAR:SYMBOL=SGNT&amp;VAR:INDEX=0"}</definedName>
    <definedName name="_142__FDSAUDITLINK__" localSheetId="4" hidden="1">{"fdsup://directions/FAT Viewer?action=UPDATE&amp;creator=factset&amp;DYN_ARGS=TRUE&amp;DOC_NAME=FAT:FQL_AUDITING_CLIENT_TEMPLATE.FAT&amp;display_string=Audit&amp;VAR:KEY=POJIJMTWHO&amp;VAR:QUERY=RkZfREVCVChRVFIsMCk=&amp;WINDOW=FIRST_POPUP&amp;HEIGHT=450&amp;WIDTH=450&amp;START_MAXIMIZED=FALSE&amp;VA","R:CALENDAR=FIVEDAY&amp;VAR:SYMBOL=TEVA&amp;VAR:INDEX=0"}</definedName>
    <definedName name="_142__FDSAUDITLINK__" localSheetId="15" hidden="1">{"fdsup://directions/FAT Viewer?action=UPDATE&amp;creator=factset&amp;DYN_ARGS=TRUE&amp;DOC_NAME=FAT:FQL_AUDITING_CLIENT_TEMPLATE.FAT&amp;display_string=Audit&amp;VAR:KEY=POJIJMTWHO&amp;VAR:QUERY=RkZfREVCVChRVFIsMCk=&amp;WINDOW=FIRST_POPUP&amp;HEIGHT=450&amp;WIDTH=450&amp;START_MAXIMIZED=FALSE&amp;VA","R:CALENDAR=FIVEDAY&amp;VAR:SYMBOL=TEVA&amp;VAR:INDEX=0"}</definedName>
    <definedName name="_142__FDSAUDITLINK__" hidden="1">{"fdsup://directions/FAT Viewer?action=UPDATE&amp;creator=factset&amp;DYN_ARGS=TRUE&amp;DOC_NAME=FAT:FQL_AUDITING_CLIENT_TEMPLATE.FAT&amp;display_string=Audit&amp;VAR:KEY=POJIJMTWHO&amp;VAR:QUERY=RkZfREVCVChRVFIsMCk=&amp;WINDOW=FIRST_POPUP&amp;HEIGHT=450&amp;WIDTH=450&amp;START_MAXIMIZED=FALSE&amp;VA","R:CALENDAR=FIVEDAY&amp;VAR:SYMBOL=TEVA&amp;VAR:INDEX=0"}</definedName>
    <definedName name="_142__FDSAUDITLINK___1" localSheetId="4" hidden="1">{"fdsup://directions/FAT Viewer?action=UPDATE&amp;creator=factset&amp;DYN_ARGS=TRUE&amp;DOC_NAME=FAT:FQL_AUDITING_CLIENT_TEMPLATE.FAT&amp;display_string=Audit&amp;VAR:KEY=POJIJMTWHO&amp;VAR:QUERY=RkZfREVCVChRVFIsMCk=&amp;WINDOW=FIRST_POPUP&amp;HEIGHT=450&amp;WIDTH=450&amp;START_MAXIMIZED=FALSE&amp;VA","R:CALENDAR=FIVEDAY&amp;VAR:SYMBOL=TEVA&amp;VAR:INDEX=0"}</definedName>
    <definedName name="_142__FDSAUDITLINK___1" hidden="1">{"fdsup://directions/FAT Viewer?action=UPDATE&amp;creator=factset&amp;DYN_ARGS=TRUE&amp;DOC_NAME=FAT:FQL_AUDITING_CLIENT_TEMPLATE.FAT&amp;display_string=Audit&amp;VAR:KEY=POJIJMTWHO&amp;VAR:QUERY=RkZfREVCVChRVFIsMCk=&amp;WINDOW=FIRST_POPUP&amp;HEIGHT=450&amp;WIDTH=450&amp;START_MAXIMIZED=FALSE&amp;VA","R:CALENDAR=FIVEDAY&amp;VAR:SYMBOL=TEVA&amp;VAR:INDEX=0"}</definedName>
    <definedName name="_143__FDSAUDITLINK__" localSheetId="4" hidden="1">{"fdsup://Directions/FactSet Auditing Viewer?action=AUDIT_VALUE&amp;DB=129&amp;ID1=94268310&amp;VALUEID=02001&amp;SDATE=201102&amp;PERIODTYPE=QTR_STD&amp;SCFT=3&amp;window=popup_no_bar&amp;width=385&amp;height=120&amp;START_MAXIMIZED=FALSE&amp;creator=factset&amp;display_string=Audit"}</definedName>
    <definedName name="_143__FDSAUDITLINK__" localSheetId="15" hidden="1">{"fdsup://Directions/FactSet Auditing Viewer?action=AUDIT_VALUE&amp;DB=129&amp;ID1=94268310&amp;VALUEID=02001&amp;SDATE=201102&amp;PERIODTYPE=QTR_STD&amp;SCFT=3&amp;window=popup_no_bar&amp;width=385&amp;height=120&amp;START_MAXIMIZED=FALSE&amp;creator=factset&amp;display_string=Audit"}</definedName>
    <definedName name="_143__FDSAUDITLINK__" hidden="1">{"fdsup://Directions/FactSet Auditing Viewer?action=AUDIT_VALUE&amp;DB=129&amp;ID1=94268310&amp;VALUEID=02001&amp;SDATE=201102&amp;PERIODTYPE=QTR_STD&amp;SCFT=3&amp;window=popup_no_bar&amp;width=385&amp;height=120&amp;START_MAXIMIZED=FALSE&amp;creator=factset&amp;display_string=Audit"}</definedName>
    <definedName name="_143__FDSAUDITLINK___1" localSheetId="4" hidden="1">{"fdsup://Directions/FactSet Auditing Viewer?action=AUDIT_VALUE&amp;DB=129&amp;ID1=94268310&amp;VALUEID=02001&amp;SDATE=201102&amp;PERIODTYPE=QTR_STD&amp;SCFT=3&amp;window=popup_no_bar&amp;width=385&amp;height=120&amp;START_MAXIMIZED=FALSE&amp;creator=factset&amp;display_string=Audit"}</definedName>
    <definedName name="_143__FDSAUDITLINK___1" hidden="1">{"fdsup://Directions/FactSet Auditing Viewer?action=AUDIT_VALUE&amp;DB=129&amp;ID1=94268310&amp;VALUEID=02001&amp;SDATE=201102&amp;PERIODTYPE=QTR_STD&amp;SCFT=3&amp;window=popup_no_bar&amp;width=385&amp;height=120&amp;START_MAXIMIZED=FALSE&amp;creator=factset&amp;display_string=Audit"}</definedName>
    <definedName name="_144__FDSAUDITLINK__" localSheetId="4" hidden="1">{"fdsup://directions/FAT Viewer?action=UPDATE&amp;creator=factset&amp;DYN_ARGS=TRUE&amp;DOC_NAME=FAT:FQL_AUDITING_CLIENT_TEMPLATE.FAT&amp;display_string=Audit&amp;VAR:KEY=ZIBYFOFQBU&amp;VAR:QUERY=RkZfREVCVChRVFIsMCk=&amp;WINDOW=FIRST_POPUP&amp;HEIGHT=450&amp;WIDTH=450&amp;START_MAXIMIZED=FALSE&amp;VA","R:CALENDAR=FIVEDAY&amp;VAR:SYMBOL=WPI&amp;VAR:INDEX=0"}</definedName>
    <definedName name="_144__FDSAUDITLINK__" localSheetId="15" hidden="1">{"fdsup://directions/FAT Viewer?action=UPDATE&amp;creator=factset&amp;DYN_ARGS=TRUE&amp;DOC_NAME=FAT:FQL_AUDITING_CLIENT_TEMPLATE.FAT&amp;display_string=Audit&amp;VAR:KEY=ZIBYFOFQBU&amp;VAR:QUERY=RkZfREVCVChRVFIsMCk=&amp;WINDOW=FIRST_POPUP&amp;HEIGHT=450&amp;WIDTH=450&amp;START_MAXIMIZED=FALSE&amp;VA","R:CALENDAR=FIVEDAY&amp;VAR:SYMBOL=WPI&amp;VAR:INDEX=0"}</definedName>
    <definedName name="_144__FDSAUDITLINK__" hidden="1">{"fdsup://directions/FAT Viewer?action=UPDATE&amp;creator=factset&amp;DYN_ARGS=TRUE&amp;DOC_NAME=FAT:FQL_AUDITING_CLIENT_TEMPLATE.FAT&amp;display_string=Audit&amp;VAR:KEY=ZIBYFOFQBU&amp;VAR:QUERY=RkZfREVCVChRVFIsMCk=&amp;WINDOW=FIRST_POPUP&amp;HEIGHT=450&amp;WIDTH=450&amp;START_MAXIMIZED=FALSE&amp;VA","R:CALENDAR=FIVEDAY&amp;VAR:SYMBOL=WPI&amp;VAR:INDEX=0"}</definedName>
    <definedName name="_144__FDSAUDITLINK___1" localSheetId="4" hidden="1">{"fdsup://directions/FAT Viewer?action=UPDATE&amp;creator=factset&amp;DYN_ARGS=TRUE&amp;DOC_NAME=FAT:FQL_AUDITING_CLIENT_TEMPLATE.FAT&amp;display_string=Audit&amp;VAR:KEY=ZIBYFOFQBU&amp;VAR:QUERY=RkZfREVCVChRVFIsMCk=&amp;WINDOW=FIRST_POPUP&amp;HEIGHT=450&amp;WIDTH=450&amp;START_MAXIMIZED=FALSE&amp;VA","R:CALENDAR=FIVEDAY&amp;VAR:SYMBOL=WPI&amp;VAR:INDEX=0"}</definedName>
    <definedName name="_144__FDSAUDITLINK___1" hidden="1">{"fdsup://directions/FAT Viewer?action=UPDATE&amp;creator=factset&amp;DYN_ARGS=TRUE&amp;DOC_NAME=FAT:FQL_AUDITING_CLIENT_TEMPLATE.FAT&amp;display_string=Audit&amp;VAR:KEY=ZIBYFOFQBU&amp;VAR:QUERY=RkZfREVCVChRVFIsMCk=&amp;WINDOW=FIRST_POPUP&amp;HEIGHT=450&amp;WIDTH=450&amp;START_MAXIMIZED=FALSE&amp;VA","R:CALENDAR=FIVEDAY&amp;VAR:SYMBOL=WPI&amp;VAR:INDEX=0"}</definedName>
    <definedName name="_145__FDSAUDITLINK__" localSheetId="4" hidden="1">{"fdsup://directions/FAT Viewer?action=UPDATE&amp;creator=factset&amp;DYN_ARGS=TRUE&amp;DOC_NAME=FAT:FQL_AUDITING_CLIENT_TEMPLATE.FAT&amp;display_string=Audit&amp;VAR:KEY=ZYZQZMRURU&amp;VAR:QUERY=RkZfREVCVChRVFIsMCk=&amp;WINDOW=FIRST_POPUP&amp;HEIGHT=450&amp;WIDTH=450&amp;START_MAXIMIZED=FALSE&amp;VA","R:CALENDAR=FIVEDAY&amp;VAR:SYMBOL=SP50&amp;VAR:INDEX=0"}</definedName>
    <definedName name="_145__FDSAUDITLINK__" localSheetId="15" hidden="1">{"fdsup://directions/FAT Viewer?action=UPDATE&amp;creator=factset&amp;DYN_ARGS=TRUE&amp;DOC_NAME=FAT:FQL_AUDITING_CLIENT_TEMPLATE.FAT&amp;display_string=Audit&amp;VAR:KEY=ZYZQZMRURU&amp;VAR:QUERY=RkZfREVCVChRVFIsMCk=&amp;WINDOW=FIRST_POPUP&amp;HEIGHT=450&amp;WIDTH=450&amp;START_MAXIMIZED=FALSE&amp;VA","R:CALENDAR=FIVEDAY&amp;VAR:SYMBOL=SP50&amp;VAR:INDEX=0"}</definedName>
    <definedName name="_145__FDSAUDITLINK__" hidden="1">{"fdsup://directions/FAT Viewer?action=UPDATE&amp;creator=factset&amp;DYN_ARGS=TRUE&amp;DOC_NAME=FAT:FQL_AUDITING_CLIENT_TEMPLATE.FAT&amp;display_string=Audit&amp;VAR:KEY=ZYZQZMRURU&amp;VAR:QUERY=RkZfREVCVChRVFIsMCk=&amp;WINDOW=FIRST_POPUP&amp;HEIGHT=450&amp;WIDTH=450&amp;START_MAXIMIZED=FALSE&amp;VA","R:CALENDAR=FIVEDAY&amp;VAR:SYMBOL=SP50&amp;VAR:INDEX=0"}</definedName>
    <definedName name="_145__FDSAUDITLINK___1" localSheetId="4" hidden="1">{"fdsup://directions/FAT Viewer?action=UPDATE&amp;creator=factset&amp;DYN_ARGS=TRUE&amp;DOC_NAME=FAT:FQL_AUDITING_CLIENT_TEMPLATE.FAT&amp;display_string=Audit&amp;VAR:KEY=ZYZQZMRURU&amp;VAR:QUERY=RkZfREVCVChRVFIsMCk=&amp;WINDOW=FIRST_POPUP&amp;HEIGHT=450&amp;WIDTH=450&amp;START_MAXIMIZED=FALSE&amp;VA","R:CALENDAR=FIVEDAY&amp;VAR:SYMBOL=SP50&amp;VAR:INDEX=0"}</definedName>
    <definedName name="_145__FDSAUDITLINK___1" hidden="1">{"fdsup://directions/FAT Viewer?action=UPDATE&amp;creator=factset&amp;DYN_ARGS=TRUE&amp;DOC_NAME=FAT:FQL_AUDITING_CLIENT_TEMPLATE.FAT&amp;display_string=Audit&amp;VAR:KEY=ZYZQZMRURU&amp;VAR:QUERY=RkZfREVCVChRVFIsMCk=&amp;WINDOW=FIRST_POPUP&amp;HEIGHT=450&amp;WIDTH=450&amp;START_MAXIMIZED=FALSE&amp;VA","R:CALENDAR=FIVEDAY&amp;VAR:SYMBOL=SP50&amp;VAR:INDEX=0"}</definedName>
    <definedName name="_146__FDSAUDITLINK__" localSheetId="4" hidden="1">{"fdsup://directions/FAT Viewer?action=UPDATE&amp;creator=factset&amp;DYN_ARGS=TRUE&amp;DOC_NAME=FAT:FQL_AUDITING_CLIENT_TEMPLATE.FAT&amp;display_string=Audit&amp;VAR:KEY=ZWXQZQFWZW&amp;VAR:QUERY=RkZfREVCVChRVFIsMCk=&amp;WINDOW=FIRST_POPUP&amp;HEIGHT=450&amp;WIDTH=450&amp;START_MAXIMIZED=FALSE&amp;VA","R:CALENDAR=FIVEDAY&amp;VAR:SYMBOL=SP565&amp;VAR:INDEX=0"}</definedName>
    <definedName name="_146__FDSAUDITLINK__" localSheetId="15" hidden="1">{"fdsup://directions/FAT Viewer?action=UPDATE&amp;creator=factset&amp;DYN_ARGS=TRUE&amp;DOC_NAME=FAT:FQL_AUDITING_CLIENT_TEMPLATE.FAT&amp;display_string=Audit&amp;VAR:KEY=ZWXQZQFWZW&amp;VAR:QUERY=RkZfREVCVChRVFIsMCk=&amp;WINDOW=FIRST_POPUP&amp;HEIGHT=450&amp;WIDTH=450&amp;START_MAXIMIZED=FALSE&amp;VA","R:CALENDAR=FIVEDAY&amp;VAR:SYMBOL=SP565&amp;VAR:INDEX=0"}</definedName>
    <definedName name="_146__FDSAUDITLINK__" hidden="1">{"fdsup://directions/FAT Viewer?action=UPDATE&amp;creator=factset&amp;DYN_ARGS=TRUE&amp;DOC_NAME=FAT:FQL_AUDITING_CLIENT_TEMPLATE.FAT&amp;display_string=Audit&amp;VAR:KEY=ZWXQZQFWZW&amp;VAR:QUERY=RkZfREVCVChRVFIsMCk=&amp;WINDOW=FIRST_POPUP&amp;HEIGHT=450&amp;WIDTH=450&amp;START_MAXIMIZED=FALSE&amp;VA","R:CALENDAR=FIVEDAY&amp;VAR:SYMBOL=SP565&amp;VAR:INDEX=0"}</definedName>
    <definedName name="_146__FDSAUDITLINK___1" localSheetId="4" hidden="1">{"fdsup://directions/FAT Viewer?action=UPDATE&amp;creator=factset&amp;DYN_ARGS=TRUE&amp;DOC_NAME=FAT:FQL_AUDITING_CLIENT_TEMPLATE.FAT&amp;display_string=Audit&amp;VAR:KEY=ZWXQZQFWZW&amp;VAR:QUERY=RkZfREVCVChRVFIsMCk=&amp;WINDOW=FIRST_POPUP&amp;HEIGHT=450&amp;WIDTH=450&amp;START_MAXIMIZED=FALSE&amp;VA","R:CALENDAR=FIVEDAY&amp;VAR:SYMBOL=SP565&amp;VAR:INDEX=0"}</definedName>
    <definedName name="_146__FDSAUDITLINK___1" hidden="1">{"fdsup://directions/FAT Viewer?action=UPDATE&amp;creator=factset&amp;DYN_ARGS=TRUE&amp;DOC_NAME=FAT:FQL_AUDITING_CLIENT_TEMPLATE.FAT&amp;display_string=Audit&amp;VAR:KEY=ZWXQZQFWZW&amp;VAR:QUERY=RkZfREVCVChRVFIsMCk=&amp;WINDOW=FIRST_POPUP&amp;HEIGHT=450&amp;WIDTH=450&amp;START_MAXIMIZED=FALSE&amp;VA","R:CALENDAR=FIVEDAY&amp;VAR:SYMBOL=SP565&amp;VAR:INDEX=0"}</definedName>
    <definedName name="_147__FDSAUDITLINK__" localSheetId="4" hidden="1">{"fdsup://directions/FAT Viewer?action=UPDATE&amp;creator=factset&amp;DYN_ARGS=TRUE&amp;DOC_NAME=FAT:FQL_AUDITING_CLIENT_TEMPLATE.FAT&amp;display_string=Audit&amp;VAR:KEY=DSDATGHMDG&amp;VAR:QUERY=RkZfREVCVChRVFIsMCk=&amp;WINDOW=FIRST_POPUP&amp;HEIGHT=450&amp;WIDTH=450&amp;START_MAXIMIZED=FALSE&amp;VA","R:CALENDAR=FIVEDAY&amp;VAR:SYMBOL=DRG&amp;VAR:INDEX=0"}</definedName>
    <definedName name="_147__FDSAUDITLINK__" localSheetId="15" hidden="1">{"fdsup://directions/FAT Viewer?action=UPDATE&amp;creator=factset&amp;DYN_ARGS=TRUE&amp;DOC_NAME=FAT:FQL_AUDITING_CLIENT_TEMPLATE.FAT&amp;display_string=Audit&amp;VAR:KEY=DSDATGHMDG&amp;VAR:QUERY=RkZfREVCVChRVFIsMCk=&amp;WINDOW=FIRST_POPUP&amp;HEIGHT=450&amp;WIDTH=450&amp;START_MAXIMIZED=FALSE&amp;VA","R:CALENDAR=FIVEDAY&amp;VAR:SYMBOL=DRG&amp;VAR:INDEX=0"}</definedName>
    <definedName name="_147__FDSAUDITLINK__" hidden="1">{"fdsup://directions/FAT Viewer?action=UPDATE&amp;creator=factset&amp;DYN_ARGS=TRUE&amp;DOC_NAME=FAT:FQL_AUDITING_CLIENT_TEMPLATE.FAT&amp;display_string=Audit&amp;VAR:KEY=DSDATGHMDG&amp;VAR:QUERY=RkZfREVCVChRVFIsMCk=&amp;WINDOW=FIRST_POPUP&amp;HEIGHT=450&amp;WIDTH=450&amp;START_MAXIMIZED=FALSE&amp;VA","R:CALENDAR=FIVEDAY&amp;VAR:SYMBOL=DRG&amp;VAR:INDEX=0"}</definedName>
    <definedName name="_147__FDSAUDITLINK___1" localSheetId="4" hidden="1">{"fdsup://directions/FAT Viewer?action=UPDATE&amp;creator=factset&amp;DYN_ARGS=TRUE&amp;DOC_NAME=FAT:FQL_AUDITING_CLIENT_TEMPLATE.FAT&amp;display_string=Audit&amp;VAR:KEY=DSDATGHMDG&amp;VAR:QUERY=RkZfREVCVChRVFIsMCk=&amp;WINDOW=FIRST_POPUP&amp;HEIGHT=450&amp;WIDTH=450&amp;START_MAXIMIZED=FALSE&amp;VA","R:CALENDAR=FIVEDAY&amp;VAR:SYMBOL=DRG&amp;VAR:INDEX=0"}</definedName>
    <definedName name="_147__FDSAUDITLINK___1" hidden="1">{"fdsup://directions/FAT Viewer?action=UPDATE&amp;creator=factset&amp;DYN_ARGS=TRUE&amp;DOC_NAME=FAT:FQL_AUDITING_CLIENT_TEMPLATE.FAT&amp;display_string=Audit&amp;VAR:KEY=DSDATGHMDG&amp;VAR:QUERY=RkZfREVCVChRVFIsMCk=&amp;WINDOW=FIRST_POPUP&amp;HEIGHT=450&amp;WIDTH=450&amp;START_MAXIMIZED=FALSE&amp;VA","R:CALENDAR=FIVEDAY&amp;VAR:SYMBOL=DRG&amp;VAR:INDEX=0"}</definedName>
    <definedName name="_148__FDSAUDITLINK__" localSheetId="4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" localSheetId="15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" localSheetId="4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" localSheetId="4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" localSheetId="15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" localSheetId="4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__123Graph_BNRT_PCE" localSheetId="4" hidden="1">#REF!</definedName>
    <definedName name="_15__123Graph_BNRT_PCE" localSheetId="15" hidden="1">#REF!</definedName>
    <definedName name="_15__123Graph_BNRT_PCE" hidden="1">#REF!</definedName>
    <definedName name="_15__123Graph_XCHART_1" localSheetId="4" hidden="1">#REF!</definedName>
    <definedName name="_15__123Graph_XCHART_1" localSheetId="15" hidden="1">#REF!</definedName>
    <definedName name="_15__123Graph_XCHART_1" hidden="1">#REF!</definedName>
    <definedName name="_15__FDSAUDITLINK__" localSheetId="4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__FDSAUDITLINK__" localSheetId="15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__FDSAUDITLINK__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__FDSAUDITLINK___1" localSheetId="4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__FDSAUDITLINK___1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" localSheetId="4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50__FDSAUDITLINK__" localSheetId="15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50__FDSAUDITLINK__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50__FDSAUDITLINK___1" localSheetId="4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50__FDSAUDITLINK___1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51__FDSAUDITLINK__" localSheetId="4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1__FDSAUDITLINK__" localSheetId="15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1__FDSAUDITLINK__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1__FDSAUDITLINK___1" localSheetId="4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1__FDSAUDITLINK___1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2__FDSAUDITLINK__" localSheetId="4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2__FDSAUDITLINK__" localSheetId="15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2__FDSAUDITLINK__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2__FDSAUDITLINK___1" localSheetId="4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2__FDSAUDITLINK___1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" localSheetId="4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" localSheetId="15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" localSheetId="4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4__FDSAUDITLINK__" localSheetId="4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54__FDSAUDITLINK__" localSheetId="15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54__FDSAUDITLINK__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54__FDSAUDITLINK___1" localSheetId="4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54__FDSAUDITLINK___1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55__FDSAUDITLINK__" localSheetId="4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5__FDSAUDITLINK__" localSheetId="15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5__FDSAUDITLINK__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5__FDSAUDITLINK___1" localSheetId="4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5__FDSAUDITLINK___1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" localSheetId="4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" localSheetId="15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" localSheetId="4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7__FDSAUDITLINK__" localSheetId="4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7__FDSAUDITLINK__" localSheetId="15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7__FDSAUDITLINK__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7__FDSAUDITLINK___1" localSheetId="4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7__FDSAUDITLINK___1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" localSheetId="4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58__FDSAUDITLINK__" localSheetId="15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58__FDSAUDITLINK__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58__FDSAUDITLINK___1" localSheetId="4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58__FDSAUDITLINK___1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59__FDSAUDITLINK__" localSheetId="4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9__FDSAUDITLINK__" localSheetId="15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9__FDSAUDITLINK__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9__FDSAUDITLINK___1" localSheetId="4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9__FDSAUDITLINK___1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__123Graph_CADV_PCE" localSheetId="4" hidden="1">#REF!</definedName>
    <definedName name="_16__123Graph_CADV_PCE" localSheetId="15" hidden="1">#REF!</definedName>
    <definedName name="_16__123Graph_CADV_PCE" hidden="1">#REF!</definedName>
    <definedName name="_16__123Graph_XCHART_2" localSheetId="4" hidden="1">#REF!</definedName>
    <definedName name="_16__123Graph_XCHART_2" localSheetId="15" hidden="1">#REF!</definedName>
    <definedName name="_16__123Graph_XCHART_2" hidden="1">#REF!</definedName>
    <definedName name="_16__FDSAUDITLINK__" localSheetId="4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__FDSAUDITLINK__" localSheetId="15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__FDSAUDITLINK__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__FDSAUDITLINK___1" localSheetId="4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__FDSAUDITLINK___1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0__FDSAUDITLINK__" localSheetId="4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0__FDSAUDITLINK__" localSheetId="15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0__FDSAUDITLINK__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0__FDSAUDITLINK___1" localSheetId="4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0__FDSAUDITLINK___1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1__FDSAUDITLINK__" localSheetId="4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1__FDSAUDITLINK__" localSheetId="15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1__FDSAUDITLINK__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1__FDSAUDITLINK___1" localSheetId="4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1__FDSAUDITLINK___1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" localSheetId="4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62__FDSAUDITLINK__" localSheetId="15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62__FDSAUDITLINK__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62__FDSAUDITLINK___1" localSheetId="4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62__FDSAUDITLINK___1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63__FDSAUDITLINK__" localSheetId="4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3__FDSAUDITLINK__" localSheetId="15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3__FDSAUDITLINK__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3__FDSAUDITLINK___1" localSheetId="4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3__FDSAUDITLINK___1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" localSheetId="4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" localSheetId="15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" localSheetId="4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5__FDSAUDITLINK__" localSheetId="4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5__FDSAUDITLINK__" localSheetId="15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5__FDSAUDITLINK__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5__FDSAUDITLINK___1" localSheetId="4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5__FDSAUDITLINK___1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6__FDSAUDITLINK__" localSheetId="4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66__FDSAUDITLINK__" localSheetId="15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66__FDSAUDITLINK__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66__FDSAUDITLINK___1" localSheetId="4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66__FDSAUDITLINK___1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67__FDSAUDITLINK__" localSheetId="4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7__FDSAUDITLINK__" localSheetId="15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7__FDSAUDITLINK__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7__FDSAUDITLINK___1" localSheetId="4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7__FDSAUDITLINK___1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" localSheetId="4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" localSheetId="15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" localSheetId="4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9__FDSAUDITLINK__" localSheetId="4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69__FDSAUDITLINK__" localSheetId="15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69__FDSAUDITLINK__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69__FDSAUDITLINK___1" localSheetId="4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69__FDSAUDITLINK___1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__123Graph_XADV_GDP" localSheetId="4" hidden="1">#REF!</definedName>
    <definedName name="_17__123Graph_XADV_GDP" localSheetId="15" hidden="1">#REF!</definedName>
    <definedName name="_17__123Graph_XADV_GDP" hidden="1">#REF!</definedName>
    <definedName name="_17__123Graph_XCHART_3" localSheetId="4" hidden="1">#REF!</definedName>
    <definedName name="_17__123Graph_XCHART_3" localSheetId="15" hidden="1">#REF!</definedName>
    <definedName name="_17__123Graph_XCHART_3" hidden="1">#REF!</definedName>
    <definedName name="_17__FDSAUDITLINK__" localSheetId="4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__FDSAUDITLINK__" localSheetId="15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__FDSAUDITLINK__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__FDSAUDITLINK___1" localSheetId="4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__FDSAUDITLINK___1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" localSheetId="4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0__FDSAUDITLINK__" localSheetId="15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0__FDSAUDITLINK__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0__FDSAUDITLINK___1" localSheetId="4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0__FDSAUDITLINK___1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1__FDSAUDITLINK__" localSheetId="4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1__FDSAUDITLINK__" localSheetId="15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1__FDSAUDITLINK__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1__FDSAUDITLINK___1" localSheetId="4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1__FDSAUDITLINK___1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2__FDSAUDITLINK__" localSheetId="4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2__FDSAUDITLINK__" localSheetId="15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2__FDSAUDITLINK__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2__FDSAUDITLINK___1" localSheetId="4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2__FDSAUDITLINK___1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3__FDSAUDITLINK__" localSheetId="4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3__FDSAUDITLINK__" localSheetId="15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3__FDSAUDITLINK__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3__FDSAUDITLINK___1" localSheetId="4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3__FDSAUDITLINK___1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4__FDSAUDITLINK__" localSheetId="4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4__FDSAUDITLINK__" localSheetId="15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4__FDSAUDITLINK__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4__FDSAUDITLINK___1" localSheetId="4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4__FDSAUDITLINK___1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5__FDSAUDITLINK__" localSheetId="4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5__FDSAUDITLINK__" localSheetId="15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5__FDSAUDITLINK__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5__FDSAUDITLINK___1" localSheetId="4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5__FDSAUDITLINK___1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6__FDSAUDITLINK__" localSheetId="4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" localSheetId="15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" localSheetId="4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7__FDSAUDITLINK__" localSheetId="4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7__FDSAUDITLINK__" localSheetId="15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7__FDSAUDITLINK__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7__FDSAUDITLINK___1" localSheetId="4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7__FDSAUDITLINK___1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78__FDSAUDITLINK__" localSheetId="4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8__FDSAUDITLINK__" localSheetId="15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8__FDSAUDITLINK__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8__FDSAUDITLINK___1" localSheetId="4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8__FDSAUDITLINK___1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9__FDSAUDITLINK__" localSheetId="4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9__FDSAUDITLINK__" localSheetId="15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9__FDSAUDITLINK__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9__FDSAUDITLINK___1" localSheetId="4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9__FDSAUDITLINK___1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__123Graph_XADV_GDPR" localSheetId="4" hidden="1">#REF!</definedName>
    <definedName name="_18__123Graph_XADV_GDPR" localSheetId="15" hidden="1">#REF!</definedName>
    <definedName name="_18__123Graph_XADV_GDPR" hidden="1">#REF!</definedName>
    <definedName name="_18__123Graph_XCHART_4" localSheetId="4" hidden="1">#REF!</definedName>
    <definedName name="_18__123Graph_XCHART_4" localSheetId="15" hidden="1">#REF!</definedName>
    <definedName name="_18__123Graph_XCHART_4" hidden="1">#REF!</definedName>
    <definedName name="_18__FDSAUDITLINK__" localSheetId="4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__FDSAUDITLINK__" localSheetId="15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__FDSAUDITLINK__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__FDSAUDITLINK___1" localSheetId="4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__FDSAUDITLINK___1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0__FDSAUDITLINK__" localSheetId="4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" localSheetId="15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" localSheetId="4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1__FDSAUDITLINK__" localSheetId="4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1__FDSAUDITLINK__" localSheetId="15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1__FDSAUDITLINK__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1__FDSAUDITLINK___1" localSheetId="4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1__FDSAUDITLINK___1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2__FDSAUDITLINK__" localSheetId="4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" localSheetId="15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" localSheetId="4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3__FDSAUDITLINK__" localSheetId="4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3__FDSAUDITLINK__" localSheetId="15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3__FDSAUDITLINK__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3__FDSAUDITLINK___1" localSheetId="4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3__FDSAUDITLINK___1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4__FDSAUDITLINK__" localSheetId="4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4__FDSAUDITLINK__" localSheetId="15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4__FDSAUDITLINK__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4__FDSAUDITLINK___1" localSheetId="4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4__FDSAUDITLINK___1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5__FDSAUDITLINK__" localSheetId="4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5__FDSAUDITLINK__" localSheetId="15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5__FDSAUDITLINK__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5__FDSAUDITLINK___1" localSheetId="4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5__FDSAUDITLINK___1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6__FDSAUDITLINK__" localSheetId="4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6__FDSAUDITLINK__" localSheetId="15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6__FDSAUDITLINK__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6__FDSAUDITLINK___1" localSheetId="4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6__FDSAUDITLINK___1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7__FDSAUDITLINK__" localSheetId="4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7__FDSAUDITLINK__" localSheetId="15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7__FDSAUDITLINK__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7__FDSAUDITLINK___1" localSheetId="4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7__FDSAUDITLINK___1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" localSheetId="4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" localSheetId="15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" localSheetId="4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9__FDSAUDITLINK__" localSheetId="4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9__FDSAUDITLINK__" localSheetId="15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9__FDSAUDITLINK__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9__FDSAUDITLINK___1" localSheetId="4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89__FDSAUDITLINK___1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9__123Graph_XADV_PCE" localSheetId="4" hidden="1">#REF!</definedName>
    <definedName name="_19__123Graph_XADV_PCE" localSheetId="15" hidden="1">#REF!</definedName>
    <definedName name="_19__123Graph_XADV_PCE" hidden="1">#REF!</definedName>
    <definedName name="_19__FDSAUDITLINK__" localSheetId="4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__FDSAUDITLINK__" localSheetId="15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__FDSAUDITLINK__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__FDSAUDITLINK___1" localSheetId="4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__FDSAUDITLINK___1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0__FDSAUDITLINK__" localSheetId="4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0__FDSAUDITLINK__" localSheetId="15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0__FDSAUDITLINK__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0__FDSAUDITLINK___1" localSheetId="4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0__FDSAUDITLINK___1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1__FDSAUDITLINK__" localSheetId="4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1__FDSAUDITLINK__" localSheetId="15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1__FDSAUDITLINK__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1__FDSAUDITLINK___1" localSheetId="4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1__FDSAUDITLINK___1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" localSheetId="4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" localSheetId="15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" localSheetId="4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3__FDSAUDITLINK__" localSheetId="4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93__FDSAUDITLINK__" localSheetId="15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93__FDSAUDITLINK__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93__FDSAUDITLINK___1" localSheetId="4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93__FDSAUDITLINK___1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94__FDSAUDITLINK__" localSheetId="4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" localSheetId="15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" localSheetId="4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5__FDSAUDITLINK__" localSheetId="4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5__FDSAUDITLINK__" localSheetId="15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5__FDSAUDITLINK__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5__FDSAUDITLINK___1" localSheetId="4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5__FDSAUDITLINK___1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6__FDSAUDITLINK__" localSheetId="4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6__FDSAUDITLINK__" localSheetId="15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6__FDSAUDITLINK__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6__FDSAUDITLINK___1" localSheetId="4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6__FDSAUDITLINK___1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7__FDSAUDITLINK__" localSheetId="4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97__FDSAUDITLINK__" localSheetId="15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97__FDSAUDITLINK__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97__FDSAUDITLINK___1" localSheetId="4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97__FDSAUDITLINK___1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198__FDSAUDITLINK__" localSheetId="4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" localSheetId="15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" localSheetId="4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" localSheetId="4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" localSheetId="15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" localSheetId="4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__123Graph_AADV_GDPR" localSheetId="4" hidden="1">#REF!</definedName>
    <definedName name="_2__123Graph_AADV_GDPR" localSheetId="15" hidden="1">#REF!</definedName>
    <definedName name="_2__123Graph_AADV_GDPR" hidden="1">#REF!</definedName>
    <definedName name="_2__123Graph_ACHART_2" localSheetId="4" hidden="1">#REF!</definedName>
    <definedName name="_2__123Graph_ACHART_2" localSheetId="15" hidden="1">#REF!</definedName>
    <definedName name="_2__123Graph_ACHART_2" hidden="1">#REF!</definedName>
    <definedName name="_2__FDSAUDITLINK__" localSheetId="4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__FDSAUDITLINK__" localSheetId="15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__FDSAUDITLINK__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__FDSAUDITLINK___1" localSheetId="4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__FDSAUDITLINK___1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__123Graph_XADV_PCGD" localSheetId="4" hidden="1">#REF!</definedName>
    <definedName name="_20__123Graph_XADV_PCGD" localSheetId="15" hidden="1">#REF!</definedName>
    <definedName name="_20__123Graph_XADV_PCGD" hidden="1">#REF!</definedName>
    <definedName name="_20__FDSAUDITLINK__" localSheetId="4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__FDSAUDITLINK__" localSheetId="15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__FDSAUDITLINK__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__FDSAUDITLINK___1" localSheetId="4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__FDSAUDITLINK___1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0__FDSAUDITLINK__" localSheetId="4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0__FDSAUDITLINK__" localSheetId="15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0__FDSAUDITLINK__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0__FDSAUDITLINK___1" localSheetId="4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0__FDSAUDITLINK___1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1__FDSAUDITLINK__" localSheetId="4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1__FDSAUDITLINK__" localSheetId="15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1__FDSAUDITLINK__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1__FDSAUDITLINK___1" localSheetId="4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1__FDSAUDITLINK___1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2__FDSAUDITLINK__" localSheetId="4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2__FDSAUDITLINK__" localSheetId="15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2__FDSAUDITLINK__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2__FDSAUDITLINK___1" localSheetId="4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2__FDSAUDITLINK___1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3__FDSAUDITLINK__" localSheetId="4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3__FDSAUDITLINK__" localSheetId="15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3__FDSAUDITLINK__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3__FDSAUDITLINK___1" localSheetId="4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3__FDSAUDITLINK___1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04__FDSAUDITLINK__" localSheetId="4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4__FDSAUDITLINK__" localSheetId="15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4__FDSAUDITLINK__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4__FDSAUDITLINK___1" localSheetId="4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4__FDSAUDITLINK___1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5__FDSAUDITLINK__" localSheetId="4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5__FDSAUDITLINK__" localSheetId="15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5__FDSAUDITLINK__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5__FDSAUDITLINK___1" localSheetId="4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5__FDSAUDITLINK___1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6__FDSAUDITLINK__" localSheetId="4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6__FDSAUDITLINK__" localSheetId="15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6__FDSAUDITLINK__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6__FDSAUDITLINK___1" localSheetId="4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6__FDSAUDITLINK___1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7__FDSAUDITLINK__" localSheetId="4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7__FDSAUDITLINK__" localSheetId="15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7__FDSAUDITLINK__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7__FDSAUDITLINK___1" localSheetId="4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7__FDSAUDITLINK___1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8__FDSAUDITLINK__" localSheetId="4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8__FDSAUDITLINK__" localSheetId="15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8__FDSAUDITLINK__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8__FDSAUDITLINK___1" localSheetId="4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8__FDSAUDITLINK___1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9__FDSAUDITLINK__" localSheetId="4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9__FDSAUDITLINK__" localSheetId="15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9__FDSAUDITLINK__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9__FDSAUDITLINK___1" localSheetId="4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09__FDSAUDITLINK___1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1__123Graph_XMAG_PCE" localSheetId="4" hidden="1">#REF!</definedName>
    <definedName name="_21__123Graph_XMAG_PCE" localSheetId="15" hidden="1">#REF!</definedName>
    <definedName name="_21__123Graph_XMAG_PCE" hidden="1">#REF!</definedName>
    <definedName name="_21__FDSAUDITLINK__" localSheetId="4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__FDSAUDITLINK__" localSheetId="15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__FDSAUDITLINK__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__FDSAUDITLINK___1" localSheetId="4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__FDSAUDITLINK___1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0__FDSAUDITLINK__" localSheetId="4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10__FDSAUDITLINK__" localSheetId="15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10__FDSAUDITLINK__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10__FDSAUDITLINK___1" localSheetId="4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10__FDSAUDITLINK___1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11__FDSAUDITLINK__" localSheetId="4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1__FDSAUDITLINK__" localSheetId="15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1__FDSAUDITLINK__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1__FDSAUDITLINK___1" localSheetId="4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1__FDSAUDITLINK___1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2__FDSAUDITLINK__" localSheetId="4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12__FDSAUDITLINK__" localSheetId="15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12__FDSAUDITLINK__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12__FDSAUDITLINK___1" localSheetId="4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12__FDSAUDITLINK___1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13__FDSAUDITLINK__" localSheetId="4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3__FDSAUDITLINK__" localSheetId="15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3__FDSAUDITLINK__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3__FDSAUDITLINK___1" localSheetId="4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3__FDSAUDITLINK___1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4__FDSAUDITLINK__" localSheetId="4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4__FDSAUDITLINK__" localSheetId="15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4__FDSAUDITLINK__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4__FDSAUDITLINK___1" localSheetId="4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4__FDSAUDITLINK___1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5__FDSAUDITLINK__" localSheetId="4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5__FDSAUDITLINK__" localSheetId="15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5__FDSAUDITLINK__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5__FDSAUDITLINK___1" localSheetId="4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5__FDSAUDITLINK___1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6__FDSAUDITLINK__" localSheetId="4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16__FDSAUDITLINK__" localSheetId="15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16__FDSAUDITLINK__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16__FDSAUDITLINK___1" localSheetId="4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16__FDSAUDITLINK___1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17__FDSAUDITLINK__" localSheetId="4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7__FDSAUDITLINK__" localSheetId="15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7__FDSAUDITLINK__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7__FDSAUDITLINK___1" localSheetId="4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7__FDSAUDITLINK___1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8__FDSAUDITLINK__" localSheetId="4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8__FDSAUDITLINK__" localSheetId="15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8__FDSAUDITLINK__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8__FDSAUDITLINK___1" localSheetId="4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8__FDSAUDITLINK___1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9__FDSAUDITLINK__" localSheetId="4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9__FDSAUDITLINK__" localSheetId="15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9__FDSAUDITLINK__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9__FDSAUDITLINK___1" localSheetId="4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19__FDSAUDITLINK___1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__123Graph_XNRET_PCE" localSheetId="4" hidden="1">#REF!</definedName>
    <definedName name="_22__123Graph_XNRET_PCE" localSheetId="15" hidden="1">#REF!</definedName>
    <definedName name="_22__123Graph_XNRET_PCE" hidden="1">#REF!</definedName>
    <definedName name="_22__FDSAUDITLINK__" localSheetId="4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__FDSAUDITLINK__" localSheetId="15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__FDSAUDITLINK__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__FDSAUDITLINK___1" localSheetId="4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__FDSAUDITLINK___1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0__FDSAUDITLINK__" localSheetId="4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0__FDSAUDITLINK__" localSheetId="15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0__FDSAUDITLINK__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0__FDSAUDITLINK___1" localSheetId="4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0__FDSAUDITLINK___1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1__FDSAUDITLINK__" localSheetId="4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1__FDSAUDITLINK__" localSheetId="15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1__FDSAUDITLINK__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1__FDSAUDITLINK___1" localSheetId="4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1__FDSAUDITLINK___1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2__FDSAUDITLINK__" localSheetId="4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2__FDSAUDITLINK__" localSheetId="15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2__FDSAUDITLINK__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2__FDSAUDITLINK___1" localSheetId="4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2__FDSAUDITLINK___1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3__FDSAUDITLINK__" localSheetId="4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3__FDSAUDITLINK__" localSheetId="15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3__FDSAUDITLINK__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3__FDSAUDITLINK___1" localSheetId="4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3__FDSAUDITLINK___1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4__FDSAUDITLINK__" localSheetId="4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4__FDSAUDITLINK__" localSheetId="15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4__FDSAUDITLINK__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4__FDSAUDITLINK___1" localSheetId="4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4__FDSAUDITLINK___1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5__FDSAUDITLINK__" localSheetId="4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5__FDSAUDITLINK__" localSheetId="15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5__FDSAUDITLINK__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5__FDSAUDITLINK___1" localSheetId="4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5__FDSAUDITLINK___1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6__FDSAUDITLINK__" localSheetId="4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6__FDSAUDITLINK__" localSheetId="15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6__FDSAUDITLINK__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6__FDSAUDITLINK___1" localSheetId="4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6__FDSAUDITLINK___1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7__FDSAUDITLINK__" localSheetId="4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7__FDSAUDITLINK__" localSheetId="15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7__FDSAUDITLINK__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7__FDSAUDITLINK___1" localSheetId="4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7__FDSAUDITLINK___1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8__FDSAUDITLINK__" localSheetId="4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8__FDSAUDITLINK__" localSheetId="15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8__FDSAUDITLINK__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8__FDSAUDITLINK___1" localSheetId="4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8__FDSAUDITLINK___1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29__FDSAUDITLINK__" localSheetId="4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9__FDSAUDITLINK__" localSheetId="15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9__FDSAUDITLINK__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9__FDSAUDITLINK___1" localSheetId="4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29__FDSAUDITLINK___1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__123Graph_XNRET_RS" localSheetId="4" hidden="1">#REF!</definedName>
    <definedName name="_23__123Graph_XNRET_RS" localSheetId="15" hidden="1">#REF!</definedName>
    <definedName name="_23__123Graph_XNRET_RS" hidden="1">#REF!</definedName>
    <definedName name="_23__FDSAUDITLINK__" localSheetId="4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__FDSAUDITLINK__" localSheetId="15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__FDSAUDITLINK__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__FDSAUDITLINK___1" localSheetId="4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__FDSAUDITLINK___1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0__FDSAUDITLINK__" localSheetId="4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0__FDSAUDITLINK__" localSheetId="15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0__FDSAUDITLINK__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0__FDSAUDITLINK___1" localSheetId="4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0__FDSAUDITLINK___1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1__FDSAUDITLINK__" localSheetId="4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1__FDSAUDITLINK__" localSheetId="15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1__FDSAUDITLINK__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1__FDSAUDITLINK___1" localSheetId="4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1__FDSAUDITLINK___1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2__FDSAUDITLINK__" localSheetId="4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32__FDSAUDITLINK__" localSheetId="15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32__FDSAUDITLINK__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32__FDSAUDITLINK___1" localSheetId="4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32__FDSAUDITLINK___1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33__FDSAUDITLINK__" localSheetId="4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3__FDSAUDITLINK__" localSheetId="15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3__FDSAUDITLINK__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3__FDSAUDITLINK___1" localSheetId="4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3__FDSAUDITLINK___1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4__FDSAUDITLINK__" localSheetId="4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4__FDSAUDITLINK__" localSheetId="15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4__FDSAUDITLINK__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4__FDSAUDITLINK___1" localSheetId="4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4__FDSAUDITLINK___1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5__FDSAUDITLINK__" localSheetId="4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5__FDSAUDITLINK__" localSheetId="15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5__FDSAUDITLINK__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5__FDSAUDITLINK___1" localSheetId="4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5__FDSAUDITLINK___1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6__FDSAUDITLINK__" localSheetId="4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36__FDSAUDITLINK__" localSheetId="15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36__FDSAUDITLINK__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36__FDSAUDITLINK___1" localSheetId="4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36__FDSAUDITLINK___1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37__FDSAUDITLINK__" localSheetId="4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7__FDSAUDITLINK__" localSheetId="15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7__FDSAUDITLINK__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7__FDSAUDITLINK___1" localSheetId="4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7__FDSAUDITLINK___1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8__FDSAUDITLINK__" localSheetId="4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8__FDSAUDITLINK__" localSheetId="15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8__FDSAUDITLINK__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8__FDSAUDITLINK___1" localSheetId="4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8__FDSAUDITLINK___1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39__FDSAUDITLINK__" localSheetId="4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39__FDSAUDITLINK__" localSheetId="15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39__FDSAUDITLINK__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39__FDSAUDITLINK___1" localSheetId="4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39__FDSAUDITLINK___1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__123Graph_XNRT_PCE" localSheetId="4" hidden="1">#REF!</definedName>
    <definedName name="_24__123Graph_XNRT_PCE" localSheetId="15" hidden="1">#REF!</definedName>
    <definedName name="_24__123Graph_XNRT_PCE" hidden="1">#REF!</definedName>
    <definedName name="_24__FDSAUDITLINK__" localSheetId="4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__FDSAUDITLINK__" localSheetId="15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__FDSAUDITLINK__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__FDSAUDITLINK___1" localSheetId="4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__FDSAUDITLINK___1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" localSheetId="4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0__FDSAUDITLINK__" localSheetId="15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0__FDSAUDITLINK__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0__FDSAUDITLINK___1" localSheetId="4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0__FDSAUDITLINK___1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1__FDSAUDITLINK__" localSheetId="4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1__FDSAUDITLINK__" localSheetId="15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1__FDSAUDITLINK__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1__FDSAUDITLINK___1" localSheetId="4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1__FDSAUDITLINK___1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2__FDSAUDITLINK__" localSheetId="4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2__FDSAUDITLINK__" localSheetId="15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2__FDSAUDITLINK__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2__FDSAUDITLINK___1" localSheetId="4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2__FDSAUDITLINK___1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3__FDSAUDITLINK__" localSheetId="4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3__FDSAUDITLINK__" localSheetId="15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3__FDSAUDITLINK__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3__FDSAUDITLINK___1" localSheetId="4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3__FDSAUDITLINK___1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4__FDSAUDITLINK__" localSheetId="4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4__FDSAUDITLINK__" localSheetId="15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4__FDSAUDITLINK__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4__FDSAUDITLINK___1" localSheetId="4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4__FDSAUDITLINK___1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5__FDSAUDITLINK__" localSheetId="4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5__FDSAUDITLINK__" localSheetId="15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5__FDSAUDITLINK__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5__FDSAUDITLINK___1" localSheetId="4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5__FDSAUDITLINK___1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6__FDSAUDITLINK__" localSheetId="4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6__FDSAUDITLINK__" localSheetId="15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6__FDSAUDITLINK__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6__FDSAUDITLINK___1" localSheetId="4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6__FDSAUDITLINK___1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" localSheetId="4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7__FDSAUDITLINK__" localSheetId="15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7__FDSAUDITLINK__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7__FDSAUDITLINK___1" localSheetId="4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7__FDSAUDITLINK___1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48__FDSAUDITLINK__" localSheetId="4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" localSheetId="15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" localSheetId="4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9__FDSAUDITLINK__" localSheetId="4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9__FDSAUDITLINK__" localSheetId="15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9__FDSAUDITLINK__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9__FDSAUDITLINK___1" localSheetId="4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9__FDSAUDITLINK___1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__FDSAUDITLINK__" localSheetId="4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__FDSAUDITLINK__" localSheetId="15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__FDSAUDITLINK__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__FDSAUDITLINK___1" localSheetId="4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__FDSAUDITLINK___1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" localSheetId="4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" localSheetId="15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" localSheetId="4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" localSheetId="4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51__FDSAUDITLINK__" localSheetId="15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51__FDSAUDITLINK__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51__FDSAUDITLINK___1" localSheetId="4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51__FDSAUDITLINK___1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52__FDSAUDITLINK__" localSheetId="4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2__FDSAUDITLINK__" localSheetId="15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2__FDSAUDITLINK__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2__FDSAUDITLINK___1" localSheetId="4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2__FDSAUDITLINK___1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" localSheetId="4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" localSheetId="15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" localSheetId="4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" localSheetId="4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" localSheetId="15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" localSheetId="4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5__FDSAUDITLINK__" localSheetId="4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55__FDSAUDITLINK__" localSheetId="15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55__FDSAUDITLINK__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55__FDSAUDITLINK___1" localSheetId="4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55__FDSAUDITLINK___1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56__FDSAUDITLINK__" localSheetId="4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6__FDSAUDITLINK__" localSheetId="15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6__FDSAUDITLINK__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6__FDSAUDITLINK___1" localSheetId="4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6__FDSAUDITLINK___1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7__FDSAUDITLINK__" localSheetId="4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7__FDSAUDITLINK__" localSheetId="15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7__FDSAUDITLINK__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7__FDSAUDITLINK___1" localSheetId="4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7__FDSAUDITLINK___1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8__FDSAUDITLINK__" localSheetId="4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8__FDSAUDITLINK__" localSheetId="15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8__FDSAUDITLINK__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8__FDSAUDITLINK___1" localSheetId="4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8__FDSAUDITLINK___1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9__FDSAUDITLINK__" localSheetId="4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59__FDSAUDITLINK__" localSheetId="15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59__FDSAUDITLINK__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59__FDSAUDITLINK___1" localSheetId="4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59__FDSAUDITLINK___1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6__FDSAUDITLINK__" localSheetId="4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6__FDSAUDITLINK__" localSheetId="15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6__FDSAUDITLINK__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6__FDSAUDITLINK___1" localSheetId="4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6__FDSAUDITLINK___1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60__FDSAUDITLINK__" localSheetId="4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0__FDSAUDITLINK__" localSheetId="15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0__FDSAUDITLINK__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0__FDSAUDITLINK___1" localSheetId="4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0__FDSAUDITLINK___1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1__FDSAUDITLINK__" localSheetId="4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1__FDSAUDITLINK__" localSheetId="15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1__FDSAUDITLINK__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1__FDSAUDITLINK___1" localSheetId="4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1__FDSAUDITLINK___1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2__FDSAUDITLINK__" localSheetId="4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2__FDSAUDITLINK__" localSheetId="15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2__FDSAUDITLINK__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2__FDSAUDITLINK___1" localSheetId="4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2__FDSAUDITLINK___1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3__FDSAUDITLINK__" localSheetId="4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63__FDSAUDITLINK__" localSheetId="15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63__FDSAUDITLINK__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63__FDSAUDITLINK___1" localSheetId="4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63__FDSAUDITLINK___1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64__FDSAUDITLINK__" localSheetId="4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4__FDSAUDITLINK__" localSheetId="15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4__FDSAUDITLINK__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4__FDSAUDITLINK___1" localSheetId="4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4__FDSAUDITLINK___1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5__FDSAUDITLINK__" localSheetId="4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5__FDSAUDITLINK__" localSheetId="15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5__FDSAUDITLINK__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5__FDSAUDITLINK___1" localSheetId="4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5__FDSAUDITLINK___1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6__FDSAUDITLINK__" localSheetId="4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6__FDSAUDITLINK__" localSheetId="15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6__FDSAUDITLINK__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6__FDSAUDITLINK___1" localSheetId="4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6__FDSAUDITLINK___1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7__FDSAUDITLINK__" localSheetId="4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67__FDSAUDITLINK__" localSheetId="15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67__FDSAUDITLINK__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67__FDSAUDITLINK___1" localSheetId="4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67__FDSAUDITLINK___1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68__FDSAUDITLINK__" localSheetId="4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8__FDSAUDITLINK__" localSheetId="15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8__FDSAUDITLINK__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8__FDSAUDITLINK___1" localSheetId="4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8__FDSAUDITLINK___1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9__FDSAUDITLINK__" localSheetId="4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9__FDSAUDITLINK__" localSheetId="15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9__FDSAUDITLINK__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9__FDSAUDITLINK___1" localSheetId="4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69__FDSAUDITLINK___1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__FDSAUDITLINK__" localSheetId="4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__FDSAUDITLINK__" localSheetId="15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__FDSAUDITLINK__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__FDSAUDITLINK___1" localSheetId="4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__FDSAUDITLINK___1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0__FDSAUDITLINK__" localSheetId="4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0__FDSAUDITLINK__" localSheetId="15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0__FDSAUDITLINK__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0__FDSAUDITLINK___1" localSheetId="4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0__FDSAUDITLINK___1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1__FDSAUDITLINK__" localSheetId="4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1__FDSAUDITLINK__" localSheetId="15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1__FDSAUDITLINK__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1__FDSAUDITLINK___1" localSheetId="4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1__FDSAUDITLINK___1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2__FDSAUDITLINK__" localSheetId="4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2__FDSAUDITLINK__" localSheetId="15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2__FDSAUDITLINK__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2__FDSAUDITLINK___1" localSheetId="4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2__FDSAUDITLINK___1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3__FDSAUDITLINK__" localSheetId="4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3__FDSAUDITLINK__" localSheetId="15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3__FDSAUDITLINK__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3__FDSAUDITLINK___1" localSheetId="4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3__FDSAUDITLINK___1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74__FDSAUDITLINK__" localSheetId="4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4__FDSAUDITLINK__" localSheetId="15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4__FDSAUDITLINK__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4__FDSAUDITLINK___1" localSheetId="4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4__FDSAUDITLINK___1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5__FDSAUDITLINK__" localSheetId="4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5__FDSAUDITLINK__" localSheetId="15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5__FDSAUDITLINK__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5__FDSAUDITLINK___1" localSheetId="4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5__FDSAUDITLINK___1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6__FDSAUDITLINK__" localSheetId="4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6__FDSAUDITLINK__" localSheetId="15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6__FDSAUDITLINK__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6__FDSAUDITLINK___1" localSheetId="4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6__FDSAUDITLINK___1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7__FDSAUDITLINK__" localSheetId="4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7__FDSAUDITLINK__" localSheetId="15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7__FDSAUDITLINK__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7__FDSAUDITLINK___1" localSheetId="4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7__FDSAUDITLINK___1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8__FDSAUDITLINK__" localSheetId="4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8__FDSAUDITLINK__" localSheetId="15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8__FDSAUDITLINK__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8__FDSAUDITLINK___1" localSheetId="4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8__FDSAUDITLINK___1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9__FDSAUDITLINK__" localSheetId="4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9__FDSAUDITLINK__" localSheetId="15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9__FDSAUDITLINK__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9__FDSAUDITLINK___1" localSheetId="4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79__FDSAUDITLINK___1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8__FDSAUDITLINK__" localSheetId="4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__FDSAUDITLINK__" localSheetId="15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__FDSAUDITLINK__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__FDSAUDITLINK___1" localSheetId="4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__FDSAUDITLINK___1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0__FDSAUDITLINK__" localSheetId="4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80__FDSAUDITLINK__" localSheetId="15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80__FDSAUDITLINK__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80__FDSAUDITLINK___1" localSheetId="4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80__FDSAUDITLINK___1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81__FDSAUDITLINK__" localSheetId="4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1__FDSAUDITLINK__" localSheetId="15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1__FDSAUDITLINK__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1__FDSAUDITLINK___1" localSheetId="4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1__FDSAUDITLINK___1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2__FDSAUDITLINK__" localSheetId="4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82__FDSAUDITLINK__" localSheetId="15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82__FDSAUDITLINK__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82__FDSAUDITLINK___1" localSheetId="4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82__FDSAUDITLINK___1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83__FDSAUDITLINK__" localSheetId="4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3__FDSAUDITLINK__" localSheetId="15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3__FDSAUDITLINK__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3__FDSAUDITLINK___1" localSheetId="4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3__FDSAUDITLINK___1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4__FDSAUDITLINK__" localSheetId="4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4__FDSAUDITLINK__" localSheetId="15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4__FDSAUDITLINK__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4__FDSAUDITLINK___1" localSheetId="4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4__FDSAUDITLINK___1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5__FDSAUDITLINK__" localSheetId="4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5__FDSAUDITLINK__" localSheetId="15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5__FDSAUDITLINK__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5__FDSAUDITLINK___1" localSheetId="4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5__FDSAUDITLINK___1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6__FDSAUDITLINK__" localSheetId="4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86__FDSAUDITLINK__" localSheetId="15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86__FDSAUDITLINK__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86__FDSAUDITLINK___1" localSheetId="4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86__FDSAUDITLINK___1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87__FDSAUDITLINK__" localSheetId="4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7__FDSAUDITLINK__" localSheetId="15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7__FDSAUDITLINK__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7__FDSAUDITLINK___1" localSheetId="4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7__FDSAUDITLINK___1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8__FDSAUDITLINK__" localSheetId="4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8__FDSAUDITLINK__" localSheetId="15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8__FDSAUDITLINK__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8__FDSAUDITLINK___1" localSheetId="4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8__FDSAUDITLINK___1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9__FDSAUDITLINK__" localSheetId="4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9__FDSAUDITLINK__" localSheetId="15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9__FDSAUDITLINK__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9__FDSAUDITLINK___1" localSheetId="4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89__FDSAUDITLINK___1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__FDSAUDITLINK__" localSheetId="4" hidden="1">{"fdsup://directions/FAT Viewer?action=UPDATE&amp;creator=factset&amp;DYN_ARGS=TRUE&amp;DOC_NAME=FAT:FQL_AUDITING_CLIENT_TEMPLATE.FAT&amp;display_string=Audit&amp;VAR:KEY=PUPARQXUXG&amp;VAR:QUERY=RkZfUEFZX09VVF9SQVRJTyhBTk4sTk9XKQ==&amp;WINDOW=FIRST_POPUP&amp;HEIGHT=450&amp;WIDTH=450&amp;START_MA","XIMIZED=FALSE&amp;VAR:CALENDAR=FIVEDAY&amp;VAR:SYMBOL=AMGN&amp;VAR:INDEX=0"}</definedName>
    <definedName name="_29__FDSAUDITLINK__" localSheetId="15" hidden="1">{"fdsup://directions/FAT Viewer?action=UPDATE&amp;creator=factset&amp;DYN_ARGS=TRUE&amp;DOC_NAME=FAT:FQL_AUDITING_CLIENT_TEMPLATE.FAT&amp;display_string=Audit&amp;VAR:KEY=PUPARQXUXG&amp;VAR:QUERY=RkZfUEFZX09VVF9SQVRJTyhBTk4sTk9XKQ==&amp;WINDOW=FIRST_POPUP&amp;HEIGHT=450&amp;WIDTH=450&amp;START_MA","XIMIZED=FALSE&amp;VAR:CALENDAR=FIVEDAY&amp;VAR:SYMBOL=AMGN&amp;VAR:INDEX=0"}</definedName>
    <definedName name="_29__FDSAUDITLINK__" hidden="1">{"fdsup://directions/FAT Viewer?action=UPDATE&amp;creator=factset&amp;DYN_ARGS=TRUE&amp;DOC_NAME=FAT:FQL_AUDITING_CLIENT_TEMPLATE.FAT&amp;display_string=Audit&amp;VAR:KEY=PUPARQXUXG&amp;VAR:QUERY=RkZfUEFZX09VVF9SQVRJTyhBTk4sTk9XKQ==&amp;WINDOW=FIRST_POPUP&amp;HEIGHT=450&amp;WIDTH=450&amp;START_MA","XIMIZED=FALSE&amp;VAR:CALENDAR=FIVEDAY&amp;VAR:SYMBOL=AMGN&amp;VAR:INDEX=0"}</definedName>
    <definedName name="_29__FDSAUDITLINK___1" localSheetId="4" hidden="1">{"fdsup://directions/FAT Viewer?action=UPDATE&amp;creator=factset&amp;DYN_ARGS=TRUE&amp;DOC_NAME=FAT:FQL_AUDITING_CLIENT_TEMPLATE.FAT&amp;display_string=Audit&amp;VAR:KEY=PUPARQXUXG&amp;VAR:QUERY=RkZfUEFZX09VVF9SQVRJTyhBTk4sTk9XKQ==&amp;WINDOW=FIRST_POPUP&amp;HEIGHT=450&amp;WIDTH=450&amp;START_MA","XIMIZED=FALSE&amp;VAR:CALENDAR=FIVEDAY&amp;VAR:SYMBOL=AMGN&amp;VAR:INDEX=0"}</definedName>
    <definedName name="_29__FDSAUDITLINK___1" hidden="1">{"fdsup://directions/FAT Viewer?action=UPDATE&amp;creator=factset&amp;DYN_ARGS=TRUE&amp;DOC_NAME=FAT:FQL_AUDITING_CLIENT_TEMPLATE.FAT&amp;display_string=Audit&amp;VAR:KEY=PUPARQXUXG&amp;VAR:QUERY=RkZfUEFZX09VVF9SQVRJTyhBTk4sTk9XKQ==&amp;WINDOW=FIRST_POPUP&amp;HEIGHT=450&amp;WIDTH=450&amp;START_MA","XIMIZED=FALSE&amp;VAR:CALENDAR=FIVEDAY&amp;VAR:SYMBOL=AMGN&amp;VAR:INDEX=0"}</definedName>
    <definedName name="_290__FDSAUDITLINK__" localSheetId="4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90__FDSAUDITLINK__" localSheetId="15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90__FDSAUDITLINK__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90__FDSAUDITLINK___1" localSheetId="4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90__FDSAUDITLINK___1" hidden="1">{"fdsup://Directions/FAT Viewer?action=UPDATE&amp;creator=factset&amp;DOC_NAME=fat:reuters_qtrly_source_window.fat&amp;display_string=Audit&amp;DYN_ARGS=TRUE&amp;VAR:ID1=85453210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91__FDSAUDITLINK__" localSheetId="4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1__FDSAUDITLINK__" localSheetId="15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1__FDSAUDITLINK__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1__FDSAUDITLINK___1" localSheetId="4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1__FDSAUDITLINK___1" hidden="1">{"fdsup://Directions/FAT Viewer?action=UPDATE&amp;creator=factset&amp;DOC_NAME=fat:reuters_qtrly_source_window.fat&amp;display_string=Audit&amp;DYN_ARGS=TRUE&amp;VAR:ID1=85453210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2__FDSAUDITLINK__" localSheetId="4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2__FDSAUDITLINK__" localSheetId="15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2__FDSAUDITLINK__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2__FDSAUDITLINK___1" localSheetId="4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2__FDSAUDITLINK___1" hidden="1">{"fdsup://Directions/FAT Viewer?action=UPDATE&amp;creator=factset&amp;DOC_NAME=fat:reuters_qtrly_source_window.fat&amp;display_string=Audit&amp;DYN_ARGS=TRUE&amp;VAR:ID1=85453210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3__FDSAUDITLINK__" localSheetId="4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3__FDSAUDITLINK__" localSheetId="15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3__FDSAUDITLINK__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3__FDSAUDITLINK___1" localSheetId="4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3__FDSAUDITLINK___1" hidden="1">{"fdsup://Directions/FAT Viewer?action=UPDATE&amp;creator=factset&amp;DOC_NAME=fat:reuters_qtrly_source_window.fat&amp;display_string=Audit&amp;DYN_ARGS=TRUE&amp;VAR:ID1=56456310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4__FDSAUDITLINK__" localSheetId="4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94__FDSAUDITLINK__" localSheetId="15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94__FDSAUDITLINK__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94__FDSAUDITLINK___1" localSheetId="4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94__FDSAUDITLINK___1" hidden="1">{"fdsup://Directions/FAT Viewer?action=UPDATE&amp;creator=factset&amp;DOC_NAME=fat:reuters_qtrly_source_window.fat&amp;display_string=Audit&amp;DYN_ARGS=TRUE&amp;VAR:ID1=56456310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95__FDSAUDITLINK__" localSheetId="4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5__FDSAUDITLINK__" localSheetId="15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5__FDSAUDITLINK__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5__FDSAUDITLINK___1" localSheetId="4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5__FDSAUDITLINK___1" hidden="1">{"fdsup://Directions/FAT Viewer?action=UPDATE&amp;creator=factset&amp;DOC_NAME=fat:reuters_qtrly_source_window.fat&amp;display_string=Audit&amp;DYN_ARGS=TRUE&amp;VAR:ID1=56456310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6__FDSAUDITLINK__" localSheetId="4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6__FDSAUDITLINK__" localSheetId="15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6__FDSAUDITLINK__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6__FDSAUDITLINK___1" localSheetId="4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6__FDSAUDITLINK___1" hidden="1">{"fdsup://Directions/FAT Viewer?action=UPDATE&amp;creator=factset&amp;DOC_NAME=fat:reuters_qtrly_source_window.fat&amp;display_string=Audit&amp;DYN_ARGS=TRUE&amp;VAR:ID1=56456310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7__FDSAUDITLINK__" localSheetId="4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7__FDSAUDITLINK__" localSheetId="15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7__FDSAUDITLINK__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7__FDSAUDITLINK___1" localSheetId="4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7__FDSAUDITLINK___1" hidden="1">{"fdsup://Directions/FAT Viewer?action=UPDATE&amp;creator=factset&amp;DOC_NAME=fat:reuters_qtrly_source_window.fat&amp;display_string=Audit&amp;DYN_ARGS=TRUE&amp;VAR:ID1=12719030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8__FDSAUDITLINK__" localSheetId="4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98__FDSAUDITLINK__" localSheetId="15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98__FDSAUDITLINK__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98__FDSAUDITLINK___1" localSheetId="4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98__FDSAUDITLINK___1" hidden="1">{"fdsup://Directions/FAT Viewer?action=UPDATE&amp;creator=factset&amp;DOC_NAME=fat:reuters_qtrly_source_window.fat&amp;display_string=Audit&amp;DYN_ARGS=TRUE&amp;VAR:ID1=12719030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299__FDSAUDITLINK__" localSheetId="4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9__FDSAUDITLINK__" localSheetId="15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9__FDSAUDITLINK__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9__FDSAUDITLINK___1" localSheetId="4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99__FDSAUDITLINK___1" hidden="1">{"fdsup://Directions/FAT Viewer?action=UPDATE&amp;creator=factset&amp;DOC_NAME=fat:reuters_qtrly_source_window.fat&amp;display_string=Audit&amp;DYN_ARGS=TRUE&amp;VAR:ID1=12719030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__123Graph_AADV_PCE" localSheetId="4" hidden="1">#REF!</definedName>
    <definedName name="_3__123Graph_AADV_PCE" localSheetId="15" hidden="1">#REF!</definedName>
    <definedName name="_3__123Graph_AADV_PCE" hidden="1">#REF!</definedName>
    <definedName name="_3__123Graph_ACHART_3" localSheetId="4" hidden="1">#REF!</definedName>
    <definedName name="_3__123Graph_ACHART_3" localSheetId="15" hidden="1">#REF!</definedName>
    <definedName name="_3__123Graph_ACHART_3" hidden="1">#REF!</definedName>
    <definedName name="_3__123Graph_ALIQUIDS" localSheetId="4" hidden="1">#REF!</definedName>
    <definedName name="_3__123Graph_ALIQUIDS" localSheetId="15" hidden="1">#REF!</definedName>
    <definedName name="_3__123Graph_ALIQUIDS" hidden="1">#REF!</definedName>
    <definedName name="_3__123Graph_XCHART_1" localSheetId="4" hidden="1">#REF!</definedName>
    <definedName name="_3__123Graph_XCHART_1" localSheetId="15" hidden="1">#REF!</definedName>
    <definedName name="_3__123Graph_XCHART_1" hidden="1">#REF!</definedName>
    <definedName name="_3__FDSAUDITLINK__" localSheetId="4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__FDSAUDITLINK__" localSheetId="15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__FDSAUDITLINK__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__FDSAUDITLINK___1" localSheetId="4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__FDSAUDITLINK___1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__FDSAUDITLINK__" localSheetId="4" hidden="1">{"fdsup://directions/FAT Viewer?action=UPDATE&amp;creator=factset&amp;DYN_ARGS=TRUE&amp;DOC_NAME=FAT:FQL_AUDITING_CLIENT_TEMPLATE.FAT&amp;display_string=Audit&amp;VAR:KEY=NOBIVMNGPE&amp;VAR:QUERY=RkZfUEFZX09VVF9SQVRJTyhBTk4sTk9XKQ==&amp;WINDOW=FIRST_POPUP&amp;HEIGHT=450&amp;WIDTH=450&amp;START_MA","XIMIZED=FALSE&amp;VAR:CALENDAR=FIVEDAY&amp;VAR:SYMBOL=ALXN&amp;VAR:INDEX=0"}</definedName>
    <definedName name="_30__FDSAUDITLINK__" localSheetId="15" hidden="1">{"fdsup://directions/FAT Viewer?action=UPDATE&amp;creator=factset&amp;DYN_ARGS=TRUE&amp;DOC_NAME=FAT:FQL_AUDITING_CLIENT_TEMPLATE.FAT&amp;display_string=Audit&amp;VAR:KEY=NOBIVMNGPE&amp;VAR:QUERY=RkZfUEFZX09VVF9SQVRJTyhBTk4sTk9XKQ==&amp;WINDOW=FIRST_POPUP&amp;HEIGHT=450&amp;WIDTH=450&amp;START_MA","XIMIZED=FALSE&amp;VAR:CALENDAR=FIVEDAY&amp;VAR:SYMBOL=ALXN&amp;VAR:INDEX=0"}</definedName>
    <definedName name="_30__FDSAUDITLINK__" hidden="1">{"fdsup://directions/FAT Viewer?action=UPDATE&amp;creator=factset&amp;DYN_ARGS=TRUE&amp;DOC_NAME=FAT:FQL_AUDITING_CLIENT_TEMPLATE.FAT&amp;display_string=Audit&amp;VAR:KEY=NOBIVMNGPE&amp;VAR:QUERY=RkZfUEFZX09VVF9SQVRJTyhBTk4sTk9XKQ==&amp;WINDOW=FIRST_POPUP&amp;HEIGHT=450&amp;WIDTH=450&amp;START_MA","XIMIZED=FALSE&amp;VAR:CALENDAR=FIVEDAY&amp;VAR:SYMBOL=ALXN&amp;VAR:INDEX=0"}</definedName>
    <definedName name="_30__FDSAUDITLINK___1" localSheetId="4" hidden="1">{"fdsup://directions/FAT Viewer?action=UPDATE&amp;creator=factset&amp;DYN_ARGS=TRUE&amp;DOC_NAME=FAT:FQL_AUDITING_CLIENT_TEMPLATE.FAT&amp;display_string=Audit&amp;VAR:KEY=NOBIVMNGPE&amp;VAR:QUERY=RkZfUEFZX09VVF9SQVRJTyhBTk4sTk9XKQ==&amp;WINDOW=FIRST_POPUP&amp;HEIGHT=450&amp;WIDTH=450&amp;START_MA","XIMIZED=FALSE&amp;VAR:CALENDAR=FIVEDAY&amp;VAR:SYMBOL=ALXN&amp;VAR:INDEX=0"}</definedName>
    <definedName name="_30__FDSAUDITLINK___1" hidden="1">{"fdsup://directions/FAT Viewer?action=UPDATE&amp;creator=factset&amp;DYN_ARGS=TRUE&amp;DOC_NAME=FAT:FQL_AUDITING_CLIENT_TEMPLATE.FAT&amp;display_string=Audit&amp;VAR:KEY=NOBIVMNGPE&amp;VAR:QUERY=RkZfUEFZX09VVF9SQVRJTyhBTk4sTk9XKQ==&amp;WINDOW=FIRST_POPUP&amp;HEIGHT=450&amp;WIDTH=450&amp;START_MA","XIMIZED=FALSE&amp;VAR:CALENDAR=FIVEDAY&amp;VAR:SYMBOL=ALXN&amp;VAR:INDEX=0"}</definedName>
    <definedName name="_300__FDSAUDITLINK__" localSheetId="4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0__FDSAUDITLINK__" localSheetId="15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0__FDSAUDITLINK__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0__FDSAUDITLINK___1" localSheetId="4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0__FDSAUDITLINK___1" hidden="1">{"fdsup://Directions/FAT Viewer?action=UPDATE&amp;creator=factset&amp;DOC_NAME=fat:reuters_qtrly_source_window.fat&amp;display_string=Audit&amp;DYN_ARGS=TRUE&amp;VAR:ID1=12719030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1__FDSAUDITLINK__" localSheetId="4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1__FDSAUDITLINK__" localSheetId="15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1__FDSAUDITLINK__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1__FDSAUDITLINK___1" localSheetId="4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1__FDSAUDITLINK___1" hidden="1">{"fdsup://Directions/FAT Viewer?action=UPDATE&amp;creator=factset&amp;DOC_NAME=fat:reuters_qtrly_source_window.fat&amp;display_string=Audit&amp;DYN_ARGS=TRUE&amp;VAR:ID1=78464R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2__FDSAUDITLINK__" localSheetId="4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02__FDSAUDITLINK__" localSheetId="15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02__FDSAUDITLINK__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02__FDSAUDITLINK___1" localSheetId="4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02__FDSAUDITLINK___1" hidden="1">{"fdsup://Directions/FAT Viewer?action=UPDATE&amp;creator=factset&amp;DOC_NAME=fat:reuters_qtrly_source_window.fat&amp;display_string=Audit&amp;DYN_ARGS=TRUE&amp;VAR:ID1=78464R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03__FDSAUDITLINK__" localSheetId="4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3__FDSAUDITLINK__" localSheetId="15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3__FDSAUDITLINK__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3__FDSAUDITLINK___1" localSheetId="4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3__FDSAUDITLINK___1" hidden="1">{"fdsup://Directions/FAT Viewer?action=UPDATE&amp;creator=factset&amp;DOC_NAME=fat:reuters_qtrly_source_window.fat&amp;display_string=Audit&amp;DYN_ARGS=TRUE&amp;VAR:ID1=78464R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4__FDSAUDITLINK__" localSheetId="4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4__FDSAUDITLINK__" localSheetId="15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4__FDSAUDITLINK__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4__FDSAUDITLINK___1" localSheetId="4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4__FDSAUDITLINK___1" hidden="1">{"fdsup://Directions/FAT Viewer?action=UPDATE&amp;creator=factset&amp;DOC_NAME=fat:reuters_qtrly_source_window.fat&amp;display_string=Audit&amp;DYN_ARGS=TRUE&amp;VAR:ID1=78464R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5__FDSAUDITLINK__" localSheetId="4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5__FDSAUDITLINK__" localSheetId="15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5__FDSAUDITLINK__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5__FDSAUDITLINK___1" localSheetId="4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5__FDSAUDITLINK___1" hidden="1">{"fdsup://Directions/FAT Viewer?action=UPDATE&amp;creator=factset&amp;DOC_NAME=fat:reuters_qtrly_source_window.fat&amp;display_string=Audit&amp;DYN_ARGS=TRUE&amp;VAR:ID1=78390X10&amp;VAR:RCODE=CMIN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6__FDSAUDITLINK__" localSheetId="4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06__FDSAUDITLINK__" localSheetId="15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06__FDSAUDITLINK__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06__FDSAUDITLINK___1" localSheetId="4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06__FDSAUDITLINK___1" hidden="1">{"fdsup://Directions/FAT Viewer?action=UPDATE&amp;creator=factset&amp;DOC_NAME=fat:reuters_qtrly_source_window.fat&amp;display_string=Audit&amp;DYN_ARGS=TRUE&amp;VAR:ID1=78390X10&amp;VAR:RCODE=FDSPFDSTKTOTAL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07__FDSAUDITLINK__" localSheetId="4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7__FDSAUDITLINK__" localSheetId="15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7__FDSAUDITLINK__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7__FDSAUDITLINK___1" localSheetId="4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7__FDSAUDITLINK___1" hidden="1">{"fdsup://Directions/FAT Viewer?action=UPDATE&amp;creator=factset&amp;DOC_NAME=fat:reuters_qtrly_source_window.fat&amp;display_string=Audit&amp;DYN_ARGS=TRUE&amp;VAR:ID1=78390X10&amp;VAR:RCODE=SCSI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8__FDSAUDITLINK__" localSheetId="4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8__FDSAUDITLINK__" localSheetId="15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8__FDSAUDITLINK__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8__FDSAUDITLINK___1" localSheetId="4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8__FDSAUDITLINK___1" hidden="1">{"fdsup://Directions/FAT Viewer?action=UPDATE&amp;creator=factset&amp;DOC_NAME=fat:reuters_qtrly_source_window.fat&amp;display_string=Audit&amp;DYN_ARGS=TRUE&amp;VAR:ID1=78390X10&amp;VAR:RCODE=STLD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09__FDSAUDITLINK__" localSheetId="4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09__FDSAUDITLINK__" localSheetId="15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09__FDSAUDITLINK__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09__FDSAUDITLINK___1" localSheetId="4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09__FDSAUDITLINK___1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__FDSAUDITLINK__" localSheetId="4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__FDSAUDITLINK__" localSheetId="15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__FDSAUDITLINK__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__FDSAUDITLINK___1" localSheetId="4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__FDSAUDITLINK___1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0__FDSAUDITLINK__" localSheetId="4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0__FDSAUDITLINK__" localSheetId="15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0__FDSAUDITLINK__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0__FDSAUDITLINK___1" localSheetId="4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0__FDSAUDITLINK___1" hidden="1">{"fdsup://Directions/FAT Viewer?action=UPDATE&amp;creator=factset&amp;DOC_NAME=fat:reuters_qtrly_shs_src_window.fat&amp;display_string=Audit&amp;DYN_ARGS=TRUE&amp;VAR:ID1=78427V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1__FDSAUDITLINK__" localSheetId="4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1__FDSAUDITLINK__" localSheetId="15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1__FDSAUDITLINK__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1__FDSAUDITLINK___1" localSheetId="4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1__FDSAUDITLINK___1" hidden="1">{"fdsup://Directions/FAT Viewer?action=UPDATE&amp;creator=factset&amp;DOC_NAME=fat:reuters_qtrly_shs_src_window.fat&amp;display_string=Audit&amp;DYN_ARGS=TRUE&amp;VAR:ID1=85453210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2__FDSAUDITLINK__" localSheetId="4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2__FDSAUDITLINK__" localSheetId="15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2__FDSAUDITLINK__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2__FDSAUDITLINK___1" localSheetId="4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2__FDSAUDITLINK___1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3__FDSAUDITLINK__" localSheetId="4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3__FDSAUDITLINK__" localSheetId="15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3__FDSAUDITLINK__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3__FDSAUDITLINK___1" localSheetId="4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3__FDSAUDITLINK___1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4__FDSAUDITLINK__" localSheetId="4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4__FDSAUDITLINK__" localSheetId="15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4__FDSAUDITLINK__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4__FDSAUDITLINK___1" localSheetId="4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4__FDSAUDITLINK___1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5__FDSAUDITLINK__" localSheetId="4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5__FDSAUDITLINK__" localSheetId="15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5__FDSAUDITLINK__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5__FDSAUDITLINK___1" localSheetId="4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5__FDSAUDITLINK___1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6__FDSAUDITLINK__" localSheetId="4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16__FDSAUDITLINK__" localSheetId="15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16__FDSAUDITLINK__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16__FDSAUDITLINK___1" localSheetId="4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16__FDSAUDITLINK___1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17__FDSAUDITLINK__" localSheetId="4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7__FDSAUDITLINK__" localSheetId="15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7__FDSAUDITLINK__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7__FDSAUDITLINK___1" localSheetId="4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7__FDSAUDITLINK___1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8__FDSAUDITLINK__" localSheetId="4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18__FDSAUDITLINK__" localSheetId="15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18__FDSAUDITLINK__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18__FDSAUDITLINK___1" localSheetId="4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18__FDSAUDITLINK___1" hidden="1">{"fdsup://Directions/FAT Viewer?action=UPDATE&amp;creator=factset&amp;DOC_NAME=fat:reuters_qtrly_source_window.fat&amp;display_string=Audit&amp;DYN_ARGS=TRUE&amp;VAR:ID1=62886K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19__FDSAUDITLINK__" localSheetId="4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9__FDSAUDITLINK__" localSheetId="15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9__FDSAUDITLINK__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9__FDSAUDITLINK___1" localSheetId="4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19__FDSAUDITLINK___1" hidden="1">{"fdsup://Directions/FAT Viewer?action=UPDATE&amp;creator=factset&amp;DOC_NAME=fat:reuters_qtrly_shs_src_window.fat&amp;display_string=Audit&amp;DYN_ARGS=TRUE&amp;VAR:ID1=62886K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2__FDSAUDITLINK__" localSheetId="4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2__FDSAUDITLINK__" localSheetId="15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2__FDSAUDITLINK__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2__FDSAUDITLINK___1" localSheetId="4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2__FDSAUDITLINK___1" hidden="1">{"fdsup://Directions/FAT Viewer?action=UPDATE&amp;creator=factset&amp;DOC_NAME=fat:reuters_qtrly_shs_src_window.fat&amp;display_string=Audit&amp;DYN_ARGS=TRUE&amp;VAR:ID1=56456310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20__FDSAUDITLINK__" localSheetId="4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0__FDSAUDITLINK__" localSheetId="15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0__FDSAUDITLINK__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0__FDSAUDITLINK___1" localSheetId="4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0__FDSAUDITLINK___1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1__FDSAUDITLINK__" localSheetId="4" hidden="1">{"fdsup://Directions/FAT Viewer?action=UPDATE&amp;creator=factset&amp;DOC_NAME=fat:reuters_qtrly_source_window.fat&amp;display_string=Audit&amp;DYN_ARGS=TRUE&amp;VAR:ID1=&amp;VAR:RCODE=FDSPFDSTKTOTAL&amp;VAR:SDATE=0&amp;VAR:FREQ=Quarterly&amp;VAR:RELITEM=RP&amp;VAR:CURRENCY=&amp;VAR:CURRSOURCE=EXSHAR","E&amp;VAR:NATFREQ=QUARTERLY&amp;VAR:RFIELD=FINALIZED&amp;VAR:DB_TYPE=&amp;VAR:UNITS=M&amp;window=popup&amp;width=450&amp;height=300&amp;START_MAXIMIZED=FALSE"}</definedName>
    <definedName name="_321__FDSAUDITLINK__" localSheetId="15" hidden="1">{"fdsup://Directions/FAT Viewer?action=UPDATE&amp;creator=factset&amp;DOC_NAME=fat:reuters_qtrly_source_window.fat&amp;display_string=Audit&amp;DYN_ARGS=TRUE&amp;VAR:ID1=&amp;VAR:RCODE=FDSPFDSTKTOTAL&amp;VAR:SDATE=0&amp;VAR:FREQ=Quarterly&amp;VAR:RELITEM=RP&amp;VAR:CURRENCY=&amp;VAR:CURRSOURCE=EXSHAR","E&amp;VAR:NATFREQ=QUARTERLY&amp;VAR:RFIELD=FINALIZED&amp;VAR:DB_TYPE=&amp;VAR:UNITS=M&amp;window=popup&amp;width=450&amp;height=300&amp;START_MAXIMIZED=FALSE"}</definedName>
    <definedName name="_321__FDSAUDITLINK__" hidden="1">{"fdsup://Directions/FAT Viewer?action=UPDATE&amp;creator=factset&amp;DOC_NAME=fat:reuters_qtrly_source_window.fat&amp;display_string=Audit&amp;DYN_ARGS=TRUE&amp;VAR:ID1=&amp;VAR:RCODE=FDSPFDSTKTOTAL&amp;VAR:SDATE=0&amp;VAR:FREQ=Quarterly&amp;VAR:RELITEM=RP&amp;VAR:CURRENCY=&amp;VAR:CURRSOURCE=EXSHAR","E&amp;VAR:NATFREQ=QUARTERLY&amp;VAR:RFIELD=FINALIZED&amp;VAR:DB_TYPE=&amp;VAR:UNITS=M&amp;window=popup&amp;width=450&amp;height=300&amp;START_MAXIMIZED=FALSE"}</definedName>
    <definedName name="_321__FDSAUDITLINK___1" localSheetId="4" hidden="1">{"fdsup://Directions/FAT Viewer?action=UPDATE&amp;creator=factset&amp;DOC_NAME=fat:reuters_qtrly_source_window.fat&amp;display_string=Audit&amp;DYN_ARGS=TRUE&amp;VAR:ID1=&amp;VAR:RCODE=FDSPFDSTKTOTAL&amp;VAR:SDATE=0&amp;VAR:FREQ=Quarterly&amp;VAR:RELITEM=RP&amp;VAR:CURRENCY=&amp;VAR:CURRSOURCE=EXSHAR","E&amp;VAR:NATFREQ=QUARTERLY&amp;VAR:RFIELD=FINALIZED&amp;VAR:DB_TYPE=&amp;VAR:UNITS=M&amp;window=popup&amp;width=450&amp;height=300&amp;START_MAXIMIZED=FALSE"}</definedName>
    <definedName name="_321__FDSAUDITLINK___1" hidden="1">{"fdsup://Directions/FAT Viewer?action=UPDATE&amp;creator=factset&amp;DOC_NAME=fat:reuters_qtrly_source_window.fat&amp;display_string=Audit&amp;DYN_ARGS=TRUE&amp;VAR:ID1=&amp;VAR:RCODE=FDSPFDSTKTOTAL&amp;VAR:SDATE=0&amp;VAR:FREQ=Quarterly&amp;VAR:RELITEM=RP&amp;VAR:CURRENCY=&amp;VAR:CURRSOURCE=EXSHAR","E&amp;VAR:NATFREQ=QUARTERLY&amp;VAR:RFIELD=FINALIZED&amp;VAR:DB_TYPE=&amp;VAR:UNITS=M&amp;window=popup&amp;width=450&amp;height=300&amp;START_MAXIMIZED=FALSE"}</definedName>
    <definedName name="_322__FDSAUDITLINK__" localSheetId="4" hidden="1">{"fdsup://Directions/FAT Viewer?action=UPDATE&amp;creator=factset&amp;DOC_NAME=fat:reuters_qtrly_source_window.fat&amp;display_string=Audit&amp;DYN_ARGS=TRUE&amp;VAR:ID1=62886K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2__FDSAUDITLINK__" localSheetId="15" hidden="1">{"fdsup://Directions/FAT Viewer?action=UPDATE&amp;creator=factset&amp;DOC_NAME=fat:reuters_qtrly_source_window.fat&amp;display_string=Audit&amp;DYN_ARGS=TRUE&amp;VAR:ID1=62886K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2__FDSAUDITLINK__" hidden="1">{"fdsup://Directions/FAT Viewer?action=UPDATE&amp;creator=factset&amp;DOC_NAME=fat:reuters_qtrly_source_window.fat&amp;display_string=Audit&amp;DYN_ARGS=TRUE&amp;VAR:ID1=62886K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2__FDSAUDITLINK___1" localSheetId="4" hidden="1">{"fdsup://Directions/FAT Viewer?action=UPDATE&amp;creator=factset&amp;DOC_NAME=fat:reuters_qtrly_source_window.fat&amp;display_string=Audit&amp;DYN_ARGS=TRUE&amp;VAR:ID1=62886K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2__FDSAUDITLINK___1" hidden="1">{"fdsup://Directions/FAT Viewer?action=UPDATE&amp;creator=factset&amp;DOC_NAME=fat:reuters_qtrly_source_window.fat&amp;display_string=Audit&amp;DYN_ARGS=TRUE&amp;VAR:ID1=62886K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3__FDSAUDITLINK__" localSheetId="4" hidden="1">{"fdsup://Directions/FAT Viewer?action=UPDATE&amp;creator=factset&amp;DOC_NAME=fat:reuters_qtrly_source_window.fat&amp;display_string=Audit&amp;DYN_ARGS=TRUE&amp;VAR:ID1=62886K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23__FDSAUDITLINK__" localSheetId="15" hidden="1">{"fdsup://Directions/FAT Viewer?action=UPDATE&amp;creator=factset&amp;DOC_NAME=fat:reuters_qtrly_source_window.fat&amp;display_string=Audit&amp;DYN_ARGS=TRUE&amp;VAR:ID1=62886K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23__FDSAUDITLINK__" hidden="1">{"fdsup://Directions/FAT Viewer?action=UPDATE&amp;creator=factset&amp;DOC_NAME=fat:reuters_qtrly_source_window.fat&amp;display_string=Audit&amp;DYN_ARGS=TRUE&amp;VAR:ID1=62886K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23__FDSAUDITLINK___1" localSheetId="4" hidden="1">{"fdsup://Directions/FAT Viewer?action=UPDATE&amp;creator=factset&amp;DOC_NAME=fat:reuters_qtrly_source_window.fat&amp;display_string=Audit&amp;DYN_ARGS=TRUE&amp;VAR:ID1=62886K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23__FDSAUDITLINK___1" hidden="1">{"fdsup://Directions/FAT Viewer?action=UPDATE&amp;creator=factset&amp;DOC_NAME=fat:reuters_qtrly_source_window.fat&amp;display_string=Audit&amp;DYN_ARGS=TRUE&amp;VAR:ID1=62886K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24__FDSAUDITLINK__" localSheetId="4" hidden="1">{"fdsup://Directions/FAT Viewer?action=UPDATE&amp;creator=factset&amp;DOC_NAME=fat:reuters_qtrly_source_window.fat&amp;display_string=Audit&amp;DYN_ARGS=TRUE&amp;VAR:ID1=62886K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4__FDSAUDITLINK__" localSheetId="15" hidden="1">{"fdsup://Directions/FAT Viewer?action=UPDATE&amp;creator=factset&amp;DOC_NAME=fat:reuters_qtrly_source_window.fat&amp;display_string=Audit&amp;DYN_ARGS=TRUE&amp;VAR:ID1=62886K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4__FDSAUDITLINK__" hidden="1">{"fdsup://Directions/FAT Viewer?action=UPDATE&amp;creator=factset&amp;DOC_NAME=fat:reuters_qtrly_source_window.fat&amp;display_string=Audit&amp;DYN_ARGS=TRUE&amp;VAR:ID1=62886K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4__FDSAUDITLINK___1" localSheetId="4" hidden="1">{"fdsup://Directions/FAT Viewer?action=UPDATE&amp;creator=factset&amp;DOC_NAME=fat:reuters_qtrly_source_window.fat&amp;display_string=Audit&amp;DYN_ARGS=TRUE&amp;VAR:ID1=62886K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4__FDSAUDITLINK___1" hidden="1">{"fdsup://Directions/FAT Viewer?action=UPDATE&amp;creator=factset&amp;DOC_NAME=fat:reuters_qtrly_source_window.fat&amp;display_string=Audit&amp;DYN_ARGS=TRUE&amp;VAR:ID1=62886K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5__FDSAUDITLINK__" localSheetId="4" hidden="1">{"fdsup://Directions/FAT Viewer?action=UPDATE&amp;creator=factset&amp;DOC_NAME=fat:reuters_qtrly_source_window.fat&amp;display_string=Audit&amp;DYN_ARGS=TRUE&amp;VAR:ID1=62886K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5__FDSAUDITLINK__" localSheetId="15" hidden="1">{"fdsup://Directions/FAT Viewer?action=UPDATE&amp;creator=factset&amp;DOC_NAME=fat:reuters_qtrly_source_window.fat&amp;display_string=Audit&amp;DYN_ARGS=TRUE&amp;VAR:ID1=62886K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5__FDSAUDITLINK__" hidden="1">{"fdsup://Directions/FAT Viewer?action=UPDATE&amp;creator=factset&amp;DOC_NAME=fat:reuters_qtrly_source_window.fat&amp;display_string=Audit&amp;DYN_ARGS=TRUE&amp;VAR:ID1=62886K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5__FDSAUDITLINK___1" localSheetId="4" hidden="1">{"fdsup://Directions/FAT Viewer?action=UPDATE&amp;creator=factset&amp;DOC_NAME=fat:reuters_qtrly_source_window.fat&amp;display_string=Audit&amp;DYN_ARGS=TRUE&amp;VAR:ID1=62886K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5__FDSAUDITLINK___1" hidden="1">{"fdsup://Directions/FAT Viewer?action=UPDATE&amp;creator=factset&amp;DOC_NAME=fat:reuters_qtrly_source_window.fat&amp;display_string=Audit&amp;DYN_ARGS=TRUE&amp;VAR:ID1=62886K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6__FDSAUDITLINK__" localSheetId="4" hidden="1">{"fdsup://Directions/FAT Viewer?action=UPDATE&amp;creator=factset&amp;DOC_NAME=fat:reuters_qtrly_source_window.fat&amp;display_string=Audit&amp;DYN_ARGS=TRUE&amp;VAR:ID1=85453210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6__FDSAUDITLINK__" localSheetId="15" hidden="1">{"fdsup://Directions/FAT Viewer?action=UPDATE&amp;creator=factset&amp;DOC_NAME=fat:reuters_qtrly_source_window.fat&amp;display_string=Audit&amp;DYN_ARGS=TRUE&amp;VAR:ID1=85453210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6__FDSAUDITLINK__" hidden="1">{"fdsup://Directions/FAT Viewer?action=UPDATE&amp;creator=factset&amp;DOC_NAME=fat:reuters_qtrly_source_window.fat&amp;display_string=Audit&amp;DYN_ARGS=TRUE&amp;VAR:ID1=85453210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6__FDSAUDITLINK___1" localSheetId="4" hidden="1">{"fdsup://Directions/FAT Viewer?action=UPDATE&amp;creator=factset&amp;DOC_NAME=fat:reuters_qtrly_source_window.fat&amp;display_string=Audit&amp;DYN_ARGS=TRUE&amp;VAR:ID1=85453210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6__FDSAUDITLINK___1" hidden="1">{"fdsup://Directions/FAT Viewer?action=UPDATE&amp;creator=factset&amp;DOC_NAME=fat:reuters_qtrly_source_window.fat&amp;display_string=Audit&amp;DYN_ARGS=TRUE&amp;VAR:ID1=85453210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7__FDSAUDITLINK__" localSheetId="4" hidden="1">{"fdsup://Directions/FAT Viewer?action=UPDATE&amp;creator=factset&amp;DOC_NAME=fat:reuters_qtrly_source_window.fat&amp;display_string=Audit&amp;DYN_ARGS=TRUE&amp;VAR:ID1=85453210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27__FDSAUDITLINK__" localSheetId="15" hidden="1">{"fdsup://Directions/FAT Viewer?action=UPDATE&amp;creator=factset&amp;DOC_NAME=fat:reuters_qtrly_source_window.fat&amp;display_string=Audit&amp;DYN_ARGS=TRUE&amp;VAR:ID1=85453210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27__FDSAUDITLINK__" hidden="1">{"fdsup://Directions/FAT Viewer?action=UPDATE&amp;creator=factset&amp;DOC_NAME=fat:reuters_qtrly_source_window.fat&amp;display_string=Audit&amp;DYN_ARGS=TRUE&amp;VAR:ID1=85453210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27__FDSAUDITLINK___1" localSheetId="4" hidden="1">{"fdsup://Directions/FAT Viewer?action=UPDATE&amp;creator=factset&amp;DOC_NAME=fat:reuters_qtrly_source_window.fat&amp;display_string=Audit&amp;DYN_ARGS=TRUE&amp;VAR:ID1=85453210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27__FDSAUDITLINK___1" hidden="1">{"fdsup://Directions/FAT Viewer?action=UPDATE&amp;creator=factset&amp;DOC_NAME=fat:reuters_qtrly_source_window.fat&amp;display_string=Audit&amp;DYN_ARGS=TRUE&amp;VAR:ID1=85453210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28__FDSAUDITLINK__" localSheetId="4" hidden="1">{"fdsup://Directions/FAT Viewer?action=UPDATE&amp;creator=factset&amp;DOC_NAME=fat:reuters_qtrly_source_window.fat&amp;display_string=Audit&amp;DYN_ARGS=TRUE&amp;VAR:ID1=85453210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8__FDSAUDITLINK__" localSheetId="15" hidden="1">{"fdsup://Directions/FAT Viewer?action=UPDATE&amp;creator=factset&amp;DOC_NAME=fat:reuters_qtrly_source_window.fat&amp;display_string=Audit&amp;DYN_ARGS=TRUE&amp;VAR:ID1=85453210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8__FDSAUDITLINK__" hidden="1">{"fdsup://Directions/FAT Viewer?action=UPDATE&amp;creator=factset&amp;DOC_NAME=fat:reuters_qtrly_source_window.fat&amp;display_string=Audit&amp;DYN_ARGS=TRUE&amp;VAR:ID1=85453210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8__FDSAUDITLINK___1" localSheetId="4" hidden="1">{"fdsup://Directions/FAT Viewer?action=UPDATE&amp;creator=factset&amp;DOC_NAME=fat:reuters_qtrly_source_window.fat&amp;display_string=Audit&amp;DYN_ARGS=TRUE&amp;VAR:ID1=85453210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8__FDSAUDITLINK___1" hidden="1">{"fdsup://Directions/FAT Viewer?action=UPDATE&amp;creator=factset&amp;DOC_NAME=fat:reuters_qtrly_source_window.fat&amp;display_string=Audit&amp;DYN_ARGS=TRUE&amp;VAR:ID1=85453210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9__FDSAUDITLINK__" localSheetId="4" hidden="1">{"fdsup://Directions/FAT Viewer?action=UPDATE&amp;creator=factset&amp;DOC_NAME=fat:reuters_qtrly_source_window.fat&amp;display_string=Audit&amp;DYN_ARGS=TRUE&amp;VAR:ID1=85453210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9__FDSAUDITLINK__" localSheetId="15" hidden="1">{"fdsup://Directions/FAT Viewer?action=UPDATE&amp;creator=factset&amp;DOC_NAME=fat:reuters_qtrly_source_window.fat&amp;display_string=Audit&amp;DYN_ARGS=TRUE&amp;VAR:ID1=85453210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9__FDSAUDITLINK__" hidden="1">{"fdsup://Directions/FAT Viewer?action=UPDATE&amp;creator=factset&amp;DOC_NAME=fat:reuters_qtrly_source_window.fat&amp;display_string=Audit&amp;DYN_ARGS=TRUE&amp;VAR:ID1=85453210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9__FDSAUDITLINK___1" localSheetId="4" hidden="1">{"fdsup://Directions/FAT Viewer?action=UPDATE&amp;creator=factset&amp;DOC_NAME=fat:reuters_qtrly_source_window.fat&amp;display_string=Audit&amp;DYN_ARGS=TRUE&amp;VAR:ID1=85453210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29__FDSAUDITLINK___1" hidden="1">{"fdsup://Directions/FAT Viewer?action=UPDATE&amp;creator=factset&amp;DOC_NAME=fat:reuters_qtrly_source_window.fat&amp;display_string=Audit&amp;DYN_ARGS=TRUE&amp;VAR:ID1=85453210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__FDSAUDITLINK__" localSheetId="4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__FDSAUDITLINK__" localSheetId="15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__FDSAUDITLINK__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__FDSAUDITLINK___1" localSheetId="4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__FDSAUDITLINK___1" hidden="1">{"fdsup://Directions/FAT Viewer?action=UPDATE&amp;creator=factset&amp;DOC_NAME=fat:reuters_qtrly_shs_src_window.fat&amp;display_string=Audit&amp;DYN_ARGS=TRUE&amp;VAR:ID1=12719030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0__FDSAUDITLINK__" localSheetId="4" hidden="1">{"fdsup://Directions/FAT Viewer?action=UPDATE&amp;creator=factset&amp;DOC_NAME=fat:reuters_qtrly_source_window.fat&amp;display_string=Audit&amp;DYN_ARGS=TRUE&amp;VAR:ID1=56456310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0__FDSAUDITLINK__" localSheetId="15" hidden="1">{"fdsup://Directions/FAT Viewer?action=UPDATE&amp;creator=factset&amp;DOC_NAME=fat:reuters_qtrly_source_window.fat&amp;display_string=Audit&amp;DYN_ARGS=TRUE&amp;VAR:ID1=56456310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0__FDSAUDITLINK__" hidden="1">{"fdsup://Directions/FAT Viewer?action=UPDATE&amp;creator=factset&amp;DOC_NAME=fat:reuters_qtrly_source_window.fat&amp;display_string=Audit&amp;DYN_ARGS=TRUE&amp;VAR:ID1=56456310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0__FDSAUDITLINK___1" localSheetId="4" hidden="1">{"fdsup://Directions/FAT Viewer?action=UPDATE&amp;creator=factset&amp;DOC_NAME=fat:reuters_qtrly_source_window.fat&amp;display_string=Audit&amp;DYN_ARGS=TRUE&amp;VAR:ID1=56456310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0__FDSAUDITLINK___1" hidden="1">{"fdsup://Directions/FAT Viewer?action=UPDATE&amp;creator=factset&amp;DOC_NAME=fat:reuters_qtrly_source_window.fat&amp;display_string=Audit&amp;DYN_ARGS=TRUE&amp;VAR:ID1=56456310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1__FDSAUDITLINK__" localSheetId="4" hidden="1">{"fdsup://Directions/FAT Viewer?action=UPDATE&amp;creator=factset&amp;DOC_NAME=fat:reuters_qtrly_source_window.fat&amp;display_string=Audit&amp;DYN_ARGS=TRUE&amp;VAR:ID1=56456310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1__FDSAUDITLINK__" localSheetId="15" hidden="1">{"fdsup://Directions/FAT Viewer?action=UPDATE&amp;creator=factset&amp;DOC_NAME=fat:reuters_qtrly_source_window.fat&amp;display_string=Audit&amp;DYN_ARGS=TRUE&amp;VAR:ID1=56456310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1__FDSAUDITLINK__" hidden="1">{"fdsup://Directions/FAT Viewer?action=UPDATE&amp;creator=factset&amp;DOC_NAME=fat:reuters_qtrly_source_window.fat&amp;display_string=Audit&amp;DYN_ARGS=TRUE&amp;VAR:ID1=56456310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1__FDSAUDITLINK___1" localSheetId="4" hidden="1">{"fdsup://Directions/FAT Viewer?action=UPDATE&amp;creator=factset&amp;DOC_NAME=fat:reuters_qtrly_source_window.fat&amp;display_string=Audit&amp;DYN_ARGS=TRUE&amp;VAR:ID1=56456310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1__FDSAUDITLINK___1" hidden="1">{"fdsup://Directions/FAT Viewer?action=UPDATE&amp;creator=factset&amp;DOC_NAME=fat:reuters_qtrly_source_window.fat&amp;display_string=Audit&amp;DYN_ARGS=TRUE&amp;VAR:ID1=56456310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2__FDSAUDITLINK__" localSheetId="4" hidden="1">{"fdsup://Directions/FAT Viewer?action=UPDATE&amp;creator=factset&amp;DOC_NAME=fat:reuters_qtrly_source_window.fat&amp;display_string=Audit&amp;DYN_ARGS=TRUE&amp;VAR:ID1=56456310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2__FDSAUDITLINK__" localSheetId="15" hidden="1">{"fdsup://Directions/FAT Viewer?action=UPDATE&amp;creator=factset&amp;DOC_NAME=fat:reuters_qtrly_source_window.fat&amp;display_string=Audit&amp;DYN_ARGS=TRUE&amp;VAR:ID1=56456310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2__FDSAUDITLINK__" hidden="1">{"fdsup://Directions/FAT Viewer?action=UPDATE&amp;creator=factset&amp;DOC_NAME=fat:reuters_qtrly_source_window.fat&amp;display_string=Audit&amp;DYN_ARGS=TRUE&amp;VAR:ID1=56456310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2__FDSAUDITLINK___1" localSheetId="4" hidden="1">{"fdsup://Directions/FAT Viewer?action=UPDATE&amp;creator=factset&amp;DOC_NAME=fat:reuters_qtrly_source_window.fat&amp;display_string=Audit&amp;DYN_ARGS=TRUE&amp;VAR:ID1=56456310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2__FDSAUDITLINK___1" hidden="1">{"fdsup://Directions/FAT Viewer?action=UPDATE&amp;creator=factset&amp;DOC_NAME=fat:reuters_qtrly_source_window.fat&amp;display_string=Audit&amp;DYN_ARGS=TRUE&amp;VAR:ID1=56456310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3__FDSAUDITLINK__" localSheetId="4" hidden="1">{"fdsup://Directions/FAT Viewer?action=UPDATE&amp;creator=factset&amp;DOC_NAME=fat:reuters_qtrly_source_window.fat&amp;display_string=Audit&amp;DYN_ARGS=TRUE&amp;VAR:ID1=56456310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3__FDSAUDITLINK__" localSheetId="15" hidden="1">{"fdsup://Directions/FAT Viewer?action=UPDATE&amp;creator=factset&amp;DOC_NAME=fat:reuters_qtrly_source_window.fat&amp;display_string=Audit&amp;DYN_ARGS=TRUE&amp;VAR:ID1=56456310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3__FDSAUDITLINK__" hidden="1">{"fdsup://Directions/FAT Viewer?action=UPDATE&amp;creator=factset&amp;DOC_NAME=fat:reuters_qtrly_source_window.fat&amp;display_string=Audit&amp;DYN_ARGS=TRUE&amp;VAR:ID1=56456310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3__FDSAUDITLINK___1" localSheetId="4" hidden="1">{"fdsup://Directions/FAT Viewer?action=UPDATE&amp;creator=factset&amp;DOC_NAME=fat:reuters_qtrly_source_window.fat&amp;display_string=Audit&amp;DYN_ARGS=TRUE&amp;VAR:ID1=56456310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3__FDSAUDITLINK___1" hidden="1">{"fdsup://Directions/FAT Viewer?action=UPDATE&amp;creator=factset&amp;DOC_NAME=fat:reuters_qtrly_source_window.fat&amp;display_string=Audit&amp;DYN_ARGS=TRUE&amp;VAR:ID1=56456310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4__FDSAUDITLINK__" localSheetId="4" hidden="1">{"fdsup://Directions/FAT Viewer?action=UPDATE&amp;creator=factset&amp;DOC_NAME=fat:reuters_qtrly_source_window.fat&amp;display_string=Audit&amp;DYN_ARGS=TRUE&amp;VAR:ID1=12719030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4__FDSAUDITLINK__" localSheetId="15" hidden="1">{"fdsup://Directions/FAT Viewer?action=UPDATE&amp;creator=factset&amp;DOC_NAME=fat:reuters_qtrly_source_window.fat&amp;display_string=Audit&amp;DYN_ARGS=TRUE&amp;VAR:ID1=12719030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4__FDSAUDITLINK__" hidden="1">{"fdsup://Directions/FAT Viewer?action=UPDATE&amp;creator=factset&amp;DOC_NAME=fat:reuters_qtrly_source_window.fat&amp;display_string=Audit&amp;DYN_ARGS=TRUE&amp;VAR:ID1=12719030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4__FDSAUDITLINK___1" localSheetId="4" hidden="1">{"fdsup://Directions/FAT Viewer?action=UPDATE&amp;creator=factset&amp;DOC_NAME=fat:reuters_qtrly_source_window.fat&amp;display_string=Audit&amp;DYN_ARGS=TRUE&amp;VAR:ID1=12719030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4__FDSAUDITLINK___1" hidden="1">{"fdsup://Directions/FAT Viewer?action=UPDATE&amp;creator=factset&amp;DOC_NAME=fat:reuters_qtrly_source_window.fat&amp;display_string=Audit&amp;DYN_ARGS=TRUE&amp;VAR:ID1=12719030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5__FDSAUDITLINK__" localSheetId="4" hidden="1">{"fdsup://Directions/FAT Viewer?action=UPDATE&amp;creator=factset&amp;DOC_NAME=fat:reuters_qtrly_source_window.fat&amp;display_string=Audit&amp;DYN_ARGS=TRUE&amp;VAR:ID1=12719030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5__FDSAUDITLINK__" localSheetId="15" hidden="1">{"fdsup://Directions/FAT Viewer?action=UPDATE&amp;creator=factset&amp;DOC_NAME=fat:reuters_qtrly_source_window.fat&amp;display_string=Audit&amp;DYN_ARGS=TRUE&amp;VAR:ID1=12719030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5__FDSAUDITLINK__" hidden="1">{"fdsup://Directions/FAT Viewer?action=UPDATE&amp;creator=factset&amp;DOC_NAME=fat:reuters_qtrly_source_window.fat&amp;display_string=Audit&amp;DYN_ARGS=TRUE&amp;VAR:ID1=12719030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5__FDSAUDITLINK___1" localSheetId="4" hidden="1">{"fdsup://Directions/FAT Viewer?action=UPDATE&amp;creator=factset&amp;DOC_NAME=fat:reuters_qtrly_source_window.fat&amp;display_string=Audit&amp;DYN_ARGS=TRUE&amp;VAR:ID1=12719030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5__FDSAUDITLINK___1" hidden="1">{"fdsup://Directions/FAT Viewer?action=UPDATE&amp;creator=factset&amp;DOC_NAME=fat:reuters_qtrly_source_window.fat&amp;display_string=Audit&amp;DYN_ARGS=TRUE&amp;VAR:ID1=12719030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6__FDSAUDITLINK__" localSheetId="4" hidden="1">{"fdsup://Directions/FAT Viewer?action=UPDATE&amp;creator=factset&amp;DOC_NAME=fat:reuters_qtrly_source_window.fat&amp;display_string=Audit&amp;DYN_ARGS=TRUE&amp;VAR:ID1=12719030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6__FDSAUDITLINK__" localSheetId="15" hidden="1">{"fdsup://Directions/FAT Viewer?action=UPDATE&amp;creator=factset&amp;DOC_NAME=fat:reuters_qtrly_source_window.fat&amp;display_string=Audit&amp;DYN_ARGS=TRUE&amp;VAR:ID1=12719030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6__FDSAUDITLINK__" hidden="1">{"fdsup://Directions/FAT Viewer?action=UPDATE&amp;creator=factset&amp;DOC_NAME=fat:reuters_qtrly_source_window.fat&amp;display_string=Audit&amp;DYN_ARGS=TRUE&amp;VAR:ID1=12719030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6__FDSAUDITLINK___1" localSheetId="4" hidden="1">{"fdsup://Directions/FAT Viewer?action=UPDATE&amp;creator=factset&amp;DOC_NAME=fat:reuters_qtrly_source_window.fat&amp;display_string=Audit&amp;DYN_ARGS=TRUE&amp;VAR:ID1=12719030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6__FDSAUDITLINK___1" hidden="1">{"fdsup://Directions/FAT Viewer?action=UPDATE&amp;creator=factset&amp;DOC_NAME=fat:reuters_qtrly_source_window.fat&amp;display_string=Audit&amp;DYN_ARGS=TRUE&amp;VAR:ID1=12719030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7__FDSAUDITLINK__" localSheetId="4" hidden="1">{"fdsup://Directions/FAT Viewer?action=UPDATE&amp;creator=factset&amp;DOC_NAME=fat:reuters_qtrly_source_window.fat&amp;display_string=Audit&amp;DYN_ARGS=TRUE&amp;VAR:ID1=12719030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7__FDSAUDITLINK__" localSheetId="15" hidden="1">{"fdsup://Directions/FAT Viewer?action=UPDATE&amp;creator=factset&amp;DOC_NAME=fat:reuters_qtrly_source_window.fat&amp;display_string=Audit&amp;DYN_ARGS=TRUE&amp;VAR:ID1=12719030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7__FDSAUDITLINK__" hidden="1">{"fdsup://Directions/FAT Viewer?action=UPDATE&amp;creator=factset&amp;DOC_NAME=fat:reuters_qtrly_source_window.fat&amp;display_string=Audit&amp;DYN_ARGS=TRUE&amp;VAR:ID1=12719030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7__FDSAUDITLINK___1" localSheetId="4" hidden="1">{"fdsup://Directions/FAT Viewer?action=UPDATE&amp;creator=factset&amp;DOC_NAME=fat:reuters_qtrly_source_window.fat&amp;display_string=Audit&amp;DYN_ARGS=TRUE&amp;VAR:ID1=12719030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7__FDSAUDITLINK___1" hidden="1">{"fdsup://Directions/FAT Viewer?action=UPDATE&amp;creator=factset&amp;DOC_NAME=fat:reuters_qtrly_source_window.fat&amp;display_string=Audit&amp;DYN_ARGS=TRUE&amp;VAR:ID1=12719030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8__FDSAUDITLINK__" localSheetId="4" hidden="1">{"fdsup://Directions/FAT Viewer?action=UPDATE&amp;creator=factset&amp;DOC_NAME=fat:reuters_qtrly_source_window.fat&amp;display_string=Audit&amp;DYN_ARGS=TRUE&amp;VAR:ID1=78464R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8__FDSAUDITLINK__" localSheetId="15" hidden="1">{"fdsup://Directions/FAT Viewer?action=UPDATE&amp;creator=factset&amp;DOC_NAME=fat:reuters_qtrly_source_window.fat&amp;display_string=Audit&amp;DYN_ARGS=TRUE&amp;VAR:ID1=78464R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8__FDSAUDITLINK__" hidden="1">{"fdsup://Directions/FAT Viewer?action=UPDATE&amp;creator=factset&amp;DOC_NAME=fat:reuters_qtrly_source_window.fat&amp;display_string=Audit&amp;DYN_ARGS=TRUE&amp;VAR:ID1=78464R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8__FDSAUDITLINK___1" localSheetId="4" hidden="1">{"fdsup://Directions/FAT Viewer?action=UPDATE&amp;creator=factset&amp;DOC_NAME=fat:reuters_qtrly_source_window.fat&amp;display_string=Audit&amp;DYN_ARGS=TRUE&amp;VAR:ID1=78464R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8__FDSAUDITLINK___1" hidden="1">{"fdsup://Directions/FAT Viewer?action=UPDATE&amp;creator=factset&amp;DOC_NAME=fat:reuters_qtrly_source_window.fat&amp;display_string=Audit&amp;DYN_ARGS=TRUE&amp;VAR:ID1=78464R10&amp;VAR:RCODE=CMIN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39__FDSAUDITLINK__" localSheetId="4" hidden="1">{"fdsup://Directions/FAT Viewer?action=UPDATE&amp;creator=factset&amp;DOC_NAME=fat:reuters_qtrly_source_window.fat&amp;display_string=Audit&amp;DYN_ARGS=TRUE&amp;VAR:ID1=78464R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9__FDSAUDITLINK__" localSheetId="15" hidden="1">{"fdsup://Directions/FAT Viewer?action=UPDATE&amp;creator=factset&amp;DOC_NAME=fat:reuters_qtrly_source_window.fat&amp;display_string=Audit&amp;DYN_ARGS=TRUE&amp;VAR:ID1=78464R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9__FDSAUDITLINK__" hidden="1">{"fdsup://Directions/FAT Viewer?action=UPDATE&amp;creator=factset&amp;DOC_NAME=fat:reuters_qtrly_source_window.fat&amp;display_string=Audit&amp;DYN_ARGS=TRUE&amp;VAR:ID1=78464R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9__FDSAUDITLINK___1" localSheetId="4" hidden="1">{"fdsup://Directions/FAT Viewer?action=UPDATE&amp;creator=factset&amp;DOC_NAME=fat:reuters_qtrly_source_window.fat&amp;display_string=Audit&amp;DYN_ARGS=TRUE&amp;VAR:ID1=78464R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39__FDSAUDITLINK___1" hidden="1">{"fdsup://Directions/FAT Viewer?action=UPDATE&amp;creator=factset&amp;DOC_NAME=fat:reuters_qtrly_source_window.fat&amp;display_string=Audit&amp;DYN_ARGS=TRUE&amp;VAR:ID1=78464R10&amp;VAR:RCODE=FDSPFDSTKTOTAL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__FDSAUDITLINK__" localSheetId="4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__FDSAUDITLINK__" localSheetId="15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__FDSAUDITLINK__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__FDSAUDITLINK___1" localSheetId="4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__FDSAUDITLINK___1" hidden="1">{"fdsup://Directions/FAT Viewer?action=UPDATE&amp;creator=factset&amp;DOC_NAME=fat:reuters_qtrly_shs_src_window.fat&amp;display_string=Audit&amp;DYN_ARGS=TRUE&amp;VAR:ID1=78464R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0__FDSAUDITLINK__" localSheetId="4" hidden="1">{"fdsup://Directions/FAT Viewer?action=UPDATE&amp;creator=factset&amp;DOC_NAME=fat:reuters_qtrly_source_window.fat&amp;display_string=Audit&amp;DYN_ARGS=TRUE&amp;VAR:ID1=78464R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0__FDSAUDITLINK__" localSheetId="15" hidden="1">{"fdsup://Directions/FAT Viewer?action=UPDATE&amp;creator=factset&amp;DOC_NAME=fat:reuters_qtrly_source_window.fat&amp;display_string=Audit&amp;DYN_ARGS=TRUE&amp;VAR:ID1=78464R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0__FDSAUDITLINK__" hidden="1">{"fdsup://Directions/FAT Viewer?action=UPDATE&amp;creator=factset&amp;DOC_NAME=fat:reuters_qtrly_source_window.fat&amp;display_string=Audit&amp;DYN_ARGS=TRUE&amp;VAR:ID1=78464R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0__FDSAUDITLINK___1" localSheetId="4" hidden="1">{"fdsup://Directions/FAT Viewer?action=UPDATE&amp;creator=factset&amp;DOC_NAME=fat:reuters_qtrly_source_window.fat&amp;display_string=Audit&amp;DYN_ARGS=TRUE&amp;VAR:ID1=78464R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0__FDSAUDITLINK___1" hidden="1">{"fdsup://Directions/FAT Viewer?action=UPDATE&amp;creator=factset&amp;DOC_NAME=fat:reuters_qtrly_source_window.fat&amp;display_string=Audit&amp;DYN_ARGS=TRUE&amp;VAR:ID1=78464R10&amp;VAR:RCODE=SCSI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1__FDSAUDITLINK__" localSheetId="4" hidden="1">{"fdsup://Directions/FAT Viewer?action=UPDATE&amp;creator=factset&amp;DOC_NAME=fat:reuters_qtrly_source_window.fat&amp;display_string=Audit&amp;DYN_ARGS=TRUE&amp;VAR:ID1=78464R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1__FDSAUDITLINK__" localSheetId="15" hidden="1">{"fdsup://Directions/FAT Viewer?action=UPDATE&amp;creator=factset&amp;DOC_NAME=fat:reuters_qtrly_source_window.fat&amp;display_string=Audit&amp;DYN_ARGS=TRUE&amp;VAR:ID1=78464R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1__FDSAUDITLINK__" hidden="1">{"fdsup://Directions/FAT Viewer?action=UPDATE&amp;creator=factset&amp;DOC_NAME=fat:reuters_qtrly_source_window.fat&amp;display_string=Audit&amp;DYN_ARGS=TRUE&amp;VAR:ID1=78464R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1__FDSAUDITLINK___1" localSheetId="4" hidden="1">{"fdsup://Directions/FAT Viewer?action=UPDATE&amp;creator=factset&amp;DOC_NAME=fat:reuters_qtrly_source_window.fat&amp;display_string=Audit&amp;DYN_ARGS=TRUE&amp;VAR:ID1=78464R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1__FDSAUDITLINK___1" hidden="1">{"fdsup://Directions/FAT Viewer?action=UPDATE&amp;creator=factset&amp;DOC_NAME=fat:reuters_qtrly_source_window.fat&amp;display_string=Audit&amp;DYN_ARGS=TRUE&amp;VAR:ID1=78464R10&amp;VAR:RCODE=STLD&amp;VAR:SDATE=20080999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2__FDSAUDITLINK__" localSheetId="4" hidden="1">{"fdsup://Directions/FAT Viewer?action=UPDATE&amp;creator=factset&amp;DOC_NAME=fat:reuters_qtrly_source_window.fat&amp;display_string=Audit&amp;DYN_ARGS=TRUE&amp;VAR:ID1=78390X10&amp;VAR:RCODE=CMIN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2__FDSAUDITLINK__" localSheetId="15" hidden="1">{"fdsup://Directions/FAT Viewer?action=UPDATE&amp;creator=factset&amp;DOC_NAME=fat:reuters_qtrly_source_window.fat&amp;display_string=Audit&amp;DYN_ARGS=TRUE&amp;VAR:ID1=78390X10&amp;VAR:RCODE=CMIN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2__FDSAUDITLINK__" hidden="1">{"fdsup://Directions/FAT Viewer?action=UPDATE&amp;creator=factset&amp;DOC_NAME=fat:reuters_qtrly_source_window.fat&amp;display_string=Audit&amp;DYN_ARGS=TRUE&amp;VAR:ID1=78390X10&amp;VAR:RCODE=CMIN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2__FDSAUDITLINK___1" localSheetId="4" hidden="1">{"fdsup://Directions/FAT Viewer?action=UPDATE&amp;creator=factset&amp;DOC_NAME=fat:reuters_qtrly_source_window.fat&amp;display_string=Audit&amp;DYN_ARGS=TRUE&amp;VAR:ID1=78390X10&amp;VAR:RCODE=CMIN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2__FDSAUDITLINK___1" hidden="1">{"fdsup://Directions/FAT Viewer?action=UPDATE&amp;creator=factset&amp;DOC_NAME=fat:reuters_qtrly_source_window.fat&amp;display_string=Audit&amp;DYN_ARGS=TRUE&amp;VAR:ID1=78390X10&amp;VAR:RCODE=CMIN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3__FDSAUDITLINK__" localSheetId="4" hidden="1">{"fdsup://Directions/FAT Viewer?action=UPDATE&amp;creator=factset&amp;DOC_NAME=fat:reuters_qtrly_source_window.fat&amp;display_string=Audit&amp;DYN_ARGS=TRUE&amp;VAR:ID1=78390X10&amp;VAR:RCODE=FDSPFDSTKTOTAL&amp;VAR:SDATE=20081099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3__FDSAUDITLINK__" localSheetId="15" hidden="1">{"fdsup://Directions/FAT Viewer?action=UPDATE&amp;creator=factset&amp;DOC_NAME=fat:reuters_qtrly_source_window.fat&amp;display_string=Audit&amp;DYN_ARGS=TRUE&amp;VAR:ID1=78390X10&amp;VAR:RCODE=FDSPFDSTKTOTAL&amp;VAR:SDATE=20081099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3__FDSAUDITLINK__" hidden="1">{"fdsup://Directions/FAT Viewer?action=UPDATE&amp;creator=factset&amp;DOC_NAME=fat:reuters_qtrly_source_window.fat&amp;display_string=Audit&amp;DYN_ARGS=TRUE&amp;VAR:ID1=78390X10&amp;VAR:RCODE=FDSPFDSTKTOTAL&amp;VAR:SDATE=20081099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3__FDSAUDITLINK___1" localSheetId="4" hidden="1">{"fdsup://Directions/FAT Viewer?action=UPDATE&amp;creator=factset&amp;DOC_NAME=fat:reuters_qtrly_source_window.fat&amp;display_string=Audit&amp;DYN_ARGS=TRUE&amp;VAR:ID1=78390X10&amp;VAR:RCODE=FDSPFDSTKTOTAL&amp;VAR:SDATE=20081099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3__FDSAUDITLINK___1" hidden="1">{"fdsup://Directions/FAT Viewer?action=UPDATE&amp;creator=factset&amp;DOC_NAME=fat:reuters_qtrly_source_window.fat&amp;display_string=Audit&amp;DYN_ARGS=TRUE&amp;VAR:ID1=78390X10&amp;VAR:RCODE=FDSPFDSTKTOTAL&amp;VAR:SDATE=20081099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4__FDSAUDITLINK__" localSheetId="4" hidden="1">{"fdsup://Directions/FAT Viewer?action=UPDATE&amp;creator=factset&amp;DOC_NAME=fat:reuters_qtrly_source_window.fat&amp;display_string=Audit&amp;DYN_ARGS=TRUE&amp;VAR:ID1=78390X10&amp;VAR:RCODE=SCSI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4__FDSAUDITLINK__" localSheetId="15" hidden="1">{"fdsup://Directions/FAT Viewer?action=UPDATE&amp;creator=factset&amp;DOC_NAME=fat:reuters_qtrly_source_window.fat&amp;display_string=Audit&amp;DYN_ARGS=TRUE&amp;VAR:ID1=78390X10&amp;VAR:RCODE=SCSI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4__FDSAUDITLINK__" hidden="1">{"fdsup://Directions/FAT Viewer?action=UPDATE&amp;creator=factset&amp;DOC_NAME=fat:reuters_qtrly_source_window.fat&amp;display_string=Audit&amp;DYN_ARGS=TRUE&amp;VAR:ID1=78390X10&amp;VAR:RCODE=SCSI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4__FDSAUDITLINK___1" localSheetId="4" hidden="1">{"fdsup://Directions/FAT Viewer?action=UPDATE&amp;creator=factset&amp;DOC_NAME=fat:reuters_qtrly_source_window.fat&amp;display_string=Audit&amp;DYN_ARGS=TRUE&amp;VAR:ID1=78390X10&amp;VAR:RCODE=SCSI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4__FDSAUDITLINK___1" hidden="1">{"fdsup://Directions/FAT Viewer?action=UPDATE&amp;creator=factset&amp;DOC_NAME=fat:reuters_qtrly_source_window.fat&amp;display_string=Audit&amp;DYN_ARGS=TRUE&amp;VAR:ID1=78390X10&amp;VAR:RCODE=SCSI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5__FDSAUDITLINK__" localSheetId="4" hidden="1">{"fdsup://Directions/FAT Viewer?action=UPDATE&amp;creator=factset&amp;DOC_NAME=fat:reuters_qtrly_source_window.fat&amp;display_string=Audit&amp;DYN_ARGS=TRUE&amp;VAR:ID1=78390X10&amp;VAR:RCODE=STLD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5__FDSAUDITLINK__" localSheetId="15" hidden="1">{"fdsup://Directions/FAT Viewer?action=UPDATE&amp;creator=factset&amp;DOC_NAME=fat:reuters_qtrly_source_window.fat&amp;display_string=Audit&amp;DYN_ARGS=TRUE&amp;VAR:ID1=78390X10&amp;VAR:RCODE=STLD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5__FDSAUDITLINK__" hidden="1">{"fdsup://Directions/FAT Viewer?action=UPDATE&amp;creator=factset&amp;DOC_NAME=fat:reuters_qtrly_source_window.fat&amp;display_string=Audit&amp;DYN_ARGS=TRUE&amp;VAR:ID1=78390X10&amp;VAR:RCODE=STLD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5__FDSAUDITLINK___1" localSheetId="4" hidden="1">{"fdsup://Directions/FAT Viewer?action=UPDATE&amp;creator=factset&amp;DOC_NAME=fat:reuters_qtrly_source_window.fat&amp;display_string=Audit&amp;DYN_ARGS=TRUE&amp;VAR:ID1=78390X10&amp;VAR:RCODE=STLD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5__FDSAUDITLINK___1" hidden="1">{"fdsup://Directions/FAT Viewer?action=UPDATE&amp;creator=factset&amp;DOC_NAME=fat:reuters_qtrly_source_window.fat&amp;display_string=Audit&amp;DYN_ARGS=TRUE&amp;VAR:ID1=78390X10&amp;VAR:RCODE=STLD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46__FDSAUDITLINK__" localSheetId="4" hidden="1">{"fdsup://Directions/FAT Viewer?action=UPDATE&amp;creator=factset&amp;DOC_NAME=fat:reuters_qtrly_shs_src_window.fat&amp;display_string=Audit&amp;DYN_ARGS=TRUE&amp;VAR:ID1=&amp;VAR:RCODE=FDSSHSOUTDEPS&amp;VAR:SDATE=0&amp;VAR:FREQ=Quarterly&amp;VAR:RELITEM=RP&amp;VAR:CURRENCY=&amp;VAR:CURRSOURCE=EXSHAR","E&amp;VAR:NATFREQ=QUARTERLY&amp;VAR:RFIELD=FINALIZED&amp;VAR:DB_TYPE=&amp;VAR:UNITS=M&amp;window=popup&amp;width=450&amp;height=300&amp;START_MAXIMIZED=FALSE"}</definedName>
    <definedName name="_346__FDSAUDITLINK__" localSheetId="15" hidden="1">{"fdsup://Directions/FAT Viewer?action=UPDATE&amp;creator=factset&amp;DOC_NAME=fat:reuters_qtrly_shs_src_window.fat&amp;display_string=Audit&amp;DYN_ARGS=TRUE&amp;VAR:ID1=&amp;VAR:RCODE=FDSSHSOUTDEPS&amp;VAR:SDATE=0&amp;VAR:FREQ=Quarterly&amp;VAR:RELITEM=RP&amp;VAR:CURRENCY=&amp;VAR:CURRSOURCE=EXSHAR","E&amp;VAR:NATFREQ=QUARTERLY&amp;VAR:RFIELD=FINALIZED&amp;VAR:DB_TYPE=&amp;VAR:UNITS=M&amp;window=popup&amp;width=450&amp;height=300&amp;START_MAXIMIZED=FALSE"}</definedName>
    <definedName name="_346__FDSAUDITLINK__" hidden="1">{"fdsup://Directions/FAT Viewer?action=UPDATE&amp;creator=factset&amp;DOC_NAME=fat:reuters_qtrly_shs_src_window.fat&amp;display_string=Audit&amp;DYN_ARGS=TRUE&amp;VAR:ID1=&amp;VAR:RCODE=FDSSHSOUTDEPS&amp;VAR:SDATE=0&amp;VAR:FREQ=Quarterly&amp;VAR:RELITEM=RP&amp;VAR:CURRENCY=&amp;VAR:CURRSOURCE=EXSHAR","E&amp;VAR:NATFREQ=QUARTERLY&amp;VAR:RFIELD=FINALIZED&amp;VAR:DB_TYPE=&amp;VAR:UNITS=M&amp;window=popup&amp;width=450&amp;height=300&amp;START_MAXIMIZED=FALSE"}</definedName>
    <definedName name="_346__FDSAUDITLINK___1" localSheetId="4" hidden="1">{"fdsup://Directions/FAT Viewer?action=UPDATE&amp;creator=factset&amp;DOC_NAME=fat:reuters_qtrly_shs_src_window.fat&amp;display_string=Audit&amp;DYN_ARGS=TRUE&amp;VAR:ID1=&amp;VAR:RCODE=FDSSHSOUTDEPS&amp;VAR:SDATE=0&amp;VAR:FREQ=Quarterly&amp;VAR:RELITEM=RP&amp;VAR:CURRENCY=&amp;VAR:CURRSOURCE=EXSHAR","E&amp;VAR:NATFREQ=QUARTERLY&amp;VAR:RFIELD=FINALIZED&amp;VAR:DB_TYPE=&amp;VAR:UNITS=M&amp;window=popup&amp;width=450&amp;height=300&amp;START_MAXIMIZED=FALSE"}</definedName>
    <definedName name="_346__FDSAUDITLINK___1" hidden="1">{"fdsup://Directions/FAT Viewer?action=UPDATE&amp;creator=factset&amp;DOC_NAME=fat:reuters_qtrly_shs_src_window.fat&amp;display_string=Audit&amp;DYN_ARGS=TRUE&amp;VAR:ID1=&amp;VAR:RCODE=FDSSHSOUTDEPS&amp;VAR:SDATE=0&amp;VAR:FREQ=Quarterly&amp;VAR:RELITEM=RP&amp;VAR:CURRENCY=&amp;VAR:CURRSOURCE=EXSHAR","E&amp;VAR:NATFREQ=QUARTERLY&amp;VAR:RFIELD=FINALIZED&amp;VAR:DB_TYPE=&amp;VAR:UNITS=M&amp;window=popup&amp;width=450&amp;height=300&amp;START_MAXIMIZED=FALSE"}</definedName>
    <definedName name="_347__FDSAUDITLINK__" localSheetId="4" hidden="1">{"fdsup://Directions/FAT Viewer?action=UPDATE&amp;creator=factset&amp;DOC_NAME=fat:reuters_qtrly_shs_src_window.fat&amp;display_string=Audit&amp;DYN_ARGS=TRUE&amp;VAR:ID1=62886K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7__FDSAUDITLINK__" localSheetId="15" hidden="1">{"fdsup://Directions/FAT Viewer?action=UPDATE&amp;creator=factset&amp;DOC_NAME=fat:reuters_qtrly_shs_src_window.fat&amp;display_string=Audit&amp;DYN_ARGS=TRUE&amp;VAR:ID1=62886K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7__FDSAUDITLINK__" hidden="1">{"fdsup://Directions/FAT Viewer?action=UPDATE&amp;creator=factset&amp;DOC_NAME=fat:reuters_qtrly_shs_src_window.fat&amp;display_string=Audit&amp;DYN_ARGS=TRUE&amp;VAR:ID1=62886K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7__FDSAUDITLINK___1" localSheetId="4" hidden="1">{"fdsup://Directions/FAT Viewer?action=UPDATE&amp;creator=factset&amp;DOC_NAME=fat:reuters_qtrly_shs_src_window.fat&amp;display_string=Audit&amp;DYN_ARGS=TRUE&amp;VAR:ID1=62886K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7__FDSAUDITLINK___1" hidden="1">{"fdsup://Directions/FAT Viewer?action=UPDATE&amp;creator=factset&amp;DOC_NAME=fat:reuters_qtrly_shs_src_window.fat&amp;display_string=Audit&amp;DYN_ARGS=TRUE&amp;VAR:ID1=62886K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8__FDSAUDITLINK__" localSheetId="4" hidden="1">{"fdsup://Directions/FAT Viewer?action=UPDATE&amp;creator=factset&amp;DOC_NAME=fat:reuters_qtrly_shs_src_window.fat&amp;display_string=Audit&amp;DYN_ARGS=TRUE&amp;VAR:ID1=85453210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8__FDSAUDITLINK__" localSheetId="15" hidden="1">{"fdsup://Directions/FAT Viewer?action=UPDATE&amp;creator=factset&amp;DOC_NAME=fat:reuters_qtrly_shs_src_window.fat&amp;display_string=Audit&amp;DYN_ARGS=TRUE&amp;VAR:ID1=85453210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8__FDSAUDITLINK__" hidden="1">{"fdsup://Directions/FAT Viewer?action=UPDATE&amp;creator=factset&amp;DOC_NAME=fat:reuters_qtrly_shs_src_window.fat&amp;display_string=Audit&amp;DYN_ARGS=TRUE&amp;VAR:ID1=85453210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8__FDSAUDITLINK___1" localSheetId="4" hidden="1">{"fdsup://Directions/FAT Viewer?action=UPDATE&amp;creator=factset&amp;DOC_NAME=fat:reuters_qtrly_shs_src_window.fat&amp;display_string=Audit&amp;DYN_ARGS=TRUE&amp;VAR:ID1=85453210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8__FDSAUDITLINK___1" hidden="1">{"fdsup://Directions/FAT Viewer?action=UPDATE&amp;creator=factset&amp;DOC_NAME=fat:reuters_qtrly_shs_src_window.fat&amp;display_string=Audit&amp;DYN_ARGS=TRUE&amp;VAR:ID1=85453210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9__FDSAUDITLINK__" localSheetId="4" hidden="1">{"fdsup://Directions/FAT Viewer?action=UPDATE&amp;creator=factset&amp;DOC_NAME=fat:reuters_qtrly_shs_src_window.fat&amp;display_string=Audit&amp;DYN_ARGS=TRUE&amp;VAR:ID1=56456310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9__FDSAUDITLINK__" localSheetId="15" hidden="1">{"fdsup://Directions/FAT Viewer?action=UPDATE&amp;creator=factset&amp;DOC_NAME=fat:reuters_qtrly_shs_src_window.fat&amp;display_string=Audit&amp;DYN_ARGS=TRUE&amp;VAR:ID1=56456310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9__FDSAUDITLINK__" hidden="1">{"fdsup://Directions/FAT Viewer?action=UPDATE&amp;creator=factset&amp;DOC_NAME=fat:reuters_qtrly_shs_src_window.fat&amp;display_string=Audit&amp;DYN_ARGS=TRUE&amp;VAR:ID1=56456310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9__FDSAUDITLINK___1" localSheetId="4" hidden="1">{"fdsup://Directions/FAT Viewer?action=UPDATE&amp;creator=factset&amp;DOC_NAME=fat:reuters_qtrly_shs_src_window.fat&amp;display_string=Audit&amp;DYN_ARGS=TRUE&amp;VAR:ID1=56456310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49__FDSAUDITLINK___1" hidden="1">{"fdsup://Directions/FAT Viewer?action=UPDATE&amp;creator=factset&amp;DOC_NAME=fat:reuters_qtrly_shs_src_window.fat&amp;display_string=Audit&amp;DYN_ARGS=TRUE&amp;VAR:ID1=56456310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__FDSAUDITLINK__" localSheetId="4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__FDSAUDITLINK__" localSheetId="15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__FDSAUDITLINK__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__FDSAUDITLINK___1" localSheetId="4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__FDSAUDITLINK___1" hidden="1">{"fdsup://Directions/FAT Viewer?action=UPDATE&amp;creator=factset&amp;DOC_NAME=fat:reuters_qtrly_shs_src_window.fat&amp;display_string=Audit&amp;DYN_ARGS=TRUE&amp;VAR:ID1=78390X10&amp;VAR:RCODE=FDSSHSOUTDEPS&amp;VAR:SDATE=20080499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0__FDSAUDITLINK__" localSheetId="4" hidden="1">{"fdsup://Directions/FAT Viewer?action=UPDATE&amp;creator=factset&amp;DOC_NAME=fat:reuters_qtrly_shs_src_window.fat&amp;display_string=Audit&amp;DYN_ARGS=TRUE&amp;VAR:ID1=12719030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0__FDSAUDITLINK__" localSheetId="15" hidden="1">{"fdsup://Directions/FAT Viewer?action=UPDATE&amp;creator=factset&amp;DOC_NAME=fat:reuters_qtrly_shs_src_window.fat&amp;display_string=Audit&amp;DYN_ARGS=TRUE&amp;VAR:ID1=12719030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0__FDSAUDITLINK__" hidden="1">{"fdsup://Directions/FAT Viewer?action=UPDATE&amp;creator=factset&amp;DOC_NAME=fat:reuters_qtrly_shs_src_window.fat&amp;display_string=Audit&amp;DYN_ARGS=TRUE&amp;VAR:ID1=12719030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0__FDSAUDITLINK___1" localSheetId="4" hidden="1">{"fdsup://Directions/FAT Viewer?action=UPDATE&amp;creator=factset&amp;DOC_NAME=fat:reuters_qtrly_shs_src_window.fat&amp;display_string=Audit&amp;DYN_ARGS=TRUE&amp;VAR:ID1=12719030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0__FDSAUDITLINK___1" hidden="1">{"fdsup://Directions/FAT Viewer?action=UPDATE&amp;creator=factset&amp;DOC_NAME=fat:reuters_qtrly_shs_src_window.fat&amp;display_string=Audit&amp;DYN_ARGS=TRUE&amp;VAR:ID1=12719030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1__FDSAUDITLINK__" localSheetId="4" hidden="1">{"fdsup://Directions/FAT Viewer?action=UPDATE&amp;creator=factset&amp;DOC_NAME=fat:reuters_qtrly_shs_src_window.fat&amp;display_string=Audit&amp;DYN_ARGS=TRUE&amp;VAR:ID1=78464R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1__FDSAUDITLINK__" localSheetId="15" hidden="1">{"fdsup://Directions/FAT Viewer?action=UPDATE&amp;creator=factset&amp;DOC_NAME=fat:reuters_qtrly_shs_src_window.fat&amp;display_string=Audit&amp;DYN_ARGS=TRUE&amp;VAR:ID1=78464R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1__FDSAUDITLINK__" hidden="1">{"fdsup://Directions/FAT Viewer?action=UPDATE&amp;creator=factset&amp;DOC_NAME=fat:reuters_qtrly_shs_src_window.fat&amp;display_string=Audit&amp;DYN_ARGS=TRUE&amp;VAR:ID1=78464R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1__FDSAUDITLINK___1" localSheetId="4" hidden="1">{"fdsup://Directions/FAT Viewer?action=UPDATE&amp;creator=factset&amp;DOC_NAME=fat:reuters_qtrly_shs_src_window.fat&amp;display_string=Audit&amp;DYN_ARGS=TRUE&amp;VAR:ID1=78464R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1__FDSAUDITLINK___1" hidden="1">{"fdsup://Directions/FAT Viewer?action=UPDATE&amp;creator=factset&amp;DOC_NAME=fat:reuters_qtrly_shs_src_window.fat&amp;display_string=Audit&amp;DYN_ARGS=TRUE&amp;VAR:ID1=78464R10&amp;VAR:RCODE=FDSSHSOUTDEPS&amp;VAR:SDATE=20080999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2__FDSAUDITLINK__" localSheetId="4" hidden="1">{"fdsup://Directions/FAT Viewer?action=UPDATE&amp;creator=factset&amp;DOC_NAME=fat:reuters_qtrly_shs_src_window.fat&amp;display_string=Audit&amp;DYN_ARGS=TRUE&amp;VAR:ID1=78390X10&amp;VAR:RCODE=FDSSHSOUTDEPS&amp;VAR:SDATE=20081099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2__FDSAUDITLINK__" localSheetId="15" hidden="1">{"fdsup://Directions/FAT Viewer?action=UPDATE&amp;creator=factset&amp;DOC_NAME=fat:reuters_qtrly_shs_src_window.fat&amp;display_string=Audit&amp;DYN_ARGS=TRUE&amp;VAR:ID1=78390X10&amp;VAR:RCODE=FDSSHSOUTDEPS&amp;VAR:SDATE=20081099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2__FDSAUDITLINK__" hidden="1">{"fdsup://Directions/FAT Viewer?action=UPDATE&amp;creator=factset&amp;DOC_NAME=fat:reuters_qtrly_shs_src_window.fat&amp;display_string=Audit&amp;DYN_ARGS=TRUE&amp;VAR:ID1=78390X10&amp;VAR:RCODE=FDSSHSOUTDEPS&amp;VAR:SDATE=20081099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2__FDSAUDITLINK___1" localSheetId="4" hidden="1">{"fdsup://Directions/FAT Viewer?action=UPDATE&amp;creator=factset&amp;DOC_NAME=fat:reuters_qtrly_shs_src_window.fat&amp;display_string=Audit&amp;DYN_ARGS=TRUE&amp;VAR:ID1=78390X10&amp;VAR:RCODE=FDSSHSOUTDEPS&amp;VAR:SDATE=20081099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2__FDSAUDITLINK___1" hidden="1">{"fdsup://Directions/FAT Viewer?action=UPDATE&amp;creator=factset&amp;DOC_NAME=fat:reuters_qtrly_shs_src_window.fat&amp;display_string=Audit&amp;DYN_ARGS=TRUE&amp;VAR:ID1=78390X10&amp;VAR:RCODE=FDSSHSOUTDEPS&amp;VAR:SDATE=20081099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53__FDSAUDITLINK__" localSheetId="4" hidden="1">{"fdsup://Directions/FAT Viewer?action=UPDATE&amp;creator=factset&amp;DOC_NAME=fat:reuters_qtrly_source_window.fat&amp;display_string=Audit&amp;DYN_ARGS=TRUE&amp;VAR:ID1=NCIT&amp;VAR:RCODE=CMIN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53__FDSAUDITLINK__" localSheetId="15" hidden="1">{"fdsup://Directions/FAT Viewer?action=UPDATE&amp;creator=factset&amp;DOC_NAME=fat:reuters_qtrly_source_window.fat&amp;display_string=Audit&amp;DYN_ARGS=TRUE&amp;VAR:ID1=NCIT&amp;VAR:RCODE=CMIN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53__FDSAUDITLINK__" hidden="1">{"fdsup://Directions/FAT Viewer?action=UPDATE&amp;creator=factset&amp;DOC_NAME=fat:reuters_qtrly_source_window.fat&amp;display_string=Audit&amp;DYN_ARGS=TRUE&amp;VAR:ID1=NCIT&amp;VAR:RCODE=CMIN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53__FDSAUDITLINK___1" localSheetId="4" hidden="1">{"fdsup://Directions/FAT Viewer?action=UPDATE&amp;creator=factset&amp;DOC_NAME=fat:reuters_qtrly_source_window.fat&amp;display_string=Audit&amp;DYN_ARGS=TRUE&amp;VAR:ID1=NCIT&amp;VAR:RCODE=CMIN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53__FDSAUDITLINK___1" hidden="1">{"fdsup://Directions/FAT Viewer?action=UPDATE&amp;creator=factset&amp;DOC_NAME=fat:reuters_qtrly_source_window.fat&amp;display_string=Audit&amp;DYN_ARGS=TRUE&amp;VAR:ID1=NCIT&amp;VAR:RCODE=CMIN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54__FDSAUDITLINK__" localSheetId="4" hidden="1">{"fdsup://Directions/FAT Viewer?action=UPDATE&amp;creator=factset&amp;DOC_NAME=fat:reuters_qtrly_source_window.fat&amp;display_string=Audit&amp;DYN_ARGS=TRUE&amp;VAR:ID1=NCIT&amp;VAR:RCODE=FDSPFDSTKTOTAL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4__FDSAUDITLINK__" localSheetId="15" hidden="1">{"fdsup://Directions/FAT Viewer?action=UPDATE&amp;creator=factset&amp;DOC_NAME=fat:reuters_qtrly_source_window.fat&amp;display_string=Audit&amp;DYN_ARGS=TRUE&amp;VAR:ID1=NCIT&amp;VAR:RCODE=FDSPFDSTKTOTAL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4__FDSAUDITLINK__" hidden="1">{"fdsup://Directions/FAT Viewer?action=UPDATE&amp;creator=factset&amp;DOC_NAME=fat:reuters_qtrly_source_window.fat&amp;display_string=Audit&amp;DYN_ARGS=TRUE&amp;VAR:ID1=NCIT&amp;VAR:RCODE=FDSPFDSTKTOTAL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4__FDSAUDITLINK___1" localSheetId="4" hidden="1">{"fdsup://Directions/FAT Viewer?action=UPDATE&amp;creator=factset&amp;DOC_NAME=fat:reuters_qtrly_source_window.fat&amp;display_string=Audit&amp;DYN_ARGS=TRUE&amp;VAR:ID1=NCIT&amp;VAR:RCODE=FDSPFDSTKTOTAL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4__FDSAUDITLINK___1" hidden="1">{"fdsup://Directions/FAT Viewer?action=UPDATE&amp;creator=factset&amp;DOC_NAME=fat:reuters_qtrly_source_window.fat&amp;display_string=Audit&amp;DYN_ARGS=TRUE&amp;VAR:ID1=NCIT&amp;VAR:RCODE=FDSPFDSTKTOTAL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5__FDSAUDITLINK__" localSheetId="4" hidden="1">{"fdsup://Directions/FAT Viewer?action=UPDATE&amp;creator=factset&amp;DOC_NAME=fat:reuters_qtrly_source_window.fat&amp;display_string=Audit&amp;DYN_ARGS=TRUE&amp;VAR:ID1=NCIT&amp;VAR:RCODE=SCSI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55__FDSAUDITLINK__" localSheetId="15" hidden="1">{"fdsup://Directions/FAT Viewer?action=UPDATE&amp;creator=factset&amp;DOC_NAME=fat:reuters_qtrly_source_window.fat&amp;display_string=Audit&amp;DYN_ARGS=TRUE&amp;VAR:ID1=NCIT&amp;VAR:RCODE=SCSI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55__FDSAUDITLINK__" hidden="1">{"fdsup://Directions/FAT Viewer?action=UPDATE&amp;creator=factset&amp;DOC_NAME=fat:reuters_qtrly_source_window.fat&amp;display_string=Audit&amp;DYN_ARGS=TRUE&amp;VAR:ID1=NCIT&amp;VAR:RCODE=SCSI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55__FDSAUDITLINK___1" localSheetId="4" hidden="1">{"fdsup://Directions/FAT Viewer?action=UPDATE&amp;creator=factset&amp;DOC_NAME=fat:reuters_qtrly_source_window.fat&amp;display_string=Audit&amp;DYN_ARGS=TRUE&amp;VAR:ID1=NCIT&amp;VAR:RCODE=SCSI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55__FDSAUDITLINK___1" hidden="1">{"fdsup://Directions/FAT Viewer?action=UPDATE&amp;creator=factset&amp;DOC_NAME=fat:reuters_qtrly_source_window.fat&amp;display_string=Audit&amp;DYN_ARGS=TRUE&amp;VAR:ID1=NCIT&amp;VAR:RCODE=SCSI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56__FDSAUDITLINK__" localSheetId="4" hidden="1">{"fdsup://Directions/FAT Viewer?action=UPDATE&amp;creator=factset&amp;DOC_NAME=fat:reuters_qtrly_source_window.fat&amp;display_string=Audit&amp;DYN_ARGS=TRUE&amp;VAR:ID1=NCIT&amp;VAR:RCODE=STLD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56__FDSAUDITLINK__" localSheetId="15" hidden="1">{"fdsup://Directions/FAT Viewer?action=UPDATE&amp;creator=factset&amp;DOC_NAME=fat:reuters_qtrly_source_window.fat&amp;display_string=Audit&amp;DYN_ARGS=TRUE&amp;VAR:ID1=NCIT&amp;VAR:RCODE=STLD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56__FDSAUDITLINK__" hidden="1">{"fdsup://Directions/FAT Viewer?action=UPDATE&amp;creator=factset&amp;DOC_NAME=fat:reuters_qtrly_source_window.fat&amp;display_string=Audit&amp;DYN_ARGS=TRUE&amp;VAR:ID1=NCIT&amp;VAR:RCODE=STLD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56__FDSAUDITLINK___1" localSheetId="4" hidden="1">{"fdsup://Directions/FAT Viewer?action=UPDATE&amp;creator=factset&amp;DOC_NAME=fat:reuters_qtrly_source_window.fat&amp;display_string=Audit&amp;DYN_ARGS=TRUE&amp;VAR:ID1=NCIT&amp;VAR:RCODE=STLD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56__FDSAUDITLINK___1" hidden="1">{"fdsup://Directions/FAT Viewer?action=UPDATE&amp;creator=factset&amp;DOC_NAME=fat:reuters_qtrly_source_window.fat&amp;display_string=Audit&amp;DYN_ARGS=TRUE&amp;VAR:ID1=NCIT&amp;VAR:RCODE=STLD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57__FDSAUDITLINK__" localSheetId="4" hidden="1">{"fdsup://Directions/FAT Viewer?action=UPDATE&amp;creator=factset&amp;DOC_NAME=fat:reuters_qtrly_source_window.fat&amp;display_string=Audit&amp;DYN_ARGS=TRUE&amp;VAR:ID1=SXE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57__FDSAUDITLINK__" localSheetId="15" hidden="1">{"fdsup://Directions/FAT Viewer?action=UPDATE&amp;creator=factset&amp;DOC_NAME=fat:reuters_qtrly_source_window.fat&amp;display_string=Audit&amp;DYN_ARGS=TRUE&amp;VAR:ID1=SXE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57__FDSAUDITLINK__" hidden="1">{"fdsup://Directions/FAT Viewer?action=UPDATE&amp;creator=factset&amp;DOC_NAME=fat:reuters_qtrly_source_window.fat&amp;display_string=Audit&amp;DYN_ARGS=TRUE&amp;VAR:ID1=SXE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57__FDSAUDITLINK___1" localSheetId="4" hidden="1">{"fdsup://Directions/FAT Viewer?action=UPDATE&amp;creator=factset&amp;DOC_NAME=fat:reuters_qtrly_source_window.fat&amp;display_string=Audit&amp;DYN_ARGS=TRUE&amp;VAR:ID1=SXE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57__FDSAUDITLINK___1" hidden="1">{"fdsup://Directions/FAT Viewer?action=UPDATE&amp;creator=factset&amp;DOC_NAME=fat:reuters_qtrly_source_window.fat&amp;display_string=Audit&amp;DYN_ARGS=TRUE&amp;VAR:ID1=SXE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58__FDSAUDITLINK__" localSheetId="4" hidden="1">{"fdsup://Directions/FAT Viewer?action=UPDATE&amp;creator=factset&amp;DOC_NAME=fat:reuters_qtrly_source_window.fat&amp;display_string=Audit&amp;DYN_ARGS=TRUE&amp;VAR:ID1=SXE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58__FDSAUDITLINK__" localSheetId="15" hidden="1">{"fdsup://Directions/FAT Viewer?action=UPDATE&amp;creator=factset&amp;DOC_NAME=fat:reuters_qtrly_source_window.fat&amp;display_string=Audit&amp;DYN_ARGS=TRUE&amp;VAR:ID1=SXE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58__FDSAUDITLINK__" hidden="1">{"fdsup://Directions/FAT Viewer?action=UPDATE&amp;creator=factset&amp;DOC_NAME=fat:reuters_qtrly_source_window.fat&amp;display_string=Audit&amp;DYN_ARGS=TRUE&amp;VAR:ID1=SXE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58__FDSAUDITLINK___1" localSheetId="4" hidden="1">{"fdsup://Directions/FAT Viewer?action=UPDATE&amp;creator=factset&amp;DOC_NAME=fat:reuters_qtrly_source_window.fat&amp;display_string=Audit&amp;DYN_ARGS=TRUE&amp;VAR:ID1=SXE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58__FDSAUDITLINK___1" hidden="1">{"fdsup://Directions/FAT Viewer?action=UPDATE&amp;creator=factset&amp;DOC_NAME=fat:reuters_qtrly_source_window.fat&amp;display_string=Audit&amp;DYN_ARGS=TRUE&amp;VAR:ID1=SXE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59__FDSAUDITLINK__" localSheetId="4" hidden="1">{"fdsup://Directions/FAT Viewer?action=UPDATE&amp;creator=factset&amp;DOC_NAME=fat:reuters_qtrly_source_window.fat&amp;display_string=Audit&amp;DYN_ARGS=TRUE&amp;VAR:ID1=SXE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59__FDSAUDITLINK__" localSheetId="15" hidden="1">{"fdsup://Directions/FAT Viewer?action=UPDATE&amp;creator=factset&amp;DOC_NAME=fat:reuters_qtrly_source_window.fat&amp;display_string=Audit&amp;DYN_ARGS=TRUE&amp;VAR:ID1=SXE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59__FDSAUDITLINK__" hidden="1">{"fdsup://Directions/FAT Viewer?action=UPDATE&amp;creator=factset&amp;DOC_NAME=fat:reuters_qtrly_source_window.fat&amp;display_string=Audit&amp;DYN_ARGS=TRUE&amp;VAR:ID1=SXE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59__FDSAUDITLINK___1" localSheetId="4" hidden="1">{"fdsup://Directions/FAT Viewer?action=UPDATE&amp;creator=factset&amp;DOC_NAME=fat:reuters_qtrly_source_window.fat&amp;display_string=Audit&amp;DYN_ARGS=TRUE&amp;VAR:ID1=SXE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59__FDSAUDITLINK___1" hidden="1">{"fdsup://Directions/FAT Viewer?action=UPDATE&amp;creator=factset&amp;DOC_NAME=fat:reuters_qtrly_source_window.fat&amp;display_string=Audit&amp;DYN_ARGS=TRUE&amp;VAR:ID1=SXE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__FDSAUDITLINK__" localSheetId="4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6__FDSAUDITLINK__" localSheetId="15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6__FDSAUDITLINK__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6__FDSAUDITLINK___1" localSheetId="4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6__FDSAUDITLINK___1" hidden="1">{"fdsup://Directions/FAT Viewer?action=UPDATE&amp;creator=factset&amp;DOC_NAME=fat:reuters_qtrly_source_window.fat&amp;display_string=Audit&amp;DYN_ARGS=TRUE&amp;VAR:ID1=62886K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360__FDSAUDITLINK__" localSheetId="4" hidden="1">{"fdsup://Directions/FAT Viewer?action=UPDATE&amp;creator=factset&amp;DOC_NAME=fat:reuters_qtrly_source_window.fat&amp;display_string=Audit&amp;DYN_ARGS=TRUE&amp;VAR:ID1=SXE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0__FDSAUDITLINK__" localSheetId="15" hidden="1">{"fdsup://Directions/FAT Viewer?action=UPDATE&amp;creator=factset&amp;DOC_NAME=fat:reuters_qtrly_source_window.fat&amp;display_string=Audit&amp;DYN_ARGS=TRUE&amp;VAR:ID1=SXE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0__FDSAUDITLINK__" hidden="1">{"fdsup://Directions/FAT Viewer?action=UPDATE&amp;creator=factset&amp;DOC_NAME=fat:reuters_qtrly_source_window.fat&amp;display_string=Audit&amp;DYN_ARGS=TRUE&amp;VAR:ID1=SXE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0__FDSAUDITLINK___1" localSheetId="4" hidden="1">{"fdsup://Directions/FAT Viewer?action=UPDATE&amp;creator=factset&amp;DOC_NAME=fat:reuters_qtrly_source_window.fat&amp;display_string=Audit&amp;DYN_ARGS=TRUE&amp;VAR:ID1=SXE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0__FDSAUDITLINK___1" hidden="1">{"fdsup://Directions/FAT Viewer?action=UPDATE&amp;creator=factset&amp;DOC_NAME=fat:reuters_qtrly_source_window.fat&amp;display_string=Audit&amp;DYN_ARGS=TRUE&amp;VAR:ID1=SXE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1__FDSAUDITLINK__" localSheetId="4" hidden="1">{"fdsup://Directions/FAT Viewer?action=UPDATE&amp;creator=factset&amp;DOC_NAME=fat:reuters_qtrly_source_window.fat&amp;display_string=Audit&amp;DYN_ARGS=TRUE&amp;VAR:ID1=MANT&amp;VAR:RCODE=CMIN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61__FDSAUDITLINK__" localSheetId="15" hidden="1">{"fdsup://Directions/FAT Viewer?action=UPDATE&amp;creator=factset&amp;DOC_NAME=fat:reuters_qtrly_source_window.fat&amp;display_string=Audit&amp;DYN_ARGS=TRUE&amp;VAR:ID1=MANT&amp;VAR:RCODE=CMIN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61__FDSAUDITLINK__" hidden="1">{"fdsup://Directions/FAT Viewer?action=UPDATE&amp;creator=factset&amp;DOC_NAME=fat:reuters_qtrly_source_window.fat&amp;display_string=Audit&amp;DYN_ARGS=TRUE&amp;VAR:ID1=MANT&amp;VAR:RCODE=CMIN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61__FDSAUDITLINK___1" localSheetId="4" hidden="1">{"fdsup://Directions/FAT Viewer?action=UPDATE&amp;creator=factset&amp;DOC_NAME=fat:reuters_qtrly_source_window.fat&amp;display_string=Audit&amp;DYN_ARGS=TRUE&amp;VAR:ID1=MANT&amp;VAR:RCODE=CMIN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61__FDSAUDITLINK___1" hidden="1">{"fdsup://Directions/FAT Viewer?action=UPDATE&amp;creator=factset&amp;DOC_NAME=fat:reuters_qtrly_source_window.fat&amp;display_string=Audit&amp;DYN_ARGS=TRUE&amp;VAR:ID1=MANT&amp;VAR:RCODE=CMIN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62__FDSAUDITLINK__" localSheetId="4" hidden="1">{"fdsup://Directions/FAT Viewer?action=UPDATE&amp;creator=factset&amp;DOC_NAME=fat:reuters_qtrly_source_window.fat&amp;display_string=Audit&amp;DYN_ARGS=TRUE&amp;VAR:ID1=MANT&amp;VAR:RCODE=FDSPFDSTKTOTAL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2__FDSAUDITLINK__" localSheetId="15" hidden="1">{"fdsup://Directions/FAT Viewer?action=UPDATE&amp;creator=factset&amp;DOC_NAME=fat:reuters_qtrly_source_window.fat&amp;display_string=Audit&amp;DYN_ARGS=TRUE&amp;VAR:ID1=MANT&amp;VAR:RCODE=FDSPFDSTKTOTAL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2__FDSAUDITLINK__" hidden="1">{"fdsup://Directions/FAT Viewer?action=UPDATE&amp;creator=factset&amp;DOC_NAME=fat:reuters_qtrly_source_window.fat&amp;display_string=Audit&amp;DYN_ARGS=TRUE&amp;VAR:ID1=MANT&amp;VAR:RCODE=FDSPFDSTKTOTAL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2__FDSAUDITLINK___1" localSheetId="4" hidden="1">{"fdsup://Directions/FAT Viewer?action=UPDATE&amp;creator=factset&amp;DOC_NAME=fat:reuters_qtrly_source_window.fat&amp;display_string=Audit&amp;DYN_ARGS=TRUE&amp;VAR:ID1=MANT&amp;VAR:RCODE=FDSPFDSTKTOTAL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2__FDSAUDITLINK___1" hidden="1">{"fdsup://Directions/FAT Viewer?action=UPDATE&amp;creator=factset&amp;DOC_NAME=fat:reuters_qtrly_source_window.fat&amp;display_string=Audit&amp;DYN_ARGS=TRUE&amp;VAR:ID1=MANT&amp;VAR:RCODE=FDSPFDSTKTOTAL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3__FDSAUDITLINK__" localSheetId="4" hidden="1">{"fdsup://Directions/FAT Viewer?action=UPDATE&amp;creator=factset&amp;DOC_NAME=fat:reuters_qtrly_source_window.fat&amp;display_string=Audit&amp;DYN_ARGS=TRUE&amp;VAR:ID1=MANT&amp;VAR:RCODE=SCSI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63__FDSAUDITLINK__" localSheetId="15" hidden="1">{"fdsup://Directions/FAT Viewer?action=UPDATE&amp;creator=factset&amp;DOC_NAME=fat:reuters_qtrly_source_window.fat&amp;display_string=Audit&amp;DYN_ARGS=TRUE&amp;VAR:ID1=MANT&amp;VAR:RCODE=SCSI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63__FDSAUDITLINK__" hidden="1">{"fdsup://Directions/FAT Viewer?action=UPDATE&amp;creator=factset&amp;DOC_NAME=fat:reuters_qtrly_source_window.fat&amp;display_string=Audit&amp;DYN_ARGS=TRUE&amp;VAR:ID1=MANT&amp;VAR:RCODE=SCSI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63__FDSAUDITLINK___1" localSheetId="4" hidden="1">{"fdsup://Directions/FAT Viewer?action=UPDATE&amp;creator=factset&amp;DOC_NAME=fat:reuters_qtrly_source_window.fat&amp;display_string=Audit&amp;DYN_ARGS=TRUE&amp;VAR:ID1=MANT&amp;VAR:RCODE=SCSI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63__FDSAUDITLINK___1" hidden="1">{"fdsup://Directions/FAT Viewer?action=UPDATE&amp;creator=factset&amp;DOC_NAME=fat:reuters_qtrly_source_window.fat&amp;display_string=Audit&amp;DYN_ARGS=TRUE&amp;VAR:ID1=MANT&amp;VAR:RCODE=SCSI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64__FDSAUDITLINK__" localSheetId="4" hidden="1">{"fdsup://Directions/FAT Viewer?action=UPDATE&amp;creator=factset&amp;DOC_NAME=fat:reuters_qtrly_source_window.fat&amp;display_string=Audit&amp;DYN_ARGS=TRUE&amp;VAR:ID1=MANT&amp;VAR:RCODE=STLD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64__FDSAUDITLINK__" localSheetId="15" hidden="1">{"fdsup://Directions/FAT Viewer?action=UPDATE&amp;creator=factset&amp;DOC_NAME=fat:reuters_qtrly_source_window.fat&amp;display_string=Audit&amp;DYN_ARGS=TRUE&amp;VAR:ID1=MANT&amp;VAR:RCODE=STLD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64__FDSAUDITLINK__" hidden="1">{"fdsup://Directions/FAT Viewer?action=UPDATE&amp;creator=factset&amp;DOC_NAME=fat:reuters_qtrly_source_window.fat&amp;display_string=Audit&amp;DYN_ARGS=TRUE&amp;VAR:ID1=MANT&amp;VAR:RCODE=STLD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64__FDSAUDITLINK___1" localSheetId="4" hidden="1">{"fdsup://Directions/FAT Viewer?action=UPDATE&amp;creator=factset&amp;DOC_NAME=fat:reuters_qtrly_source_window.fat&amp;display_string=Audit&amp;DYN_ARGS=TRUE&amp;VAR:ID1=MANT&amp;VAR:RCODE=STLD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64__FDSAUDITLINK___1" hidden="1">{"fdsup://Directions/FAT Viewer?action=UPDATE&amp;creator=factset&amp;DOC_NAME=fat:reuters_qtrly_source_window.fat&amp;display_string=Audit&amp;DYN_ARGS=TRUE&amp;VAR:ID1=MANT&amp;VAR:RCODE=STLD&amp;VAR:SDATE=0&amp;VAR:FREQ=Quarterly&amp;VAR:RELITEM=RP&amp;VAR:CURRENCY=&amp;VAR:CURRSOURCE=EXSHARE&amp;VAR:","NATFREQ=QUARTERLY&amp;VAR:RFIELD=FINALIZED&amp;VAR:DB_TYPE=&amp;VAR:UNITS=M&amp;window=popup&amp;width=450&amp;height=300&amp;START_MAXIMIZED=FALSE"}</definedName>
    <definedName name="_365__FDSAUDITLINK__" localSheetId="4" hidden="1">{"fdsup://Directions/FAT Viewer?action=UPDATE&amp;creator=factset&amp;DOC_NAME=fat:reuters_qtrly_source_window.fat&amp;display_string=Audit&amp;DYN_ARGS=TRUE&amp;VAR:ID1=CAI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5__FDSAUDITLINK__" localSheetId="15" hidden="1">{"fdsup://Directions/FAT Viewer?action=UPDATE&amp;creator=factset&amp;DOC_NAME=fat:reuters_qtrly_source_window.fat&amp;display_string=Audit&amp;DYN_ARGS=TRUE&amp;VAR:ID1=CAI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5__FDSAUDITLINK__" hidden="1">{"fdsup://Directions/FAT Viewer?action=UPDATE&amp;creator=factset&amp;DOC_NAME=fat:reuters_qtrly_source_window.fat&amp;display_string=Audit&amp;DYN_ARGS=TRUE&amp;VAR:ID1=CAI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5__FDSAUDITLINK___1" localSheetId="4" hidden="1">{"fdsup://Directions/FAT Viewer?action=UPDATE&amp;creator=factset&amp;DOC_NAME=fat:reuters_qtrly_source_window.fat&amp;display_string=Audit&amp;DYN_ARGS=TRUE&amp;VAR:ID1=CAI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5__FDSAUDITLINK___1" hidden="1">{"fdsup://Directions/FAT Viewer?action=UPDATE&amp;creator=factset&amp;DOC_NAME=fat:reuters_qtrly_source_window.fat&amp;display_string=Audit&amp;DYN_ARGS=TRUE&amp;VAR:ID1=CAI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6__FDSAUDITLINK__" localSheetId="4" hidden="1">{"fdsup://Directions/FAT Viewer?action=UPDATE&amp;creator=factset&amp;DOC_NAME=fat:reuters_qtrly_source_window.fat&amp;display_string=Audit&amp;DYN_ARGS=TRUE&amp;VAR:ID1=CAI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66__FDSAUDITLINK__" localSheetId="15" hidden="1">{"fdsup://Directions/FAT Viewer?action=UPDATE&amp;creator=factset&amp;DOC_NAME=fat:reuters_qtrly_source_window.fat&amp;display_string=Audit&amp;DYN_ARGS=TRUE&amp;VAR:ID1=CAI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66__FDSAUDITLINK__" hidden="1">{"fdsup://Directions/FAT Viewer?action=UPDATE&amp;creator=factset&amp;DOC_NAME=fat:reuters_qtrly_source_window.fat&amp;display_string=Audit&amp;DYN_ARGS=TRUE&amp;VAR:ID1=CAI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66__FDSAUDITLINK___1" localSheetId="4" hidden="1">{"fdsup://Directions/FAT Viewer?action=UPDATE&amp;creator=factset&amp;DOC_NAME=fat:reuters_qtrly_source_window.fat&amp;display_string=Audit&amp;DYN_ARGS=TRUE&amp;VAR:ID1=CAI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66__FDSAUDITLINK___1" hidden="1">{"fdsup://Directions/FAT Viewer?action=UPDATE&amp;creator=factset&amp;DOC_NAME=fat:reuters_qtrly_source_window.fat&amp;display_string=Audit&amp;DYN_ARGS=TRUE&amp;VAR:ID1=CAI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67__FDSAUDITLINK__" localSheetId="4" hidden="1">{"fdsup://Directions/FAT Viewer?action=UPDATE&amp;creator=factset&amp;DOC_NAME=fat:reuters_qtrly_source_window.fat&amp;display_string=Audit&amp;DYN_ARGS=TRUE&amp;VAR:ID1=CAI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7__FDSAUDITLINK__" localSheetId="15" hidden="1">{"fdsup://Directions/FAT Viewer?action=UPDATE&amp;creator=factset&amp;DOC_NAME=fat:reuters_qtrly_source_window.fat&amp;display_string=Audit&amp;DYN_ARGS=TRUE&amp;VAR:ID1=CAI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7__FDSAUDITLINK__" hidden="1">{"fdsup://Directions/FAT Viewer?action=UPDATE&amp;creator=factset&amp;DOC_NAME=fat:reuters_qtrly_source_window.fat&amp;display_string=Audit&amp;DYN_ARGS=TRUE&amp;VAR:ID1=CAI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7__FDSAUDITLINK___1" localSheetId="4" hidden="1">{"fdsup://Directions/FAT Viewer?action=UPDATE&amp;creator=factset&amp;DOC_NAME=fat:reuters_qtrly_source_window.fat&amp;display_string=Audit&amp;DYN_ARGS=TRUE&amp;VAR:ID1=CAI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7__FDSAUDITLINK___1" hidden="1">{"fdsup://Directions/FAT Viewer?action=UPDATE&amp;creator=factset&amp;DOC_NAME=fat:reuters_qtrly_source_window.fat&amp;display_string=Audit&amp;DYN_ARGS=TRUE&amp;VAR:ID1=CAI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8__FDSAUDITLINK__" localSheetId="4" hidden="1">{"fdsup://Directions/FAT Viewer?action=UPDATE&amp;creator=factset&amp;DOC_NAME=fat:reuters_qtrly_source_window.fat&amp;display_string=Audit&amp;DYN_ARGS=TRUE&amp;VAR:ID1=CAI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8__FDSAUDITLINK__" localSheetId="15" hidden="1">{"fdsup://Directions/FAT Viewer?action=UPDATE&amp;creator=factset&amp;DOC_NAME=fat:reuters_qtrly_source_window.fat&amp;display_string=Audit&amp;DYN_ARGS=TRUE&amp;VAR:ID1=CAI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8__FDSAUDITLINK__" hidden="1">{"fdsup://Directions/FAT Viewer?action=UPDATE&amp;creator=factset&amp;DOC_NAME=fat:reuters_qtrly_source_window.fat&amp;display_string=Audit&amp;DYN_ARGS=TRUE&amp;VAR:ID1=CAI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8__FDSAUDITLINK___1" localSheetId="4" hidden="1">{"fdsup://Directions/FAT Viewer?action=UPDATE&amp;creator=factset&amp;DOC_NAME=fat:reuters_qtrly_source_window.fat&amp;display_string=Audit&amp;DYN_ARGS=TRUE&amp;VAR:ID1=CAI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8__FDSAUDITLINK___1" hidden="1">{"fdsup://Directions/FAT Viewer?action=UPDATE&amp;creator=factset&amp;DOC_NAME=fat:reuters_qtrly_source_window.fat&amp;display_string=Audit&amp;DYN_ARGS=TRUE&amp;VAR:ID1=CAI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9__FDSAUDITLINK__" localSheetId="4" hidden="1">{"fdsup://Directions/FAT Viewer?action=UPDATE&amp;creator=factset&amp;DOC_NAME=fat:reuters_qtrly_source_window.fat&amp;display_string=Audit&amp;DYN_ARGS=TRUE&amp;VAR:ID1=SRX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9__FDSAUDITLINK__" localSheetId="15" hidden="1">{"fdsup://Directions/FAT Viewer?action=UPDATE&amp;creator=factset&amp;DOC_NAME=fat:reuters_qtrly_source_window.fat&amp;display_string=Audit&amp;DYN_ARGS=TRUE&amp;VAR:ID1=SRX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9__FDSAUDITLINK__" hidden="1">{"fdsup://Directions/FAT Viewer?action=UPDATE&amp;creator=factset&amp;DOC_NAME=fat:reuters_qtrly_source_window.fat&amp;display_string=Audit&amp;DYN_ARGS=TRUE&amp;VAR:ID1=SRX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9__FDSAUDITLINK___1" localSheetId="4" hidden="1">{"fdsup://Directions/FAT Viewer?action=UPDATE&amp;creator=factset&amp;DOC_NAME=fat:reuters_qtrly_source_window.fat&amp;display_string=Audit&amp;DYN_ARGS=TRUE&amp;VAR:ID1=SRX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69__FDSAUDITLINK___1" hidden="1">{"fdsup://Directions/FAT Viewer?action=UPDATE&amp;creator=factset&amp;DOC_NAME=fat:reuters_qtrly_source_window.fat&amp;display_string=Audit&amp;DYN_ARGS=TRUE&amp;VAR:ID1=SRX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__FDSAUDITLINK__" localSheetId="4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7__FDSAUDITLINK__" localSheetId="15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7__FDSAUDITLINK__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7__FDSAUDITLINK___1" localSheetId="4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7__FDSAUDITLINK___1" hidden="1">{"fdsup://Directions/FAT Viewer?action=UPDATE&amp;creator=factset&amp;DOC_NAME=fat:reuters_qtrly_source_window.fat&amp;display_string=Audit&amp;DYN_ARGS=TRUE&amp;VAR:ID1=62886K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70__FDSAUDITLINK__" localSheetId="4" hidden="1">{"fdsup://Directions/FAT Viewer?action=UPDATE&amp;creator=factset&amp;DOC_NAME=fat:reuters_qtrly_source_window.fat&amp;display_string=Audit&amp;DYN_ARGS=TRUE&amp;VAR:ID1=SRX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70__FDSAUDITLINK__" localSheetId="15" hidden="1">{"fdsup://Directions/FAT Viewer?action=UPDATE&amp;creator=factset&amp;DOC_NAME=fat:reuters_qtrly_source_window.fat&amp;display_string=Audit&amp;DYN_ARGS=TRUE&amp;VAR:ID1=SRX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70__FDSAUDITLINK__" hidden="1">{"fdsup://Directions/FAT Viewer?action=UPDATE&amp;creator=factset&amp;DOC_NAME=fat:reuters_qtrly_source_window.fat&amp;display_string=Audit&amp;DYN_ARGS=TRUE&amp;VAR:ID1=SRX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70__FDSAUDITLINK___1" localSheetId="4" hidden="1">{"fdsup://Directions/FAT Viewer?action=UPDATE&amp;creator=factset&amp;DOC_NAME=fat:reuters_qtrly_source_window.fat&amp;display_string=Audit&amp;DYN_ARGS=TRUE&amp;VAR:ID1=SRX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70__FDSAUDITLINK___1" hidden="1">{"fdsup://Directions/FAT Viewer?action=UPDATE&amp;creator=factset&amp;DOC_NAME=fat:reuters_qtrly_source_window.fat&amp;display_string=Audit&amp;DYN_ARGS=TRUE&amp;VAR:ID1=SRX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71__FDSAUDITLINK__" localSheetId="4" hidden="1">{"fdsup://Directions/FAT Viewer?action=UPDATE&amp;creator=factset&amp;DOC_NAME=fat:reuters_qtrly_source_window.fat&amp;display_string=Audit&amp;DYN_ARGS=TRUE&amp;VAR:ID1=SRX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1__FDSAUDITLINK__" localSheetId="15" hidden="1">{"fdsup://Directions/FAT Viewer?action=UPDATE&amp;creator=factset&amp;DOC_NAME=fat:reuters_qtrly_source_window.fat&amp;display_string=Audit&amp;DYN_ARGS=TRUE&amp;VAR:ID1=SRX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1__FDSAUDITLINK__" hidden="1">{"fdsup://Directions/FAT Viewer?action=UPDATE&amp;creator=factset&amp;DOC_NAME=fat:reuters_qtrly_source_window.fat&amp;display_string=Audit&amp;DYN_ARGS=TRUE&amp;VAR:ID1=SRX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1__FDSAUDITLINK___1" localSheetId="4" hidden="1">{"fdsup://Directions/FAT Viewer?action=UPDATE&amp;creator=factset&amp;DOC_NAME=fat:reuters_qtrly_source_window.fat&amp;display_string=Audit&amp;DYN_ARGS=TRUE&amp;VAR:ID1=SRX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1__FDSAUDITLINK___1" hidden="1">{"fdsup://Directions/FAT Viewer?action=UPDATE&amp;creator=factset&amp;DOC_NAME=fat:reuters_qtrly_source_window.fat&amp;display_string=Audit&amp;DYN_ARGS=TRUE&amp;VAR:ID1=SRX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2__FDSAUDITLINK__" localSheetId="4" hidden="1">{"fdsup://Directions/FAT Viewer?action=UPDATE&amp;creator=factset&amp;DOC_NAME=fat:reuters_qtrly_source_window.fat&amp;display_string=Audit&amp;DYN_ARGS=TRUE&amp;VAR:ID1=SRX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2__FDSAUDITLINK__" localSheetId="15" hidden="1">{"fdsup://Directions/FAT Viewer?action=UPDATE&amp;creator=factset&amp;DOC_NAME=fat:reuters_qtrly_source_window.fat&amp;display_string=Audit&amp;DYN_ARGS=TRUE&amp;VAR:ID1=SRX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2__FDSAUDITLINK__" hidden="1">{"fdsup://Directions/FAT Viewer?action=UPDATE&amp;creator=factset&amp;DOC_NAME=fat:reuters_qtrly_source_window.fat&amp;display_string=Audit&amp;DYN_ARGS=TRUE&amp;VAR:ID1=SRX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2__FDSAUDITLINK___1" localSheetId="4" hidden="1">{"fdsup://Directions/FAT Viewer?action=UPDATE&amp;creator=factset&amp;DOC_NAME=fat:reuters_qtrly_source_window.fat&amp;display_string=Audit&amp;DYN_ARGS=TRUE&amp;VAR:ID1=SRX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2__FDSAUDITLINK___1" hidden="1">{"fdsup://Directions/FAT Viewer?action=UPDATE&amp;creator=factset&amp;DOC_NAME=fat:reuters_qtrly_source_window.fat&amp;display_string=Audit&amp;DYN_ARGS=TRUE&amp;VAR:ID1=SRX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3__FDSAUDITLINK__" localSheetId="4" hidden="1">{"fdsup://Directions/FAT Viewer?action=UPDATE&amp;creator=factset&amp;DOC_NAME=fat:reuters_qtrly_source_window.fat&amp;display_string=Audit&amp;DYN_ARGS=TRUE&amp;VAR:ID1=SAI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3__FDSAUDITLINK__" localSheetId="15" hidden="1">{"fdsup://Directions/FAT Viewer?action=UPDATE&amp;creator=factset&amp;DOC_NAME=fat:reuters_qtrly_source_window.fat&amp;display_string=Audit&amp;DYN_ARGS=TRUE&amp;VAR:ID1=SAI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3__FDSAUDITLINK__" hidden="1">{"fdsup://Directions/FAT Viewer?action=UPDATE&amp;creator=factset&amp;DOC_NAME=fat:reuters_qtrly_source_window.fat&amp;display_string=Audit&amp;DYN_ARGS=TRUE&amp;VAR:ID1=SAI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3__FDSAUDITLINK___1" localSheetId="4" hidden="1">{"fdsup://Directions/FAT Viewer?action=UPDATE&amp;creator=factset&amp;DOC_NAME=fat:reuters_qtrly_source_window.fat&amp;display_string=Audit&amp;DYN_ARGS=TRUE&amp;VAR:ID1=SAI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3__FDSAUDITLINK___1" hidden="1">{"fdsup://Directions/FAT Viewer?action=UPDATE&amp;creator=factset&amp;DOC_NAME=fat:reuters_qtrly_source_window.fat&amp;display_string=Audit&amp;DYN_ARGS=TRUE&amp;VAR:ID1=SAI&amp;VAR:RCODE=CMIN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4__FDSAUDITLINK__" localSheetId="4" hidden="1">{"fdsup://Directions/FAT Viewer?action=UPDATE&amp;creator=factset&amp;DOC_NAME=fat:reuters_qtrly_source_window.fat&amp;display_string=Audit&amp;DYN_ARGS=TRUE&amp;VAR:ID1=SAI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74__FDSAUDITLINK__" localSheetId="15" hidden="1">{"fdsup://Directions/FAT Viewer?action=UPDATE&amp;creator=factset&amp;DOC_NAME=fat:reuters_qtrly_source_window.fat&amp;display_string=Audit&amp;DYN_ARGS=TRUE&amp;VAR:ID1=SAI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74__FDSAUDITLINK__" hidden="1">{"fdsup://Directions/FAT Viewer?action=UPDATE&amp;creator=factset&amp;DOC_NAME=fat:reuters_qtrly_source_window.fat&amp;display_string=Audit&amp;DYN_ARGS=TRUE&amp;VAR:ID1=SAI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74__FDSAUDITLINK___1" localSheetId="4" hidden="1">{"fdsup://Directions/FAT Viewer?action=UPDATE&amp;creator=factset&amp;DOC_NAME=fat:reuters_qtrly_source_window.fat&amp;display_string=Audit&amp;DYN_ARGS=TRUE&amp;VAR:ID1=SAI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74__FDSAUDITLINK___1" hidden="1">{"fdsup://Directions/FAT Viewer?action=UPDATE&amp;creator=factset&amp;DOC_NAME=fat:reuters_qtrly_source_window.fat&amp;display_string=Audit&amp;DYN_ARGS=TRUE&amp;VAR:ID1=SAI&amp;VAR:RCODE=FDSPFDSTKTOTAL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75__FDSAUDITLINK__" localSheetId="4" hidden="1">{"fdsup://Directions/FAT Viewer?action=UPDATE&amp;creator=factset&amp;DOC_NAME=fat:reuters_qtrly_source_window.fat&amp;display_string=Audit&amp;DYN_ARGS=TRUE&amp;VAR:ID1=SAI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5__FDSAUDITLINK__" localSheetId="15" hidden="1">{"fdsup://Directions/FAT Viewer?action=UPDATE&amp;creator=factset&amp;DOC_NAME=fat:reuters_qtrly_source_window.fat&amp;display_string=Audit&amp;DYN_ARGS=TRUE&amp;VAR:ID1=SAI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5__FDSAUDITLINK__" hidden="1">{"fdsup://Directions/FAT Viewer?action=UPDATE&amp;creator=factset&amp;DOC_NAME=fat:reuters_qtrly_source_window.fat&amp;display_string=Audit&amp;DYN_ARGS=TRUE&amp;VAR:ID1=SAI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5__FDSAUDITLINK___1" localSheetId="4" hidden="1">{"fdsup://Directions/FAT Viewer?action=UPDATE&amp;creator=factset&amp;DOC_NAME=fat:reuters_qtrly_source_window.fat&amp;display_string=Audit&amp;DYN_ARGS=TRUE&amp;VAR:ID1=SAI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5__FDSAUDITLINK___1" hidden="1">{"fdsup://Directions/FAT Viewer?action=UPDATE&amp;creator=factset&amp;DOC_NAME=fat:reuters_qtrly_source_window.fat&amp;display_string=Audit&amp;DYN_ARGS=TRUE&amp;VAR:ID1=SAI&amp;VAR:RCODE=SCSI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6__FDSAUDITLINK__" localSheetId="4" hidden="1">{"fdsup://Directions/FAT Viewer?action=UPDATE&amp;creator=factset&amp;DOC_NAME=fat:reuters_qtrly_source_window.fat&amp;display_string=Audit&amp;DYN_ARGS=TRUE&amp;VAR:ID1=SAI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6__FDSAUDITLINK__" localSheetId="15" hidden="1">{"fdsup://Directions/FAT Viewer?action=UPDATE&amp;creator=factset&amp;DOC_NAME=fat:reuters_qtrly_source_window.fat&amp;display_string=Audit&amp;DYN_ARGS=TRUE&amp;VAR:ID1=SAI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6__FDSAUDITLINK__" hidden="1">{"fdsup://Directions/FAT Viewer?action=UPDATE&amp;creator=factset&amp;DOC_NAME=fat:reuters_qtrly_source_window.fat&amp;display_string=Audit&amp;DYN_ARGS=TRUE&amp;VAR:ID1=SAI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6__FDSAUDITLINK___1" localSheetId="4" hidden="1">{"fdsup://Directions/FAT Viewer?action=UPDATE&amp;creator=factset&amp;DOC_NAME=fat:reuters_qtrly_source_window.fat&amp;display_string=Audit&amp;DYN_ARGS=TRUE&amp;VAR:ID1=SAI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6__FDSAUDITLINK___1" hidden="1">{"fdsup://Directions/FAT Viewer?action=UPDATE&amp;creator=factset&amp;DOC_NAME=fat:reuters_qtrly_source_window.fat&amp;display_string=Audit&amp;DYN_ARGS=TRUE&amp;VAR:ID1=SAI&amp;VAR:RCODE=STLD&amp;VAR:SDATE=0&amp;VAR:FREQ=Quarterly&amp;VAR:RELITEM=RP&amp;VAR:CURRENCY=&amp;VAR:CURRSOURCE=EXSHARE&amp;VAR:N","ATFREQ=QUARTERLY&amp;VAR:RFIELD=FINALIZED&amp;VAR:DB_TYPE=&amp;VAR:UNITS=M&amp;window=popup&amp;width=450&amp;height=300&amp;START_MAXIMIZED=FALSE"}</definedName>
    <definedName name="_377__FDSAUDITLINK__" localSheetId="4" hidden="1">{"fdsup://Directions/FAT Viewer?action=UPDATE&amp;creator=factset&amp;DOC_NAME=fat:reuters_qtrly_shs_src_window.fat&amp;display_string=Audit&amp;DYN_ARGS=TRUE&amp;VAR:ID1=NCIT&amp;VAR:RCODE=FDSSHSOUTDEPS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77__FDSAUDITLINK__" localSheetId="15" hidden="1">{"fdsup://Directions/FAT Viewer?action=UPDATE&amp;creator=factset&amp;DOC_NAME=fat:reuters_qtrly_shs_src_window.fat&amp;display_string=Audit&amp;DYN_ARGS=TRUE&amp;VAR:ID1=NCIT&amp;VAR:RCODE=FDSSHSOUTDEPS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77__FDSAUDITLINK__" hidden="1">{"fdsup://Directions/FAT Viewer?action=UPDATE&amp;creator=factset&amp;DOC_NAME=fat:reuters_qtrly_shs_src_window.fat&amp;display_string=Audit&amp;DYN_ARGS=TRUE&amp;VAR:ID1=NCIT&amp;VAR:RCODE=FDSSHSOUTDEPS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77__FDSAUDITLINK___1" localSheetId="4" hidden="1">{"fdsup://Directions/FAT Viewer?action=UPDATE&amp;creator=factset&amp;DOC_NAME=fat:reuters_qtrly_shs_src_window.fat&amp;display_string=Audit&amp;DYN_ARGS=TRUE&amp;VAR:ID1=NCIT&amp;VAR:RCODE=FDSSHSOUTDEPS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77__FDSAUDITLINK___1" hidden="1">{"fdsup://Directions/FAT Viewer?action=UPDATE&amp;creator=factset&amp;DOC_NAME=fat:reuters_qtrly_shs_src_window.fat&amp;display_string=Audit&amp;DYN_ARGS=TRUE&amp;VAR:ID1=NCIT&amp;VAR:RCODE=FDSSHSOUTDEPS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78__FDSAUDITLINK__" localSheetId="4" hidden="1">{"fdsup://Directions/FAT Viewer?action=UPDATE&amp;creator=factset&amp;DOC_NAME=fat:reuters_qtrly_shs_src_window.fat&amp;display_string=Audit&amp;DYN_ARGS=TRUE&amp;VAR:ID1=SXE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78__FDSAUDITLINK__" localSheetId="15" hidden="1">{"fdsup://Directions/FAT Viewer?action=UPDATE&amp;creator=factset&amp;DOC_NAME=fat:reuters_qtrly_shs_src_window.fat&amp;display_string=Audit&amp;DYN_ARGS=TRUE&amp;VAR:ID1=SXE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78__FDSAUDITLINK__" hidden="1">{"fdsup://Directions/FAT Viewer?action=UPDATE&amp;creator=factset&amp;DOC_NAME=fat:reuters_qtrly_shs_src_window.fat&amp;display_string=Audit&amp;DYN_ARGS=TRUE&amp;VAR:ID1=SXE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78__FDSAUDITLINK___1" localSheetId="4" hidden="1">{"fdsup://Directions/FAT Viewer?action=UPDATE&amp;creator=factset&amp;DOC_NAME=fat:reuters_qtrly_shs_src_window.fat&amp;display_string=Audit&amp;DYN_ARGS=TRUE&amp;VAR:ID1=SXE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78__FDSAUDITLINK___1" hidden="1">{"fdsup://Directions/FAT Viewer?action=UPDATE&amp;creator=factset&amp;DOC_NAME=fat:reuters_qtrly_shs_src_window.fat&amp;display_string=Audit&amp;DYN_ARGS=TRUE&amp;VAR:ID1=SXE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79__FDSAUDITLINK__" localSheetId="4" hidden="1">{"fdsup://Directions/FAT Viewer?action=UPDATE&amp;creator=factset&amp;DOC_NAME=fat:reuters_qtrly_shs_src_window.fat&amp;display_string=Audit&amp;DYN_ARGS=TRUE&amp;VAR:ID1=MANT&amp;VAR:RCODE=FDSSHSOUTDEPS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79__FDSAUDITLINK__" localSheetId="15" hidden="1">{"fdsup://Directions/FAT Viewer?action=UPDATE&amp;creator=factset&amp;DOC_NAME=fat:reuters_qtrly_shs_src_window.fat&amp;display_string=Audit&amp;DYN_ARGS=TRUE&amp;VAR:ID1=MANT&amp;VAR:RCODE=FDSSHSOUTDEPS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79__FDSAUDITLINK__" hidden="1">{"fdsup://Directions/FAT Viewer?action=UPDATE&amp;creator=factset&amp;DOC_NAME=fat:reuters_qtrly_shs_src_window.fat&amp;display_string=Audit&amp;DYN_ARGS=TRUE&amp;VAR:ID1=MANT&amp;VAR:RCODE=FDSSHSOUTDEPS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79__FDSAUDITLINK___1" localSheetId="4" hidden="1">{"fdsup://Directions/FAT Viewer?action=UPDATE&amp;creator=factset&amp;DOC_NAME=fat:reuters_qtrly_shs_src_window.fat&amp;display_string=Audit&amp;DYN_ARGS=TRUE&amp;VAR:ID1=MANT&amp;VAR:RCODE=FDSSHSOUTDEPS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79__FDSAUDITLINK___1" hidden="1">{"fdsup://Directions/FAT Viewer?action=UPDATE&amp;creator=factset&amp;DOC_NAME=fat:reuters_qtrly_shs_src_window.fat&amp;display_string=Audit&amp;DYN_ARGS=TRUE&amp;VAR:ID1=MANT&amp;VAR:RCODE=FDSSHSOUTDEPS&amp;VAR:SDATE=0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8__FDSAUDITLINK__" localSheetId="4" hidden="1">{"fdsup://directions/FAT Viewer?action=UPDATE&amp;creator=factset&amp;DYN_ARGS=TRUE&amp;DOC_NAME=FAT:FQL_AUDITING_CLIENT_TEMPLATE.FAT&amp;display_string=Audit&amp;VAR:KEY=NQHQDUZKFC&amp;VAR:QUERY=RkZfUEFZX09VVF9SQVRJTyhBTk4sTk9XKQ==&amp;WINDOW=FIRST_POPUP&amp;HEIGHT=450&amp;WIDTH=450&amp;START_MA","XIMIZED=FALSE&amp;VAR:CALENDAR=FIVEDAY&amp;VAR:SYMBOL=BAYRY&amp;VAR:INDEX=0"}</definedName>
    <definedName name="_38__FDSAUDITLINK__" localSheetId="15" hidden="1">{"fdsup://directions/FAT Viewer?action=UPDATE&amp;creator=factset&amp;DYN_ARGS=TRUE&amp;DOC_NAME=FAT:FQL_AUDITING_CLIENT_TEMPLATE.FAT&amp;display_string=Audit&amp;VAR:KEY=NQHQDUZKFC&amp;VAR:QUERY=RkZfUEFZX09VVF9SQVRJTyhBTk4sTk9XKQ==&amp;WINDOW=FIRST_POPUP&amp;HEIGHT=450&amp;WIDTH=450&amp;START_MA","XIMIZED=FALSE&amp;VAR:CALENDAR=FIVEDAY&amp;VAR:SYMBOL=BAYRY&amp;VAR:INDEX=0"}</definedName>
    <definedName name="_38__FDSAUDITLINK__" hidden="1">{"fdsup://directions/FAT Viewer?action=UPDATE&amp;creator=factset&amp;DYN_ARGS=TRUE&amp;DOC_NAME=FAT:FQL_AUDITING_CLIENT_TEMPLATE.FAT&amp;display_string=Audit&amp;VAR:KEY=NQHQDUZKFC&amp;VAR:QUERY=RkZfUEFZX09VVF9SQVRJTyhBTk4sTk9XKQ==&amp;WINDOW=FIRST_POPUP&amp;HEIGHT=450&amp;WIDTH=450&amp;START_MA","XIMIZED=FALSE&amp;VAR:CALENDAR=FIVEDAY&amp;VAR:SYMBOL=BAYRY&amp;VAR:INDEX=0"}</definedName>
    <definedName name="_38__FDSAUDITLINK___1" localSheetId="4" hidden="1">{"fdsup://directions/FAT Viewer?action=UPDATE&amp;creator=factset&amp;DYN_ARGS=TRUE&amp;DOC_NAME=FAT:FQL_AUDITING_CLIENT_TEMPLATE.FAT&amp;display_string=Audit&amp;VAR:KEY=NQHQDUZKFC&amp;VAR:QUERY=RkZfUEFZX09VVF9SQVRJTyhBTk4sTk9XKQ==&amp;WINDOW=FIRST_POPUP&amp;HEIGHT=450&amp;WIDTH=450&amp;START_MA","XIMIZED=FALSE&amp;VAR:CALENDAR=FIVEDAY&amp;VAR:SYMBOL=BAYRY&amp;VAR:INDEX=0"}</definedName>
    <definedName name="_38__FDSAUDITLINK___1" hidden="1">{"fdsup://directions/FAT Viewer?action=UPDATE&amp;creator=factset&amp;DYN_ARGS=TRUE&amp;DOC_NAME=FAT:FQL_AUDITING_CLIENT_TEMPLATE.FAT&amp;display_string=Audit&amp;VAR:KEY=NQHQDUZKFC&amp;VAR:QUERY=RkZfUEFZX09VVF9SQVRJTyhBTk4sTk9XKQ==&amp;WINDOW=FIRST_POPUP&amp;HEIGHT=450&amp;WIDTH=450&amp;START_MA","XIMIZED=FALSE&amp;VAR:CALENDAR=FIVEDAY&amp;VAR:SYMBOL=BAYRY&amp;VAR:INDEX=0"}</definedName>
    <definedName name="_380__FDSAUDITLINK__" localSheetId="4" hidden="1">{"fdsup://Directions/FAT Viewer?action=UPDATE&amp;creator=factset&amp;DOC_NAME=fat:reuters_qtrly_shs_src_window.fat&amp;display_string=Audit&amp;DYN_ARGS=TRUE&amp;VAR:ID1=CAI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80__FDSAUDITLINK__" localSheetId="15" hidden="1">{"fdsup://Directions/FAT Viewer?action=UPDATE&amp;creator=factset&amp;DOC_NAME=fat:reuters_qtrly_shs_src_window.fat&amp;display_string=Audit&amp;DYN_ARGS=TRUE&amp;VAR:ID1=CAI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80__FDSAUDITLINK__" hidden="1">{"fdsup://Directions/FAT Viewer?action=UPDATE&amp;creator=factset&amp;DOC_NAME=fat:reuters_qtrly_shs_src_window.fat&amp;display_string=Audit&amp;DYN_ARGS=TRUE&amp;VAR:ID1=CAI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80__FDSAUDITLINK___1" localSheetId="4" hidden="1">{"fdsup://Directions/FAT Viewer?action=UPDATE&amp;creator=factset&amp;DOC_NAME=fat:reuters_qtrly_shs_src_window.fat&amp;display_string=Audit&amp;DYN_ARGS=TRUE&amp;VAR:ID1=CAI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80__FDSAUDITLINK___1" hidden="1">{"fdsup://Directions/FAT Viewer?action=UPDATE&amp;creator=factset&amp;DOC_NAME=fat:reuters_qtrly_shs_src_window.fat&amp;display_string=Audit&amp;DYN_ARGS=TRUE&amp;VAR:ID1=CAI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81__FDSAUDITLINK__" localSheetId="4" hidden="1">{"fdsup://Directions/FAT Viewer?action=UPDATE&amp;creator=factset&amp;DOC_NAME=fat:reuters_qtrly_shs_src_window.fat&amp;display_string=Audit&amp;DYN_ARGS=TRUE&amp;VAR:ID1=SRX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81__FDSAUDITLINK__" localSheetId="15" hidden="1">{"fdsup://Directions/FAT Viewer?action=UPDATE&amp;creator=factset&amp;DOC_NAME=fat:reuters_qtrly_shs_src_window.fat&amp;display_string=Audit&amp;DYN_ARGS=TRUE&amp;VAR:ID1=SRX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81__FDSAUDITLINK__" hidden="1">{"fdsup://Directions/FAT Viewer?action=UPDATE&amp;creator=factset&amp;DOC_NAME=fat:reuters_qtrly_shs_src_window.fat&amp;display_string=Audit&amp;DYN_ARGS=TRUE&amp;VAR:ID1=SRX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81__FDSAUDITLINK___1" localSheetId="4" hidden="1">{"fdsup://Directions/FAT Viewer?action=UPDATE&amp;creator=factset&amp;DOC_NAME=fat:reuters_qtrly_shs_src_window.fat&amp;display_string=Audit&amp;DYN_ARGS=TRUE&amp;VAR:ID1=SRX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81__FDSAUDITLINK___1" hidden="1">{"fdsup://Directions/FAT Viewer?action=UPDATE&amp;creator=factset&amp;DOC_NAME=fat:reuters_qtrly_shs_src_window.fat&amp;display_string=Audit&amp;DYN_ARGS=TRUE&amp;VAR:ID1=SRX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82__FDSAUDITLINK__" localSheetId="4" hidden="1">{"fdsup://Directions/FAT Viewer?action=UPDATE&amp;creator=factset&amp;DOC_NAME=fat:reuters_qtrly_shs_src_window.fat&amp;display_string=Audit&amp;DYN_ARGS=TRUE&amp;VAR:ID1=SAI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82__FDSAUDITLINK__" localSheetId="15" hidden="1">{"fdsup://Directions/FAT Viewer?action=UPDATE&amp;creator=factset&amp;DOC_NAME=fat:reuters_qtrly_shs_src_window.fat&amp;display_string=Audit&amp;DYN_ARGS=TRUE&amp;VAR:ID1=SAI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82__FDSAUDITLINK__" hidden="1">{"fdsup://Directions/FAT Viewer?action=UPDATE&amp;creator=factset&amp;DOC_NAME=fat:reuters_qtrly_shs_src_window.fat&amp;display_string=Audit&amp;DYN_ARGS=TRUE&amp;VAR:ID1=SAI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82__FDSAUDITLINK___1" localSheetId="4" hidden="1">{"fdsup://Directions/FAT Viewer?action=UPDATE&amp;creator=factset&amp;DOC_NAME=fat:reuters_qtrly_shs_src_window.fat&amp;display_string=Audit&amp;DYN_ARGS=TRUE&amp;VAR:ID1=SAI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82__FDSAUDITLINK___1" hidden="1">{"fdsup://Directions/FAT Viewer?action=UPDATE&amp;creator=factset&amp;DOC_NAME=fat:reuters_qtrly_shs_src_window.fat&amp;display_string=Audit&amp;DYN_ARGS=TRUE&amp;VAR:ID1=SAI&amp;VAR:RCODE=FDSSHSOUTDEPS&amp;VAR:SDATE=0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83__FDSAUDITLINK__" localSheetId="4" hidden="1">{"fdsup://Directions/FactSet Auditing Viewer?action=AUDIT_VALUE&amp;DB=129&amp;ID1=62886K10&amp;VALUEID=02001&amp;SDATE=201001&amp;PERIODTYPE=QTR_STD&amp;window=popup_no_bar&amp;width=385&amp;height=120&amp;START_MAXIMIZED=FALSE&amp;creator=factset&amp;display_string=Audit"}</definedName>
    <definedName name="_383__FDSAUDITLINK__" localSheetId="15" hidden="1">{"fdsup://Directions/FactSet Auditing Viewer?action=AUDIT_VALUE&amp;DB=129&amp;ID1=62886K10&amp;VALUEID=02001&amp;SDATE=201001&amp;PERIODTYPE=QTR_STD&amp;window=popup_no_bar&amp;width=385&amp;height=120&amp;START_MAXIMIZED=FALSE&amp;creator=factset&amp;display_string=Audit"}</definedName>
    <definedName name="_383__FDSAUDITLINK__" hidden="1">{"fdsup://Directions/FactSet Auditing Viewer?action=AUDIT_VALUE&amp;DB=129&amp;ID1=62886K10&amp;VALUEID=02001&amp;SDATE=201001&amp;PERIODTYPE=QTR_STD&amp;window=popup_no_bar&amp;width=385&amp;height=120&amp;START_MAXIMIZED=FALSE&amp;creator=factset&amp;display_string=Audit"}</definedName>
    <definedName name="_383__FDSAUDITLINK___1" localSheetId="4" hidden="1">{"fdsup://Directions/FactSet Auditing Viewer?action=AUDIT_VALUE&amp;DB=129&amp;ID1=62886K10&amp;VALUEID=02001&amp;SDATE=201001&amp;PERIODTYPE=QTR_STD&amp;window=popup_no_bar&amp;width=385&amp;height=120&amp;START_MAXIMIZED=FALSE&amp;creator=factset&amp;display_string=Audit"}</definedName>
    <definedName name="_383__FDSAUDITLINK___1" hidden="1">{"fdsup://Directions/FactSet Auditing Viewer?action=AUDIT_VALUE&amp;DB=129&amp;ID1=62886K10&amp;VALUEID=02001&amp;SDATE=201001&amp;PERIODTYPE=QTR_STD&amp;window=popup_no_bar&amp;width=385&amp;height=120&amp;START_MAXIMIZED=FALSE&amp;creator=factset&amp;display_string=Audit"}</definedName>
    <definedName name="_384__FDSAUDITLINK__" localSheetId="4" hidden="1">{"fdsup://Directions/FactSet Auditing Viewer?action=AUDIT_VALUE&amp;DB=129&amp;ID1=56456310&amp;VALUEID=02001&amp;SDATE=201001&amp;PERIODTYPE=QTR_STD&amp;window=popup_no_bar&amp;width=385&amp;height=120&amp;START_MAXIMIZED=FALSE&amp;creator=factset&amp;display_string=Audit"}</definedName>
    <definedName name="_384__FDSAUDITLINK__" localSheetId="15" hidden="1">{"fdsup://Directions/FactSet Auditing Viewer?action=AUDIT_VALUE&amp;DB=129&amp;ID1=56456310&amp;VALUEID=02001&amp;SDATE=201001&amp;PERIODTYPE=QTR_STD&amp;window=popup_no_bar&amp;width=385&amp;height=120&amp;START_MAXIMIZED=FALSE&amp;creator=factset&amp;display_string=Audit"}</definedName>
    <definedName name="_384__FDSAUDITLINK__" hidden="1">{"fdsup://Directions/FactSet Auditing Viewer?action=AUDIT_VALUE&amp;DB=129&amp;ID1=56456310&amp;VALUEID=02001&amp;SDATE=201001&amp;PERIODTYPE=QTR_STD&amp;window=popup_no_bar&amp;width=385&amp;height=120&amp;START_MAXIMIZED=FALSE&amp;creator=factset&amp;display_string=Audit"}</definedName>
    <definedName name="_384__FDSAUDITLINK___1" localSheetId="4" hidden="1">{"fdsup://Directions/FactSet Auditing Viewer?action=AUDIT_VALUE&amp;DB=129&amp;ID1=56456310&amp;VALUEID=02001&amp;SDATE=201001&amp;PERIODTYPE=QTR_STD&amp;window=popup_no_bar&amp;width=385&amp;height=120&amp;START_MAXIMIZED=FALSE&amp;creator=factset&amp;display_string=Audit"}</definedName>
    <definedName name="_384__FDSAUDITLINK___1" hidden="1">{"fdsup://Directions/FactSet Auditing Viewer?action=AUDIT_VALUE&amp;DB=129&amp;ID1=56456310&amp;VALUEID=02001&amp;SDATE=201001&amp;PERIODTYPE=QTR_STD&amp;window=popup_no_bar&amp;width=385&amp;height=120&amp;START_MAXIMIZED=FALSE&amp;creator=factset&amp;display_string=Audit"}</definedName>
    <definedName name="_385__FDSAUDITLINK__" localSheetId="4" hidden="1">{"fdsup://Directions/FactSet Auditing Viewer?action=AUDIT_VALUE&amp;DB=129&amp;ID1=12719030&amp;VALUEID=03426&amp;SDATE=201003&amp;PERIODTYPE=QTR_STD&amp;window=popup_no_bar&amp;width=385&amp;height=120&amp;START_MAXIMIZED=FALSE&amp;creator=factset&amp;display_string=Audit"}</definedName>
    <definedName name="_385__FDSAUDITLINK__" localSheetId="15" hidden="1">{"fdsup://Directions/FactSet Auditing Viewer?action=AUDIT_VALUE&amp;DB=129&amp;ID1=12719030&amp;VALUEID=03426&amp;SDATE=201003&amp;PERIODTYPE=QTR_STD&amp;window=popup_no_bar&amp;width=385&amp;height=120&amp;START_MAXIMIZED=FALSE&amp;creator=factset&amp;display_string=Audit"}</definedName>
    <definedName name="_385__FDSAUDITLINK__" hidden="1">{"fdsup://Directions/FactSet Auditing Viewer?action=AUDIT_VALUE&amp;DB=129&amp;ID1=12719030&amp;VALUEID=03426&amp;SDATE=201003&amp;PERIODTYPE=QTR_STD&amp;window=popup_no_bar&amp;width=385&amp;height=120&amp;START_MAXIMIZED=FALSE&amp;creator=factset&amp;display_string=Audit"}</definedName>
    <definedName name="_385__FDSAUDITLINK___1" localSheetId="4" hidden="1">{"fdsup://Directions/FactSet Auditing Viewer?action=AUDIT_VALUE&amp;DB=129&amp;ID1=12719030&amp;VALUEID=03426&amp;SDATE=201003&amp;PERIODTYPE=QTR_STD&amp;window=popup_no_bar&amp;width=385&amp;height=120&amp;START_MAXIMIZED=FALSE&amp;creator=factset&amp;display_string=Audit"}</definedName>
    <definedName name="_385__FDSAUDITLINK___1" hidden="1">{"fdsup://Directions/FactSet Auditing Viewer?action=AUDIT_VALUE&amp;DB=129&amp;ID1=12719030&amp;VALUEID=03426&amp;SDATE=201003&amp;PERIODTYPE=QTR_STD&amp;window=popup_no_bar&amp;width=385&amp;height=120&amp;START_MAXIMIZED=FALSE&amp;creator=factset&amp;display_string=Audit"}</definedName>
    <definedName name="_386__FDSAUDITLINK__" localSheetId="4" hidden="1">{"fdsup://Directions/FactSet Auditing Viewer?action=AUDIT_VALUE&amp;DB=129&amp;ID1=12719030&amp;VALUEID=02001&amp;SDATE=201003&amp;PERIODTYPE=QTR_STD&amp;window=popup_no_bar&amp;width=385&amp;height=120&amp;START_MAXIMIZED=FALSE&amp;creator=factset&amp;display_string=Audit"}</definedName>
    <definedName name="_386__FDSAUDITLINK__" localSheetId="15" hidden="1">{"fdsup://Directions/FactSet Auditing Viewer?action=AUDIT_VALUE&amp;DB=129&amp;ID1=12719030&amp;VALUEID=02001&amp;SDATE=201003&amp;PERIODTYPE=QTR_STD&amp;window=popup_no_bar&amp;width=385&amp;height=120&amp;START_MAXIMIZED=FALSE&amp;creator=factset&amp;display_string=Audit"}</definedName>
    <definedName name="_386__FDSAUDITLINK__" hidden="1">{"fdsup://Directions/FactSet Auditing Viewer?action=AUDIT_VALUE&amp;DB=129&amp;ID1=12719030&amp;VALUEID=02001&amp;SDATE=201003&amp;PERIODTYPE=QTR_STD&amp;window=popup_no_bar&amp;width=385&amp;height=120&amp;START_MAXIMIZED=FALSE&amp;creator=factset&amp;display_string=Audit"}</definedName>
    <definedName name="_386__FDSAUDITLINK___1" localSheetId="4" hidden="1">{"fdsup://Directions/FactSet Auditing Viewer?action=AUDIT_VALUE&amp;DB=129&amp;ID1=12719030&amp;VALUEID=02001&amp;SDATE=201003&amp;PERIODTYPE=QTR_STD&amp;window=popup_no_bar&amp;width=385&amp;height=120&amp;START_MAXIMIZED=FALSE&amp;creator=factset&amp;display_string=Audit"}</definedName>
    <definedName name="_386__FDSAUDITLINK___1" hidden="1">{"fdsup://Directions/FactSet Auditing Viewer?action=AUDIT_VALUE&amp;DB=129&amp;ID1=12719030&amp;VALUEID=02001&amp;SDATE=201003&amp;PERIODTYPE=QTR_STD&amp;window=popup_no_bar&amp;width=385&amp;height=120&amp;START_MAXIMIZED=FALSE&amp;creator=factset&amp;display_string=Audit"}</definedName>
    <definedName name="_387__FDSAUDITLINK__" localSheetId="4" hidden="1">{"fdsup://Directions/FactSet Auditing Viewer?action=AUDIT_VALUE&amp;DB=129&amp;ID1=12719030&amp;VALUEID=05194&amp;SDATE=201003&amp;PERIODTYPE=QTR_STD&amp;window=popup_no_bar&amp;width=385&amp;height=120&amp;START_MAXIMIZED=FALSE&amp;creator=factset&amp;display_string=Audit"}</definedName>
    <definedName name="_387__FDSAUDITLINK__" localSheetId="15" hidden="1">{"fdsup://Directions/FactSet Auditing Viewer?action=AUDIT_VALUE&amp;DB=129&amp;ID1=12719030&amp;VALUEID=05194&amp;SDATE=201003&amp;PERIODTYPE=QTR_STD&amp;window=popup_no_bar&amp;width=385&amp;height=120&amp;START_MAXIMIZED=FALSE&amp;creator=factset&amp;display_string=Audit"}</definedName>
    <definedName name="_387__FDSAUDITLINK__" hidden="1">{"fdsup://Directions/FactSet Auditing Viewer?action=AUDIT_VALUE&amp;DB=129&amp;ID1=12719030&amp;VALUEID=05194&amp;SDATE=201003&amp;PERIODTYPE=QTR_STD&amp;window=popup_no_bar&amp;width=385&amp;height=120&amp;START_MAXIMIZED=FALSE&amp;creator=factset&amp;display_string=Audit"}</definedName>
    <definedName name="_387__FDSAUDITLINK___1" localSheetId="4" hidden="1">{"fdsup://Directions/FactSet Auditing Viewer?action=AUDIT_VALUE&amp;DB=129&amp;ID1=12719030&amp;VALUEID=05194&amp;SDATE=201003&amp;PERIODTYPE=QTR_STD&amp;window=popup_no_bar&amp;width=385&amp;height=120&amp;START_MAXIMIZED=FALSE&amp;creator=factset&amp;display_string=Audit"}</definedName>
    <definedName name="_387__FDSAUDITLINK___1" hidden="1">{"fdsup://Directions/FactSet Auditing Viewer?action=AUDIT_VALUE&amp;DB=129&amp;ID1=12719030&amp;VALUEID=05194&amp;SDATE=201003&amp;PERIODTYPE=QTR_STD&amp;window=popup_no_bar&amp;width=385&amp;height=120&amp;START_MAXIMIZED=FALSE&amp;creator=factset&amp;display_string=Audit"}</definedName>
    <definedName name="_388__FDSAUDITLINK__" localSheetId="4" hidden="1">{"fdsup://Directions/FactSet Auditing Viewer?action=AUDIT_VALUE&amp;DB=129&amp;ID1=78464R10&amp;VALUEID=02001&amp;SDATE=201003&amp;PERIODTYPE=QTR_STD&amp;window=popup_no_bar&amp;width=385&amp;height=120&amp;START_MAXIMIZED=FALSE&amp;creator=factset&amp;display_string=Audit"}</definedName>
    <definedName name="_388__FDSAUDITLINK__" localSheetId="15" hidden="1">{"fdsup://Directions/FactSet Auditing Viewer?action=AUDIT_VALUE&amp;DB=129&amp;ID1=78464R10&amp;VALUEID=02001&amp;SDATE=201003&amp;PERIODTYPE=QTR_STD&amp;window=popup_no_bar&amp;width=385&amp;height=120&amp;START_MAXIMIZED=FALSE&amp;creator=factset&amp;display_string=Audit"}</definedName>
    <definedName name="_388__FDSAUDITLINK__" hidden="1">{"fdsup://Directions/FactSet Auditing Viewer?action=AUDIT_VALUE&amp;DB=129&amp;ID1=78464R10&amp;VALUEID=02001&amp;SDATE=201003&amp;PERIODTYPE=QTR_STD&amp;window=popup_no_bar&amp;width=385&amp;height=120&amp;START_MAXIMIZED=FALSE&amp;creator=factset&amp;display_string=Audit"}</definedName>
    <definedName name="_388__FDSAUDITLINK___1" localSheetId="4" hidden="1">{"fdsup://Directions/FactSet Auditing Viewer?action=AUDIT_VALUE&amp;DB=129&amp;ID1=78464R10&amp;VALUEID=02001&amp;SDATE=201003&amp;PERIODTYPE=QTR_STD&amp;window=popup_no_bar&amp;width=385&amp;height=120&amp;START_MAXIMIZED=FALSE&amp;creator=factset&amp;display_string=Audit"}</definedName>
    <definedName name="_388__FDSAUDITLINK___1" hidden="1">{"fdsup://Directions/FactSet Auditing Viewer?action=AUDIT_VALUE&amp;DB=129&amp;ID1=78464R10&amp;VALUEID=02001&amp;SDATE=201003&amp;PERIODTYPE=QTR_STD&amp;window=popup_no_bar&amp;width=385&amp;height=120&amp;START_MAXIMIZED=FALSE&amp;creator=factset&amp;display_string=Audit"}</definedName>
    <definedName name="_389__FDSAUDITLINK__" localSheetId="4" hidden="1">{"fdsup://Directions/FactSet Auditing Viewer?action=AUDIT_VALUE&amp;DB=129&amp;ID1=78390X10&amp;VALUEID=02001&amp;SDATE=201001&amp;PERIODTYPE=QTR_STD&amp;window=popup_no_bar&amp;width=385&amp;height=120&amp;START_MAXIMIZED=FALSE&amp;creator=factset&amp;display_string=Audit"}</definedName>
    <definedName name="_389__FDSAUDITLINK__" localSheetId="15" hidden="1">{"fdsup://Directions/FactSet Auditing Viewer?action=AUDIT_VALUE&amp;DB=129&amp;ID1=78390X10&amp;VALUEID=02001&amp;SDATE=201001&amp;PERIODTYPE=QTR_STD&amp;window=popup_no_bar&amp;width=385&amp;height=120&amp;START_MAXIMIZED=FALSE&amp;creator=factset&amp;display_string=Audit"}</definedName>
    <definedName name="_389__FDSAUDITLINK__" hidden="1">{"fdsup://Directions/FactSet Auditing Viewer?action=AUDIT_VALUE&amp;DB=129&amp;ID1=78390X10&amp;VALUEID=02001&amp;SDATE=201001&amp;PERIODTYPE=QTR_STD&amp;window=popup_no_bar&amp;width=385&amp;height=120&amp;START_MAXIMIZED=FALSE&amp;creator=factset&amp;display_string=Audit"}</definedName>
    <definedName name="_389__FDSAUDITLINK___1" localSheetId="4" hidden="1">{"fdsup://Directions/FactSet Auditing Viewer?action=AUDIT_VALUE&amp;DB=129&amp;ID1=78390X10&amp;VALUEID=02001&amp;SDATE=201001&amp;PERIODTYPE=QTR_STD&amp;window=popup_no_bar&amp;width=385&amp;height=120&amp;START_MAXIMIZED=FALSE&amp;creator=factset&amp;display_string=Audit"}</definedName>
    <definedName name="_389__FDSAUDITLINK___1" hidden="1">{"fdsup://Directions/FactSet Auditing Viewer?action=AUDIT_VALUE&amp;DB=129&amp;ID1=78390X10&amp;VALUEID=02001&amp;SDATE=201001&amp;PERIODTYPE=QTR_STD&amp;window=popup_no_bar&amp;width=385&amp;height=120&amp;START_MAXIMIZED=FALSE&amp;creator=factset&amp;display_string=Audit"}</definedName>
    <definedName name="_39__FDSAUDITLINK__" localSheetId="4" hidden="1">{"fdsup://directions/FAT Viewer?action=UPDATE&amp;creator=factset&amp;DYN_ARGS=TRUE&amp;DOC_NAME=FAT:FQL_AUDITING_CLIENT_TEMPLATE.FAT&amp;display_string=Audit&amp;VAR:KEY=LOPGHWHAPU&amp;VAR:QUERY=RkZfUEFZX09VVF9SQVRJTyhBTk4sTk9XKQ==&amp;WINDOW=FIRST_POPUP&amp;HEIGHT=450&amp;WIDTH=450&amp;START_MA","XIMIZED=FALSE&amp;VAR:CALENDAR=FIVEDAY&amp;VAR:SYMBOL=AZN&amp;VAR:INDEX=0"}</definedName>
    <definedName name="_39__FDSAUDITLINK__" localSheetId="15" hidden="1">{"fdsup://directions/FAT Viewer?action=UPDATE&amp;creator=factset&amp;DYN_ARGS=TRUE&amp;DOC_NAME=FAT:FQL_AUDITING_CLIENT_TEMPLATE.FAT&amp;display_string=Audit&amp;VAR:KEY=LOPGHWHAPU&amp;VAR:QUERY=RkZfUEFZX09VVF9SQVRJTyhBTk4sTk9XKQ==&amp;WINDOW=FIRST_POPUP&amp;HEIGHT=450&amp;WIDTH=450&amp;START_MA","XIMIZED=FALSE&amp;VAR:CALENDAR=FIVEDAY&amp;VAR:SYMBOL=AZN&amp;VAR:INDEX=0"}</definedName>
    <definedName name="_39__FDSAUDITLINK__" hidden="1">{"fdsup://directions/FAT Viewer?action=UPDATE&amp;creator=factset&amp;DYN_ARGS=TRUE&amp;DOC_NAME=FAT:FQL_AUDITING_CLIENT_TEMPLATE.FAT&amp;display_string=Audit&amp;VAR:KEY=LOPGHWHAPU&amp;VAR:QUERY=RkZfUEFZX09VVF9SQVRJTyhBTk4sTk9XKQ==&amp;WINDOW=FIRST_POPUP&amp;HEIGHT=450&amp;WIDTH=450&amp;START_MA","XIMIZED=FALSE&amp;VAR:CALENDAR=FIVEDAY&amp;VAR:SYMBOL=AZN&amp;VAR:INDEX=0"}</definedName>
    <definedName name="_39__FDSAUDITLINK___1" localSheetId="4" hidden="1">{"fdsup://directions/FAT Viewer?action=UPDATE&amp;creator=factset&amp;DYN_ARGS=TRUE&amp;DOC_NAME=FAT:FQL_AUDITING_CLIENT_TEMPLATE.FAT&amp;display_string=Audit&amp;VAR:KEY=LOPGHWHAPU&amp;VAR:QUERY=RkZfUEFZX09VVF9SQVRJTyhBTk4sTk9XKQ==&amp;WINDOW=FIRST_POPUP&amp;HEIGHT=450&amp;WIDTH=450&amp;START_MA","XIMIZED=FALSE&amp;VAR:CALENDAR=FIVEDAY&amp;VAR:SYMBOL=AZN&amp;VAR:INDEX=0"}</definedName>
    <definedName name="_39__FDSAUDITLINK___1" hidden="1">{"fdsup://directions/FAT Viewer?action=UPDATE&amp;creator=factset&amp;DYN_ARGS=TRUE&amp;DOC_NAME=FAT:FQL_AUDITING_CLIENT_TEMPLATE.FAT&amp;display_string=Audit&amp;VAR:KEY=LOPGHWHAPU&amp;VAR:QUERY=RkZfUEFZX09VVF9SQVRJTyhBTk4sTk9XKQ==&amp;WINDOW=FIRST_POPUP&amp;HEIGHT=450&amp;WIDTH=450&amp;START_MA","XIMIZED=FALSE&amp;VAR:CALENDAR=FIVEDAY&amp;VAR:SYMBOL=AZN&amp;VAR:INDEX=0"}</definedName>
    <definedName name="_390__FDSAUDITLINK__" localSheetId="4" hidden="1">{"fdsup://Directions/FactSet Auditing Viewer?action=AUDIT_VALUE&amp;DB=129&amp;ID1=78390X10&amp;VALUEID=05194&amp;SDATE=201001&amp;PERIODTYPE=QTR_STD&amp;window=popup_no_bar&amp;width=385&amp;height=120&amp;START_MAXIMIZED=FALSE&amp;creator=factset&amp;display_string=Audit"}</definedName>
    <definedName name="_390__FDSAUDITLINK__" localSheetId="15" hidden="1">{"fdsup://Directions/FactSet Auditing Viewer?action=AUDIT_VALUE&amp;DB=129&amp;ID1=78390X10&amp;VALUEID=05194&amp;SDATE=201001&amp;PERIODTYPE=QTR_STD&amp;window=popup_no_bar&amp;width=385&amp;height=120&amp;START_MAXIMIZED=FALSE&amp;creator=factset&amp;display_string=Audit"}</definedName>
    <definedName name="_390__FDSAUDITLINK__" hidden="1">{"fdsup://Directions/FactSet Auditing Viewer?action=AUDIT_VALUE&amp;DB=129&amp;ID1=78390X10&amp;VALUEID=05194&amp;SDATE=201001&amp;PERIODTYPE=QTR_STD&amp;window=popup_no_bar&amp;width=385&amp;height=120&amp;START_MAXIMIZED=FALSE&amp;creator=factset&amp;display_string=Audit"}</definedName>
    <definedName name="_390__FDSAUDITLINK___1" localSheetId="4" hidden="1">{"fdsup://Directions/FactSet Auditing Viewer?action=AUDIT_VALUE&amp;DB=129&amp;ID1=78390X10&amp;VALUEID=05194&amp;SDATE=201001&amp;PERIODTYPE=QTR_STD&amp;window=popup_no_bar&amp;width=385&amp;height=120&amp;START_MAXIMIZED=FALSE&amp;creator=factset&amp;display_string=Audit"}</definedName>
    <definedName name="_390__FDSAUDITLINK___1" hidden="1">{"fdsup://Directions/FactSet Auditing Viewer?action=AUDIT_VALUE&amp;DB=129&amp;ID1=78390X10&amp;VALUEID=05194&amp;SDATE=201001&amp;PERIODTYPE=QTR_STD&amp;window=popup_no_bar&amp;width=385&amp;height=120&amp;START_MAXIMIZED=FALSE&amp;creator=factset&amp;display_string=Audit"}</definedName>
    <definedName name="_391__FDSAUDITLINK__" localSheetId="4" hidden="1">{"fdsup://Directions/FAT Viewer?action=UPDATE&amp;creator=factset&amp;DOC_NAME=fat:reuters_qtrly_shs_src_window.fat&amp;display_string=Audit&amp;DYN_ARGS=TRUE&amp;VAR:ID1=86815710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1__FDSAUDITLINK__" localSheetId="15" hidden="1">{"fdsup://Directions/FAT Viewer?action=UPDATE&amp;creator=factset&amp;DOC_NAME=fat:reuters_qtrly_shs_src_window.fat&amp;display_string=Audit&amp;DYN_ARGS=TRUE&amp;VAR:ID1=86815710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1__FDSAUDITLINK__" hidden="1">{"fdsup://Directions/FAT Viewer?action=UPDATE&amp;creator=factset&amp;DOC_NAME=fat:reuters_qtrly_shs_src_window.fat&amp;display_string=Audit&amp;DYN_ARGS=TRUE&amp;VAR:ID1=86815710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1__FDSAUDITLINK___1" localSheetId="4" hidden="1">{"fdsup://Directions/FAT Viewer?action=UPDATE&amp;creator=factset&amp;DOC_NAME=fat:reuters_qtrly_shs_src_window.fat&amp;display_string=Audit&amp;DYN_ARGS=TRUE&amp;VAR:ID1=86815710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1__FDSAUDITLINK___1" hidden="1">{"fdsup://Directions/FAT Viewer?action=UPDATE&amp;creator=factset&amp;DOC_NAME=fat:reuters_qtrly_shs_src_window.fat&amp;display_string=Audit&amp;DYN_ARGS=TRUE&amp;VAR:ID1=86815710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2__FDSAUDITLINK__" localSheetId="4" hidden="1">{"fdsup://Directions/FAT Viewer?action=UPDATE&amp;creator=factset&amp;DOC_NAME=fat:reuters_qtrly_shs_src_window.fat&amp;display_string=Audit&amp;DYN_ARGS=TRUE&amp;VAR:ID1=81190410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2__FDSAUDITLINK__" localSheetId="15" hidden="1">{"fdsup://Directions/FAT Viewer?action=UPDATE&amp;creator=factset&amp;DOC_NAME=fat:reuters_qtrly_shs_src_window.fat&amp;display_string=Audit&amp;DYN_ARGS=TRUE&amp;VAR:ID1=81190410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2__FDSAUDITLINK__" hidden="1">{"fdsup://Directions/FAT Viewer?action=UPDATE&amp;creator=factset&amp;DOC_NAME=fat:reuters_qtrly_shs_src_window.fat&amp;display_string=Audit&amp;DYN_ARGS=TRUE&amp;VAR:ID1=81190410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2__FDSAUDITLINK___1" localSheetId="4" hidden="1">{"fdsup://Directions/FAT Viewer?action=UPDATE&amp;creator=factset&amp;DOC_NAME=fat:reuters_qtrly_shs_src_window.fat&amp;display_string=Audit&amp;DYN_ARGS=TRUE&amp;VAR:ID1=81190410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2__FDSAUDITLINK___1" hidden="1">{"fdsup://Directions/FAT Viewer?action=UPDATE&amp;creator=factset&amp;DOC_NAME=fat:reuters_qtrly_shs_src_window.fat&amp;display_string=Audit&amp;DYN_ARGS=TRUE&amp;VAR:ID1=81190410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3__FDSAUDITLINK__" localSheetId="4" hidden="1">{"fdsup://Directions/FAT Viewer?action=UPDATE&amp;creator=factset&amp;DOC_NAME=fat:reuters_qtrly_shs_src_window.fat&amp;display_string=Audit&amp;DYN_ARGS=TRUE&amp;VAR:ID1=49291410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3__FDSAUDITLINK__" localSheetId="15" hidden="1">{"fdsup://Directions/FAT Viewer?action=UPDATE&amp;creator=factset&amp;DOC_NAME=fat:reuters_qtrly_shs_src_window.fat&amp;display_string=Audit&amp;DYN_ARGS=TRUE&amp;VAR:ID1=49291410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3__FDSAUDITLINK__" hidden="1">{"fdsup://Directions/FAT Viewer?action=UPDATE&amp;creator=factset&amp;DOC_NAME=fat:reuters_qtrly_shs_src_window.fat&amp;display_string=Audit&amp;DYN_ARGS=TRUE&amp;VAR:ID1=49291410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3__FDSAUDITLINK___1" localSheetId="4" hidden="1">{"fdsup://Directions/FAT Viewer?action=UPDATE&amp;creator=factset&amp;DOC_NAME=fat:reuters_qtrly_shs_src_window.fat&amp;display_string=Audit&amp;DYN_ARGS=TRUE&amp;VAR:ID1=49291410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3__FDSAUDITLINK___1" hidden="1">{"fdsup://Directions/FAT Viewer?action=UPDATE&amp;creator=factset&amp;DOC_NAME=fat:reuters_qtrly_shs_src_window.fat&amp;display_string=Audit&amp;DYN_ARGS=TRUE&amp;VAR:ID1=49291410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4__FDSAUDITLINK__" localSheetId="4" hidden="1">{"fdsup://Directions/FAT Viewer?action=UPDATE&amp;creator=factset&amp;DOC_NAME=fat:reuters_qtrly_shs_src_window.fat&amp;display_string=Audit&amp;DYN_ARGS=TRUE&amp;VAR:ID1=44054310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4__FDSAUDITLINK__" localSheetId="15" hidden="1">{"fdsup://Directions/FAT Viewer?action=UPDATE&amp;creator=factset&amp;DOC_NAME=fat:reuters_qtrly_shs_src_window.fat&amp;display_string=Audit&amp;DYN_ARGS=TRUE&amp;VAR:ID1=44054310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4__FDSAUDITLINK__" hidden="1">{"fdsup://Directions/FAT Viewer?action=UPDATE&amp;creator=factset&amp;DOC_NAME=fat:reuters_qtrly_shs_src_window.fat&amp;display_string=Audit&amp;DYN_ARGS=TRUE&amp;VAR:ID1=44054310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4__FDSAUDITLINK___1" localSheetId="4" hidden="1">{"fdsup://Directions/FAT Viewer?action=UPDATE&amp;creator=factset&amp;DOC_NAME=fat:reuters_qtrly_shs_src_window.fat&amp;display_string=Audit&amp;DYN_ARGS=TRUE&amp;VAR:ID1=44054310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4__FDSAUDITLINK___1" hidden="1">{"fdsup://Directions/FAT Viewer?action=UPDATE&amp;creator=factset&amp;DOC_NAME=fat:reuters_qtrly_shs_src_window.fat&amp;display_string=Audit&amp;DYN_ARGS=TRUE&amp;VAR:ID1=44054310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395__FDSAUDITLINK__" localSheetId="4" hidden="1">{"fdsup://Directions/FactSet Auditing Viewer?action=AUDIT_VALUE&amp;DB=129&amp;ID1=62886K10&amp;VALUEID=02001&amp;SDATE=200903&amp;PERIODTYPE=QTR_STD&amp;window=popup_no_bar&amp;width=385&amp;height=120&amp;START_MAXIMIZED=FALSE&amp;creator=factset&amp;display_string=Audit"}</definedName>
    <definedName name="_395__FDSAUDITLINK__" localSheetId="15" hidden="1">{"fdsup://Directions/FactSet Auditing Viewer?action=AUDIT_VALUE&amp;DB=129&amp;ID1=62886K10&amp;VALUEID=02001&amp;SDATE=200903&amp;PERIODTYPE=QTR_STD&amp;window=popup_no_bar&amp;width=385&amp;height=120&amp;START_MAXIMIZED=FALSE&amp;creator=factset&amp;display_string=Audit"}</definedName>
    <definedName name="_395__FDSAUDITLINK__" hidden="1">{"fdsup://Directions/FactSet Auditing Viewer?action=AUDIT_VALUE&amp;DB=129&amp;ID1=62886K10&amp;VALUEID=02001&amp;SDATE=200903&amp;PERIODTYPE=QTR_STD&amp;window=popup_no_bar&amp;width=385&amp;height=120&amp;START_MAXIMIZED=FALSE&amp;creator=factset&amp;display_string=Audit"}</definedName>
    <definedName name="_395__FDSAUDITLINK___1" localSheetId="4" hidden="1">{"fdsup://Directions/FactSet Auditing Viewer?action=AUDIT_VALUE&amp;DB=129&amp;ID1=62886K10&amp;VALUEID=02001&amp;SDATE=200903&amp;PERIODTYPE=QTR_STD&amp;window=popup_no_bar&amp;width=385&amp;height=120&amp;START_MAXIMIZED=FALSE&amp;creator=factset&amp;display_string=Audit"}</definedName>
    <definedName name="_395__FDSAUDITLINK___1" hidden="1">{"fdsup://Directions/FactSet Auditing Viewer?action=AUDIT_VALUE&amp;DB=129&amp;ID1=62886K10&amp;VALUEID=02001&amp;SDATE=200903&amp;PERIODTYPE=QTR_STD&amp;window=popup_no_bar&amp;width=385&amp;height=120&amp;START_MAXIMIZED=FALSE&amp;creator=factset&amp;display_string=Audit"}</definedName>
    <definedName name="_396__FDSAUDITLINK__" localSheetId="4" hidden="1">{"fdsup://Directions/FactSet Auditing Viewer?action=AUDIT_VALUE&amp;DB=129&amp;ID1=85453210&amp;VALUEID=02001&amp;SDATE=200902&amp;PERIODTYPE=QTR_STD&amp;window=popup_no_bar&amp;width=385&amp;height=120&amp;START_MAXIMIZED=FALSE&amp;creator=factset&amp;display_string=Audit"}</definedName>
    <definedName name="_396__FDSAUDITLINK__" localSheetId="15" hidden="1">{"fdsup://Directions/FactSet Auditing Viewer?action=AUDIT_VALUE&amp;DB=129&amp;ID1=85453210&amp;VALUEID=02001&amp;SDATE=200902&amp;PERIODTYPE=QTR_STD&amp;window=popup_no_bar&amp;width=385&amp;height=120&amp;START_MAXIMIZED=FALSE&amp;creator=factset&amp;display_string=Audit"}</definedName>
    <definedName name="_396__FDSAUDITLINK__" hidden="1">{"fdsup://Directions/FactSet Auditing Viewer?action=AUDIT_VALUE&amp;DB=129&amp;ID1=85453210&amp;VALUEID=02001&amp;SDATE=200902&amp;PERIODTYPE=QTR_STD&amp;window=popup_no_bar&amp;width=385&amp;height=120&amp;START_MAXIMIZED=FALSE&amp;creator=factset&amp;display_string=Audit"}</definedName>
    <definedName name="_396__FDSAUDITLINK___1" localSheetId="4" hidden="1">{"fdsup://Directions/FactSet Auditing Viewer?action=AUDIT_VALUE&amp;DB=129&amp;ID1=85453210&amp;VALUEID=02001&amp;SDATE=200902&amp;PERIODTYPE=QTR_STD&amp;window=popup_no_bar&amp;width=385&amp;height=120&amp;START_MAXIMIZED=FALSE&amp;creator=factset&amp;display_string=Audit"}</definedName>
    <definedName name="_396__FDSAUDITLINK___1" hidden="1">{"fdsup://Directions/FactSet Auditing Viewer?action=AUDIT_VALUE&amp;DB=129&amp;ID1=85453210&amp;VALUEID=02001&amp;SDATE=200902&amp;PERIODTYPE=QTR_STD&amp;window=popup_no_bar&amp;width=385&amp;height=120&amp;START_MAXIMIZED=FALSE&amp;creator=factset&amp;display_string=Audit"}</definedName>
    <definedName name="_397__FDSAUDITLINK__" localSheetId="4" hidden="1">{"fdsup://Directions/FactSet Auditing Viewer?action=AUDIT_VALUE&amp;DB=129&amp;ID1=56456310&amp;VALUEID=02001&amp;SDATE=200903&amp;PERIODTYPE=QTR_STD&amp;window=popup_no_bar&amp;width=385&amp;height=120&amp;START_MAXIMIZED=FALSE&amp;creator=factset&amp;display_string=Audit"}</definedName>
    <definedName name="_397__FDSAUDITLINK__" localSheetId="15" hidden="1">{"fdsup://Directions/FactSet Auditing Viewer?action=AUDIT_VALUE&amp;DB=129&amp;ID1=56456310&amp;VALUEID=02001&amp;SDATE=200903&amp;PERIODTYPE=QTR_STD&amp;window=popup_no_bar&amp;width=385&amp;height=120&amp;START_MAXIMIZED=FALSE&amp;creator=factset&amp;display_string=Audit"}</definedName>
    <definedName name="_397__FDSAUDITLINK__" hidden="1">{"fdsup://Directions/FactSet Auditing Viewer?action=AUDIT_VALUE&amp;DB=129&amp;ID1=56456310&amp;VALUEID=02001&amp;SDATE=200903&amp;PERIODTYPE=QTR_STD&amp;window=popup_no_bar&amp;width=385&amp;height=120&amp;START_MAXIMIZED=FALSE&amp;creator=factset&amp;display_string=Audit"}</definedName>
    <definedName name="_397__FDSAUDITLINK___1" localSheetId="4" hidden="1">{"fdsup://Directions/FactSet Auditing Viewer?action=AUDIT_VALUE&amp;DB=129&amp;ID1=56456310&amp;VALUEID=02001&amp;SDATE=200903&amp;PERIODTYPE=QTR_STD&amp;window=popup_no_bar&amp;width=385&amp;height=120&amp;START_MAXIMIZED=FALSE&amp;creator=factset&amp;display_string=Audit"}</definedName>
    <definedName name="_397__FDSAUDITLINK___1" hidden="1">{"fdsup://Directions/FactSet Auditing Viewer?action=AUDIT_VALUE&amp;DB=129&amp;ID1=56456310&amp;VALUEID=02001&amp;SDATE=200903&amp;PERIODTYPE=QTR_STD&amp;window=popup_no_bar&amp;width=385&amp;height=120&amp;START_MAXIMIZED=FALSE&amp;creator=factset&amp;display_string=Audit"}</definedName>
    <definedName name="_398__FDSAUDITLINK__" localSheetId="4" hidden="1">{"fdsup://Directions/FactSet Auditing Viewer?action=AUDIT_VALUE&amp;DB=129&amp;ID1=12719030&amp;VALUEID=02001&amp;SDATE=201001&amp;PERIODTYPE=QTR_STD&amp;window=popup_no_bar&amp;width=385&amp;height=120&amp;START_MAXIMIZED=FALSE&amp;creator=factset&amp;display_string=Audit"}</definedName>
    <definedName name="_398__FDSAUDITLINK__" localSheetId="15" hidden="1">{"fdsup://Directions/FactSet Auditing Viewer?action=AUDIT_VALUE&amp;DB=129&amp;ID1=12719030&amp;VALUEID=02001&amp;SDATE=201001&amp;PERIODTYPE=QTR_STD&amp;window=popup_no_bar&amp;width=385&amp;height=120&amp;START_MAXIMIZED=FALSE&amp;creator=factset&amp;display_string=Audit"}</definedName>
    <definedName name="_398__FDSAUDITLINK__" hidden="1">{"fdsup://Directions/FactSet Auditing Viewer?action=AUDIT_VALUE&amp;DB=129&amp;ID1=12719030&amp;VALUEID=02001&amp;SDATE=201001&amp;PERIODTYPE=QTR_STD&amp;window=popup_no_bar&amp;width=385&amp;height=120&amp;START_MAXIMIZED=FALSE&amp;creator=factset&amp;display_string=Audit"}</definedName>
    <definedName name="_398__FDSAUDITLINK___1" localSheetId="4" hidden="1">{"fdsup://Directions/FactSet Auditing Viewer?action=AUDIT_VALUE&amp;DB=129&amp;ID1=12719030&amp;VALUEID=02001&amp;SDATE=201001&amp;PERIODTYPE=QTR_STD&amp;window=popup_no_bar&amp;width=385&amp;height=120&amp;START_MAXIMIZED=FALSE&amp;creator=factset&amp;display_string=Audit"}</definedName>
    <definedName name="_398__FDSAUDITLINK___1" hidden="1">{"fdsup://Directions/FactSet Auditing Viewer?action=AUDIT_VALUE&amp;DB=129&amp;ID1=12719030&amp;VALUEID=02001&amp;SDATE=201001&amp;PERIODTYPE=QTR_STD&amp;window=popup_no_bar&amp;width=385&amp;height=120&amp;START_MAXIMIZED=FALSE&amp;creator=factset&amp;display_string=Audit"}</definedName>
    <definedName name="_399__FDSAUDITLINK__" localSheetId="4" hidden="1">{"fdsup://Directions/FactSet Auditing Viewer?action=AUDIT_VALUE&amp;DB=129&amp;ID1=78464R10&amp;VALUEID=02001&amp;SDATE=201001&amp;PERIODTYPE=QTR_STD&amp;window=popup_no_bar&amp;width=385&amp;height=120&amp;START_MAXIMIZED=FALSE&amp;creator=factset&amp;display_string=Audit"}</definedName>
    <definedName name="_399__FDSAUDITLINK__" localSheetId="15" hidden="1">{"fdsup://Directions/FactSet Auditing Viewer?action=AUDIT_VALUE&amp;DB=129&amp;ID1=78464R10&amp;VALUEID=02001&amp;SDATE=201001&amp;PERIODTYPE=QTR_STD&amp;window=popup_no_bar&amp;width=385&amp;height=120&amp;START_MAXIMIZED=FALSE&amp;creator=factset&amp;display_string=Audit"}</definedName>
    <definedName name="_399__FDSAUDITLINK__" hidden="1">{"fdsup://Directions/FactSet Auditing Viewer?action=AUDIT_VALUE&amp;DB=129&amp;ID1=78464R10&amp;VALUEID=02001&amp;SDATE=201001&amp;PERIODTYPE=QTR_STD&amp;window=popup_no_bar&amp;width=385&amp;height=120&amp;START_MAXIMIZED=FALSE&amp;creator=factset&amp;display_string=Audit"}</definedName>
    <definedName name="_399__FDSAUDITLINK___1" localSheetId="4" hidden="1">{"fdsup://Directions/FactSet Auditing Viewer?action=AUDIT_VALUE&amp;DB=129&amp;ID1=78464R10&amp;VALUEID=02001&amp;SDATE=201001&amp;PERIODTYPE=QTR_STD&amp;window=popup_no_bar&amp;width=385&amp;height=120&amp;START_MAXIMIZED=FALSE&amp;creator=factset&amp;display_string=Audit"}</definedName>
    <definedName name="_399__FDSAUDITLINK___1" hidden="1">{"fdsup://Directions/FactSet Auditing Viewer?action=AUDIT_VALUE&amp;DB=129&amp;ID1=78464R10&amp;VALUEID=02001&amp;SDATE=201001&amp;PERIODTYPE=QTR_STD&amp;window=popup_no_bar&amp;width=385&amp;height=120&amp;START_MAXIMIZED=FALSE&amp;creator=factset&amp;display_string=Audit"}</definedName>
    <definedName name="_4__123Graph_AADV_PCGD" localSheetId="4" hidden="1">#REF!</definedName>
    <definedName name="_4__123Graph_AADV_PCGD" localSheetId="15" hidden="1">#REF!</definedName>
    <definedName name="_4__123Graph_AADV_PCGD" hidden="1">#REF!</definedName>
    <definedName name="_4__123Graph_ACHART_4" localSheetId="4" hidden="1">#REF!</definedName>
    <definedName name="_4__123Graph_ACHART_4" localSheetId="15" hidden="1">#REF!</definedName>
    <definedName name="_4__123Graph_ACHART_4" hidden="1">#REF!</definedName>
    <definedName name="_4__123Graph_AR_M_MARG" localSheetId="4" hidden="1">#REF!</definedName>
    <definedName name="_4__123Graph_AR_M_MARG" localSheetId="15" hidden="1">#REF!</definedName>
    <definedName name="_4__123Graph_AR_M_MARG" hidden="1">#REF!</definedName>
    <definedName name="_4__FDSAUDITLINK__" localSheetId="4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__FDSAUDITLINK__" localSheetId="15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__FDSAUDITLINK__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__FDSAUDITLINK___1" localSheetId="4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__FDSAUDITLINK___1" hidden="1">{"fdsup://Directions/FAT Viewer?action=UPDATE&amp;creator=factset&amp;DOC_NAME=fat:reuters_qtrly_source_window.fat&amp;display_string=Audit&amp;DYN_ARGS=TRUE&amp;VAR:ID1=62886K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0__FDSAUDITLINK__" localSheetId="4" hidden="1">{"fdsup://directions/FAT Viewer?action=UPDATE&amp;creator=factset&amp;DYN_ARGS=TRUE&amp;DOC_NAME=FAT:FQL_AUDITING_CLIENT_TEMPLATE.FAT&amp;display_string=Audit&amp;VAR:KEY=ZCLCRSDAPS&amp;VAR:QUERY=RkZfUEFZX09VVF9SQVRJTyhBTk4sTk9XKQ==&amp;WINDOW=FIRST_POPUP&amp;HEIGHT=450&amp;WIDTH=450&amp;START_MA","XIMIZED=FALSE&amp;VAR:CALENDAR=FIVEDAY&amp;VAR:SYMBOL=PFE&amp;VAR:INDEX=0"}</definedName>
    <definedName name="_40__FDSAUDITLINK__" localSheetId="15" hidden="1">{"fdsup://directions/FAT Viewer?action=UPDATE&amp;creator=factset&amp;DYN_ARGS=TRUE&amp;DOC_NAME=FAT:FQL_AUDITING_CLIENT_TEMPLATE.FAT&amp;display_string=Audit&amp;VAR:KEY=ZCLCRSDAPS&amp;VAR:QUERY=RkZfUEFZX09VVF9SQVRJTyhBTk4sTk9XKQ==&amp;WINDOW=FIRST_POPUP&amp;HEIGHT=450&amp;WIDTH=450&amp;START_MA","XIMIZED=FALSE&amp;VAR:CALENDAR=FIVEDAY&amp;VAR:SYMBOL=PFE&amp;VAR:INDEX=0"}</definedName>
    <definedName name="_40__FDSAUDITLINK__" hidden="1">{"fdsup://directions/FAT Viewer?action=UPDATE&amp;creator=factset&amp;DYN_ARGS=TRUE&amp;DOC_NAME=FAT:FQL_AUDITING_CLIENT_TEMPLATE.FAT&amp;display_string=Audit&amp;VAR:KEY=ZCLCRSDAPS&amp;VAR:QUERY=RkZfUEFZX09VVF9SQVRJTyhBTk4sTk9XKQ==&amp;WINDOW=FIRST_POPUP&amp;HEIGHT=450&amp;WIDTH=450&amp;START_MA","XIMIZED=FALSE&amp;VAR:CALENDAR=FIVEDAY&amp;VAR:SYMBOL=PFE&amp;VAR:INDEX=0"}</definedName>
    <definedName name="_40__FDSAUDITLINK___1" localSheetId="4" hidden="1">{"fdsup://directions/FAT Viewer?action=UPDATE&amp;creator=factset&amp;DYN_ARGS=TRUE&amp;DOC_NAME=FAT:FQL_AUDITING_CLIENT_TEMPLATE.FAT&amp;display_string=Audit&amp;VAR:KEY=ZCLCRSDAPS&amp;VAR:QUERY=RkZfUEFZX09VVF9SQVRJTyhBTk4sTk9XKQ==&amp;WINDOW=FIRST_POPUP&amp;HEIGHT=450&amp;WIDTH=450&amp;START_MA","XIMIZED=FALSE&amp;VAR:CALENDAR=FIVEDAY&amp;VAR:SYMBOL=PFE&amp;VAR:INDEX=0"}</definedName>
    <definedName name="_40__FDSAUDITLINK___1" hidden="1">{"fdsup://directions/FAT Viewer?action=UPDATE&amp;creator=factset&amp;DYN_ARGS=TRUE&amp;DOC_NAME=FAT:FQL_AUDITING_CLIENT_TEMPLATE.FAT&amp;display_string=Audit&amp;VAR:KEY=ZCLCRSDAPS&amp;VAR:QUERY=RkZfUEFZX09VVF9SQVRJTyhBTk4sTk9XKQ==&amp;WINDOW=FIRST_POPUP&amp;HEIGHT=450&amp;WIDTH=450&amp;START_MA","XIMIZED=FALSE&amp;VAR:CALENDAR=FIVEDAY&amp;VAR:SYMBOL=PFE&amp;VAR:INDEX=0"}</definedName>
    <definedName name="_400__FDSAUDITLINK__" localSheetId="4" hidden="1">{"fdsup://Directions/FactSet Auditing Viewer?action=AUDIT_VALUE&amp;DB=129&amp;ID1=78390X10&amp;VALUEID=02001&amp;SDATE=200903&amp;PERIODTYPE=QTR_STD&amp;window=popup_no_bar&amp;width=385&amp;height=120&amp;START_MAXIMIZED=FALSE&amp;creator=factset&amp;display_string=Audit"}</definedName>
    <definedName name="_400__FDSAUDITLINK__" localSheetId="15" hidden="1">{"fdsup://Directions/FactSet Auditing Viewer?action=AUDIT_VALUE&amp;DB=129&amp;ID1=78390X10&amp;VALUEID=02001&amp;SDATE=200903&amp;PERIODTYPE=QTR_STD&amp;window=popup_no_bar&amp;width=385&amp;height=120&amp;START_MAXIMIZED=FALSE&amp;creator=factset&amp;display_string=Audit"}</definedName>
    <definedName name="_400__FDSAUDITLINK__" hidden="1">{"fdsup://Directions/FactSet Auditing Viewer?action=AUDIT_VALUE&amp;DB=129&amp;ID1=78390X10&amp;VALUEID=02001&amp;SDATE=200903&amp;PERIODTYPE=QTR_STD&amp;window=popup_no_bar&amp;width=385&amp;height=120&amp;START_MAXIMIZED=FALSE&amp;creator=factset&amp;display_string=Audit"}</definedName>
    <definedName name="_400__FDSAUDITLINK___1" localSheetId="4" hidden="1">{"fdsup://Directions/FactSet Auditing Viewer?action=AUDIT_VALUE&amp;DB=129&amp;ID1=78390X10&amp;VALUEID=02001&amp;SDATE=200903&amp;PERIODTYPE=QTR_STD&amp;window=popup_no_bar&amp;width=385&amp;height=120&amp;START_MAXIMIZED=FALSE&amp;creator=factset&amp;display_string=Audit"}</definedName>
    <definedName name="_400__FDSAUDITLINK___1" hidden="1">{"fdsup://Directions/FactSet Auditing Viewer?action=AUDIT_VALUE&amp;DB=129&amp;ID1=78390X10&amp;VALUEID=02001&amp;SDATE=200903&amp;PERIODTYPE=QTR_STD&amp;window=popup_no_bar&amp;width=385&amp;height=120&amp;START_MAXIMIZED=FALSE&amp;creator=factset&amp;display_string=Audit"}</definedName>
    <definedName name="_401__FDSAUDITLINK__" localSheetId="4" hidden="1">{"fdsup://Directions/FactSet Auditing Viewer?action=AUDIT_VALUE&amp;DB=129&amp;ID1=62886K10&amp;VALUEID=05194&amp;SDATE=200903&amp;PERIODTYPE=QTR_STD&amp;window=popup_no_bar&amp;width=385&amp;height=120&amp;START_MAXIMIZED=FALSE&amp;creator=factset&amp;display_string=Audit"}</definedName>
    <definedName name="_401__FDSAUDITLINK__" localSheetId="15" hidden="1">{"fdsup://Directions/FactSet Auditing Viewer?action=AUDIT_VALUE&amp;DB=129&amp;ID1=62886K10&amp;VALUEID=05194&amp;SDATE=200903&amp;PERIODTYPE=QTR_STD&amp;window=popup_no_bar&amp;width=385&amp;height=120&amp;START_MAXIMIZED=FALSE&amp;creator=factset&amp;display_string=Audit"}</definedName>
    <definedName name="_401__FDSAUDITLINK__" hidden="1">{"fdsup://Directions/FactSet Auditing Viewer?action=AUDIT_VALUE&amp;DB=129&amp;ID1=62886K10&amp;VALUEID=05194&amp;SDATE=200903&amp;PERIODTYPE=QTR_STD&amp;window=popup_no_bar&amp;width=385&amp;height=120&amp;START_MAXIMIZED=FALSE&amp;creator=factset&amp;display_string=Audit"}</definedName>
    <definedName name="_401__FDSAUDITLINK___1" localSheetId="4" hidden="1">{"fdsup://Directions/FactSet Auditing Viewer?action=AUDIT_VALUE&amp;DB=129&amp;ID1=62886K10&amp;VALUEID=05194&amp;SDATE=200903&amp;PERIODTYPE=QTR_STD&amp;window=popup_no_bar&amp;width=385&amp;height=120&amp;START_MAXIMIZED=FALSE&amp;creator=factset&amp;display_string=Audit"}</definedName>
    <definedName name="_401__FDSAUDITLINK___1" hidden="1">{"fdsup://Directions/FactSet Auditing Viewer?action=AUDIT_VALUE&amp;DB=129&amp;ID1=62886K10&amp;VALUEID=05194&amp;SDATE=200903&amp;PERIODTYPE=QTR_STD&amp;window=popup_no_bar&amp;width=385&amp;height=120&amp;START_MAXIMIZED=FALSE&amp;creator=factset&amp;display_string=Audit"}</definedName>
    <definedName name="_402__FDSAUDITLINK__" localSheetId="4" hidden="1">{"fdsup://Directions/FactSet Auditing Viewer?action=AUDIT_VALUE&amp;DB=129&amp;ID1=85453210&amp;VALUEID=05194&amp;SDATE=200902&amp;PERIODTYPE=QTR_STD&amp;window=popup_no_bar&amp;width=385&amp;height=120&amp;START_MAXIMIZED=FALSE&amp;creator=factset&amp;display_string=Audit"}</definedName>
    <definedName name="_402__FDSAUDITLINK__" localSheetId="15" hidden="1">{"fdsup://Directions/FactSet Auditing Viewer?action=AUDIT_VALUE&amp;DB=129&amp;ID1=85453210&amp;VALUEID=05194&amp;SDATE=200902&amp;PERIODTYPE=QTR_STD&amp;window=popup_no_bar&amp;width=385&amp;height=120&amp;START_MAXIMIZED=FALSE&amp;creator=factset&amp;display_string=Audit"}</definedName>
    <definedName name="_402__FDSAUDITLINK__" hidden="1">{"fdsup://Directions/FactSet Auditing Viewer?action=AUDIT_VALUE&amp;DB=129&amp;ID1=85453210&amp;VALUEID=05194&amp;SDATE=200902&amp;PERIODTYPE=QTR_STD&amp;window=popup_no_bar&amp;width=385&amp;height=120&amp;START_MAXIMIZED=FALSE&amp;creator=factset&amp;display_string=Audit"}</definedName>
    <definedName name="_402__FDSAUDITLINK___1" localSheetId="4" hidden="1">{"fdsup://Directions/FactSet Auditing Viewer?action=AUDIT_VALUE&amp;DB=129&amp;ID1=85453210&amp;VALUEID=05194&amp;SDATE=200902&amp;PERIODTYPE=QTR_STD&amp;window=popup_no_bar&amp;width=385&amp;height=120&amp;START_MAXIMIZED=FALSE&amp;creator=factset&amp;display_string=Audit"}</definedName>
    <definedName name="_402__FDSAUDITLINK___1" hidden="1">{"fdsup://Directions/FactSet Auditing Viewer?action=AUDIT_VALUE&amp;DB=129&amp;ID1=85453210&amp;VALUEID=05194&amp;SDATE=200902&amp;PERIODTYPE=QTR_STD&amp;window=popup_no_bar&amp;width=385&amp;height=120&amp;START_MAXIMIZED=FALSE&amp;creator=factset&amp;display_string=Audit"}</definedName>
    <definedName name="_403__FDSAUDITLINK__" localSheetId="4" hidden="1">{"fdsup://Directions/FactSet Auditing Viewer?action=AUDIT_VALUE&amp;DB=129&amp;ID1=56456310&amp;VALUEID=05194&amp;SDATE=200903&amp;PERIODTYPE=QTR_STD&amp;window=popup_no_bar&amp;width=385&amp;height=120&amp;START_MAXIMIZED=FALSE&amp;creator=factset&amp;display_string=Audit"}</definedName>
    <definedName name="_403__FDSAUDITLINK__" localSheetId="15" hidden="1">{"fdsup://Directions/FactSet Auditing Viewer?action=AUDIT_VALUE&amp;DB=129&amp;ID1=56456310&amp;VALUEID=05194&amp;SDATE=200903&amp;PERIODTYPE=QTR_STD&amp;window=popup_no_bar&amp;width=385&amp;height=120&amp;START_MAXIMIZED=FALSE&amp;creator=factset&amp;display_string=Audit"}</definedName>
    <definedName name="_403__FDSAUDITLINK__" hidden="1">{"fdsup://Directions/FactSet Auditing Viewer?action=AUDIT_VALUE&amp;DB=129&amp;ID1=56456310&amp;VALUEID=05194&amp;SDATE=200903&amp;PERIODTYPE=QTR_STD&amp;window=popup_no_bar&amp;width=385&amp;height=120&amp;START_MAXIMIZED=FALSE&amp;creator=factset&amp;display_string=Audit"}</definedName>
    <definedName name="_403__FDSAUDITLINK___1" localSheetId="4" hidden="1">{"fdsup://Directions/FactSet Auditing Viewer?action=AUDIT_VALUE&amp;DB=129&amp;ID1=56456310&amp;VALUEID=05194&amp;SDATE=200903&amp;PERIODTYPE=QTR_STD&amp;window=popup_no_bar&amp;width=385&amp;height=120&amp;START_MAXIMIZED=FALSE&amp;creator=factset&amp;display_string=Audit"}</definedName>
    <definedName name="_403__FDSAUDITLINK___1" hidden="1">{"fdsup://Directions/FactSet Auditing Viewer?action=AUDIT_VALUE&amp;DB=129&amp;ID1=56456310&amp;VALUEID=05194&amp;SDATE=200903&amp;PERIODTYPE=QTR_STD&amp;window=popup_no_bar&amp;width=385&amp;height=120&amp;START_MAXIMIZED=FALSE&amp;creator=factset&amp;display_string=Audit"}</definedName>
    <definedName name="_404__FDSAUDITLINK__" localSheetId="4" hidden="1">{"fdsup://Directions/FactSet Auditing Viewer?action=AUDIT_VALUE&amp;DB=129&amp;ID1=12719030&amp;VALUEID=05194&amp;SDATE=201001&amp;PERIODTYPE=QTR_STD&amp;window=popup_no_bar&amp;width=385&amp;height=120&amp;START_MAXIMIZED=FALSE&amp;creator=factset&amp;display_string=Audit"}</definedName>
    <definedName name="_404__FDSAUDITLINK__" localSheetId="15" hidden="1">{"fdsup://Directions/FactSet Auditing Viewer?action=AUDIT_VALUE&amp;DB=129&amp;ID1=12719030&amp;VALUEID=05194&amp;SDATE=201001&amp;PERIODTYPE=QTR_STD&amp;window=popup_no_bar&amp;width=385&amp;height=120&amp;START_MAXIMIZED=FALSE&amp;creator=factset&amp;display_string=Audit"}</definedName>
    <definedName name="_404__FDSAUDITLINK__" hidden="1">{"fdsup://Directions/FactSet Auditing Viewer?action=AUDIT_VALUE&amp;DB=129&amp;ID1=12719030&amp;VALUEID=05194&amp;SDATE=201001&amp;PERIODTYPE=QTR_STD&amp;window=popup_no_bar&amp;width=385&amp;height=120&amp;START_MAXIMIZED=FALSE&amp;creator=factset&amp;display_string=Audit"}</definedName>
    <definedName name="_404__FDSAUDITLINK___1" localSheetId="4" hidden="1">{"fdsup://Directions/FactSet Auditing Viewer?action=AUDIT_VALUE&amp;DB=129&amp;ID1=12719030&amp;VALUEID=05194&amp;SDATE=201001&amp;PERIODTYPE=QTR_STD&amp;window=popup_no_bar&amp;width=385&amp;height=120&amp;START_MAXIMIZED=FALSE&amp;creator=factset&amp;display_string=Audit"}</definedName>
    <definedName name="_404__FDSAUDITLINK___1" hidden="1">{"fdsup://Directions/FactSet Auditing Viewer?action=AUDIT_VALUE&amp;DB=129&amp;ID1=12719030&amp;VALUEID=05194&amp;SDATE=201001&amp;PERIODTYPE=QTR_STD&amp;window=popup_no_bar&amp;width=385&amp;height=120&amp;START_MAXIMIZED=FALSE&amp;creator=factset&amp;display_string=Audit"}</definedName>
    <definedName name="_405__FDSAUDITLINK__" localSheetId="4" hidden="1">{"fdsup://Directions/FactSet Auditing Viewer?action=AUDIT_VALUE&amp;DB=129&amp;ID1=78464R10&amp;VALUEID=05194&amp;SDATE=201001&amp;PERIODTYPE=QTR_STD&amp;window=popup_no_bar&amp;width=385&amp;height=120&amp;START_MAXIMIZED=FALSE&amp;creator=factset&amp;display_string=Audit"}</definedName>
    <definedName name="_405__FDSAUDITLINK__" localSheetId="15" hidden="1">{"fdsup://Directions/FactSet Auditing Viewer?action=AUDIT_VALUE&amp;DB=129&amp;ID1=78464R10&amp;VALUEID=05194&amp;SDATE=201001&amp;PERIODTYPE=QTR_STD&amp;window=popup_no_bar&amp;width=385&amp;height=120&amp;START_MAXIMIZED=FALSE&amp;creator=factset&amp;display_string=Audit"}</definedName>
    <definedName name="_405__FDSAUDITLINK__" hidden="1">{"fdsup://Directions/FactSet Auditing Viewer?action=AUDIT_VALUE&amp;DB=129&amp;ID1=78464R10&amp;VALUEID=05194&amp;SDATE=201001&amp;PERIODTYPE=QTR_STD&amp;window=popup_no_bar&amp;width=385&amp;height=120&amp;START_MAXIMIZED=FALSE&amp;creator=factset&amp;display_string=Audit"}</definedName>
    <definedName name="_405__FDSAUDITLINK___1" localSheetId="4" hidden="1">{"fdsup://Directions/FactSet Auditing Viewer?action=AUDIT_VALUE&amp;DB=129&amp;ID1=78464R10&amp;VALUEID=05194&amp;SDATE=201001&amp;PERIODTYPE=QTR_STD&amp;window=popup_no_bar&amp;width=385&amp;height=120&amp;START_MAXIMIZED=FALSE&amp;creator=factset&amp;display_string=Audit"}</definedName>
    <definedName name="_405__FDSAUDITLINK___1" hidden="1">{"fdsup://Directions/FactSet Auditing Viewer?action=AUDIT_VALUE&amp;DB=129&amp;ID1=78464R10&amp;VALUEID=05194&amp;SDATE=201001&amp;PERIODTYPE=QTR_STD&amp;window=popup_no_bar&amp;width=385&amp;height=120&amp;START_MAXIMIZED=FALSE&amp;creator=factset&amp;display_string=Audit"}</definedName>
    <definedName name="_406__FDSAUDITLINK__" localSheetId="4" hidden="1">{"fdsup://Directions/FactSet Auditing Viewer?action=AUDIT_VALUE&amp;DB=129&amp;ID1=78390X10&amp;VALUEID=05194&amp;SDATE=200903&amp;PERIODTYPE=QTR_STD&amp;window=popup_no_bar&amp;width=385&amp;height=120&amp;START_MAXIMIZED=FALSE&amp;creator=factset&amp;display_string=Audit"}</definedName>
    <definedName name="_406__FDSAUDITLINK__" localSheetId="15" hidden="1">{"fdsup://Directions/FactSet Auditing Viewer?action=AUDIT_VALUE&amp;DB=129&amp;ID1=78390X10&amp;VALUEID=05194&amp;SDATE=200903&amp;PERIODTYPE=QTR_STD&amp;window=popup_no_bar&amp;width=385&amp;height=120&amp;START_MAXIMIZED=FALSE&amp;creator=factset&amp;display_string=Audit"}</definedName>
    <definedName name="_406__FDSAUDITLINK__" hidden="1">{"fdsup://Directions/FactSet Auditing Viewer?action=AUDIT_VALUE&amp;DB=129&amp;ID1=78390X10&amp;VALUEID=05194&amp;SDATE=200903&amp;PERIODTYPE=QTR_STD&amp;window=popup_no_bar&amp;width=385&amp;height=120&amp;START_MAXIMIZED=FALSE&amp;creator=factset&amp;display_string=Audit"}</definedName>
    <definedName name="_406__FDSAUDITLINK___1" localSheetId="4" hidden="1">{"fdsup://Directions/FactSet Auditing Viewer?action=AUDIT_VALUE&amp;DB=129&amp;ID1=78390X10&amp;VALUEID=05194&amp;SDATE=200903&amp;PERIODTYPE=QTR_STD&amp;window=popup_no_bar&amp;width=385&amp;height=120&amp;START_MAXIMIZED=FALSE&amp;creator=factset&amp;display_string=Audit"}</definedName>
    <definedName name="_406__FDSAUDITLINK___1" hidden="1">{"fdsup://Directions/FactSet Auditing Viewer?action=AUDIT_VALUE&amp;DB=129&amp;ID1=78390X10&amp;VALUEID=05194&amp;SDATE=200903&amp;PERIODTYPE=QTR_STD&amp;window=popup_no_bar&amp;width=385&amp;height=120&amp;START_MAXIMIZED=FALSE&amp;creator=factset&amp;display_string=Audit"}</definedName>
    <definedName name="_407__FDSAUDITLINK__" localSheetId="4" hidden="1">{"fdsup://Directions/FAT Viewer?action=UPDATE&amp;creator=factset&amp;DOC_NAME=fat:reuters_annual_source_window.fat&amp;display_string=Audit&amp;DYN_ARGS=TRUE&amp;VAR:ID1=74451610&amp;VAR:RCODE=LMIN&amp;VAR:SDATE=19990999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407__FDSAUDITLINK__" localSheetId="15" hidden="1">{"fdsup://Directions/FAT Viewer?action=UPDATE&amp;creator=factset&amp;DOC_NAME=fat:reuters_annual_source_window.fat&amp;display_string=Audit&amp;DYN_ARGS=TRUE&amp;VAR:ID1=74451610&amp;VAR:RCODE=LMIN&amp;VAR:SDATE=19990999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407__FDSAUDITLINK__" hidden="1">{"fdsup://Directions/FAT Viewer?action=UPDATE&amp;creator=factset&amp;DOC_NAME=fat:reuters_annual_source_window.fat&amp;display_string=Audit&amp;DYN_ARGS=TRUE&amp;VAR:ID1=74451610&amp;VAR:RCODE=LMIN&amp;VAR:SDATE=19990999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407__FDSAUDITLINK___1" localSheetId="4" hidden="1">{"fdsup://Directions/FAT Viewer?action=UPDATE&amp;creator=factset&amp;DOC_NAME=fat:reuters_annual_source_window.fat&amp;display_string=Audit&amp;DYN_ARGS=TRUE&amp;VAR:ID1=74451610&amp;VAR:RCODE=LMIN&amp;VAR:SDATE=19990999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407__FDSAUDITLINK___1" hidden="1">{"fdsup://Directions/FAT Viewer?action=UPDATE&amp;creator=factset&amp;DOC_NAME=fat:reuters_annual_source_window.fat&amp;display_string=Audit&amp;DYN_ARGS=TRUE&amp;VAR:ID1=74451610&amp;VAR:RCODE=LMIN&amp;VAR:SDATE=19990999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408__FDSAUDITLINK__" localSheetId="4" hidden="1">{"fdsup://Directions/FAT Viewer?action=UPDATE&amp;creator=factset&amp;DOC_NAME=fat:reuters_qtrly_source_window.fat&amp;display_string=Audit&amp;DYN_ARGS=TRUE&amp;VAR:ID1=74451610&amp;VAR:RCODE=FDSPFDSTKTOTAL&amp;VAR:SDATE=20000999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08__FDSAUDITLINK__" localSheetId="15" hidden="1">{"fdsup://Directions/FAT Viewer?action=UPDATE&amp;creator=factset&amp;DOC_NAME=fat:reuters_qtrly_source_window.fat&amp;display_string=Audit&amp;DYN_ARGS=TRUE&amp;VAR:ID1=74451610&amp;VAR:RCODE=FDSPFDSTKTOTAL&amp;VAR:SDATE=20000999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08__FDSAUDITLINK__" hidden="1">{"fdsup://Directions/FAT Viewer?action=UPDATE&amp;creator=factset&amp;DOC_NAME=fat:reuters_qtrly_source_window.fat&amp;display_string=Audit&amp;DYN_ARGS=TRUE&amp;VAR:ID1=74451610&amp;VAR:RCODE=FDSPFDSTKTOTAL&amp;VAR:SDATE=20000999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08__FDSAUDITLINK___1" localSheetId="4" hidden="1">{"fdsup://Directions/FAT Viewer?action=UPDATE&amp;creator=factset&amp;DOC_NAME=fat:reuters_qtrly_source_window.fat&amp;display_string=Audit&amp;DYN_ARGS=TRUE&amp;VAR:ID1=74451610&amp;VAR:RCODE=FDSPFDSTKTOTAL&amp;VAR:SDATE=20000999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08__FDSAUDITLINK___1" hidden="1">{"fdsup://Directions/FAT Viewer?action=UPDATE&amp;creator=factset&amp;DOC_NAME=fat:reuters_qtrly_source_window.fat&amp;display_string=Audit&amp;DYN_ARGS=TRUE&amp;VAR:ID1=74451610&amp;VAR:RCODE=FDSPFDSTKTOTAL&amp;VAR:SDATE=20000999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09__FDSAUDITLINK__" localSheetId="4" hidden="1">{"fdsup://Directions/FAT Viewer?action=UPDATE&amp;creator=factset&amp;DOC_NAME=fat:reuters_qtrly_source_window.fat&amp;display_string=Audit&amp;DYN_ARGS=TRUE&amp;VAR:ID1=74451610&amp;VAR:RCODE=SCSI&amp;VAR:SDATE=20000999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09__FDSAUDITLINK__" localSheetId="15" hidden="1">{"fdsup://Directions/FAT Viewer?action=UPDATE&amp;creator=factset&amp;DOC_NAME=fat:reuters_qtrly_source_window.fat&amp;display_string=Audit&amp;DYN_ARGS=TRUE&amp;VAR:ID1=74451610&amp;VAR:RCODE=SCSI&amp;VAR:SDATE=20000999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09__FDSAUDITLINK__" hidden="1">{"fdsup://Directions/FAT Viewer?action=UPDATE&amp;creator=factset&amp;DOC_NAME=fat:reuters_qtrly_source_window.fat&amp;display_string=Audit&amp;DYN_ARGS=TRUE&amp;VAR:ID1=74451610&amp;VAR:RCODE=SCSI&amp;VAR:SDATE=20000999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09__FDSAUDITLINK___1" localSheetId="4" hidden="1">{"fdsup://Directions/FAT Viewer?action=UPDATE&amp;creator=factset&amp;DOC_NAME=fat:reuters_qtrly_source_window.fat&amp;display_string=Audit&amp;DYN_ARGS=TRUE&amp;VAR:ID1=74451610&amp;VAR:RCODE=SCSI&amp;VAR:SDATE=20000999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09__FDSAUDITLINK___1" hidden="1">{"fdsup://Directions/FAT Viewer?action=UPDATE&amp;creator=factset&amp;DOC_NAME=fat:reuters_qtrly_source_window.fat&amp;display_string=Audit&amp;DYN_ARGS=TRUE&amp;VAR:ID1=74451610&amp;VAR:RCODE=SCSI&amp;VAR:SDATE=20000999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1__FDSAUDITLINK__" localSheetId="4" hidden="1">{"fdsup://directions/FAT Viewer?action=UPDATE&amp;creator=factset&amp;DYN_ARGS=TRUE&amp;DOC_NAME=FAT:FQL_AUDITING_CLIENT_TEMPLATE.FAT&amp;display_string=Audit&amp;VAR:KEY=BYLCVWFIZG&amp;VAR:QUERY=RkZfUEFZX09VVF9SQVRJTyhBTk4sTk9XKQ==&amp;WINDOW=FIRST_POPUP&amp;HEIGHT=450&amp;WIDTH=450&amp;START_MA","XIMIZED=FALSE&amp;VAR:CALENDAR=FIVEDAY&amp;VAR:SYMBOL=MRK&amp;VAR:INDEX=0"}</definedName>
    <definedName name="_41__FDSAUDITLINK__" localSheetId="15" hidden="1">{"fdsup://directions/FAT Viewer?action=UPDATE&amp;creator=factset&amp;DYN_ARGS=TRUE&amp;DOC_NAME=FAT:FQL_AUDITING_CLIENT_TEMPLATE.FAT&amp;display_string=Audit&amp;VAR:KEY=BYLCVWFIZG&amp;VAR:QUERY=RkZfUEFZX09VVF9SQVRJTyhBTk4sTk9XKQ==&amp;WINDOW=FIRST_POPUP&amp;HEIGHT=450&amp;WIDTH=450&amp;START_MA","XIMIZED=FALSE&amp;VAR:CALENDAR=FIVEDAY&amp;VAR:SYMBOL=MRK&amp;VAR:INDEX=0"}</definedName>
    <definedName name="_41__FDSAUDITLINK__" hidden="1">{"fdsup://directions/FAT Viewer?action=UPDATE&amp;creator=factset&amp;DYN_ARGS=TRUE&amp;DOC_NAME=FAT:FQL_AUDITING_CLIENT_TEMPLATE.FAT&amp;display_string=Audit&amp;VAR:KEY=BYLCVWFIZG&amp;VAR:QUERY=RkZfUEFZX09VVF9SQVRJTyhBTk4sTk9XKQ==&amp;WINDOW=FIRST_POPUP&amp;HEIGHT=450&amp;WIDTH=450&amp;START_MA","XIMIZED=FALSE&amp;VAR:CALENDAR=FIVEDAY&amp;VAR:SYMBOL=MRK&amp;VAR:INDEX=0"}</definedName>
    <definedName name="_41__FDSAUDITLINK___1" localSheetId="4" hidden="1">{"fdsup://directions/FAT Viewer?action=UPDATE&amp;creator=factset&amp;DYN_ARGS=TRUE&amp;DOC_NAME=FAT:FQL_AUDITING_CLIENT_TEMPLATE.FAT&amp;display_string=Audit&amp;VAR:KEY=BYLCVWFIZG&amp;VAR:QUERY=RkZfUEFZX09VVF9SQVRJTyhBTk4sTk9XKQ==&amp;WINDOW=FIRST_POPUP&amp;HEIGHT=450&amp;WIDTH=450&amp;START_MA","XIMIZED=FALSE&amp;VAR:CALENDAR=FIVEDAY&amp;VAR:SYMBOL=MRK&amp;VAR:INDEX=0"}</definedName>
    <definedName name="_41__FDSAUDITLINK___1" hidden="1">{"fdsup://directions/FAT Viewer?action=UPDATE&amp;creator=factset&amp;DYN_ARGS=TRUE&amp;DOC_NAME=FAT:FQL_AUDITING_CLIENT_TEMPLATE.FAT&amp;display_string=Audit&amp;VAR:KEY=BYLCVWFIZG&amp;VAR:QUERY=RkZfUEFZX09VVF9SQVRJTyhBTk4sTk9XKQ==&amp;WINDOW=FIRST_POPUP&amp;HEIGHT=450&amp;WIDTH=450&amp;START_MA","XIMIZED=FALSE&amp;VAR:CALENDAR=FIVEDAY&amp;VAR:SYMBOL=MRK&amp;VAR:INDEX=0"}</definedName>
    <definedName name="_410__FDSAUDITLINK__" localSheetId="4" hidden="1">{"fdsup://Directions/FAT Viewer?action=UPDATE&amp;creator=factset&amp;DOC_NAME=fat:reuters_qtrly_source_window.fat&amp;display_string=Audit&amp;DYN_ARGS=TRUE&amp;VAR:ID1=74451610&amp;VAR:RCODE=STLD&amp;VAR:SDATE=20000999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10__FDSAUDITLINK__" localSheetId="15" hidden="1">{"fdsup://Directions/FAT Viewer?action=UPDATE&amp;creator=factset&amp;DOC_NAME=fat:reuters_qtrly_source_window.fat&amp;display_string=Audit&amp;DYN_ARGS=TRUE&amp;VAR:ID1=74451610&amp;VAR:RCODE=STLD&amp;VAR:SDATE=20000999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10__FDSAUDITLINK__" hidden="1">{"fdsup://Directions/FAT Viewer?action=UPDATE&amp;creator=factset&amp;DOC_NAME=fat:reuters_qtrly_source_window.fat&amp;display_string=Audit&amp;DYN_ARGS=TRUE&amp;VAR:ID1=74451610&amp;VAR:RCODE=STLD&amp;VAR:SDATE=20000999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10__FDSAUDITLINK___1" localSheetId="4" hidden="1">{"fdsup://Directions/FAT Viewer?action=UPDATE&amp;creator=factset&amp;DOC_NAME=fat:reuters_qtrly_source_window.fat&amp;display_string=Audit&amp;DYN_ARGS=TRUE&amp;VAR:ID1=74451610&amp;VAR:RCODE=STLD&amp;VAR:SDATE=20000999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10__FDSAUDITLINK___1" hidden="1">{"fdsup://Directions/FAT Viewer?action=UPDATE&amp;creator=factset&amp;DOC_NAME=fat:reuters_qtrly_source_window.fat&amp;display_string=Audit&amp;DYN_ARGS=TRUE&amp;VAR:ID1=74451610&amp;VAR:RCODE=STLD&amp;VAR:SDATE=20000999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11__FDSAUDITLINK__" localSheetId="4" hidden="1">{"fdsup://Directions/FAT Viewer?action=UPDATE&amp;creator=factset&amp;DOC_NAME=fat:reuters_annual_source_window.fat&amp;display_string=Audit&amp;DYN_ARGS=TRUE&amp;VAR:ID1=80685710&amp;VAR:RCODE=LMIN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411__FDSAUDITLINK__" localSheetId="15" hidden="1">{"fdsup://Directions/FAT Viewer?action=UPDATE&amp;creator=factset&amp;DOC_NAME=fat:reuters_annual_source_window.fat&amp;display_string=Audit&amp;DYN_ARGS=TRUE&amp;VAR:ID1=80685710&amp;VAR:RCODE=LMIN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411__FDSAUDITLINK__" hidden="1">{"fdsup://Directions/FAT Viewer?action=UPDATE&amp;creator=factset&amp;DOC_NAME=fat:reuters_annual_source_window.fat&amp;display_string=Audit&amp;DYN_ARGS=TRUE&amp;VAR:ID1=80685710&amp;VAR:RCODE=LMIN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411__FDSAUDITLINK___1" localSheetId="4" hidden="1">{"fdsup://Directions/FAT Viewer?action=UPDATE&amp;creator=factset&amp;DOC_NAME=fat:reuters_annual_source_window.fat&amp;display_string=Audit&amp;DYN_ARGS=TRUE&amp;VAR:ID1=80685710&amp;VAR:RCODE=LMIN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411__FDSAUDITLINK___1" hidden="1">{"fdsup://Directions/FAT Viewer?action=UPDATE&amp;creator=factset&amp;DOC_NAME=fat:reuters_annual_source_window.fat&amp;display_string=Audit&amp;DYN_ARGS=TRUE&amp;VAR:ID1=80685710&amp;VAR:RCODE=LMIN&amp;VAR:SDATE=20071299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412__FDSAUDITLINK__" localSheetId="4" hidden="1">{"fdsup://Directions/FAT Viewer?action=UPDATE&amp;creator=factset&amp;DOC_NAME=fat:reuters_qtrly_source_window.fat&amp;display_string=Audit&amp;DYN_ARGS=TRUE&amp;VAR:ID1=80685710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2__FDSAUDITLINK__" localSheetId="15" hidden="1">{"fdsup://Directions/FAT Viewer?action=UPDATE&amp;creator=factset&amp;DOC_NAME=fat:reuters_qtrly_source_window.fat&amp;display_string=Audit&amp;DYN_ARGS=TRUE&amp;VAR:ID1=80685710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2__FDSAUDITLINK__" hidden="1">{"fdsup://Directions/FAT Viewer?action=UPDATE&amp;creator=factset&amp;DOC_NAME=fat:reuters_qtrly_source_window.fat&amp;display_string=Audit&amp;DYN_ARGS=TRUE&amp;VAR:ID1=80685710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2__FDSAUDITLINK___1" localSheetId="4" hidden="1">{"fdsup://Directions/FAT Viewer?action=UPDATE&amp;creator=factset&amp;DOC_NAME=fat:reuters_qtrly_source_window.fat&amp;display_string=Audit&amp;DYN_ARGS=TRUE&amp;VAR:ID1=80685710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2__FDSAUDITLINK___1" hidden="1">{"fdsup://Directions/FAT Viewer?action=UPDATE&amp;creator=factset&amp;DOC_NAME=fat:reuters_qtrly_source_window.fat&amp;display_string=Audit&amp;DYN_ARGS=TRUE&amp;VAR:ID1=80685710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3__FDSAUDITLINK__" localSheetId="4" hidden="1">{"fdsup://Directions/FAT Viewer?action=UPDATE&amp;creator=factset&amp;DOC_NAME=fat:reuters_qtrly_source_window.fat&amp;display_string=Audit&amp;DYN_ARGS=TRUE&amp;VAR:ID1=80685710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13__FDSAUDITLINK__" localSheetId="15" hidden="1">{"fdsup://Directions/FAT Viewer?action=UPDATE&amp;creator=factset&amp;DOC_NAME=fat:reuters_qtrly_source_window.fat&amp;display_string=Audit&amp;DYN_ARGS=TRUE&amp;VAR:ID1=80685710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13__FDSAUDITLINK__" hidden="1">{"fdsup://Directions/FAT Viewer?action=UPDATE&amp;creator=factset&amp;DOC_NAME=fat:reuters_qtrly_source_window.fat&amp;display_string=Audit&amp;DYN_ARGS=TRUE&amp;VAR:ID1=80685710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13__FDSAUDITLINK___1" localSheetId="4" hidden="1">{"fdsup://Directions/FAT Viewer?action=UPDATE&amp;creator=factset&amp;DOC_NAME=fat:reuters_qtrly_source_window.fat&amp;display_string=Audit&amp;DYN_ARGS=TRUE&amp;VAR:ID1=80685710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13__FDSAUDITLINK___1" hidden="1">{"fdsup://Directions/FAT Viewer?action=UPDATE&amp;creator=factset&amp;DOC_NAME=fat:reuters_qtrly_source_window.fat&amp;display_string=Audit&amp;DYN_ARGS=TRUE&amp;VAR:ID1=80685710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14__FDSAUDITLINK__" localSheetId="4" hidden="1">{"fdsup://Directions/FAT Viewer?action=UPDATE&amp;creator=factset&amp;DOC_NAME=fat:reuters_qtrly_source_window.fat&amp;display_string=Audit&amp;DYN_ARGS=TRUE&amp;VAR:ID1=80685710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14__FDSAUDITLINK__" localSheetId="15" hidden="1">{"fdsup://Directions/FAT Viewer?action=UPDATE&amp;creator=factset&amp;DOC_NAME=fat:reuters_qtrly_source_window.fat&amp;display_string=Audit&amp;DYN_ARGS=TRUE&amp;VAR:ID1=80685710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14__FDSAUDITLINK__" hidden="1">{"fdsup://Directions/FAT Viewer?action=UPDATE&amp;creator=factset&amp;DOC_NAME=fat:reuters_qtrly_source_window.fat&amp;display_string=Audit&amp;DYN_ARGS=TRUE&amp;VAR:ID1=80685710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14__FDSAUDITLINK___1" localSheetId="4" hidden="1">{"fdsup://Directions/FAT Viewer?action=UPDATE&amp;creator=factset&amp;DOC_NAME=fat:reuters_qtrly_source_window.fat&amp;display_string=Audit&amp;DYN_ARGS=TRUE&amp;VAR:ID1=80685710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14__FDSAUDITLINK___1" hidden="1">{"fdsup://Directions/FAT Viewer?action=UPDATE&amp;creator=factset&amp;DOC_NAME=fat:reuters_qtrly_source_window.fat&amp;display_string=Audit&amp;DYN_ARGS=TRUE&amp;VAR:ID1=80685710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15__FDSAUDITLINK__" localSheetId="4" hidden="1">{"fdsup://Directions/FAT Viewer?action=UPDATE&amp;creator=factset&amp;DOC_NAME=fat:reuters_qtrly_shs_src_window.fat&amp;display_string=Audit&amp;DYN_ARGS=TRUE&amp;VAR:ID1=37451110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5__FDSAUDITLINK__" localSheetId="15" hidden="1">{"fdsup://Directions/FAT Viewer?action=UPDATE&amp;creator=factset&amp;DOC_NAME=fat:reuters_qtrly_shs_src_window.fat&amp;display_string=Audit&amp;DYN_ARGS=TRUE&amp;VAR:ID1=37451110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5__FDSAUDITLINK__" hidden="1">{"fdsup://Directions/FAT Viewer?action=UPDATE&amp;creator=factset&amp;DOC_NAME=fat:reuters_qtrly_shs_src_window.fat&amp;display_string=Audit&amp;DYN_ARGS=TRUE&amp;VAR:ID1=37451110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5__FDSAUDITLINK___1" localSheetId="4" hidden="1">{"fdsup://Directions/FAT Viewer?action=UPDATE&amp;creator=factset&amp;DOC_NAME=fat:reuters_qtrly_shs_src_window.fat&amp;display_string=Audit&amp;DYN_ARGS=TRUE&amp;VAR:ID1=37451110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5__FDSAUDITLINK___1" hidden="1">{"fdsup://Directions/FAT Viewer?action=UPDATE&amp;creator=factset&amp;DOC_NAME=fat:reuters_qtrly_shs_src_window.fat&amp;display_string=Audit&amp;DYN_ARGS=TRUE&amp;VAR:ID1=37451110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6__FDSAUDITLINK__" localSheetId="4" hidden="1">{"fdsup://Directions/FAT Viewer?action=UPDATE&amp;creator=factset&amp;DOC_NAME=fat:reuters_qtrly_shs_src_window.fat&amp;display_string=Audit&amp;DYN_ARGS=TRUE&amp;VAR:ID1=74451610&amp;VAR:RCODE=FDSSHSOUTDEPS&amp;VAR:SDATE=20000999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6__FDSAUDITLINK__" localSheetId="15" hidden="1">{"fdsup://Directions/FAT Viewer?action=UPDATE&amp;creator=factset&amp;DOC_NAME=fat:reuters_qtrly_shs_src_window.fat&amp;display_string=Audit&amp;DYN_ARGS=TRUE&amp;VAR:ID1=74451610&amp;VAR:RCODE=FDSSHSOUTDEPS&amp;VAR:SDATE=20000999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6__FDSAUDITLINK__" hidden="1">{"fdsup://Directions/FAT Viewer?action=UPDATE&amp;creator=factset&amp;DOC_NAME=fat:reuters_qtrly_shs_src_window.fat&amp;display_string=Audit&amp;DYN_ARGS=TRUE&amp;VAR:ID1=74451610&amp;VAR:RCODE=FDSSHSOUTDEPS&amp;VAR:SDATE=20000999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6__FDSAUDITLINK___1" localSheetId="4" hidden="1">{"fdsup://Directions/FAT Viewer?action=UPDATE&amp;creator=factset&amp;DOC_NAME=fat:reuters_qtrly_shs_src_window.fat&amp;display_string=Audit&amp;DYN_ARGS=TRUE&amp;VAR:ID1=74451610&amp;VAR:RCODE=FDSSHSOUTDEPS&amp;VAR:SDATE=20000999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6__FDSAUDITLINK___1" hidden="1">{"fdsup://Directions/FAT Viewer?action=UPDATE&amp;creator=factset&amp;DOC_NAME=fat:reuters_qtrly_shs_src_window.fat&amp;display_string=Audit&amp;DYN_ARGS=TRUE&amp;VAR:ID1=74451610&amp;VAR:RCODE=FDSSHSOUTDEPS&amp;VAR:SDATE=20000999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7__FDSAUDITLINK__" localSheetId="4" hidden="1">{"fdsup://Directions/FAT Viewer?action=UPDATE&amp;creator=factset&amp;DOC_NAME=fat:reuters_qtrly_shs_src_window.fat&amp;display_string=Audit&amp;DYN_ARGS=TRUE&amp;VAR:ID1=80685710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7__FDSAUDITLINK__" localSheetId="15" hidden="1">{"fdsup://Directions/FAT Viewer?action=UPDATE&amp;creator=factset&amp;DOC_NAME=fat:reuters_qtrly_shs_src_window.fat&amp;display_string=Audit&amp;DYN_ARGS=TRUE&amp;VAR:ID1=80685710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7__FDSAUDITLINK__" hidden="1">{"fdsup://Directions/FAT Viewer?action=UPDATE&amp;creator=factset&amp;DOC_NAME=fat:reuters_qtrly_shs_src_window.fat&amp;display_string=Audit&amp;DYN_ARGS=TRUE&amp;VAR:ID1=80685710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7__FDSAUDITLINK___1" localSheetId="4" hidden="1">{"fdsup://Directions/FAT Viewer?action=UPDATE&amp;creator=factset&amp;DOC_NAME=fat:reuters_qtrly_shs_src_window.fat&amp;display_string=Audit&amp;DYN_ARGS=TRUE&amp;VAR:ID1=80685710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7__FDSAUDITLINK___1" hidden="1">{"fdsup://Directions/FAT Viewer?action=UPDATE&amp;creator=factset&amp;DOC_NAME=fat:reuters_qtrly_shs_src_window.fat&amp;display_string=Audit&amp;DYN_ARGS=TRUE&amp;VAR:ID1=80685710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8__FDSAUDITLINK__" localSheetId="4" hidden="1">{"fdsup://Directions/FAT Viewer?action=UPDATE&amp;creator=factset&amp;DOC_NAME=fat:reuters_annual_source_window.fat&amp;display_string=Audit&amp;DYN_ARGS=TRUE&amp;VAR:ID1=88144820&amp;VAR:RCODE=LMIN&amp;VAR:SDATE=20080399&amp;VAR:FREQ=Y&amp;VAR:RELITEM=RP&amp;VAR:CURRENCY=&amp;VAR:CURRSOURCE=EXSHARE&amp;","VAR:NATFREQ=ANNUAL&amp;VAR:RFIELD=FINALIZED&amp;VAR:DB_TYPE=&amp;VAR:UNITS=M&amp;window=popup&amp;width=450&amp;height=300&amp;START_MAXIMIZED=FALSE"}</definedName>
    <definedName name="_418__FDSAUDITLINK__" localSheetId="15" hidden="1">{"fdsup://Directions/FAT Viewer?action=UPDATE&amp;creator=factset&amp;DOC_NAME=fat:reuters_annual_source_window.fat&amp;display_string=Audit&amp;DYN_ARGS=TRUE&amp;VAR:ID1=88144820&amp;VAR:RCODE=LMIN&amp;VAR:SDATE=20080399&amp;VAR:FREQ=Y&amp;VAR:RELITEM=RP&amp;VAR:CURRENCY=&amp;VAR:CURRSOURCE=EXSHARE&amp;","VAR:NATFREQ=ANNUAL&amp;VAR:RFIELD=FINALIZED&amp;VAR:DB_TYPE=&amp;VAR:UNITS=M&amp;window=popup&amp;width=450&amp;height=300&amp;START_MAXIMIZED=FALSE"}</definedName>
    <definedName name="_418__FDSAUDITLINK__" hidden="1">{"fdsup://Directions/FAT Viewer?action=UPDATE&amp;creator=factset&amp;DOC_NAME=fat:reuters_annual_source_window.fat&amp;display_string=Audit&amp;DYN_ARGS=TRUE&amp;VAR:ID1=88144820&amp;VAR:RCODE=LMIN&amp;VAR:SDATE=20080399&amp;VAR:FREQ=Y&amp;VAR:RELITEM=RP&amp;VAR:CURRENCY=&amp;VAR:CURRSOURCE=EXSHARE&amp;","VAR:NATFREQ=ANNUAL&amp;VAR:RFIELD=FINALIZED&amp;VAR:DB_TYPE=&amp;VAR:UNITS=M&amp;window=popup&amp;width=450&amp;height=300&amp;START_MAXIMIZED=FALSE"}</definedName>
    <definedName name="_418__FDSAUDITLINK___1" localSheetId="4" hidden="1">{"fdsup://Directions/FAT Viewer?action=UPDATE&amp;creator=factset&amp;DOC_NAME=fat:reuters_annual_source_window.fat&amp;display_string=Audit&amp;DYN_ARGS=TRUE&amp;VAR:ID1=88144820&amp;VAR:RCODE=LMIN&amp;VAR:SDATE=20080399&amp;VAR:FREQ=Y&amp;VAR:RELITEM=RP&amp;VAR:CURRENCY=&amp;VAR:CURRSOURCE=EXSHARE&amp;","VAR:NATFREQ=ANNUAL&amp;VAR:RFIELD=FINALIZED&amp;VAR:DB_TYPE=&amp;VAR:UNITS=M&amp;window=popup&amp;width=450&amp;height=300&amp;START_MAXIMIZED=FALSE"}</definedName>
    <definedName name="_418__FDSAUDITLINK___1" hidden="1">{"fdsup://Directions/FAT Viewer?action=UPDATE&amp;creator=factset&amp;DOC_NAME=fat:reuters_annual_source_window.fat&amp;display_string=Audit&amp;DYN_ARGS=TRUE&amp;VAR:ID1=88144820&amp;VAR:RCODE=LMIN&amp;VAR:SDATE=20080399&amp;VAR:FREQ=Y&amp;VAR:RELITEM=RP&amp;VAR:CURRENCY=&amp;VAR:CURRSOURCE=EXSHARE&amp;","VAR:NATFREQ=ANNUAL&amp;VAR:RFIELD=FINALIZED&amp;VAR:DB_TYPE=&amp;VAR:UNITS=M&amp;window=popup&amp;width=450&amp;height=300&amp;START_MAXIMIZED=FALSE"}</definedName>
    <definedName name="_419__FDSAUDITLINK__" localSheetId="4" hidden="1">{"fdsup://Directions/FAT Viewer?action=UPDATE&amp;creator=factset&amp;DOC_NAME=fat:reuters_qtrly_source_window.fat&amp;display_string=Audit&amp;DYN_ARGS=TRUE&amp;VAR:ID1=88144820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9__FDSAUDITLINK__" localSheetId="15" hidden="1">{"fdsup://Directions/FAT Viewer?action=UPDATE&amp;creator=factset&amp;DOC_NAME=fat:reuters_qtrly_source_window.fat&amp;display_string=Audit&amp;DYN_ARGS=TRUE&amp;VAR:ID1=88144820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9__FDSAUDITLINK__" hidden="1">{"fdsup://Directions/FAT Viewer?action=UPDATE&amp;creator=factset&amp;DOC_NAME=fat:reuters_qtrly_source_window.fat&amp;display_string=Audit&amp;DYN_ARGS=TRUE&amp;VAR:ID1=88144820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9__FDSAUDITLINK___1" localSheetId="4" hidden="1">{"fdsup://Directions/FAT Viewer?action=UPDATE&amp;creator=factset&amp;DOC_NAME=fat:reuters_qtrly_source_window.fat&amp;display_string=Audit&amp;DYN_ARGS=TRUE&amp;VAR:ID1=88144820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19__FDSAUDITLINK___1" hidden="1">{"fdsup://Directions/FAT Viewer?action=UPDATE&amp;creator=factset&amp;DOC_NAME=fat:reuters_qtrly_source_window.fat&amp;display_string=Audit&amp;DYN_ARGS=TRUE&amp;VAR:ID1=88144820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2__FDSAUDITLINK__" localSheetId="4" hidden="1">{"fdsup://directions/FAT Viewer?action=UPDATE&amp;creator=factset&amp;DYN_ARGS=TRUE&amp;DOC_NAME=FAT:FQL_AUDITING_CLIENT_TEMPLATE.FAT&amp;display_string=Audit&amp;VAR:KEY=ZIRGRQDQTW&amp;VAR:QUERY=RkZfUEFZX09VVF9SQVRJTyhBTk4sTk9XKQ==&amp;WINDOW=FIRST_POPUP&amp;HEIGHT=450&amp;WIDTH=450&amp;START_MA","XIMIZED=FALSE&amp;VAR:CALENDAR=FIVEDAY&amp;VAR:SYMBOL=LLY&amp;VAR:INDEX=0"}</definedName>
    <definedName name="_42__FDSAUDITLINK__" localSheetId="15" hidden="1">{"fdsup://directions/FAT Viewer?action=UPDATE&amp;creator=factset&amp;DYN_ARGS=TRUE&amp;DOC_NAME=FAT:FQL_AUDITING_CLIENT_TEMPLATE.FAT&amp;display_string=Audit&amp;VAR:KEY=ZIRGRQDQTW&amp;VAR:QUERY=RkZfUEFZX09VVF9SQVRJTyhBTk4sTk9XKQ==&amp;WINDOW=FIRST_POPUP&amp;HEIGHT=450&amp;WIDTH=450&amp;START_MA","XIMIZED=FALSE&amp;VAR:CALENDAR=FIVEDAY&amp;VAR:SYMBOL=LLY&amp;VAR:INDEX=0"}</definedName>
    <definedName name="_42__FDSAUDITLINK__" hidden="1">{"fdsup://directions/FAT Viewer?action=UPDATE&amp;creator=factset&amp;DYN_ARGS=TRUE&amp;DOC_NAME=FAT:FQL_AUDITING_CLIENT_TEMPLATE.FAT&amp;display_string=Audit&amp;VAR:KEY=ZIRGRQDQTW&amp;VAR:QUERY=RkZfUEFZX09VVF9SQVRJTyhBTk4sTk9XKQ==&amp;WINDOW=FIRST_POPUP&amp;HEIGHT=450&amp;WIDTH=450&amp;START_MA","XIMIZED=FALSE&amp;VAR:CALENDAR=FIVEDAY&amp;VAR:SYMBOL=LLY&amp;VAR:INDEX=0"}</definedName>
    <definedName name="_42__FDSAUDITLINK___1" localSheetId="4" hidden="1">{"fdsup://directions/FAT Viewer?action=UPDATE&amp;creator=factset&amp;DYN_ARGS=TRUE&amp;DOC_NAME=FAT:FQL_AUDITING_CLIENT_TEMPLATE.FAT&amp;display_string=Audit&amp;VAR:KEY=ZIRGRQDQTW&amp;VAR:QUERY=RkZfUEFZX09VVF9SQVRJTyhBTk4sTk9XKQ==&amp;WINDOW=FIRST_POPUP&amp;HEIGHT=450&amp;WIDTH=450&amp;START_MA","XIMIZED=FALSE&amp;VAR:CALENDAR=FIVEDAY&amp;VAR:SYMBOL=LLY&amp;VAR:INDEX=0"}</definedName>
    <definedName name="_42__FDSAUDITLINK___1" hidden="1">{"fdsup://directions/FAT Viewer?action=UPDATE&amp;creator=factset&amp;DYN_ARGS=TRUE&amp;DOC_NAME=FAT:FQL_AUDITING_CLIENT_TEMPLATE.FAT&amp;display_string=Audit&amp;VAR:KEY=ZIRGRQDQTW&amp;VAR:QUERY=RkZfUEFZX09VVF9SQVRJTyhBTk4sTk9XKQ==&amp;WINDOW=FIRST_POPUP&amp;HEIGHT=450&amp;WIDTH=450&amp;START_MA","XIMIZED=FALSE&amp;VAR:CALENDAR=FIVEDAY&amp;VAR:SYMBOL=LLY&amp;VAR:INDEX=0"}</definedName>
    <definedName name="_420__FDSAUDITLINK__" localSheetId="4" hidden="1">{"fdsup://Directions/FAT Viewer?action=UPDATE&amp;creator=factset&amp;DOC_NAME=fat:reuters_qtrly_source_window.fat&amp;display_string=Audit&amp;DYN_ARGS=TRUE&amp;VAR:ID1=88144820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0__FDSAUDITLINK__" localSheetId="15" hidden="1">{"fdsup://Directions/FAT Viewer?action=UPDATE&amp;creator=factset&amp;DOC_NAME=fat:reuters_qtrly_source_window.fat&amp;display_string=Audit&amp;DYN_ARGS=TRUE&amp;VAR:ID1=88144820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0__FDSAUDITLINK__" hidden="1">{"fdsup://Directions/FAT Viewer?action=UPDATE&amp;creator=factset&amp;DOC_NAME=fat:reuters_qtrly_source_window.fat&amp;display_string=Audit&amp;DYN_ARGS=TRUE&amp;VAR:ID1=88144820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0__FDSAUDITLINK___1" localSheetId="4" hidden="1">{"fdsup://Directions/FAT Viewer?action=UPDATE&amp;creator=factset&amp;DOC_NAME=fat:reuters_qtrly_source_window.fat&amp;display_string=Audit&amp;DYN_ARGS=TRUE&amp;VAR:ID1=88144820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0__FDSAUDITLINK___1" hidden="1">{"fdsup://Directions/FAT Viewer?action=UPDATE&amp;creator=factset&amp;DOC_NAME=fat:reuters_qtrly_source_window.fat&amp;display_string=Audit&amp;DYN_ARGS=TRUE&amp;VAR:ID1=88144820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1__FDSAUDITLINK__" localSheetId="4" hidden="1">{"fdsup://Directions/FAT Viewer?action=UPDATE&amp;creator=factset&amp;DOC_NAME=fat:reuters_qtrly_source_window.fat&amp;display_string=Audit&amp;DYN_ARGS=TRUE&amp;VAR:ID1=88144820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1__FDSAUDITLINK__" localSheetId="15" hidden="1">{"fdsup://Directions/FAT Viewer?action=UPDATE&amp;creator=factset&amp;DOC_NAME=fat:reuters_qtrly_source_window.fat&amp;display_string=Audit&amp;DYN_ARGS=TRUE&amp;VAR:ID1=88144820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1__FDSAUDITLINK__" hidden="1">{"fdsup://Directions/FAT Viewer?action=UPDATE&amp;creator=factset&amp;DOC_NAME=fat:reuters_qtrly_source_window.fat&amp;display_string=Audit&amp;DYN_ARGS=TRUE&amp;VAR:ID1=88144820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1__FDSAUDITLINK___1" localSheetId="4" hidden="1">{"fdsup://Directions/FAT Viewer?action=UPDATE&amp;creator=factset&amp;DOC_NAME=fat:reuters_qtrly_source_window.fat&amp;display_string=Audit&amp;DYN_ARGS=TRUE&amp;VAR:ID1=88144820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1__FDSAUDITLINK___1" hidden="1">{"fdsup://Directions/FAT Viewer?action=UPDATE&amp;creator=factset&amp;DOC_NAME=fat:reuters_qtrly_source_window.fat&amp;display_string=Audit&amp;DYN_ARGS=TRUE&amp;VAR:ID1=88144820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2__FDSAUDITLINK__" localSheetId="4" hidden="1">{"fdsup://Directions/FAT Viewer?action=UPDATE&amp;creator=factset&amp;DOC_NAME=fat:reuters_annual_source_window.fat&amp;display_string=Audit&amp;DYN_ARGS=TRUE&amp;VAR:ID1=67107410&amp;VAR:RCODE=LMIN&amp;VAR:SDATE=20070999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422__FDSAUDITLINK__" localSheetId="15" hidden="1">{"fdsup://Directions/FAT Viewer?action=UPDATE&amp;creator=factset&amp;DOC_NAME=fat:reuters_annual_source_window.fat&amp;display_string=Audit&amp;DYN_ARGS=TRUE&amp;VAR:ID1=67107410&amp;VAR:RCODE=LMIN&amp;VAR:SDATE=20070999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422__FDSAUDITLINK__" hidden="1">{"fdsup://Directions/FAT Viewer?action=UPDATE&amp;creator=factset&amp;DOC_NAME=fat:reuters_annual_source_window.fat&amp;display_string=Audit&amp;DYN_ARGS=TRUE&amp;VAR:ID1=67107410&amp;VAR:RCODE=LMIN&amp;VAR:SDATE=20070999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422__FDSAUDITLINK___1" localSheetId="4" hidden="1">{"fdsup://Directions/FAT Viewer?action=UPDATE&amp;creator=factset&amp;DOC_NAME=fat:reuters_annual_source_window.fat&amp;display_string=Audit&amp;DYN_ARGS=TRUE&amp;VAR:ID1=67107410&amp;VAR:RCODE=LMIN&amp;VAR:SDATE=20070999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422__FDSAUDITLINK___1" hidden="1">{"fdsup://Directions/FAT Viewer?action=UPDATE&amp;creator=factset&amp;DOC_NAME=fat:reuters_annual_source_window.fat&amp;display_string=Audit&amp;DYN_ARGS=TRUE&amp;VAR:ID1=67107410&amp;VAR:RCODE=LMIN&amp;VAR:SDATE=20070999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423__FDSAUDITLINK__" localSheetId="4" hidden="1">{"fdsup://Directions/FAT Viewer?action=UPDATE&amp;creator=factset&amp;DOC_NAME=fat:reuters_qtrly_source_window.fat&amp;display_string=Audit&amp;DYN_ARGS=TRUE&amp;VAR:ID1=67107410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23__FDSAUDITLINK__" localSheetId="15" hidden="1">{"fdsup://Directions/FAT Viewer?action=UPDATE&amp;creator=factset&amp;DOC_NAME=fat:reuters_qtrly_source_window.fat&amp;display_string=Audit&amp;DYN_ARGS=TRUE&amp;VAR:ID1=67107410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23__FDSAUDITLINK__" hidden="1">{"fdsup://Directions/FAT Viewer?action=UPDATE&amp;creator=factset&amp;DOC_NAME=fat:reuters_qtrly_source_window.fat&amp;display_string=Audit&amp;DYN_ARGS=TRUE&amp;VAR:ID1=67107410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23__FDSAUDITLINK___1" localSheetId="4" hidden="1">{"fdsup://Directions/FAT Viewer?action=UPDATE&amp;creator=factset&amp;DOC_NAME=fat:reuters_qtrly_source_window.fat&amp;display_string=Audit&amp;DYN_ARGS=TRUE&amp;VAR:ID1=67107410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23__FDSAUDITLINK___1" hidden="1">{"fdsup://Directions/FAT Viewer?action=UPDATE&amp;creator=factset&amp;DOC_NAME=fat:reuters_qtrly_source_window.fat&amp;display_string=Audit&amp;DYN_ARGS=TRUE&amp;VAR:ID1=67107410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24__FDSAUDITLINK__" localSheetId="4" hidden="1">{"fdsup://Directions/FAT Viewer?action=UPDATE&amp;creator=factset&amp;DOC_NAME=fat:reuters_qtrly_source_window.fat&amp;display_string=Audit&amp;DYN_ARGS=TRUE&amp;VAR:ID1=67107410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4__FDSAUDITLINK__" localSheetId="15" hidden="1">{"fdsup://Directions/FAT Viewer?action=UPDATE&amp;creator=factset&amp;DOC_NAME=fat:reuters_qtrly_source_window.fat&amp;display_string=Audit&amp;DYN_ARGS=TRUE&amp;VAR:ID1=67107410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4__FDSAUDITLINK__" hidden="1">{"fdsup://Directions/FAT Viewer?action=UPDATE&amp;creator=factset&amp;DOC_NAME=fat:reuters_qtrly_source_window.fat&amp;display_string=Audit&amp;DYN_ARGS=TRUE&amp;VAR:ID1=67107410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4__FDSAUDITLINK___1" localSheetId="4" hidden="1">{"fdsup://Directions/FAT Viewer?action=UPDATE&amp;creator=factset&amp;DOC_NAME=fat:reuters_qtrly_source_window.fat&amp;display_string=Audit&amp;DYN_ARGS=TRUE&amp;VAR:ID1=67107410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4__FDSAUDITLINK___1" hidden="1">{"fdsup://Directions/FAT Viewer?action=UPDATE&amp;creator=factset&amp;DOC_NAME=fat:reuters_qtrly_source_window.fat&amp;display_string=Audit&amp;DYN_ARGS=TRUE&amp;VAR:ID1=67107410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5__FDSAUDITLINK__" localSheetId="4" hidden="1">{"fdsup://Directions/FAT Viewer?action=UPDATE&amp;creator=factset&amp;DOC_NAME=fat:reuters_qtrly_source_window.fat&amp;display_string=Audit&amp;DYN_ARGS=TRUE&amp;VAR:ID1=67107410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5__FDSAUDITLINK__" localSheetId="15" hidden="1">{"fdsup://Directions/FAT Viewer?action=UPDATE&amp;creator=factset&amp;DOC_NAME=fat:reuters_qtrly_source_window.fat&amp;display_string=Audit&amp;DYN_ARGS=TRUE&amp;VAR:ID1=67107410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5__FDSAUDITLINK__" hidden="1">{"fdsup://Directions/FAT Viewer?action=UPDATE&amp;creator=factset&amp;DOC_NAME=fat:reuters_qtrly_source_window.fat&amp;display_string=Audit&amp;DYN_ARGS=TRUE&amp;VAR:ID1=67107410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5__FDSAUDITLINK___1" localSheetId="4" hidden="1">{"fdsup://Directions/FAT Viewer?action=UPDATE&amp;creator=factset&amp;DOC_NAME=fat:reuters_qtrly_source_window.fat&amp;display_string=Audit&amp;DYN_ARGS=TRUE&amp;VAR:ID1=67107410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5__FDSAUDITLINK___1" hidden="1">{"fdsup://Directions/FAT Viewer?action=UPDATE&amp;creator=factset&amp;DOC_NAME=fat:reuters_qtrly_source_window.fat&amp;display_string=Audit&amp;DYN_ARGS=TRUE&amp;VAR:ID1=67107410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6__FDSAUDITLINK__" localSheetId="4" hidden="1">{"fdsup://Directions/FAT Viewer?action=UPDATE&amp;creator=factset&amp;DOC_NAME=fat:reuters_annual_source_window.fat&amp;display_string=Audit&amp;DYN_ARGS=TRUE&amp;VAR:ID1=09769810&amp;VAR:RCODE=LMIN&amp;VAR:SDATE=20070699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426__FDSAUDITLINK__" localSheetId="15" hidden="1">{"fdsup://Directions/FAT Viewer?action=UPDATE&amp;creator=factset&amp;DOC_NAME=fat:reuters_annual_source_window.fat&amp;display_string=Audit&amp;DYN_ARGS=TRUE&amp;VAR:ID1=09769810&amp;VAR:RCODE=LMIN&amp;VAR:SDATE=20070699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426__FDSAUDITLINK__" hidden="1">{"fdsup://Directions/FAT Viewer?action=UPDATE&amp;creator=factset&amp;DOC_NAME=fat:reuters_annual_source_window.fat&amp;display_string=Audit&amp;DYN_ARGS=TRUE&amp;VAR:ID1=09769810&amp;VAR:RCODE=LMIN&amp;VAR:SDATE=20070699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426__FDSAUDITLINK___1" localSheetId="4" hidden="1">{"fdsup://Directions/FAT Viewer?action=UPDATE&amp;creator=factset&amp;DOC_NAME=fat:reuters_annual_source_window.fat&amp;display_string=Audit&amp;DYN_ARGS=TRUE&amp;VAR:ID1=09769810&amp;VAR:RCODE=LMIN&amp;VAR:SDATE=20070699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426__FDSAUDITLINK___1" hidden="1">{"fdsup://Directions/FAT Viewer?action=UPDATE&amp;creator=factset&amp;DOC_NAME=fat:reuters_annual_source_window.fat&amp;display_string=Audit&amp;DYN_ARGS=TRUE&amp;VAR:ID1=09769810&amp;VAR:RCODE=LMIN&amp;VAR:SDATE=20070699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427__FDSAUDITLINK__" localSheetId="4" hidden="1">{"fdsup://Directions/FAT Viewer?action=UPDATE&amp;creator=factset&amp;DOC_NAME=fat:reuters_qtrly_source_window.fat&amp;display_string=Audit&amp;DYN_ARGS=TRUE&amp;VAR:ID1=09769810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27__FDSAUDITLINK__" localSheetId="15" hidden="1">{"fdsup://Directions/FAT Viewer?action=UPDATE&amp;creator=factset&amp;DOC_NAME=fat:reuters_qtrly_source_window.fat&amp;display_string=Audit&amp;DYN_ARGS=TRUE&amp;VAR:ID1=09769810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27__FDSAUDITLINK__" hidden="1">{"fdsup://Directions/FAT Viewer?action=UPDATE&amp;creator=factset&amp;DOC_NAME=fat:reuters_qtrly_source_window.fat&amp;display_string=Audit&amp;DYN_ARGS=TRUE&amp;VAR:ID1=09769810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27__FDSAUDITLINK___1" localSheetId="4" hidden="1">{"fdsup://Directions/FAT Viewer?action=UPDATE&amp;creator=factset&amp;DOC_NAME=fat:reuters_qtrly_source_window.fat&amp;display_string=Audit&amp;DYN_ARGS=TRUE&amp;VAR:ID1=09769810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27__FDSAUDITLINK___1" hidden="1">{"fdsup://Directions/FAT Viewer?action=UPDATE&amp;creator=factset&amp;DOC_NAME=fat:reuters_qtrly_source_window.fat&amp;display_string=Audit&amp;DYN_ARGS=TRUE&amp;VAR:ID1=09769810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28__FDSAUDITLINK__" localSheetId="4" hidden="1">{"fdsup://Directions/FAT Viewer?action=UPDATE&amp;creator=factset&amp;DOC_NAME=fat:reuters_qtrly_source_window.fat&amp;display_string=Audit&amp;DYN_ARGS=TRUE&amp;VAR:ID1=09769810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8__FDSAUDITLINK__" localSheetId="15" hidden="1">{"fdsup://Directions/FAT Viewer?action=UPDATE&amp;creator=factset&amp;DOC_NAME=fat:reuters_qtrly_source_window.fat&amp;display_string=Audit&amp;DYN_ARGS=TRUE&amp;VAR:ID1=09769810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8__FDSAUDITLINK__" hidden="1">{"fdsup://Directions/FAT Viewer?action=UPDATE&amp;creator=factset&amp;DOC_NAME=fat:reuters_qtrly_source_window.fat&amp;display_string=Audit&amp;DYN_ARGS=TRUE&amp;VAR:ID1=09769810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8__FDSAUDITLINK___1" localSheetId="4" hidden="1">{"fdsup://Directions/FAT Viewer?action=UPDATE&amp;creator=factset&amp;DOC_NAME=fat:reuters_qtrly_source_window.fat&amp;display_string=Audit&amp;DYN_ARGS=TRUE&amp;VAR:ID1=09769810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8__FDSAUDITLINK___1" hidden="1">{"fdsup://Directions/FAT Viewer?action=UPDATE&amp;creator=factset&amp;DOC_NAME=fat:reuters_qtrly_source_window.fat&amp;display_string=Audit&amp;DYN_ARGS=TRUE&amp;VAR:ID1=09769810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9__FDSAUDITLINK__" localSheetId="4" hidden="1">{"fdsup://Directions/FAT Viewer?action=UPDATE&amp;creator=factset&amp;DOC_NAME=fat:reuters_qtrly_source_window.fat&amp;display_string=Audit&amp;DYN_ARGS=TRUE&amp;VAR:ID1=09769810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9__FDSAUDITLINK__" localSheetId="15" hidden="1">{"fdsup://Directions/FAT Viewer?action=UPDATE&amp;creator=factset&amp;DOC_NAME=fat:reuters_qtrly_source_window.fat&amp;display_string=Audit&amp;DYN_ARGS=TRUE&amp;VAR:ID1=09769810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9__FDSAUDITLINK__" hidden="1">{"fdsup://Directions/FAT Viewer?action=UPDATE&amp;creator=factset&amp;DOC_NAME=fat:reuters_qtrly_source_window.fat&amp;display_string=Audit&amp;DYN_ARGS=TRUE&amp;VAR:ID1=09769810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9__FDSAUDITLINK___1" localSheetId="4" hidden="1">{"fdsup://Directions/FAT Viewer?action=UPDATE&amp;creator=factset&amp;DOC_NAME=fat:reuters_qtrly_source_window.fat&amp;display_string=Audit&amp;DYN_ARGS=TRUE&amp;VAR:ID1=09769810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29__FDSAUDITLINK___1" hidden="1">{"fdsup://Directions/FAT Viewer?action=UPDATE&amp;creator=factset&amp;DOC_NAME=fat:reuters_qtrly_source_window.fat&amp;display_string=Audit&amp;DYN_ARGS=TRUE&amp;VAR:ID1=09769810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43__FDSAUDITLINK__" localSheetId="4" hidden="1">{"fdsup://directions/FAT Viewer?action=UPDATE&amp;creator=factset&amp;DYN_ARGS=TRUE&amp;DOC_NAME=FAT:FQL_AUDITING_CLIENT_TEMPLATE.FAT&amp;display_string=Audit&amp;VAR:KEY=NEPKPEBABG&amp;VAR:QUERY=RkZfUEFZX09VVF9SQVRJTyhBTk4sTk9XKQ==&amp;WINDOW=FIRST_POPUP&amp;HEIGHT=450&amp;WIDTH=450&amp;START_MA","XIMIZED=FALSE&amp;VAR:CALENDAR=FIVEDAY&amp;VAR:SYMBOL=JNJ&amp;VAR:INDEX=0"}</definedName>
    <definedName name="_43__FDSAUDITLINK__" localSheetId="15" hidden="1">{"fdsup://directions/FAT Viewer?action=UPDATE&amp;creator=factset&amp;DYN_ARGS=TRUE&amp;DOC_NAME=FAT:FQL_AUDITING_CLIENT_TEMPLATE.FAT&amp;display_string=Audit&amp;VAR:KEY=NEPKPEBABG&amp;VAR:QUERY=RkZfUEFZX09VVF9SQVRJTyhBTk4sTk9XKQ==&amp;WINDOW=FIRST_POPUP&amp;HEIGHT=450&amp;WIDTH=450&amp;START_MA","XIMIZED=FALSE&amp;VAR:CALENDAR=FIVEDAY&amp;VAR:SYMBOL=JNJ&amp;VAR:INDEX=0"}</definedName>
    <definedName name="_43__FDSAUDITLINK__" hidden="1">{"fdsup://directions/FAT Viewer?action=UPDATE&amp;creator=factset&amp;DYN_ARGS=TRUE&amp;DOC_NAME=FAT:FQL_AUDITING_CLIENT_TEMPLATE.FAT&amp;display_string=Audit&amp;VAR:KEY=NEPKPEBABG&amp;VAR:QUERY=RkZfUEFZX09VVF9SQVRJTyhBTk4sTk9XKQ==&amp;WINDOW=FIRST_POPUP&amp;HEIGHT=450&amp;WIDTH=450&amp;START_MA","XIMIZED=FALSE&amp;VAR:CALENDAR=FIVEDAY&amp;VAR:SYMBOL=JNJ&amp;VAR:INDEX=0"}</definedName>
    <definedName name="_43__FDSAUDITLINK___1" localSheetId="4" hidden="1">{"fdsup://directions/FAT Viewer?action=UPDATE&amp;creator=factset&amp;DYN_ARGS=TRUE&amp;DOC_NAME=FAT:FQL_AUDITING_CLIENT_TEMPLATE.FAT&amp;display_string=Audit&amp;VAR:KEY=NEPKPEBABG&amp;VAR:QUERY=RkZfUEFZX09VVF9SQVRJTyhBTk4sTk9XKQ==&amp;WINDOW=FIRST_POPUP&amp;HEIGHT=450&amp;WIDTH=450&amp;START_MA","XIMIZED=FALSE&amp;VAR:CALENDAR=FIVEDAY&amp;VAR:SYMBOL=JNJ&amp;VAR:INDEX=0"}</definedName>
    <definedName name="_43__FDSAUDITLINK___1" hidden="1">{"fdsup://directions/FAT Viewer?action=UPDATE&amp;creator=factset&amp;DYN_ARGS=TRUE&amp;DOC_NAME=FAT:FQL_AUDITING_CLIENT_TEMPLATE.FAT&amp;display_string=Audit&amp;VAR:KEY=NEPKPEBABG&amp;VAR:QUERY=RkZfUEFZX09VVF9SQVRJTyhBTk4sTk9XKQ==&amp;WINDOW=FIRST_POPUP&amp;HEIGHT=450&amp;WIDTH=450&amp;START_MA","XIMIZED=FALSE&amp;VAR:CALENDAR=FIVEDAY&amp;VAR:SYMBOL=JNJ&amp;VAR:INDEX=0"}</definedName>
    <definedName name="_430__FDSAUDITLINK__" localSheetId="4" hidden="1">{"fdsup://Directions/FAT Viewer?action=UPDATE&amp;creator=factset&amp;DOC_NAME=fat:reuters_qtrly_shs_src_window.fat&amp;display_string=Audit&amp;DYN_ARGS=TRUE&amp;VAR:ID1=88144820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30__FDSAUDITLINK__" localSheetId="15" hidden="1">{"fdsup://Directions/FAT Viewer?action=UPDATE&amp;creator=factset&amp;DOC_NAME=fat:reuters_qtrly_shs_src_window.fat&amp;display_string=Audit&amp;DYN_ARGS=TRUE&amp;VAR:ID1=88144820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30__FDSAUDITLINK__" hidden="1">{"fdsup://Directions/FAT Viewer?action=UPDATE&amp;creator=factset&amp;DOC_NAME=fat:reuters_qtrly_shs_src_window.fat&amp;display_string=Audit&amp;DYN_ARGS=TRUE&amp;VAR:ID1=88144820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30__FDSAUDITLINK___1" localSheetId="4" hidden="1">{"fdsup://Directions/FAT Viewer?action=UPDATE&amp;creator=factset&amp;DOC_NAME=fat:reuters_qtrly_shs_src_window.fat&amp;display_string=Audit&amp;DYN_ARGS=TRUE&amp;VAR:ID1=88144820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30__FDSAUDITLINK___1" hidden="1">{"fdsup://Directions/FAT Viewer?action=UPDATE&amp;creator=factset&amp;DOC_NAME=fat:reuters_qtrly_shs_src_window.fat&amp;display_string=Audit&amp;DYN_ARGS=TRUE&amp;VAR:ID1=88144820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31__FDSAUDITLINK__" localSheetId="4" hidden="1">{"fdsup://Directions/FAT Viewer?action=UPDATE&amp;creator=factset&amp;DOC_NAME=fat:reuters_qtrly_shs_src_window.fat&amp;display_string=Audit&amp;DYN_ARGS=TRUE&amp;VAR:ID1=67107410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31__FDSAUDITLINK__" localSheetId="15" hidden="1">{"fdsup://Directions/FAT Viewer?action=UPDATE&amp;creator=factset&amp;DOC_NAME=fat:reuters_qtrly_shs_src_window.fat&amp;display_string=Audit&amp;DYN_ARGS=TRUE&amp;VAR:ID1=67107410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31__FDSAUDITLINK__" hidden="1">{"fdsup://Directions/FAT Viewer?action=UPDATE&amp;creator=factset&amp;DOC_NAME=fat:reuters_qtrly_shs_src_window.fat&amp;display_string=Audit&amp;DYN_ARGS=TRUE&amp;VAR:ID1=67107410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31__FDSAUDITLINK___1" localSheetId="4" hidden="1">{"fdsup://Directions/FAT Viewer?action=UPDATE&amp;creator=factset&amp;DOC_NAME=fat:reuters_qtrly_shs_src_window.fat&amp;display_string=Audit&amp;DYN_ARGS=TRUE&amp;VAR:ID1=67107410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31__FDSAUDITLINK___1" hidden="1">{"fdsup://Directions/FAT Viewer?action=UPDATE&amp;creator=factset&amp;DOC_NAME=fat:reuters_qtrly_shs_src_window.fat&amp;display_string=Audit&amp;DYN_ARGS=TRUE&amp;VAR:ID1=67107410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32__FDSAUDITLINK__" localSheetId="4" hidden="1">{"fdsup://Directions/FAT Viewer?action=UPDATE&amp;creator=factset&amp;DOC_NAME=fat:reuters_qtrly_shs_src_window.fat&amp;display_string=Audit&amp;DYN_ARGS=TRUE&amp;VAR:ID1=09769810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32__FDSAUDITLINK__" localSheetId="15" hidden="1">{"fdsup://Directions/FAT Viewer?action=UPDATE&amp;creator=factset&amp;DOC_NAME=fat:reuters_qtrly_shs_src_window.fat&amp;display_string=Audit&amp;DYN_ARGS=TRUE&amp;VAR:ID1=09769810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32__FDSAUDITLINK__" hidden="1">{"fdsup://Directions/FAT Viewer?action=UPDATE&amp;creator=factset&amp;DOC_NAME=fat:reuters_qtrly_shs_src_window.fat&amp;display_string=Audit&amp;DYN_ARGS=TRUE&amp;VAR:ID1=09769810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32__FDSAUDITLINK___1" localSheetId="4" hidden="1">{"fdsup://Directions/FAT Viewer?action=UPDATE&amp;creator=factset&amp;DOC_NAME=fat:reuters_qtrly_shs_src_window.fat&amp;display_string=Audit&amp;DYN_ARGS=TRUE&amp;VAR:ID1=09769810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32__FDSAUDITLINK___1" hidden="1">{"fdsup://Directions/FAT Viewer?action=UPDATE&amp;creator=factset&amp;DOC_NAME=fat:reuters_qtrly_shs_src_window.fat&amp;display_string=Audit&amp;DYN_ARGS=TRUE&amp;VAR:ID1=09769810&amp;VAR:RCODE=FDSSHSOUTDEPS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44__FDSAUDITLINK__" localSheetId="4" hidden="1">{"fdsup://directions/FAT Viewer?action=UPDATE&amp;creator=factset&amp;DYN_ARGS=TRUE&amp;DOC_NAME=FAT:FQL_AUDITING_CLIENT_TEMPLATE.FAT&amp;display_string=Audit&amp;VAR:KEY=DCPCRGJOXS&amp;VAR:QUERY=RkZfUEFZX09VVF9SQVRJTyhBTk4sTk9XKQ==&amp;WINDOW=FIRST_POPUP&amp;HEIGHT=450&amp;WIDTH=450&amp;START_MA","XIMIZED=FALSE&amp;VAR:CALENDAR=FIVEDAY&amp;VAR:SYMBOL=BMY&amp;VAR:INDEX=0"}</definedName>
    <definedName name="_44__FDSAUDITLINK__" localSheetId="15" hidden="1">{"fdsup://directions/FAT Viewer?action=UPDATE&amp;creator=factset&amp;DYN_ARGS=TRUE&amp;DOC_NAME=FAT:FQL_AUDITING_CLIENT_TEMPLATE.FAT&amp;display_string=Audit&amp;VAR:KEY=DCPCRGJOXS&amp;VAR:QUERY=RkZfUEFZX09VVF9SQVRJTyhBTk4sTk9XKQ==&amp;WINDOW=FIRST_POPUP&amp;HEIGHT=450&amp;WIDTH=450&amp;START_MA","XIMIZED=FALSE&amp;VAR:CALENDAR=FIVEDAY&amp;VAR:SYMBOL=BMY&amp;VAR:INDEX=0"}</definedName>
    <definedName name="_44__FDSAUDITLINK__" hidden="1">{"fdsup://directions/FAT Viewer?action=UPDATE&amp;creator=factset&amp;DYN_ARGS=TRUE&amp;DOC_NAME=FAT:FQL_AUDITING_CLIENT_TEMPLATE.FAT&amp;display_string=Audit&amp;VAR:KEY=DCPCRGJOXS&amp;VAR:QUERY=RkZfUEFZX09VVF9SQVRJTyhBTk4sTk9XKQ==&amp;WINDOW=FIRST_POPUP&amp;HEIGHT=450&amp;WIDTH=450&amp;START_MA","XIMIZED=FALSE&amp;VAR:CALENDAR=FIVEDAY&amp;VAR:SYMBOL=BMY&amp;VAR:INDEX=0"}</definedName>
    <definedName name="_44__FDSAUDITLINK___1" localSheetId="4" hidden="1">{"fdsup://directions/FAT Viewer?action=UPDATE&amp;creator=factset&amp;DYN_ARGS=TRUE&amp;DOC_NAME=FAT:FQL_AUDITING_CLIENT_TEMPLATE.FAT&amp;display_string=Audit&amp;VAR:KEY=DCPCRGJOXS&amp;VAR:QUERY=RkZfUEFZX09VVF9SQVRJTyhBTk4sTk9XKQ==&amp;WINDOW=FIRST_POPUP&amp;HEIGHT=450&amp;WIDTH=450&amp;START_MA","XIMIZED=FALSE&amp;VAR:CALENDAR=FIVEDAY&amp;VAR:SYMBOL=BMY&amp;VAR:INDEX=0"}</definedName>
    <definedName name="_44__FDSAUDITLINK___1" hidden="1">{"fdsup://directions/FAT Viewer?action=UPDATE&amp;creator=factset&amp;DYN_ARGS=TRUE&amp;DOC_NAME=FAT:FQL_AUDITING_CLIENT_TEMPLATE.FAT&amp;display_string=Audit&amp;VAR:KEY=DCPCRGJOXS&amp;VAR:QUERY=RkZfUEFZX09VVF9SQVRJTyhBTk4sTk9XKQ==&amp;WINDOW=FIRST_POPUP&amp;HEIGHT=450&amp;WIDTH=450&amp;START_MA","XIMIZED=FALSE&amp;VAR:CALENDAR=FIVEDAY&amp;VAR:SYMBOL=BMY&amp;VAR:INDEX=0"}</definedName>
    <definedName name="_45__FDSAUDITLINK__" localSheetId="4" hidden="1">{"fdsup://directions/FAT Viewer?action=UPDATE&amp;creator=factset&amp;DYN_ARGS=TRUE&amp;DOC_NAME=FAT:FQL_AUDITING_CLIENT_TEMPLATE.FAT&amp;display_string=Audit&amp;VAR:KEY=ZYZAZOHSNG&amp;VAR:QUERY=RkZfUEFZX09VVF9SQVRJTyhBTk4sTk9XKQ==&amp;WINDOW=FIRST_POPUP&amp;HEIGHT=450&amp;WIDTH=450&amp;START_MA","XIMIZED=FALSE&amp;VAR:CALENDAR=FIVEDAY&amp;VAR:SYMBOL=ABT&amp;VAR:INDEX=0"}</definedName>
    <definedName name="_45__FDSAUDITLINK__" localSheetId="15" hidden="1">{"fdsup://directions/FAT Viewer?action=UPDATE&amp;creator=factset&amp;DYN_ARGS=TRUE&amp;DOC_NAME=FAT:FQL_AUDITING_CLIENT_TEMPLATE.FAT&amp;display_string=Audit&amp;VAR:KEY=ZYZAZOHSNG&amp;VAR:QUERY=RkZfUEFZX09VVF9SQVRJTyhBTk4sTk9XKQ==&amp;WINDOW=FIRST_POPUP&amp;HEIGHT=450&amp;WIDTH=450&amp;START_MA","XIMIZED=FALSE&amp;VAR:CALENDAR=FIVEDAY&amp;VAR:SYMBOL=ABT&amp;VAR:INDEX=0"}</definedName>
    <definedName name="_45__FDSAUDITLINK__" hidden="1">{"fdsup://directions/FAT Viewer?action=UPDATE&amp;creator=factset&amp;DYN_ARGS=TRUE&amp;DOC_NAME=FAT:FQL_AUDITING_CLIENT_TEMPLATE.FAT&amp;display_string=Audit&amp;VAR:KEY=ZYZAZOHSNG&amp;VAR:QUERY=RkZfUEFZX09VVF9SQVRJTyhBTk4sTk9XKQ==&amp;WINDOW=FIRST_POPUP&amp;HEIGHT=450&amp;WIDTH=450&amp;START_MA","XIMIZED=FALSE&amp;VAR:CALENDAR=FIVEDAY&amp;VAR:SYMBOL=ABT&amp;VAR:INDEX=0"}</definedName>
    <definedName name="_45__FDSAUDITLINK___1" localSheetId="4" hidden="1">{"fdsup://directions/FAT Viewer?action=UPDATE&amp;creator=factset&amp;DYN_ARGS=TRUE&amp;DOC_NAME=FAT:FQL_AUDITING_CLIENT_TEMPLATE.FAT&amp;display_string=Audit&amp;VAR:KEY=ZYZAZOHSNG&amp;VAR:QUERY=RkZfUEFZX09VVF9SQVRJTyhBTk4sTk9XKQ==&amp;WINDOW=FIRST_POPUP&amp;HEIGHT=450&amp;WIDTH=450&amp;START_MA","XIMIZED=FALSE&amp;VAR:CALENDAR=FIVEDAY&amp;VAR:SYMBOL=ABT&amp;VAR:INDEX=0"}</definedName>
    <definedName name="_45__FDSAUDITLINK___1" hidden="1">{"fdsup://directions/FAT Viewer?action=UPDATE&amp;creator=factset&amp;DYN_ARGS=TRUE&amp;DOC_NAME=FAT:FQL_AUDITING_CLIENT_TEMPLATE.FAT&amp;display_string=Audit&amp;VAR:KEY=ZYZAZOHSNG&amp;VAR:QUERY=RkZfUEFZX09VVF9SQVRJTyhBTk4sTk9XKQ==&amp;WINDOW=FIRST_POPUP&amp;HEIGHT=450&amp;WIDTH=450&amp;START_MA","XIMIZED=FALSE&amp;VAR:CALENDAR=FIVEDAY&amp;VAR:SYMBOL=ABT&amp;VAR:INDEX=0"}</definedName>
    <definedName name="_46__FDSAUDITLINK__" localSheetId="4" hidden="1">{"fdsup://directions/FAT Viewer?action=UPDATE&amp;creator=factset&amp;DYN_ARGS=TRUE&amp;DOC_NAME=FAT:FQL_AUDITING_CLIENT_TEMPLATE.FAT&amp;display_string=Audit&amp;VAR:KEY=BCPWDIXCDW&amp;VAR:QUERY=RkZfSU5WRVNUX0xUKFFUUiwwKQ==&amp;WINDOW=FIRST_POPUP&amp;HEIGHT=450&amp;WIDTH=450&amp;START_MAXIMIZED=","FALSE&amp;VAR:CALENDAR=FIVEDAY&amp;VAR:SYMBOL=DRG&amp;VAR:INDEX=0"}</definedName>
    <definedName name="_46__FDSAUDITLINK__" localSheetId="15" hidden="1">{"fdsup://directions/FAT Viewer?action=UPDATE&amp;creator=factset&amp;DYN_ARGS=TRUE&amp;DOC_NAME=FAT:FQL_AUDITING_CLIENT_TEMPLATE.FAT&amp;display_string=Audit&amp;VAR:KEY=BCPWDIXCDW&amp;VAR:QUERY=RkZfSU5WRVNUX0xUKFFUUiwwKQ==&amp;WINDOW=FIRST_POPUP&amp;HEIGHT=450&amp;WIDTH=450&amp;START_MAXIMIZED=","FALSE&amp;VAR:CALENDAR=FIVEDAY&amp;VAR:SYMBOL=DRG&amp;VAR:INDEX=0"}</definedName>
    <definedName name="_46__FDSAUDITLINK__" hidden="1">{"fdsup://directions/FAT Viewer?action=UPDATE&amp;creator=factset&amp;DYN_ARGS=TRUE&amp;DOC_NAME=FAT:FQL_AUDITING_CLIENT_TEMPLATE.FAT&amp;display_string=Audit&amp;VAR:KEY=BCPWDIXCDW&amp;VAR:QUERY=RkZfSU5WRVNUX0xUKFFUUiwwKQ==&amp;WINDOW=FIRST_POPUP&amp;HEIGHT=450&amp;WIDTH=450&amp;START_MAXIMIZED=","FALSE&amp;VAR:CALENDAR=FIVEDAY&amp;VAR:SYMBOL=DRG&amp;VAR:INDEX=0"}</definedName>
    <definedName name="_46__FDSAUDITLINK___1" localSheetId="4" hidden="1">{"fdsup://directions/FAT Viewer?action=UPDATE&amp;creator=factset&amp;DYN_ARGS=TRUE&amp;DOC_NAME=FAT:FQL_AUDITING_CLIENT_TEMPLATE.FAT&amp;display_string=Audit&amp;VAR:KEY=BCPWDIXCDW&amp;VAR:QUERY=RkZfSU5WRVNUX0xUKFFUUiwwKQ==&amp;WINDOW=FIRST_POPUP&amp;HEIGHT=450&amp;WIDTH=450&amp;START_MAXIMIZED=","FALSE&amp;VAR:CALENDAR=FIVEDAY&amp;VAR:SYMBOL=DRG&amp;VAR:INDEX=0"}</definedName>
    <definedName name="_46__FDSAUDITLINK___1" hidden="1">{"fdsup://directions/FAT Viewer?action=UPDATE&amp;creator=factset&amp;DYN_ARGS=TRUE&amp;DOC_NAME=FAT:FQL_AUDITING_CLIENT_TEMPLATE.FAT&amp;display_string=Audit&amp;VAR:KEY=BCPWDIXCDW&amp;VAR:QUERY=RkZfSU5WRVNUX0xUKFFUUiwwKQ==&amp;WINDOW=FIRST_POPUP&amp;HEIGHT=450&amp;WIDTH=450&amp;START_MAXIMIZED=","FALSE&amp;VAR:CALENDAR=FIVEDAY&amp;VAR:SYMBOL=DRG&amp;VAR:INDEX=0"}</definedName>
    <definedName name="_47__FDSAUDITLINK__" localSheetId="4" hidden="1">{"fdsup://directions/FAT Viewer?action=UPDATE&amp;creator=factset&amp;DYN_ARGS=TRUE&amp;DOC_NAME=FAT:FQL_AUDITING_CLIENT_TEMPLATE.FAT&amp;display_string=Audit&amp;VAR:KEY=TEDYJYHWRU&amp;VAR:QUERY=RkZfSU5WRVNUX0xUKFFUUiwwKQ==&amp;WINDOW=FIRST_POPUP&amp;HEIGHT=450&amp;WIDTH=450&amp;START_MAXIMIZED=","FALSE&amp;VAR:CALENDAR=FIVEDAY&amp;VAR:SYMBOL=SP565&amp;VAR:INDEX=0"}</definedName>
    <definedName name="_47__FDSAUDITLINK__" localSheetId="15" hidden="1">{"fdsup://directions/FAT Viewer?action=UPDATE&amp;creator=factset&amp;DYN_ARGS=TRUE&amp;DOC_NAME=FAT:FQL_AUDITING_CLIENT_TEMPLATE.FAT&amp;display_string=Audit&amp;VAR:KEY=TEDYJYHWRU&amp;VAR:QUERY=RkZfSU5WRVNUX0xUKFFUUiwwKQ==&amp;WINDOW=FIRST_POPUP&amp;HEIGHT=450&amp;WIDTH=450&amp;START_MAXIMIZED=","FALSE&amp;VAR:CALENDAR=FIVEDAY&amp;VAR:SYMBOL=SP565&amp;VAR:INDEX=0"}</definedName>
    <definedName name="_47__FDSAUDITLINK__" hidden="1">{"fdsup://directions/FAT Viewer?action=UPDATE&amp;creator=factset&amp;DYN_ARGS=TRUE&amp;DOC_NAME=FAT:FQL_AUDITING_CLIENT_TEMPLATE.FAT&amp;display_string=Audit&amp;VAR:KEY=TEDYJYHWRU&amp;VAR:QUERY=RkZfSU5WRVNUX0xUKFFUUiwwKQ==&amp;WINDOW=FIRST_POPUP&amp;HEIGHT=450&amp;WIDTH=450&amp;START_MAXIMIZED=","FALSE&amp;VAR:CALENDAR=FIVEDAY&amp;VAR:SYMBOL=SP565&amp;VAR:INDEX=0"}</definedName>
    <definedName name="_47__FDSAUDITLINK___1" localSheetId="4" hidden="1">{"fdsup://directions/FAT Viewer?action=UPDATE&amp;creator=factset&amp;DYN_ARGS=TRUE&amp;DOC_NAME=FAT:FQL_AUDITING_CLIENT_TEMPLATE.FAT&amp;display_string=Audit&amp;VAR:KEY=TEDYJYHWRU&amp;VAR:QUERY=RkZfSU5WRVNUX0xUKFFUUiwwKQ==&amp;WINDOW=FIRST_POPUP&amp;HEIGHT=450&amp;WIDTH=450&amp;START_MAXIMIZED=","FALSE&amp;VAR:CALENDAR=FIVEDAY&amp;VAR:SYMBOL=SP565&amp;VAR:INDEX=0"}</definedName>
    <definedName name="_47__FDSAUDITLINK___1" hidden="1">{"fdsup://directions/FAT Viewer?action=UPDATE&amp;creator=factset&amp;DYN_ARGS=TRUE&amp;DOC_NAME=FAT:FQL_AUDITING_CLIENT_TEMPLATE.FAT&amp;display_string=Audit&amp;VAR:KEY=TEDYJYHWRU&amp;VAR:QUERY=RkZfSU5WRVNUX0xUKFFUUiwwKQ==&amp;WINDOW=FIRST_POPUP&amp;HEIGHT=450&amp;WIDTH=450&amp;START_MAXIMIZED=","FALSE&amp;VAR:CALENDAR=FIVEDAY&amp;VAR:SYMBOL=SP565&amp;VAR:INDEX=0"}</definedName>
    <definedName name="_48__FDSAUDITLINK__" localSheetId="4" hidden="1">{"fdsup://directions/FAT Viewer?action=UPDATE&amp;creator=factset&amp;DYN_ARGS=TRUE&amp;DOC_NAME=FAT:FQL_AUDITING_CLIENT_TEMPLATE.FAT&amp;display_string=Audit&amp;VAR:KEY=DSLAREBAXY&amp;VAR:QUERY=RkZfSU5WRVNUX0xUKFFUUiwwKQ==&amp;WINDOW=FIRST_POPUP&amp;HEIGHT=450&amp;WIDTH=450&amp;START_MAXIMIZED=","FALSE&amp;VAR:CALENDAR=FIVEDAY&amp;VAR:SYMBOL=SP50&amp;VAR:INDEX=0"}</definedName>
    <definedName name="_48__FDSAUDITLINK__" localSheetId="15" hidden="1">{"fdsup://directions/FAT Viewer?action=UPDATE&amp;creator=factset&amp;DYN_ARGS=TRUE&amp;DOC_NAME=FAT:FQL_AUDITING_CLIENT_TEMPLATE.FAT&amp;display_string=Audit&amp;VAR:KEY=DSLAREBAXY&amp;VAR:QUERY=RkZfSU5WRVNUX0xUKFFUUiwwKQ==&amp;WINDOW=FIRST_POPUP&amp;HEIGHT=450&amp;WIDTH=450&amp;START_MAXIMIZED=","FALSE&amp;VAR:CALENDAR=FIVEDAY&amp;VAR:SYMBOL=SP50&amp;VAR:INDEX=0"}</definedName>
    <definedName name="_48__FDSAUDITLINK__" hidden="1">{"fdsup://directions/FAT Viewer?action=UPDATE&amp;creator=factset&amp;DYN_ARGS=TRUE&amp;DOC_NAME=FAT:FQL_AUDITING_CLIENT_TEMPLATE.FAT&amp;display_string=Audit&amp;VAR:KEY=DSLAREBAXY&amp;VAR:QUERY=RkZfSU5WRVNUX0xUKFFUUiwwKQ==&amp;WINDOW=FIRST_POPUP&amp;HEIGHT=450&amp;WIDTH=450&amp;START_MAXIMIZED=","FALSE&amp;VAR:CALENDAR=FIVEDAY&amp;VAR:SYMBOL=SP50&amp;VAR:INDEX=0"}</definedName>
    <definedName name="_48__FDSAUDITLINK___1" localSheetId="4" hidden="1">{"fdsup://directions/FAT Viewer?action=UPDATE&amp;creator=factset&amp;DYN_ARGS=TRUE&amp;DOC_NAME=FAT:FQL_AUDITING_CLIENT_TEMPLATE.FAT&amp;display_string=Audit&amp;VAR:KEY=DSLAREBAXY&amp;VAR:QUERY=RkZfSU5WRVNUX0xUKFFUUiwwKQ==&amp;WINDOW=FIRST_POPUP&amp;HEIGHT=450&amp;WIDTH=450&amp;START_MAXIMIZED=","FALSE&amp;VAR:CALENDAR=FIVEDAY&amp;VAR:SYMBOL=SP50&amp;VAR:INDEX=0"}</definedName>
    <definedName name="_48__FDSAUDITLINK___1" hidden="1">{"fdsup://directions/FAT Viewer?action=UPDATE&amp;creator=factset&amp;DYN_ARGS=TRUE&amp;DOC_NAME=FAT:FQL_AUDITING_CLIENT_TEMPLATE.FAT&amp;display_string=Audit&amp;VAR:KEY=DSLAREBAXY&amp;VAR:QUERY=RkZfSU5WRVNUX0xUKFFUUiwwKQ==&amp;WINDOW=FIRST_POPUP&amp;HEIGHT=450&amp;WIDTH=450&amp;START_MAXIMIZED=","FALSE&amp;VAR:CALENDAR=FIVEDAY&amp;VAR:SYMBOL=SP50&amp;VAR:INDEX=0"}</definedName>
    <definedName name="_49__FDSAUDITLINK__" localSheetId="4" hidden="1">{"fdsup://directions/FAT Viewer?action=UPDATE&amp;creator=factset&amp;DYN_ARGS=TRUE&amp;DOC_NAME=FAT:FQL_AUDITING_CLIENT_TEMPLATE.FAT&amp;display_string=Audit&amp;VAR:KEY=BCRAPSHKZU&amp;VAR:QUERY=RkZfSU5WRVNUX0xUKFFUUiwwKQ==&amp;WINDOW=FIRST_POPUP&amp;HEIGHT=450&amp;WIDTH=450&amp;START_MAXIMIZED=","FALSE&amp;VAR:CALENDAR=FIVEDAY&amp;VAR:SYMBOL=WPI&amp;VAR:INDEX=0"}</definedName>
    <definedName name="_49__FDSAUDITLINK__" localSheetId="15" hidden="1">{"fdsup://directions/FAT Viewer?action=UPDATE&amp;creator=factset&amp;DYN_ARGS=TRUE&amp;DOC_NAME=FAT:FQL_AUDITING_CLIENT_TEMPLATE.FAT&amp;display_string=Audit&amp;VAR:KEY=BCRAPSHKZU&amp;VAR:QUERY=RkZfSU5WRVNUX0xUKFFUUiwwKQ==&amp;WINDOW=FIRST_POPUP&amp;HEIGHT=450&amp;WIDTH=450&amp;START_MAXIMIZED=","FALSE&amp;VAR:CALENDAR=FIVEDAY&amp;VAR:SYMBOL=WPI&amp;VAR:INDEX=0"}</definedName>
    <definedName name="_49__FDSAUDITLINK__" hidden="1">{"fdsup://directions/FAT Viewer?action=UPDATE&amp;creator=factset&amp;DYN_ARGS=TRUE&amp;DOC_NAME=FAT:FQL_AUDITING_CLIENT_TEMPLATE.FAT&amp;display_string=Audit&amp;VAR:KEY=BCRAPSHKZU&amp;VAR:QUERY=RkZfSU5WRVNUX0xUKFFUUiwwKQ==&amp;WINDOW=FIRST_POPUP&amp;HEIGHT=450&amp;WIDTH=450&amp;START_MAXIMIZED=","FALSE&amp;VAR:CALENDAR=FIVEDAY&amp;VAR:SYMBOL=WPI&amp;VAR:INDEX=0"}</definedName>
    <definedName name="_49__FDSAUDITLINK___1" localSheetId="4" hidden="1">{"fdsup://directions/FAT Viewer?action=UPDATE&amp;creator=factset&amp;DYN_ARGS=TRUE&amp;DOC_NAME=FAT:FQL_AUDITING_CLIENT_TEMPLATE.FAT&amp;display_string=Audit&amp;VAR:KEY=BCRAPSHKZU&amp;VAR:QUERY=RkZfSU5WRVNUX0xUKFFUUiwwKQ==&amp;WINDOW=FIRST_POPUP&amp;HEIGHT=450&amp;WIDTH=450&amp;START_MAXIMIZED=","FALSE&amp;VAR:CALENDAR=FIVEDAY&amp;VAR:SYMBOL=WPI&amp;VAR:INDEX=0"}</definedName>
    <definedName name="_49__FDSAUDITLINK___1" hidden="1">{"fdsup://directions/FAT Viewer?action=UPDATE&amp;creator=factset&amp;DYN_ARGS=TRUE&amp;DOC_NAME=FAT:FQL_AUDITING_CLIENT_TEMPLATE.FAT&amp;display_string=Audit&amp;VAR:KEY=BCRAPSHKZU&amp;VAR:QUERY=RkZfSU5WRVNUX0xUKFFUUiwwKQ==&amp;WINDOW=FIRST_POPUP&amp;HEIGHT=450&amp;WIDTH=450&amp;START_MAXIMIZED=","FALSE&amp;VAR:CALENDAR=FIVEDAY&amp;VAR:SYMBOL=WPI&amp;VAR:INDEX=0"}</definedName>
    <definedName name="_5__123Graph_AMAG_PCE" localSheetId="4" hidden="1">#REF!</definedName>
    <definedName name="_5__123Graph_AMAG_PCE" localSheetId="15" hidden="1">#REF!</definedName>
    <definedName name="_5__123Graph_AMAG_PCE" hidden="1">#REF!</definedName>
    <definedName name="_5__123Graph_BCHART_1" localSheetId="4" hidden="1">#REF!</definedName>
    <definedName name="_5__123Graph_BCHART_1" localSheetId="15" hidden="1">#REF!</definedName>
    <definedName name="_5__123Graph_BCHART_1" hidden="1">#REF!</definedName>
    <definedName name="_5__123Graph_XLIQUIDS" localSheetId="4" hidden="1">#REF!</definedName>
    <definedName name="_5__123Graph_XLIQUIDS" localSheetId="15" hidden="1">#REF!</definedName>
    <definedName name="_5__123Graph_XLIQUIDS" hidden="1">#REF!</definedName>
    <definedName name="_5__FDSAUDITLINK__" localSheetId="4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5__FDSAUDITLINK__" localSheetId="15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5__FDSAUDITLINK__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5__FDSAUDITLINK___1" localSheetId="4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5__FDSAUDITLINK___1" hidden="1">{"fdsup://Directions/FAT Viewer?action=UPDATE&amp;creator=factset&amp;DOC_NAME=fat:reuters_qtrly_source_window.fat&amp;display_string=Audit&amp;DYN_ARGS=TRUE&amp;VAR:ID1=78427V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50__FDSAUDITLINK__" localSheetId="4" hidden="1">{"fdsup://directions/FAT Viewer?action=UPDATE&amp;creator=factset&amp;DYN_ARGS=TRUE&amp;DOC_NAME=FAT:FQL_AUDITING_CLIENT_TEMPLATE.FAT&amp;display_string=Audit&amp;VAR:KEY=DKBYXGNAJE&amp;VAR:QUERY=RkZfSU5WRVNUX0xUKFFUUiwwKQ==&amp;WINDOW=FIRST_POPUP&amp;HEIGHT=450&amp;WIDTH=450&amp;START_MAXIMIZED=","FALSE&amp;VAR:CALENDAR=FIVEDAY&amp;VAR:SYMBOL=TEVA&amp;VAR:INDEX=0"}</definedName>
    <definedName name="_50__FDSAUDITLINK__" localSheetId="15" hidden="1">{"fdsup://directions/FAT Viewer?action=UPDATE&amp;creator=factset&amp;DYN_ARGS=TRUE&amp;DOC_NAME=FAT:FQL_AUDITING_CLIENT_TEMPLATE.FAT&amp;display_string=Audit&amp;VAR:KEY=DKBYXGNAJE&amp;VAR:QUERY=RkZfSU5WRVNUX0xUKFFUUiwwKQ==&amp;WINDOW=FIRST_POPUP&amp;HEIGHT=450&amp;WIDTH=450&amp;START_MAXIMIZED=","FALSE&amp;VAR:CALENDAR=FIVEDAY&amp;VAR:SYMBOL=TEVA&amp;VAR:INDEX=0"}</definedName>
    <definedName name="_50__FDSAUDITLINK__" hidden="1">{"fdsup://directions/FAT Viewer?action=UPDATE&amp;creator=factset&amp;DYN_ARGS=TRUE&amp;DOC_NAME=FAT:FQL_AUDITING_CLIENT_TEMPLATE.FAT&amp;display_string=Audit&amp;VAR:KEY=DKBYXGNAJE&amp;VAR:QUERY=RkZfSU5WRVNUX0xUKFFUUiwwKQ==&amp;WINDOW=FIRST_POPUP&amp;HEIGHT=450&amp;WIDTH=450&amp;START_MAXIMIZED=","FALSE&amp;VAR:CALENDAR=FIVEDAY&amp;VAR:SYMBOL=TEVA&amp;VAR:INDEX=0"}</definedName>
    <definedName name="_50__FDSAUDITLINK___1" localSheetId="4" hidden="1">{"fdsup://directions/FAT Viewer?action=UPDATE&amp;creator=factset&amp;DYN_ARGS=TRUE&amp;DOC_NAME=FAT:FQL_AUDITING_CLIENT_TEMPLATE.FAT&amp;display_string=Audit&amp;VAR:KEY=DKBYXGNAJE&amp;VAR:QUERY=RkZfSU5WRVNUX0xUKFFUUiwwKQ==&amp;WINDOW=FIRST_POPUP&amp;HEIGHT=450&amp;WIDTH=450&amp;START_MAXIMIZED=","FALSE&amp;VAR:CALENDAR=FIVEDAY&amp;VAR:SYMBOL=TEVA&amp;VAR:INDEX=0"}</definedName>
    <definedName name="_50__FDSAUDITLINK___1" hidden="1">{"fdsup://directions/FAT Viewer?action=UPDATE&amp;creator=factset&amp;DYN_ARGS=TRUE&amp;DOC_NAME=FAT:FQL_AUDITING_CLIENT_TEMPLATE.FAT&amp;display_string=Audit&amp;VAR:KEY=DKBYXGNAJE&amp;VAR:QUERY=RkZfSU5WRVNUX0xUKFFUUiwwKQ==&amp;WINDOW=FIRST_POPUP&amp;HEIGHT=450&amp;WIDTH=450&amp;START_MAXIMIZED=","FALSE&amp;VAR:CALENDAR=FIVEDAY&amp;VAR:SYMBOL=TEVA&amp;VAR:INDEX=0"}</definedName>
    <definedName name="_51__FDSAUDITLINK__" localSheetId="4" hidden="1">{"fdsup://directions/FAT Viewer?action=UPDATE&amp;creator=factset&amp;DYN_ARGS=TRUE&amp;DOC_NAME=FAT:FQL_AUDITING_CLIENT_TEMPLATE.FAT&amp;display_string=Audit&amp;VAR:KEY=BSRGLGNQFU&amp;VAR:QUERY=RkZfSU5WRVNUX0xUKFFUUiwwKQ==&amp;WINDOW=FIRST_POPUP&amp;HEIGHT=450&amp;WIDTH=450&amp;START_MAXIMIZED=","FALSE&amp;VAR:CALENDAR=FIVEDAY&amp;VAR:SYMBOL=SGNT&amp;VAR:INDEX=0"}</definedName>
    <definedName name="_51__FDSAUDITLINK__" localSheetId="15" hidden="1">{"fdsup://directions/FAT Viewer?action=UPDATE&amp;creator=factset&amp;DYN_ARGS=TRUE&amp;DOC_NAME=FAT:FQL_AUDITING_CLIENT_TEMPLATE.FAT&amp;display_string=Audit&amp;VAR:KEY=BSRGLGNQFU&amp;VAR:QUERY=RkZfSU5WRVNUX0xUKFFUUiwwKQ==&amp;WINDOW=FIRST_POPUP&amp;HEIGHT=450&amp;WIDTH=450&amp;START_MAXIMIZED=","FALSE&amp;VAR:CALENDAR=FIVEDAY&amp;VAR:SYMBOL=SGNT&amp;VAR:INDEX=0"}</definedName>
    <definedName name="_51__FDSAUDITLINK__" hidden="1">{"fdsup://directions/FAT Viewer?action=UPDATE&amp;creator=factset&amp;DYN_ARGS=TRUE&amp;DOC_NAME=FAT:FQL_AUDITING_CLIENT_TEMPLATE.FAT&amp;display_string=Audit&amp;VAR:KEY=BSRGLGNQFU&amp;VAR:QUERY=RkZfSU5WRVNUX0xUKFFUUiwwKQ==&amp;WINDOW=FIRST_POPUP&amp;HEIGHT=450&amp;WIDTH=450&amp;START_MAXIMIZED=","FALSE&amp;VAR:CALENDAR=FIVEDAY&amp;VAR:SYMBOL=SGNT&amp;VAR:INDEX=0"}</definedName>
    <definedName name="_51__FDSAUDITLINK___1" localSheetId="4" hidden="1">{"fdsup://directions/FAT Viewer?action=UPDATE&amp;creator=factset&amp;DYN_ARGS=TRUE&amp;DOC_NAME=FAT:FQL_AUDITING_CLIENT_TEMPLATE.FAT&amp;display_string=Audit&amp;VAR:KEY=BSRGLGNQFU&amp;VAR:QUERY=RkZfSU5WRVNUX0xUKFFUUiwwKQ==&amp;WINDOW=FIRST_POPUP&amp;HEIGHT=450&amp;WIDTH=450&amp;START_MAXIMIZED=","FALSE&amp;VAR:CALENDAR=FIVEDAY&amp;VAR:SYMBOL=SGNT&amp;VAR:INDEX=0"}</definedName>
    <definedName name="_51__FDSAUDITLINK___1" hidden="1">{"fdsup://directions/FAT Viewer?action=UPDATE&amp;creator=factset&amp;DYN_ARGS=TRUE&amp;DOC_NAME=FAT:FQL_AUDITING_CLIENT_TEMPLATE.FAT&amp;display_string=Audit&amp;VAR:KEY=BSRGLGNQFU&amp;VAR:QUERY=RkZfSU5WRVNUX0xUKFFUUiwwKQ==&amp;WINDOW=FIRST_POPUP&amp;HEIGHT=450&amp;WIDTH=450&amp;START_MAXIMIZED=","FALSE&amp;VAR:CALENDAR=FIVEDAY&amp;VAR:SYMBOL=SGNT&amp;VAR:INDEX=0"}</definedName>
    <definedName name="_52__FDSAUDITLINK__" localSheetId="4" hidden="1">{"fdsup://directions/FAT Viewer?action=UPDATE&amp;creator=factset&amp;DYN_ARGS=TRUE&amp;DOC_NAME=FAT:FQL_AUDITING_CLIENT_TEMPLATE.FAT&amp;display_string=Audit&amp;VAR:KEY=JYNYLSNKZK&amp;VAR:QUERY=RkZfSU5WRVNUX0xUKFFUUiwwKQ==&amp;WINDOW=FIRST_POPUP&amp;HEIGHT=450&amp;WIDTH=450&amp;START_MAXIMIZED=","FALSE&amp;VAR:CALENDAR=FIVEDAY&amp;VAR:SYMBOL=PRX&amp;VAR:INDEX=0"}</definedName>
    <definedName name="_52__FDSAUDITLINK__" localSheetId="15" hidden="1">{"fdsup://directions/FAT Viewer?action=UPDATE&amp;creator=factset&amp;DYN_ARGS=TRUE&amp;DOC_NAME=FAT:FQL_AUDITING_CLIENT_TEMPLATE.FAT&amp;display_string=Audit&amp;VAR:KEY=JYNYLSNKZK&amp;VAR:QUERY=RkZfSU5WRVNUX0xUKFFUUiwwKQ==&amp;WINDOW=FIRST_POPUP&amp;HEIGHT=450&amp;WIDTH=450&amp;START_MAXIMIZED=","FALSE&amp;VAR:CALENDAR=FIVEDAY&amp;VAR:SYMBOL=PRX&amp;VAR:INDEX=0"}</definedName>
    <definedName name="_52__FDSAUDITLINK__" hidden="1">{"fdsup://directions/FAT Viewer?action=UPDATE&amp;creator=factset&amp;DYN_ARGS=TRUE&amp;DOC_NAME=FAT:FQL_AUDITING_CLIENT_TEMPLATE.FAT&amp;display_string=Audit&amp;VAR:KEY=JYNYLSNKZK&amp;VAR:QUERY=RkZfSU5WRVNUX0xUKFFUUiwwKQ==&amp;WINDOW=FIRST_POPUP&amp;HEIGHT=450&amp;WIDTH=450&amp;START_MAXIMIZED=","FALSE&amp;VAR:CALENDAR=FIVEDAY&amp;VAR:SYMBOL=PRX&amp;VAR:INDEX=0"}</definedName>
    <definedName name="_52__FDSAUDITLINK___1" localSheetId="4" hidden="1">{"fdsup://directions/FAT Viewer?action=UPDATE&amp;creator=factset&amp;DYN_ARGS=TRUE&amp;DOC_NAME=FAT:FQL_AUDITING_CLIENT_TEMPLATE.FAT&amp;display_string=Audit&amp;VAR:KEY=JYNYLSNKZK&amp;VAR:QUERY=RkZfSU5WRVNUX0xUKFFUUiwwKQ==&amp;WINDOW=FIRST_POPUP&amp;HEIGHT=450&amp;WIDTH=450&amp;START_MAXIMIZED=","FALSE&amp;VAR:CALENDAR=FIVEDAY&amp;VAR:SYMBOL=PRX&amp;VAR:INDEX=0"}</definedName>
    <definedName name="_52__FDSAUDITLINK___1" hidden="1">{"fdsup://directions/FAT Viewer?action=UPDATE&amp;creator=factset&amp;DYN_ARGS=TRUE&amp;DOC_NAME=FAT:FQL_AUDITING_CLIENT_TEMPLATE.FAT&amp;display_string=Audit&amp;VAR:KEY=JYNYLSNKZK&amp;VAR:QUERY=RkZfSU5WRVNUX0xUKFFUUiwwKQ==&amp;WINDOW=FIRST_POPUP&amp;HEIGHT=450&amp;WIDTH=450&amp;START_MAXIMIZED=","FALSE&amp;VAR:CALENDAR=FIVEDAY&amp;VAR:SYMBOL=PRX&amp;VAR:INDEX=0"}</definedName>
    <definedName name="_53__FDSAUDITLINK__" localSheetId="4" hidden="1">{"fdsup://directions/FAT Viewer?action=UPDATE&amp;creator=factset&amp;DYN_ARGS=TRUE&amp;DOC_NAME=FAT:FQL_AUDITING_CLIENT_TEMPLATE.FAT&amp;display_string=Audit&amp;VAR:KEY=VORGDSBSHE&amp;VAR:QUERY=RkZfSU5WRVNUX0xUKFFUUiwwKQ==&amp;WINDOW=FIRST_POPUP&amp;HEIGHT=450&amp;WIDTH=450&amp;START_MAXIMIZED=","FALSE&amp;VAR:CALENDAR=FIVEDAY&amp;VAR:SYMBOL=PRGO&amp;VAR:INDEX=0"}</definedName>
    <definedName name="_53__FDSAUDITLINK__" localSheetId="15" hidden="1">{"fdsup://directions/FAT Viewer?action=UPDATE&amp;creator=factset&amp;DYN_ARGS=TRUE&amp;DOC_NAME=FAT:FQL_AUDITING_CLIENT_TEMPLATE.FAT&amp;display_string=Audit&amp;VAR:KEY=VORGDSBSHE&amp;VAR:QUERY=RkZfSU5WRVNUX0xUKFFUUiwwKQ==&amp;WINDOW=FIRST_POPUP&amp;HEIGHT=450&amp;WIDTH=450&amp;START_MAXIMIZED=","FALSE&amp;VAR:CALENDAR=FIVEDAY&amp;VAR:SYMBOL=PRGO&amp;VAR:INDEX=0"}</definedName>
    <definedName name="_53__FDSAUDITLINK__" hidden="1">{"fdsup://directions/FAT Viewer?action=UPDATE&amp;creator=factset&amp;DYN_ARGS=TRUE&amp;DOC_NAME=FAT:FQL_AUDITING_CLIENT_TEMPLATE.FAT&amp;display_string=Audit&amp;VAR:KEY=VORGDSBSHE&amp;VAR:QUERY=RkZfSU5WRVNUX0xUKFFUUiwwKQ==&amp;WINDOW=FIRST_POPUP&amp;HEIGHT=450&amp;WIDTH=450&amp;START_MAXIMIZED=","FALSE&amp;VAR:CALENDAR=FIVEDAY&amp;VAR:SYMBOL=PRGO&amp;VAR:INDEX=0"}</definedName>
    <definedName name="_53__FDSAUDITLINK___1" localSheetId="4" hidden="1">{"fdsup://directions/FAT Viewer?action=UPDATE&amp;creator=factset&amp;DYN_ARGS=TRUE&amp;DOC_NAME=FAT:FQL_AUDITING_CLIENT_TEMPLATE.FAT&amp;display_string=Audit&amp;VAR:KEY=VORGDSBSHE&amp;VAR:QUERY=RkZfSU5WRVNUX0xUKFFUUiwwKQ==&amp;WINDOW=FIRST_POPUP&amp;HEIGHT=450&amp;WIDTH=450&amp;START_MAXIMIZED=","FALSE&amp;VAR:CALENDAR=FIVEDAY&amp;VAR:SYMBOL=PRGO&amp;VAR:INDEX=0"}</definedName>
    <definedName name="_53__FDSAUDITLINK___1" hidden="1">{"fdsup://directions/FAT Viewer?action=UPDATE&amp;creator=factset&amp;DYN_ARGS=TRUE&amp;DOC_NAME=FAT:FQL_AUDITING_CLIENT_TEMPLATE.FAT&amp;display_string=Audit&amp;VAR:KEY=VORGDSBSHE&amp;VAR:QUERY=RkZfSU5WRVNUX0xUKFFUUiwwKQ==&amp;WINDOW=FIRST_POPUP&amp;HEIGHT=450&amp;WIDTH=450&amp;START_MAXIMIZED=","FALSE&amp;VAR:CALENDAR=FIVEDAY&amp;VAR:SYMBOL=PRGO&amp;VAR:INDEX=0"}</definedName>
    <definedName name="_54__FDSAUDITLINK__" localSheetId="4" hidden="1">{"fdsup://directions/FAT Viewer?action=UPDATE&amp;creator=factset&amp;DYN_ARGS=TRUE&amp;DOC_NAME=FAT:FQL_AUDITING_CLIENT_TEMPLATE.FAT&amp;display_string=Audit&amp;VAR:KEY=NWLCFEHKDW&amp;VAR:QUERY=RkZfSU5WRVNUX0xUKFFUUiwwKQ==&amp;WINDOW=FIRST_POPUP&amp;HEIGHT=450&amp;WIDTH=450&amp;START_MAXIMIZED=","FALSE&amp;VAR:CALENDAR=FIVEDAY&amp;VAR:SYMBOL=MYL&amp;VAR:INDEX=0"}</definedName>
    <definedName name="_54__FDSAUDITLINK__" localSheetId="15" hidden="1">{"fdsup://directions/FAT Viewer?action=UPDATE&amp;creator=factset&amp;DYN_ARGS=TRUE&amp;DOC_NAME=FAT:FQL_AUDITING_CLIENT_TEMPLATE.FAT&amp;display_string=Audit&amp;VAR:KEY=NWLCFEHKDW&amp;VAR:QUERY=RkZfSU5WRVNUX0xUKFFUUiwwKQ==&amp;WINDOW=FIRST_POPUP&amp;HEIGHT=450&amp;WIDTH=450&amp;START_MAXIMIZED=","FALSE&amp;VAR:CALENDAR=FIVEDAY&amp;VAR:SYMBOL=MYL&amp;VAR:INDEX=0"}</definedName>
    <definedName name="_54__FDSAUDITLINK__" hidden="1">{"fdsup://directions/FAT Viewer?action=UPDATE&amp;creator=factset&amp;DYN_ARGS=TRUE&amp;DOC_NAME=FAT:FQL_AUDITING_CLIENT_TEMPLATE.FAT&amp;display_string=Audit&amp;VAR:KEY=NWLCFEHKDW&amp;VAR:QUERY=RkZfSU5WRVNUX0xUKFFUUiwwKQ==&amp;WINDOW=FIRST_POPUP&amp;HEIGHT=450&amp;WIDTH=450&amp;START_MAXIMIZED=","FALSE&amp;VAR:CALENDAR=FIVEDAY&amp;VAR:SYMBOL=MYL&amp;VAR:INDEX=0"}</definedName>
    <definedName name="_54__FDSAUDITLINK___1" localSheetId="4" hidden="1">{"fdsup://directions/FAT Viewer?action=UPDATE&amp;creator=factset&amp;DYN_ARGS=TRUE&amp;DOC_NAME=FAT:FQL_AUDITING_CLIENT_TEMPLATE.FAT&amp;display_string=Audit&amp;VAR:KEY=NWLCFEHKDW&amp;VAR:QUERY=RkZfSU5WRVNUX0xUKFFUUiwwKQ==&amp;WINDOW=FIRST_POPUP&amp;HEIGHT=450&amp;WIDTH=450&amp;START_MAXIMIZED=","FALSE&amp;VAR:CALENDAR=FIVEDAY&amp;VAR:SYMBOL=MYL&amp;VAR:INDEX=0"}</definedName>
    <definedName name="_54__FDSAUDITLINK___1" hidden="1">{"fdsup://directions/FAT Viewer?action=UPDATE&amp;creator=factset&amp;DYN_ARGS=TRUE&amp;DOC_NAME=FAT:FQL_AUDITING_CLIENT_TEMPLATE.FAT&amp;display_string=Audit&amp;VAR:KEY=NWLCFEHKDW&amp;VAR:QUERY=RkZfSU5WRVNUX0xUKFFUUiwwKQ==&amp;WINDOW=FIRST_POPUP&amp;HEIGHT=450&amp;WIDTH=450&amp;START_MAXIMIZED=","FALSE&amp;VAR:CALENDAR=FIVEDAY&amp;VAR:SYMBOL=MYL&amp;VAR:INDEX=0"}</definedName>
    <definedName name="_55__FDSAUDITLINK__" localSheetId="4" hidden="1">{"fdsup://directions/FAT Viewer?action=UPDATE&amp;creator=factset&amp;DYN_ARGS=TRUE&amp;DOC_NAME=FAT:FQL_AUDITING_CLIENT_TEMPLATE.FAT&amp;display_string=Audit&amp;VAR:KEY=VOTWJIPIRG&amp;VAR:QUERY=RkZfSU5WRVNUX0xUKFFUUiwwKQ==&amp;WINDOW=FIRST_POPUP&amp;HEIGHT=450&amp;WIDTH=450&amp;START_MAXIMIZED=","FALSE&amp;VAR:CALENDAR=FIVEDAY&amp;VAR:SYMBOL=IPXL&amp;VAR:INDEX=0"}</definedName>
    <definedName name="_55__FDSAUDITLINK__" localSheetId="15" hidden="1">{"fdsup://directions/FAT Viewer?action=UPDATE&amp;creator=factset&amp;DYN_ARGS=TRUE&amp;DOC_NAME=FAT:FQL_AUDITING_CLIENT_TEMPLATE.FAT&amp;display_string=Audit&amp;VAR:KEY=VOTWJIPIRG&amp;VAR:QUERY=RkZfSU5WRVNUX0xUKFFUUiwwKQ==&amp;WINDOW=FIRST_POPUP&amp;HEIGHT=450&amp;WIDTH=450&amp;START_MAXIMIZED=","FALSE&amp;VAR:CALENDAR=FIVEDAY&amp;VAR:SYMBOL=IPXL&amp;VAR:INDEX=0"}</definedName>
    <definedName name="_55__FDSAUDITLINK__" hidden="1">{"fdsup://directions/FAT Viewer?action=UPDATE&amp;creator=factset&amp;DYN_ARGS=TRUE&amp;DOC_NAME=FAT:FQL_AUDITING_CLIENT_TEMPLATE.FAT&amp;display_string=Audit&amp;VAR:KEY=VOTWJIPIRG&amp;VAR:QUERY=RkZfSU5WRVNUX0xUKFFUUiwwKQ==&amp;WINDOW=FIRST_POPUP&amp;HEIGHT=450&amp;WIDTH=450&amp;START_MAXIMIZED=","FALSE&amp;VAR:CALENDAR=FIVEDAY&amp;VAR:SYMBOL=IPXL&amp;VAR:INDEX=0"}</definedName>
    <definedName name="_55__FDSAUDITLINK___1" localSheetId="4" hidden="1">{"fdsup://directions/FAT Viewer?action=UPDATE&amp;creator=factset&amp;DYN_ARGS=TRUE&amp;DOC_NAME=FAT:FQL_AUDITING_CLIENT_TEMPLATE.FAT&amp;display_string=Audit&amp;VAR:KEY=VOTWJIPIRG&amp;VAR:QUERY=RkZfSU5WRVNUX0xUKFFUUiwwKQ==&amp;WINDOW=FIRST_POPUP&amp;HEIGHT=450&amp;WIDTH=450&amp;START_MAXIMIZED=","FALSE&amp;VAR:CALENDAR=FIVEDAY&amp;VAR:SYMBOL=IPXL&amp;VAR:INDEX=0"}</definedName>
    <definedName name="_55__FDSAUDITLINK___1" hidden="1">{"fdsup://directions/FAT Viewer?action=UPDATE&amp;creator=factset&amp;DYN_ARGS=TRUE&amp;DOC_NAME=FAT:FQL_AUDITING_CLIENT_TEMPLATE.FAT&amp;display_string=Audit&amp;VAR:KEY=VOTWJIPIRG&amp;VAR:QUERY=RkZfSU5WRVNUX0xUKFFUUiwwKQ==&amp;WINDOW=FIRST_POPUP&amp;HEIGHT=450&amp;WIDTH=450&amp;START_MAXIMIZED=","FALSE&amp;VAR:CALENDAR=FIVEDAY&amp;VAR:SYMBOL=IPXL&amp;VAR:INDEX=0"}</definedName>
    <definedName name="_56__FDSAUDITLINK__" localSheetId="4" hidden="1">{"fdsup://directions/FAT Viewer?action=UPDATE&amp;creator=factset&amp;DYN_ARGS=TRUE&amp;DOC_NAME=FAT:FQL_AUDITING_CLIENT_TEMPLATE.FAT&amp;display_string=Audit&amp;VAR:KEY=HYXOPWBMVW&amp;VAR:QUERY=RkZfSU5WRVNUX0xUKFFUUiwwKQ==&amp;WINDOW=FIRST_POPUP&amp;HEIGHT=450&amp;WIDTH=450&amp;START_MAXIMIZED=","FALSE&amp;VAR:CALENDAR=FIVEDAY&amp;VAR:SYMBOL=HSP&amp;VAR:INDEX=0"}</definedName>
    <definedName name="_56__FDSAUDITLINK__" localSheetId="15" hidden="1">{"fdsup://directions/FAT Viewer?action=UPDATE&amp;creator=factset&amp;DYN_ARGS=TRUE&amp;DOC_NAME=FAT:FQL_AUDITING_CLIENT_TEMPLATE.FAT&amp;display_string=Audit&amp;VAR:KEY=HYXOPWBMVW&amp;VAR:QUERY=RkZfSU5WRVNUX0xUKFFUUiwwKQ==&amp;WINDOW=FIRST_POPUP&amp;HEIGHT=450&amp;WIDTH=450&amp;START_MAXIMIZED=","FALSE&amp;VAR:CALENDAR=FIVEDAY&amp;VAR:SYMBOL=HSP&amp;VAR:INDEX=0"}</definedName>
    <definedName name="_56__FDSAUDITLINK__" hidden="1">{"fdsup://directions/FAT Viewer?action=UPDATE&amp;creator=factset&amp;DYN_ARGS=TRUE&amp;DOC_NAME=FAT:FQL_AUDITING_CLIENT_TEMPLATE.FAT&amp;display_string=Audit&amp;VAR:KEY=HYXOPWBMVW&amp;VAR:QUERY=RkZfSU5WRVNUX0xUKFFUUiwwKQ==&amp;WINDOW=FIRST_POPUP&amp;HEIGHT=450&amp;WIDTH=450&amp;START_MAXIMIZED=","FALSE&amp;VAR:CALENDAR=FIVEDAY&amp;VAR:SYMBOL=HSP&amp;VAR:INDEX=0"}</definedName>
    <definedName name="_56__FDSAUDITLINK___1" localSheetId="4" hidden="1">{"fdsup://directions/FAT Viewer?action=UPDATE&amp;creator=factset&amp;DYN_ARGS=TRUE&amp;DOC_NAME=FAT:FQL_AUDITING_CLIENT_TEMPLATE.FAT&amp;display_string=Audit&amp;VAR:KEY=HYXOPWBMVW&amp;VAR:QUERY=RkZfSU5WRVNUX0xUKFFUUiwwKQ==&amp;WINDOW=FIRST_POPUP&amp;HEIGHT=450&amp;WIDTH=450&amp;START_MAXIMIZED=","FALSE&amp;VAR:CALENDAR=FIVEDAY&amp;VAR:SYMBOL=HSP&amp;VAR:INDEX=0"}</definedName>
    <definedName name="_56__FDSAUDITLINK___1" hidden="1">{"fdsup://directions/FAT Viewer?action=UPDATE&amp;creator=factset&amp;DYN_ARGS=TRUE&amp;DOC_NAME=FAT:FQL_AUDITING_CLIENT_TEMPLATE.FAT&amp;display_string=Audit&amp;VAR:KEY=HYXOPWBMVW&amp;VAR:QUERY=RkZfSU5WRVNUX0xUKFFUUiwwKQ==&amp;WINDOW=FIRST_POPUP&amp;HEIGHT=450&amp;WIDTH=450&amp;START_MAXIMIZED=","FALSE&amp;VAR:CALENDAR=FIVEDAY&amp;VAR:SYMBOL=HSP&amp;VAR:INDEX=0"}</definedName>
    <definedName name="_57__FDSAUDITLINK__" localSheetId="4" hidden="1">{"fdsup://directions/FAT Viewer?action=UPDATE&amp;creator=factset&amp;DYN_ARGS=TRUE&amp;DOC_NAME=FAT:FQL_AUDITING_CLIENT_TEMPLATE.FAT&amp;display_string=Audit&amp;VAR:KEY=JGLIBUVSXS&amp;VAR:QUERY=RkZfSU5WRVNUX0xUKFFUUiwwKQ==&amp;WINDOW=FIRST_POPUP&amp;HEIGHT=450&amp;WIDTH=450&amp;START_MAXIMIZED=","FALSE&amp;VAR:CALENDAR=FIVEDAY&amp;VAR:SYMBOL=HITK&amp;VAR:INDEX=0"}</definedName>
    <definedName name="_57__FDSAUDITLINK__" localSheetId="15" hidden="1">{"fdsup://directions/FAT Viewer?action=UPDATE&amp;creator=factset&amp;DYN_ARGS=TRUE&amp;DOC_NAME=FAT:FQL_AUDITING_CLIENT_TEMPLATE.FAT&amp;display_string=Audit&amp;VAR:KEY=JGLIBUVSXS&amp;VAR:QUERY=RkZfSU5WRVNUX0xUKFFUUiwwKQ==&amp;WINDOW=FIRST_POPUP&amp;HEIGHT=450&amp;WIDTH=450&amp;START_MAXIMIZED=","FALSE&amp;VAR:CALENDAR=FIVEDAY&amp;VAR:SYMBOL=HITK&amp;VAR:INDEX=0"}</definedName>
    <definedName name="_57__FDSAUDITLINK__" hidden="1">{"fdsup://directions/FAT Viewer?action=UPDATE&amp;creator=factset&amp;DYN_ARGS=TRUE&amp;DOC_NAME=FAT:FQL_AUDITING_CLIENT_TEMPLATE.FAT&amp;display_string=Audit&amp;VAR:KEY=JGLIBUVSXS&amp;VAR:QUERY=RkZfSU5WRVNUX0xUKFFUUiwwKQ==&amp;WINDOW=FIRST_POPUP&amp;HEIGHT=450&amp;WIDTH=450&amp;START_MAXIMIZED=","FALSE&amp;VAR:CALENDAR=FIVEDAY&amp;VAR:SYMBOL=HITK&amp;VAR:INDEX=0"}</definedName>
    <definedName name="_57__FDSAUDITLINK___1" localSheetId="4" hidden="1">{"fdsup://directions/FAT Viewer?action=UPDATE&amp;creator=factset&amp;DYN_ARGS=TRUE&amp;DOC_NAME=FAT:FQL_AUDITING_CLIENT_TEMPLATE.FAT&amp;display_string=Audit&amp;VAR:KEY=JGLIBUVSXS&amp;VAR:QUERY=RkZfSU5WRVNUX0xUKFFUUiwwKQ==&amp;WINDOW=FIRST_POPUP&amp;HEIGHT=450&amp;WIDTH=450&amp;START_MAXIMIZED=","FALSE&amp;VAR:CALENDAR=FIVEDAY&amp;VAR:SYMBOL=HITK&amp;VAR:INDEX=0"}</definedName>
    <definedName name="_57__FDSAUDITLINK___1" hidden="1">{"fdsup://directions/FAT Viewer?action=UPDATE&amp;creator=factset&amp;DYN_ARGS=TRUE&amp;DOC_NAME=FAT:FQL_AUDITING_CLIENT_TEMPLATE.FAT&amp;display_string=Audit&amp;VAR:KEY=JGLIBUVSXS&amp;VAR:QUERY=RkZfSU5WRVNUX0xUKFFUUiwwKQ==&amp;WINDOW=FIRST_POPUP&amp;HEIGHT=450&amp;WIDTH=450&amp;START_MAXIMIZED=","FALSE&amp;VAR:CALENDAR=FIVEDAY&amp;VAR:SYMBOL=HITK&amp;VAR:INDEX=0"}</definedName>
    <definedName name="_58__FDSAUDITLINK__" localSheetId="4" hidden="1">{"fdsup://directions/FAT Viewer?action=UPDATE&amp;creator=factset&amp;DYN_ARGS=TRUE&amp;DOC_NAME=FAT:FQL_AUDITING_CLIENT_TEMPLATE.FAT&amp;display_string=Audit&amp;VAR:KEY=LIZAJWFUFG&amp;VAR:QUERY=RkZfSU5WRVNUX0xUKFFUUiwwKQ==&amp;WINDOW=FIRST_POPUP&amp;HEIGHT=450&amp;WIDTH=450&amp;START_MAXIMIZED=","FALSE&amp;VAR:CALENDAR=FIVEDAY&amp;VAR:SYMBOL=WCRX&amp;VAR:INDEX=0"}</definedName>
    <definedName name="_58__FDSAUDITLINK__" localSheetId="15" hidden="1">{"fdsup://directions/FAT Viewer?action=UPDATE&amp;creator=factset&amp;DYN_ARGS=TRUE&amp;DOC_NAME=FAT:FQL_AUDITING_CLIENT_TEMPLATE.FAT&amp;display_string=Audit&amp;VAR:KEY=LIZAJWFUFG&amp;VAR:QUERY=RkZfSU5WRVNUX0xUKFFUUiwwKQ==&amp;WINDOW=FIRST_POPUP&amp;HEIGHT=450&amp;WIDTH=450&amp;START_MAXIMIZED=","FALSE&amp;VAR:CALENDAR=FIVEDAY&amp;VAR:SYMBOL=WCRX&amp;VAR:INDEX=0"}</definedName>
    <definedName name="_58__FDSAUDITLINK__" hidden="1">{"fdsup://directions/FAT Viewer?action=UPDATE&amp;creator=factset&amp;DYN_ARGS=TRUE&amp;DOC_NAME=FAT:FQL_AUDITING_CLIENT_TEMPLATE.FAT&amp;display_string=Audit&amp;VAR:KEY=LIZAJWFUFG&amp;VAR:QUERY=RkZfSU5WRVNUX0xUKFFUUiwwKQ==&amp;WINDOW=FIRST_POPUP&amp;HEIGHT=450&amp;WIDTH=450&amp;START_MAXIMIZED=","FALSE&amp;VAR:CALENDAR=FIVEDAY&amp;VAR:SYMBOL=WCRX&amp;VAR:INDEX=0"}</definedName>
    <definedName name="_58__FDSAUDITLINK___1" localSheetId="4" hidden="1">{"fdsup://directions/FAT Viewer?action=UPDATE&amp;creator=factset&amp;DYN_ARGS=TRUE&amp;DOC_NAME=FAT:FQL_AUDITING_CLIENT_TEMPLATE.FAT&amp;display_string=Audit&amp;VAR:KEY=LIZAJWFUFG&amp;VAR:QUERY=RkZfSU5WRVNUX0xUKFFUUiwwKQ==&amp;WINDOW=FIRST_POPUP&amp;HEIGHT=450&amp;WIDTH=450&amp;START_MAXIMIZED=","FALSE&amp;VAR:CALENDAR=FIVEDAY&amp;VAR:SYMBOL=WCRX&amp;VAR:INDEX=0"}</definedName>
    <definedName name="_58__FDSAUDITLINK___1" hidden="1">{"fdsup://directions/FAT Viewer?action=UPDATE&amp;creator=factset&amp;DYN_ARGS=TRUE&amp;DOC_NAME=FAT:FQL_AUDITING_CLIENT_TEMPLATE.FAT&amp;display_string=Audit&amp;VAR:KEY=LIZAJWFUFG&amp;VAR:QUERY=RkZfSU5WRVNUX0xUKFFUUiwwKQ==&amp;WINDOW=FIRST_POPUP&amp;HEIGHT=450&amp;WIDTH=450&amp;START_MAXIMIZED=","FALSE&amp;VAR:CALENDAR=FIVEDAY&amp;VAR:SYMBOL=WCRX&amp;VAR:INDEX=0"}</definedName>
    <definedName name="_59__FDSAUDITLINK__" localSheetId="4" hidden="1">{"fdsup://directions/FAT Viewer?action=UPDATE&amp;creator=factset&amp;DYN_ARGS=TRUE&amp;DOC_NAME=FAT:FQL_AUDITING_CLIENT_TEMPLATE.FAT&amp;display_string=Audit&amp;VAR:KEY=ZAPCZANCVI&amp;VAR:QUERY=RkZfSU5WRVNUX0xUKFFUUiwwKQ==&amp;WINDOW=FIRST_POPUP&amp;HEIGHT=450&amp;WIDTH=450&amp;START_MAXIMIZED=","FALSE&amp;VAR:CALENDAR=FIVEDAY&amp;VAR:SYMBOL=VPHM&amp;VAR:INDEX=0"}</definedName>
    <definedName name="_59__FDSAUDITLINK__" localSheetId="15" hidden="1">{"fdsup://directions/FAT Viewer?action=UPDATE&amp;creator=factset&amp;DYN_ARGS=TRUE&amp;DOC_NAME=FAT:FQL_AUDITING_CLIENT_TEMPLATE.FAT&amp;display_string=Audit&amp;VAR:KEY=ZAPCZANCVI&amp;VAR:QUERY=RkZfSU5WRVNUX0xUKFFUUiwwKQ==&amp;WINDOW=FIRST_POPUP&amp;HEIGHT=450&amp;WIDTH=450&amp;START_MAXIMIZED=","FALSE&amp;VAR:CALENDAR=FIVEDAY&amp;VAR:SYMBOL=VPHM&amp;VAR:INDEX=0"}</definedName>
    <definedName name="_59__FDSAUDITLINK__" hidden="1">{"fdsup://directions/FAT Viewer?action=UPDATE&amp;creator=factset&amp;DYN_ARGS=TRUE&amp;DOC_NAME=FAT:FQL_AUDITING_CLIENT_TEMPLATE.FAT&amp;display_string=Audit&amp;VAR:KEY=ZAPCZANCVI&amp;VAR:QUERY=RkZfSU5WRVNUX0xUKFFUUiwwKQ==&amp;WINDOW=FIRST_POPUP&amp;HEIGHT=450&amp;WIDTH=450&amp;START_MAXIMIZED=","FALSE&amp;VAR:CALENDAR=FIVEDAY&amp;VAR:SYMBOL=VPHM&amp;VAR:INDEX=0"}</definedName>
    <definedName name="_59__FDSAUDITLINK___1" localSheetId="4" hidden="1">{"fdsup://directions/FAT Viewer?action=UPDATE&amp;creator=factset&amp;DYN_ARGS=TRUE&amp;DOC_NAME=FAT:FQL_AUDITING_CLIENT_TEMPLATE.FAT&amp;display_string=Audit&amp;VAR:KEY=ZAPCZANCVI&amp;VAR:QUERY=RkZfSU5WRVNUX0xUKFFUUiwwKQ==&amp;WINDOW=FIRST_POPUP&amp;HEIGHT=450&amp;WIDTH=450&amp;START_MAXIMIZED=","FALSE&amp;VAR:CALENDAR=FIVEDAY&amp;VAR:SYMBOL=VPHM&amp;VAR:INDEX=0"}</definedName>
    <definedName name="_59__FDSAUDITLINK___1" hidden="1">{"fdsup://directions/FAT Viewer?action=UPDATE&amp;creator=factset&amp;DYN_ARGS=TRUE&amp;DOC_NAME=FAT:FQL_AUDITING_CLIENT_TEMPLATE.FAT&amp;display_string=Audit&amp;VAR:KEY=ZAPCZANCVI&amp;VAR:QUERY=RkZfSU5WRVNUX0xUKFFUUiwwKQ==&amp;WINDOW=FIRST_POPUP&amp;HEIGHT=450&amp;WIDTH=450&amp;START_MAXIMIZED=","FALSE&amp;VAR:CALENDAR=FIVEDAY&amp;VAR:SYMBOL=VPHM&amp;VAR:INDEX=0"}</definedName>
    <definedName name="_6__123Graph_ANRET_PCE" localSheetId="4" hidden="1">#REF!</definedName>
    <definedName name="_6__123Graph_ANRET_PCE" localSheetId="15" hidden="1">#REF!</definedName>
    <definedName name="_6__123Graph_ANRET_PCE" hidden="1">#REF!</definedName>
    <definedName name="_6__123Graph_BCHART_2" localSheetId="4" hidden="1">#REF!</definedName>
    <definedName name="_6__123Graph_BCHART_2" localSheetId="15" hidden="1">#REF!</definedName>
    <definedName name="_6__123Graph_BCHART_2" hidden="1">#REF!</definedName>
    <definedName name="_6__123Graph_XR_M_MARG" localSheetId="4" hidden="1">#REF!</definedName>
    <definedName name="_6__123Graph_XR_M_MARG" localSheetId="15" hidden="1">#REF!</definedName>
    <definedName name="_6__123Graph_XR_M_MARG" hidden="1">#REF!</definedName>
    <definedName name="_6__FDSAUDITLINK__" localSheetId="4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6__FDSAUDITLINK__" localSheetId="15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6__FDSAUDITLINK__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6__FDSAUDITLINK___1" localSheetId="4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6__FDSAUDITLINK___1" hidden="1">{"fdsup://Directions/FAT Viewer?action=UPDATE&amp;creator=factset&amp;DOC_NAME=fat:reuters_qtrly_source_window.fat&amp;display_string=Audit&amp;DYN_ARGS=TRUE&amp;VAR:ID1=78427V10&amp;VAR:RCODE=FDSPFDSTKTOTAL&amp;VAR:SDATE=20080399&amp;VAR:FREQ=Quarterly&amp;VAR:RELITEM=RP&amp;VAR:CURRENCY=&amp;VAR:CU","RRSOURCE=EXSHARE&amp;VAR:NATFREQ=QUARTERLY&amp;VAR:RFIELD=FINALIZED&amp;VAR:DB_TYPE=&amp;VAR:UNITS=M&amp;window=popup&amp;width=450&amp;height=300&amp;START_MAXIMIZED=FALSE"}</definedName>
    <definedName name="_60__FDSAUDITLINK__" localSheetId="4" hidden="1">{"fdsup://directions/FAT Viewer?action=UPDATE&amp;creator=factset&amp;DYN_ARGS=TRUE&amp;DOC_NAME=FAT:FQL_AUDITING_CLIENT_TEMPLATE.FAT&amp;display_string=Audit&amp;VAR:KEY=DMPWPUVYLW&amp;VAR:QUERY=RkZfSU5WRVNUX0xUKFFUUiwwKQ==&amp;WINDOW=FIRST_POPUP&amp;HEIGHT=450&amp;WIDTH=450&amp;START_MAXIMIZED=","FALSE&amp;VAR:CALENDAR=FIVEDAY&amp;VAR:SYMBOL=VRX&amp;VAR:INDEX=0"}</definedName>
    <definedName name="_60__FDSAUDITLINK__" localSheetId="15" hidden="1">{"fdsup://directions/FAT Viewer?action=UPDATE&amp;creator=factset&amp;DYN_ARGS=TRUE&amp;DOC_NAME=FAT:FQL_AUDITING_CLIENT_TEMPLATE.FAT&amp;display_string=Audit&amp;VAR:KEY=DMPWPUVYLW&amp;VAR:QUERY=RkZfSU5WRVNUX0xUKFFUUiwwKQ==&amp;WINDOW=FIRST_POPUP&amp;HEIGHT=450&amp;WIDTH=450&amp;START_MAXIMIZED=","FALSE&amp;VAR:CALENDAR=FIVEDAY&amp;VAR:SYMBOL=VRX&amp;VAR:INDEX=0"}</definedName>
    <definedName name="_60__FDSAUDITLINK__" hidden="1">{"fdsup://directions/FAT Viewer?action=UPDATE&amp;creator=factset&amp;DYN_ARGS=TRUE&amp;DOC_NAME=FAT:FQL_AUDITING_CLIENT_TEMPLATE.FAT&amp;display_string=Audit&amp;VAR:KEY=DMPWPUVYLW&amp;VAR:QUERY=RkZfSU5WRVNUX0xUKFFUUiwwKQ==&amp;WINDOW=FIRST_POPUP&amp;HEIGHT=450&amp;WIDTH=450&amp;START_MAXIMIZED=","FALSE&amp;VAR:CALENDAR=FIVEDAY&amp;VAR:SYMBOL=VRX&amp;VAR:INDEX=0"}</definedName>
    <definedName name="_60__FDSAUDITLINK___1" localSheetId="4" hidden="1">{"fdsup://directions/FAT Viewer?action=UPDATE&amp;creator=factset&amp;DYN_ARGS=TRUE&amp;DOC_NAME=FAT:FQL_AUDITING_CLIENT_TEMPLATE.FAT&amp;display_string=Audit&amp;VAR:KEY=DMPWPUVYLW&amp;VAR:QUERY=RkZfSU5WRVNUX0xUKFFUUiwwKQ==&amp;WINDOW=FIRST_POPUP&amp;HEIGHT=450&amp;WIDTH=450&amp;START_MAXIMIZED=","FALSE&amp;VAR:CALENDAR=FIVEDAY&amp;VAR:SYMBOL=VRX&amp;VAR:INDEX=0"}</definedName>
    <definedName name="_60__FDSAUDITLINK___1" hidden="1">{"fdsup://directions/FAT Viewer?action=UPDATE&amp;creator=factset&amp;DYN_ARGS=TRUE&amp;DOC_NAME=FAT:FQL_AUDITING_CLIENT_TEMPLATE.FAT&amp;display_string=Audit&amp;VAR:KEY=DMPWPUVYLW&amp;VAR:QUERY=RkZfSU5WRVNUX0xUKFFUUiwwKQ==&amp;WINDOW=FIRST_POPUP&amp;HEIGHT=450&amp;WIDTH=450&amp;START_MAXIMIZED=","FALSE&amp;VAR:CALENDAR=FIVEDAY&amp;VAR:SYMBOL=VRX&amp;VAR:INDEX=0"}</definedName>
    <definedName name="_61__FDSAUDITLINK__" localSheetId="4" hidden="1">{"fdsup://directions/FAT Viewer?action=UPDATE&amp;creator=factset&amp;DYN_ARGS=TRUE&amp;DOC_NAME=FAT:FQL_AUDITING_CLIENT_TEMPLATE.FAT&amp;display_string=Audit&amp;VAR:KEY=ZWLERMTOXY&amp;VAR:QUERY=RkZfSU5WRVNUX0xUKFFUUiwwKQ==&amp;WINDOW=FIRST_POPUP&amp;HEIGHT=450&amp;WIDTH=450&amp;START_MAXIMIZED=","FALSE&amp;VAR:CALENDAR=FIVEDAY&amp;VAR:SYMBOL=SLXP&amp;VAR:INDEX=0"}</definedName>
    <definedName name="_61__FDSAUDITLINK__" localSheetId="15" hidden="1">{"fdsup://directions/FAT Viewer?action=UPDATE&amp;creator=factset&amp;DYN_ARGS=TRUE&amp;DOC_NAME=FAT:FQL_AUDITING_CLIENT_TEMPLATE.FAT&amp;display_string=Audit&amp;VAR:KEY=ZWLERMTOXY&amp;VAR:QUERY=RkZfSU5WRVNUX0xUKFFUUiwwKQ==&amp;WINDOW=FIRST_POPUP&amp;HEIGHT=450&amp;WIDTH=450&amp;START_MAXIMIZED=","FALSE&amp;VAR:CALENDAR=FIVEDAY&amp;VAR:SYMBOL=SLXP&amp;VAR:INDEX=0"}</definedName>
    <definedName name="_61__FDSAUDITLINK__" hidden="1">{"fdsup://directions/FAT Viewer?action=UPDATE&amp;creator=factset&amp;DYN_ARGS=TRUE&amp;DOC_NAME=FAT:FQL_AUDITING_CLIENT_TEMPLATE.FAT&amp;display_string=Audit&amp;VAR:KEY=ZWLERMTOXY&amp;VAR:QUERY=RkZfSU5WRVNUX0xUKFFUUiwwKQ==&amp;WINDOW=FIRST_POPUP&amp;HEIGHT=450&amp;WIDTH=450&amp;START_MAXIMIZED=","FALSE&amp;VAR:CALENDAR=FIVEDAY&amp;VAR:SYMBOL=SLXP&amp;VAR:INDEX=0"}</definedName>
    <definedName name="_61__FDSAUDITLINK___1" localSheetId="4" hidden="1">{"fdsup://directions/FAT Viewer?action=UPDATE&amp;creator=factset&amp;DYN_ARGS=TRUE&amp;DOC_NAME=FAT:FQL_AUDITING_CLIENT_TEMPLATE.FAT&amp;display_string=Audit&amp;VAR:KEY=ZWLERMTOXY&amp;VAR:QUERY=RkZfSU5WRVNUX0xUKFFUUiwwKQ==&amp;WINDOW=FIRST_POPUP&amp;HEIGHT=450&amp;WIDTH=450&amp;START_MAXIMIZED=","FALSE&amp;VAR:CALENDAR=FIVEDAY&amp;VAR:SYMBOL=SLXP&amp;VAR:INDEX=0"}</definedName>
    <definedName name="_61__FDSAUDITLINK___1" hidden="1">{"fdsup://directions/FAT Viewer?action=UPDATE&amp;creator=factset&amp;DYN_ARGS=TRUE&amp;DOC_NAME=FAT:FQL_AUDITING_CLIENT_TEMPLATE.FAT&amp;display_string=Audit&amp;VAR:KEY=ZWLERMTOXY&amp;VAR:QUERY=RkZfSU5WRVNUX0xUKFFUUiwwKQ==&amp;WINDOW=FIRST_POPUP&amp;HEIGHT=450&amp;WIDTH=450&amp;START_MAXIMIZED=","FALSE&amp;VAR:CALENDAR=FIVEDAY&amp;VAR:SYMBOL=SLXP&amp;VAR:INDEX=0"}</definedName>
    <definedName name="_62__FDSAUDITLINK__" localSheetId="4" hidden="1">{"fdsup://directions/FAT Viewer?action=UPDATE&amp;creator=factset&amp;DYN_ARGS=TRUE&amp;DOC_NAME=FAT:FQL_AUDITING_CLIENT_TEMPLATE.FAT&amp;display_string=Audit&amp;VAR:KEY=TEVCJYNIRA&amp;VAR:QUERY=RkZfSU5WRVNUX0xUKFFUUiwwKQ==&amp;WINDOW=FIRST_POPUP&amp;HEIGHT=450&amp;WIDTH=450&amp;START_MAXIMIZED=","FALSE&amp;VAR:CALENDAR=FIVEDAY&amp;VAR:SYMBOL=MRX&amp;VAR:INDEX=0"}</definedName>
    <definedName name="_62__FDSAUDITLINK__" localSheetId="15" hidden="1">{"fdsup://directions/FAT Viewer?action=UPDATE&amp;creator=factset&amp;DYN_ARGS=TRUE&amp;DOC_NAME=FAT:FQL_AUDITING_CLIENT_TEMPLATE.FAT&amp;display_string=Audit&amp;VAR:KEY=TEVCJYNIRA&amp;VAR:QUERY=RkZfSU5WRVNUX0xUKFFUUiwwKQ==&amp;WINDOW=FIRST_POPUP&amp;HEIGHT=450&amp;WIDTH=450&amp;START_MAXIMIZED=","FALSE&amp;VAR:CALENDAR=FIVEDAY&amp;VAR:SYMBOL=MRX&amp;VAR:INDEX=0"}</definedName>
    <definedName name="_62__FDSAUDITLINK__" hidden="1">{"fdsup://directions/FAT Viewer?action=UPDATE&amp;creator=factset&amp;DYN_ARGS=TRUE&amp;DOC_NAME=FAT:FQL_AUDITING_CLIENT_TEMPLATE.FAT&amp;display_string=Audit&amp;VAR:KEY=TEVCJYNIRA&amp;VAR:QUERY=RkZfSU5WRVNUX0xUKFFUUiwwKQ==&amp;WINDOW=FIRST_POPUP&amp;HEIGHT=450&amp;WIDTH=450&amp;START_MAXIMIZED=","FALSE&amp;VAR:CALENDAR=FIVEDAY&amp;VAR:SYMBOL=MRX&amp;VAR:INDEX=0"}</definedName>
    <definedName name="_62__FDSAUDITLINK___1" localSheetId="4" hidden="1">{"fdsup://directions/FAT Viewer?action=UPDATE&amp;creator=factset&amp;DYN_ARGS=TRUE&amp;DOC_NAME=FAT:FQL_AUDITING_CLIENT_TEMPLATE.FAT&amp;display_string=Audit&amp;VAR:KEY=TEVCJYNIRA&amp;VAR:QUERY=RkZfSU5WRVNUX0xUKFFUUiwwKQ==&amp;WINDOW=FIRST_POPUP&amp;HEIGHT=450&amp;WIDTH=450&amp;START_MAXIMIZED=","FALSE&amp;VAR:CALENDAR=FIVEDAY&amp;VAR:SYMBOL=MRX&amp;VAR:INDEX=0"}</definedName>
    <definedName name="_62__FDSAUDITLINK___1" hidden="1">{"fdsup://directions/FAT Viewer?action=UPDATE&amp;creator=factset&amp;DYN_ARGS=TRUE&amp;DOC_NAME=FAT:FQL_AUDITING_CLIENT_TEMPLATE.FAT&amp;display_string=Audit&amp;VAR:KEY=TEVCJYNIRA&amp;VAR:QUERY=RkZfSU5WRVNUX0xUKFFUUiwwKQ==&amp;WINDOW=FIRST_POPUP&amp;HEIGHT=450&amp;WIDTH=450&amp;START_MAXIMIZED=","FALSE&amp;VAR:CALENDAR=FIVEDAY&amp;VAR:SYMBOL=MRX&amp;VAR:INDEX=0"}</definedName>
    <definedName name="_63__FDSAUDITLINK__" localSheetId="4" hidden="1">{"fdsup://directions/FAT Viewer?action=UPDATE&amp;creator=factset&amp;DYN_ARGS=TRUE&amp;DOC_NAME=FAT:FQL_AUDITING_CLIENT_TEMPLATE.FAT&amp;display_string=Audit&amp;VAR:KEY=PQXQHMJAJK&amp;VAR:QUERY=RkZfSU5WRVNUX0xUKFFUUiwwKQ==&amp;WINDOW=FIRST_POPUP&amp;HEIGHT=450&amp;WIDTH=450&amp;START_MAXIMIZED=","FALSE&amp;VAR:CALENDAR=FIVEDAY&amp;VAR:SYMBOL=JAZZ&amp;VAR:INDEX=0"}</definedName>
    <definedName name="_63__FDSAUDITLINK__" localSheetId="15" hidden="1">{"fdsup://directions/FAT Viewer?action=UPDATE&amp;creator=factset&amp;DYN_ARGS=TRUE&amp;DOC_NAME=FAT:FQL_AUDITING_CLIENT_TEMPLATE.FAT&amp;display_string=Audit&amp;VAR:KEY=PQXQHMJAJK&amp;VAR:QUERY=RkZfSU5WRVNUX0xUKFFUUiwwKQ==&amp;WINDOW=FIRST_POPUP&amp;HEIGHT=450&amp;WIDTH=450&amp;START_MAXIMIZED=","FALSE&amp;VAR:CALENDAR=FIVEDAY&amp;VAR:SYMBOL=JAZZ&amp;VAR:INDEX=0"}</definedName>
    <definedName name="_63__FDSAUDITLINK__" hidden="1">{"fdsup://directions/FAT Viewer?action=UPDATE&amp;creator=factset&amp;DYN_ARGS=TRUE&amp;DOC_NAME=FAT:FQL_AUDITING_CLIENT_TEMPLATE.FAT&amp;display_string=Audit&amp;VAR:KEY=PQXQHMJAJK&amp;VAR:QUERY=RkZfSU5WRVNUX0xUKFFUUiwwKQ==&amp;WINDOW=FIRST_POPUP&amp;HEIGHT=450&amp;WIDTH=450&amp;START_MAXIMIZED=","FALSE&amp;VAR:CALENDAR=FIVEDAY&amp;VAR:SYMBOL=JAZZ&amp;VAR:INDEX=0"}</definedName>
    <definedName name="_63__FDSAUDITLINK___1" localSheetId="4" hidden="1">{"fdsup://directions/FAT Viewer?action=UPDATE&amp;creator=factset&amp;DYN_ARGS=TRUE&amp;DOC_NAME=FAT:FQL_AUDITING_CLIENT_TEMPLATE.FAT&amp;display_string=Audit&amp;VAR:KEY=PQXQHMJAJK&amp;VAR:QUERY=RkZfSU5WRVNUX0xUKFFUUiwwKQ==&amp;WINDOW=FIRST_POPUP&amp;HEIGHT=450&amp;WIDTH=450&amp;START_MAXIMIZED=","FALSE&amp;VAR:CALENDAR=FIVEDAY&amp;VAR:SYMBOL=JAZZ&amp;VAR:INDEX=0"}</definedName>
    <definedName name="_63__FDSAUDITLINK___1" hidden="1">{"fdsup://directions/FAT Viewer?action=UPDATE&amp;creator=factset&amp;DYN_ARGS=TRUE&amp;DOC_NAME=FAT:FQL_AUDITING_CLIENT_TEMPLATE.FAT&amp;display_string=Audit&amp;VAR:KEY=PQXQHMJAJK&amp;VAR:QUERY=RkZfSU5WRVNUX0xUKFFUUiwwKQ==&amp;WINDOW=FIRST_POPUP&amp;HEIGHT=450&amp;WIDTH=450&amp;START_MAXIMIZED=","FALSE&amp;VAR:CALENDAR=FIVEDAY&amp;VAR:SYMBOL=JAZZ&amp;VAR:INDEX=0"}</definedName>
    <definedName name="_64__FDSAUDITLINK__" localSheetId="4" hidden="1">{"fdsup://directions/FAT Viewer?action=UPDATE&amp;creator=factset&amp;DYN_ARGS=TRUE&amp;DOC_NAME=FAT:FQL_AUDITING_CLIENT_TEMPLATE.FAT&amp;display_string=Audit&amp;VAR:KEY=HORKLYBSXK&amp;VAR:QUERY=RkZfSU5WRVNUX0xUKFFUUiwwKQ==&amp;WINDOW=FIRST_POPUP&amp;HEIGHT=450&amp;WIDTH=450&amp;START_MAXIMIZED=","FALSE&amp;VAR:CALENDAR=FIVEDAY&amp;VAR:SYMBOL=FRX&amp;VAR:INDEX=0"}</definedName>
    <definedName name="_64__FDSAUDITLINK__" localSheetId="15" hidden="1">{"fdsup://directions/FAT Viewer?action=UPDATE&amp;creator=factset&amp;DYN_ARGS=TRUE&amp;DOC_NAME=FAT:FQL_AUDITING_CLIENT_TEMPLATE.FAT&amp;display_string=Audit&amp;VAR:KEY=HORKLYBSXK&amp;VAR:QUERY=RkZfSU5WRVNUX0xUKFFUUiwwKQ==&amp;WINDOW=FIRST_POPUP&amp;HEIGHT=450&amp;WIDTH=450&amp;START_MAXIMIZED=","FALSE&amp;VAR:CALENDAR=FIVEDAY&amp;VAR:SYMBOL=FRX&amp;VAR:INDEX=0"}</definedName>
    <definedName name="_64__FDSAUDITLINK__" hidden="1">{"fdsup://directions/FAT Viewer?action=UPDATE&amp;creator=factset&amp;DYN_ARGS=TRUE&amp;DOC_NAME=FAT:FQL_AUDITING_CLIENT_TEMPLATE.FAT&amp;display_string=Audit&amp;VAR:KEY=HORKLYBSXK&amp;VAR:QUERY=RkZfSU5WRVNUX0xUKFFUUiwwKQ==&amp;WINDOW=FIRST_POPUP&amp;HEIGHT=450&amp;WIDTH=450&amp;START_MAXIMIZED=","FALSE&amp;VAR:CALENDAR=FIVEDAY&amp;VAR:SYMBOL=FRX&amp;VAR:INDEX=0"}</definedName>
    <definedName name="_64__FDSAUDITLINK___1" localSheetId="4" hidden="1">{"fdsup://directions/FAT Viewer?action=UPDATE&amp;creator=factset&amp;DYN_ARGS=TRUE&amp;DOC_NAME=FAT:FQL_AUDITING_CLIENT_TEMPLATE.FAT&amp;display_string=Audit&amp;VAR:KEY=HORKLYBSXK&amp;VAR:QUERY=RkZfSU5WRVNUX0xUKFFUUiwwKQ==&amp;WINDOW=FIRST_POPUP&amp;HEIGHT=450&amp;WIDTH=450&amp;START_MAXIMIZED=","FALSE&amp;VAR:CALENDAR=FIVEDAY&amp;VAR:SYMBOL=FRX&amp;VAR:INDEX=0"}</definedName>
    <definedName name="_64__FDSAUDITLINK___1" hidden="1">{"fdsup://directions/FAT Viewer?action=UPDATE&amp;creator=factset&amp;DYN_ARGS=TRUE&amp;DOC_NAME=FAT:FQL_AUDITING_CLIENT_TEMPLATE.FAT&amp;display_string=Audit&amp;VAR:KEY=HORKLYBSXK&amp;VAR:QUERY=RkZfSU5WRVNUX0xUKFFUUiwwKQ==&amp;WINDOW=FIRST_POPUP&amp;HEIGHT=450&amp;WIDTH=450&amp;START_MAXIMIZED=","FALSE&amp;VAR:CALENDAR=FIVEDAY&amp;VAR:SYMBOL=FRX&amp;VAR:INDEX=0"}</definedName>
    <definedName name="_65__FDSAUDITLINK__" localSheetId="4" hidden="1">{"fdsup://directions/FAT Viewer?action=UPDATE&amp;creator=factset&amp;DYN_ARGS=TRUE&amp;DOC_NAME=FAT:FQL_AUDITING_CLIENT_TEMPLATE.FAT&amp;display_string=Audit&amp;VAR:KEY=DITIHIDQBQ&amp;VAR:QUERY=RkZfSU5WRVNUX0xUKFFUUiwwKQ==&amp;WINDOW=FIRST_POPUP&amp;HEIGHT=450&amp;WIDTH=450&amp;START_MAXIMIZED=","FALSE&amp;VAR:CALENDAR=FIVEDAY&amp;VAR:SYMBOL=ENDP&amp;VAR:INDEX=0"}</definedName>
    <definedName name="_65__FDSAUDITLINK__" localSheetId="15" hidden="1">{"fdsup://directions/FAT Viewer?action=UPDATE&amp;creator=factset&amp;DYN_ARGS=TRUE&amp;DOC_NAME=FAT:FQL_AUDITING_CLIENT_TEMPLATE.FAT&amp;display_string=Audit&amp;VAR:KEY=DITIHIDQBQ&amp;VAR:QUERY=RkZfSU5WRVNUX0xUKFFUUiwwKQ==&amp;WINDOW=FIRST_POPUP&amp;HEIGHT=450&amp;WIDTH=450&amp;START_MAXIMIZED=","FALSE&amp;VAR:CALENDAR=FIVEDAY&amp;VAR:SYMBOL=ENDP&amp;VAR:INDEX=0"}</definedName>
    <definedName name="_65__FDSAUDITLINK__" hidden="1">{"fdsup://directions/FAT Viewer?action=UPDATE&amp;creator=factset&amp;DYN_ARGS=TRUE&amp;DOC_NAME=FAT:FQL_AUDITING_CLIENT_TEMPLATE.FAT&amp;display_string=Audit&amp;VAR:KEY=DITIHIDQBQ&amp;VAR:QUERY=RkZfSU5WRVNUX0xUKFFUUiwwKQ==&amp;WINDOW=FIRST_POPUP&amp;HEIGHT=450&amp;WIDTH=450&amp;START_MAXIMIZED=","FALSE&amp;VAR:CALENDAR=FIVEDAY&amp;VAR:SYMBOL=ENDP&amp;VAR:INDEX=0"}</definedName>
    <definedName name="_65__FDSAUDITLINK___1" localSheetId="4" hidden="1">{"fdsup://directions/FAT Viewer?action=UPDATE&amp;creator=factset&amp;DYN_ARGS=TRUE&amp;DOC_NAME=FAT:FQL_AUDITING_CLIENT_TEMPLATE.FAT&amp;display_string=Audit&amp;VAR:KEY=DITIHIDQBQ&amp;VAR:QUERY=RkZfSU5WRVNUX0xUKFFUUiwwKQ==&amp;WINDOW=FIRST_POPUP&amp;HEIGHT=450&amp;WIDTH=450&amp;START_MAXIMIZED=","FALSE&amp;VAR:CALENDAR=FIVEDAY&amp;VAR:SYMBOL=ENDP&amp;VAR:INDEX=0"}</definedName>
    <definedName name="_65__FDSAUDITLINK___1" hidden="1">{"fdsup://directions/FAT Viewer?action=UPDATE&amp;creator=factset&amp;DYN_ARGS=TRUE&amp;DOC_NAME=FAT:FQL_AUDITING_CLIENT_TEMPLATE.FAT&amp;display_string=Audit&amp;VAR:KEY=DITIHIDQBQ&amp;VAR:QUERY=RkZfSU5WRVNUX0xUKFFUUiwwKQ==&amp;WINDOW=FIRST_POPUP&amp;HEIGHT=450&amp;WIDTH=450&amp;START_MAXIMIZED=","FALSE&amp;VAR:CALENDAR=FIVEDAY&amp;VAR:SYMBOL=ENDP&amp;VAR:INDEX=0"}</definedName>
    <definedName name="_66__FDSAUDITLINK__" localSheetId="4" hidden="1">{"fdsup://directions/FAT Viewer?action=UPDATE&amp;creator=factset&amp;DYN_ARGS=TRUE&amp;DOC_NAME=FAT:FQL_AUDITING_CLIENT_TEMPLATE.FAT&amp;display_string=Audit&amp;VAR:KEY=RKVMRORARM&amp;VAR:QUERY=RkZfSU5WRVNUX0xUKFFUUiwwKQ==&amp;WINDOW=FIRST_POPUP&amp;HEIGHT=450&amp;WIDTH=450&amp;START_MAXIMIZED=","FALSE&amp;VAR:CALENDAR=FIVEDAY&amp;VAR:SYMBOL=CEPH&amp;VAR:INDEX=0"}</definedName>
    <definedName name="_66__FDSAUDITLINK__" localSheetId="15" hidden="1">{"fdsup://directions/FAT Viewer?action=UPDATE&amp;creator=factset&amp;DYN_ARGS=TRUE&amp;DOC_NAME=FAT:FQL_AUDITING_CLIENT_TEMPLATE.FAT&amp;display_string=Audit&amp;VAR:KEY=RKVMRORARM&amp;VAR:QUERY=RkZfSU5WRVNUX0xUKFFUUiwwKQ==&amp;WINDOW=FIRST_POPUP&amp;HEIGHT=450&amp;WIDTH=450&amp;START_MAXIMIZED=","FALSE&amp;VAR:CALENDAR=FIVEDAY&amp;VAR:SYMBOL=CEPH&amp;VAR:INDEX=0"}</definedName>
    <definedName name="_66__FDSAUDITLINK__" hidden="1">{"fdsup://directions/FAT Viewer?action=UPDATE&amp;creator=factset&amp;DYN_ARGS=TRUE&amp;DOC_NAME=FAT:FQL_AUDITING_CLIENT_TEMPLATE.FAT&amp;display_string=Audit&amp;VAR:KEY=RKVMRORARM&amp;VAR:QUERY=RkZfSU5WRVNUX0xUKFFUUiwwKQ==&amp;WINDOW=FIRST_POPUP&amp;HEIGHT=450&amp;WIDTH=450&amp;START_MAXIMIZED=","FALSE&amp;VAR:CALENDAR=FIVEDAY&amp;VAR:SYMBOL=CEPH&amp;VAR:INDEX=0"}</definedName>
    <definedName name="_66__FDSAUDITLINK___1" localSheetId="4" hidden="1">{"fdsup://directions/FAT Viewer?action=UPDATE&amp;creator=factset&amp;DYN_ARGS=TRUE&amp;DOC_NAME=FAT:FQL_AUDITING_CLIENT_TEMPLATE.FAT&amp;display_string=Audit&amp;VAR:KEY=RKVMRORARM&amp;VAR:QUERY=RkZfSU5WRVNUX0xUKFFUUiwwKQ==&amp;WINDOW=FIRST_POPUP&amp;HEIGHT=450&amp;WIDTH=450&amp;START_MAXIMIZED=","FALSE&amp;VAR:CALENDAR=FIVEDAY&amp;VAR:SYMBOL=CEPH&amp;VAR:INDEX=0"}</definedName>
    <definedName name="_66__FDSAUDITLINK___1" hidden="1">{"fdsup://directions/FAT Viewer?action=UPDATE&amp;creator=factset&amp;DYN_ARGS=TRUE&amp;DOC_NAME=FAT:FQL_AUDITING_CLIENT_TEMPLATE.FAT&amp;display_string=Audit&amp;VAR:KEY=RKVMRORARM&amp;VAR:QUERY=RkZfSU5WRVNUX0xUKFFUUiwwKQ==&amp;WINDOW=FIRST_POPUP&amp;HEIGHT=450&amp;WIDTH=450&amp;START_MAXIMIZED=","FALSE&amp;VAR:CALENDAR=FIVEDAY&amp;VAR:SYMBOL=CEPH&amp;VAR:INDEX=0"}</definedName>
    <definedName name="_67__FDSAUDITLINK__" localSheetId="4" hidden="1">{"fdsup://directions/FAT Viewer?action=UPDATE&amp;creator=factset&amp;DYN_ARGS=TRUE&amp;DOC_NAME=FAT:FQL_AUDITING_CLIENT_TEMPLATE.FAT&amp;display_string=Audit&amp;VAR:KEY=XILINMFINW&amp;VAR:QUERY=RkZfSU5WRVNUX0xUKFFUUiwwKQ==&amp;WINDOW=FIRST_POPUP&amp;HEIGHT=450&amp;WIDTH=450&amp;START_MAXIMIZED=","FALSE&amp;VAR:CALENDAR=FIVEDAY&amp;VAR:SYMBOL=AGN&amp;VAR:INDEX=0"}</definedName>
    <definedName name="_67__FDSAUDITLINK__" localSheetId="15" hidden="1">{"fdsup://directions/FAT Viewer?action=UPDATE&amp;creator=factset&amp;DYN_ARGS=TRUE&amp;DOC_NAME=FAT:FQL_AUDITING_CLIENT_TEMPLATE.FAT&amp;display_string=Audit&amp;VAR:KEY=XILINMFINW&amp;VAR:QUERY=RkZfSU5WRVNUX0xUKFFUUiwwKQ==&amp;WINDOW=FIRST_POPUP&amp;HEIGHT=450&amp;WIDTH=450&amp;START_MAXIMIZED=","FALSE&amp;VAR:CALENDAR=FIVEDAY&amp;VAR:SYMBOL=AGN&amp;VAR:INDEX=0"}</definedName>
    <definedName name="_67__FDSAUDITLINK__" hidden="1">{"fdsup://directions/FAT Viewer?action=UPDATE&amp;creator=factset&amp;DYN_ARGS=TRUE&amp;DOC_NAME=FAT:FQL_AUDITING_CLIENT_TEMPLATE.FAT&amp;display_string=Audit&amp;VAR:KEY=XILINMFINW&amp;VAR:QUERY=RkZfSU5WRVNUX0xUKFFUUiwwKQ==&amp;WINDOW=FIRST_POPUP&amp;HEIGHT=450&amp;WIDTH=450&amp;START_MAXIMIZED=","FALSE&amp;VAR:CALENDAR=FIVEDAY&amp;VAR:SYMBOL=AGN&amp;VAR:INDEX=0"}</definedName>
    <definedName name="_67__FDSAUDITLINK___1" localSheetId="4" hidden="1">{"fdsup://directions/FAT Viewer?action=UPDATE&amp;creator=factset&amp;DYN_ARGS=TRUE&amp;DOC_NAME=FAT:FQL_AUDITING_CLIENT_TEMPLATE.FAT&amp;display_string=Audit&amp;VAR:KEY=XILINMFINW&amp;VAR:QUERY=RkZfSU5WRVNUX0xUKFFUUiwwKQ==&amp;WINDOW=FIRST_POPUP&amp;HEIGHT=450&amp;WIDTH=450&amp;START_MAXIMIZED=","FALSE&amp;VAR:CALENDAR=FIVEDAY&amp;VAR:SYMBOL=AGN&amp;VAR:INDEX=0"}</definedName>
    <definedName name="_67__FDSAUDITLINK___1" hidden="1">{"fdsup://directions/FAT Viewer?action=UPDATE&amp;creator=factset&amp;DYN_ARGS=TRUE&amp;DOC_NAME=FAT:FQL_AUDITING_CLIENT_TEMPLATE.FAT&amp;display_string=Audit&amp;VAR:KEY=XILINMFINW&amp;VAR:QUERY=RkZfSU5WRVNUX0xUKFFUUiwwKQ==&amp;WINDOW=FIRST_POPUP&amp;HEIGHT=450&amp;WIDTH=450&amp;START_MAXIMIZED=","FALSE&amp;VAR:CALENDAR=FIVEDAY&amp;VAR:SYMBOL=AGN&amp;VAR:INDEX=0"}</definedName>
    <definedName name="_68__FDSAUDITLINK__" localSheetId="4" hidden="1">{"fdsup://directions/FAT Viewer?action=UPDATE&amp;creator=factset&amp;DYN_ARGS=TRUE&amp;DOC_NAME=FAT:FQL_AUDITING_CLIENT_TEMPLATE.FAT&amp;display_string=Audit&amp;VAR:KEY=NAHOLSNWDY&amp;VAR:QUERY=RkZfSU5WRVNUX0xUKFFUUiwwKQ==&amp;WINDOW=FIRST_POPUP&amp;HEIGHT=450&amp;WIDTH=450&amp;START_MAXIMIZED=","FALSE&amp;VAR:CALENDAR=FIVEDAY&amp;VAR:SYMBOL=GILD&amp;VAR:INDEX=0"}</definedName>
    <definedName name="_68__FDSAUDITLINK__" localSheetId="15" hidden="1">{"fdsup://directions/FAT Viewer?action=UPDATE&amp;creator=factset&amp;DYN_ARGS=TRUE&amp;DOC_NAME=FAT:FQL_AUDITING_CLIENT_TEMPLATE.FAT&amp;display_string=Audit&amp;VAR:KEY=NAHOLSNWDY&amp;VAR:QUERY=RkZfSU5WRVNUX0xUKFFUUiwwKQ==&amp;WINDOW=FIRST_POPUP&amp;HEIGHT=450&amp;WIDTH=450&amp;START_MAXIMIZED=","FALSE&amp;VAR:CALENDAR=FIVEDAY&amp;VAR:SYMBOL=GILD&amp;VAR:INDEX=0"}</definedName>
    <definedName name="_68__FDSAUDITLINK__" hidden="1">{"fdsup://directions/FAT Viewer?action=UPDATE&amp;creator=factset&amp;DYN_ARGS=TRUE&amp;DOC_NAME=FAT:FQL_AUDITING_CLIENT_TEMPLATE.FAT&amp;display_string=Audit&amp;VAR:KEY=NAHOLSNWDY&amp;VAR:QUERY=RkZfSU5WRVNUX0xUKFFUUiwwKQ==&amp;WINDOW=FIRST_POPUP&amp;HEIGHT=450&amp;WIDTH=450&amp;START_MAXIMIZED=","FALSE&amp;VAR:CALENDAR=FIVEDAY&amp;VAR:SYMBOL=GILD&amp;VAR:INDEX=0"}</definedName>
    <definedName name="_68__FDSAUDITLINK___1" localSheetId="4" hidden="1">{"fdsup://directions/FAT Viewer?action=UPDATE&amp;creator=factset&amp;DYN_ARGS=TRUE&amp;DOC_NAME=FAT:FQL_AUDITING_CLIENT_TEMPLATE.FAT&amp;display_string=Audit&amp;VAR:KEY=NAHOLSNWDY&amp;VAR:QUERY=RkZfSU5WRVNUX0xUKFFUUiwwKQ==&amp;WINDOW=FIRST_POPUP&amp;HEIGHT=450&amp;WIDTH=450&amp;START_MAXIMIZED=","FALSE&amp;VAR:CALENDAR=FIVEDAY&amp;VAR:SYMBOL=GILD&amp;VAR:INDEX=0"}</definedName>
    <definedName name="_68__FDSAUDITLINK___1" hidden="1">{"fdsup://directions/FAT Viewer?action=UPDATE&amp;creator=factset&amp;DYN_ARGS=TRUE&amp;DOC_NAME=FAT:FQL_AUDITING_CLIENT_TEMPLATE.FAT&amp;display_string=Audit&amp;VAR:KEY=NAHOLSNWDY&amp;VAR:QUERY=RkZfSU5WRVNUX0xUKFFUUiwwKQ==&amp;WINDOW=FIRST_POPUP&amp;HEIGHT=450&amp;WIDTH=450&amp;START_MAXIMIZED=","FALSE&amp;VAR:CALENDAR=FIVEDAY&amp;VAR:SYMBOL=GILD&amp;VAR:INDEX=0"}</definedName>
    <definedName name="_69__FDSAUDITLINK__" localSheetId="4" hidden="1">{"fdsup://directions/FAT Viewer?action=UPDATE&amp;creator=factset&amp;DYN_ARGS=TRUE&amp;DOC_NAME=FAT:FQL_AUDITING_CLIENT_TEMPLATE.FAT&amp;display_string=Audit&amp;VAR:KEY=XYVWDOTINK&amp;VAR:QUERY=RkZfSU5WRVNUX0xUKFFUUiwwKQ==&amp;WINDOW=FIRST_POPUP&amp;HEIGHT=450&amp;WIDTH=450&amp;START_MAXIMIZED=","FALSE&amp;VAR:CALENDAR=FIVEDAY&amp;VAR:SYMBOL=CELG&amp;VAR:INDEX=0"}</definedName>
    <definedName name="_69__FDSAUDITLINK__" localSheetId="15" hidden="1">{"fdsup://directions/FAT Viewer?action=UPDATE&amp;creator=factset&amp;DYN_ARGS=TRUE&amp;DOC_NAME=FAT:FQL_AUDITING_CLIENT_TEMPLATE.FAT&amp;display_string=Audit&amp;VAR:KEY=XYVWDOTINK&amp;VAR:QUERY=RkZfSU5WRVNUX0xUKFFUUiwwKQ==&amp;WINDOW=FIRST_POPUP&amp;HEIGHT=450&amp;WIDTH=450&amp;START_MAXIMIZED=","FALSE&amp;VAR:CALENDAR=FIVEDAY&amp;VAR:SYMBOL=CELG&amp;VAR:INDEX=0"}</definedName>
    <definedName name="_69__FDSAUDITLINK__" hidden="1">{"fdsup://directions/FAT Viewer?action=UPDATE&amp;creator=factset&amp;DYN_ARGS=TRUE&amp;DOC_NAME=FAT:FQL_AUDITING_CLIENT_TEMPLATE.FAT&amp;display_string=Audit&amp;VAR:KEY=XYVWDOTINK&amp;VAR:QUERY=RkZfSU5WRVNUX0xUKFFUUiwwKQ==&amp;WINDOW=FIRST_POPUP&amp;HEIGHT=450&amp;WIDTH=450&amp;START_MAXIMIZED=","FALSE&amp;VAR:CALENDAR=FIVEDAY&amp;VAR:SYMBOL=CELG&amp;VAR:INDEX=0"}</definedName>
    <definedName name="_69__FDSAUDITLINK___1" localSheetId="4" hidden="1">{"fdsup://directions/FAT Viewer?action=UPDATE&amp;creator=factset&amp;DYN_ARGS=TRUE&amp;DOC_NAME=FAT:FQL_AUDITING_CLIENT_TEMPLATE.FAT&amp;display_string=Audit&amp;VAR:KEY=XYVWDOTINK&amp;VAR:QUERY=RkZfSU5WRVNUX0xUKFFUUiwwKQ==&amp;WINDOW=FIRST_POPUP&amp;HEIGHT=450&amp;WIDTH=450&amp;START_MAXIMIZED=","FALSE&amp;VAR:CALENDAR=FIVEDAY&amp;VAR:SYMBOL=CELG&amp;VAR:INDEX=0"}</definedName>
    <definedName name="_69__FDSAUDITLINK___1" hidden="1">{"fdsup://directions/FAT Viewer?action=UPDATE&amp;creator=factset&amp;DYN_ARGS=TRUE&amp;DOC_NAME=FAT:FQL_AUDITING_CLIENT_TEMPLATE.FAT&amp;display_string=Audit&amp;VAR:KEY=XYVWDOTINK&amp;VAR:QUERY=RkZfSU5WRVNUX0xUKFFUUiwwKQ==&amp;WINDOW=FIRST_POPUP&amp;HEIGHT=450&amp;WIDTH=450&amp;START_MAXIMIZED=","FALSE&amp;VAR:CALENDAR=FIVEDAY&amp;VAR:SYMBOL=CELG&amp;VAR:INDEX=0"}</definedName>
    <definedName name="_7__123Graph_ANRET_RS" localSheetId="4" hidden="1">#REF!</definedName>
    <definedName name="_7__123Graph_ANRET_RS" localSheetId="15" hidden="1">#REF!</definedName>
    <definedName name="_7__123Graph_ANRET_RS" hidden="1">#REF!</definedName>
    <definedName name="_7__123Graph_BCHART_3" localSheetId="4" hidden="1">#REF!</definedName>
    <definedName name="_7__123Graph_BCHART_3" localSheetId="15" hidden="1">#REF!</definedName>
    <definedName name="_7__123Graph_BCHART_3" hidden="1">#REF!</definedName>
    <definedName name="_7__123Graph_XCHART_1" localSheetId="4" hidden="1">#REF!</definedName>
    <definedName name="_7__123Graph_XCHART_1" localSheetId="15" hidden="1">#REF!</definedName>
    <definedName name="_7__123Graph_XCHART_1" hidden="1">#REF!</definedName>
    <definedName name="_7__FDSAUDITLINK__" localSheetId="4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__FDSAUDITLINK__" localSheetId="15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__FDSAUDITLINK__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__FDSAUDITLINK___1" localSheetId="4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__FDSAUDITLINK___1" hidden="1">{"fdsup://Directions/FAT Viewer?action=UPDATE&amp;creator=factset&amp;DOC_NAME=fat:reuters_qtrly_source_window.fat&amp;display_string=Audit&amp;DYN_ARGS=TRUE&amp;VAR:ID1=78427V10&amp;VAR:RCODE=SCSI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0__FDSAUDITLINK__" localSheetId="4" hidden="1">{"fdsup://directions/FAT Viewer?action=UPDATE&amp;creator=factset&amp;DYN_ARGS=TRUE&amp;DOC_NAME=FAT:FQL_AUDITING_CLIENT_TEMPLATE.FAT&amp;display_string=Audit&amp;VAR:KEY=VGXUNQXELC&amp;VAR:QUERY=RkZfSU5WRVNUX0xUKFFUUiwwKQ==&amp;WINDOW=FIRST_POPUP&amp;HEIGHT=450&amp;WIDTH=450&amp;START_MAXIMIZED=","FALSE&amp;VAR:CALENDAR=FIVEDAY&amp;VAR:SYMBOL=BIIB&amp;VAR:INDEX=0"}</definedName>
    <definedName name="_70__FDSAUDITLINK__" localSheetId="15" hidden="1">{"fdsup://directions/FAT Viewer?action=UPDATE&amp;creator=factset&amp;DYN_ARGS=TRUE&amp;DOC_NAME=FAT:FQL_AUDITING_CLIENT_TEMPLATE.FAT&amp;display_string=Audit&amp;VAR:KEY=VGXUNQXELC&amp;VAR:QUERY=RkZfSU5WRVNUX0xUKFFUUiwwKQ==&amp;WINDOW=FIRST_POPUP&amp;HEIGHT=450&amp;WIDTH=450&amp;START_MAXIMIZED=","FALSE&amp;VAR:CALENDAR=FIVEDAY&amp;VAR:SYMBOL=BIIB&amp;VAR:INDEX=0"}</definedName>
    <definedName name="_70__FDSAUDITLINK__" hidden="1">{"fdsup://directions/FAT Viewer?action=UPDATE&amp;creator=factset&amp;DYN_ARGS=TRUE&amp;DOC_NAME=FAT:FQL_AUDITING_CLIENT_TEMPLATE.FAT&amp;display_string=Audit&amp;VAR:KEY=VGXUNQXELC&amp;VAR:QUERY=RkZfSU5WRVNUX0xUKFFUUiwwKQ==&amp;WINDOW=FIRST_POPUP&amp;HEIGHT=450&amp;WIDTH=450&amp;START_MAXIMIZED=","FALSE&amp;VAR:CALENDAR=FIVEDAY&amp;VAR:SYMBOL=BIIB&amp;VAR:INDEX=0"}</definedName>
    <definedName name="_70__FDSAUDITLINK___1" localSheetId="4" hidden="1">{"fdsup://directions/FAT Viewer?action=UPDATE&amp;creator=factset&amp;DYN_ARGS=TRUE&amp;DOC_NAME=FAT:FQL_AUDITING_CLIENT_TEMPLATE.FAT&amp;display_string=Audit&amp;VAR:KEY=VGXUNQXELC&amp;VAR:QUERY=RkZfSU5WRVNUX0xUKFFUUiwwKQ==&amp;WINDOW=FIRST_POPUP&amp;HEIGHT=450&amp;WIDTH=450&amp;START_MAXIMIZED=","FALSE&amp;VAR:CALENDAR=FIVEDAY&amp;VAR:SYMBOL=BIIB&amp;VAR:INDEX=0"}</definedName>
    <definedName name="_70__FDSAUDITLINK___1" hidden="1">{"fdsup://directions/FAT Viewer?action=UPDATE&amp;creator=factset&amp;DYN_ARGS=TRUE&amp;DOC_NAME=FAT:FQL_AUDITING_CLIENT_TEMPLATE.FAT&amp;display_string=Audit&amp;VAR:KEY=VGXUNQXELC&amp;VAR:QUERY=RkZfSU5WRVNUX0xUKFFUUiwwKQ==&amp;WINDOW=FIRST_POPUP&amp;HEIGHT=450&amp;WIDTH=450&amp;START_MAXIMIZED=","FALSE&amp;VAR:CALENDAR=FIVEDAY&amp;VAR:SYMBOL=BIIB&amp;VAR:INDEX=0"}</definedName>
    <definedName name="_71__FDSAUDITLINK__" localSheetId="4" hidden="1">{"fdsup://directions/FAT Viewer?action=UPDATE&amp;creator=factset&amp;DYN_ARGS=TRUE&amp;DOC_NAME=FAT:FQL_AUDITING_CLIENT_TEMPLATE.FAT&amp;display_string=Audit&amp;VAR:KEY=ZWDUTWDEPG&amp;VAR:QUERY=RkZfSU5WRVNUX0xUKFFUUiwwKQ==&amp;WINDOW=FIRST_POPUP&amp;HEIGHT=450&amp;WIDTH=450&amp;START_MAXIMIZED=","FALSE&amp;VAR:CALENDAR=FIVEDAY&amp;VAR:SYMBOL=AMGN&amp;VAR:INDEX=0"}</definedName>
    <definedName name="_71__FDSAUDITLINK__" localSheetId="15" hidden="1">{"fdsup://directions/FAT Viewer?action=UPDATE&amp;creator=factset&amp;DYN_ARGS=TRUE&amp;DOC_NAME=FAT:FQL_AUDITING_CLIENT_TEMPLATE.FAT&amp;display_string=Audit&amp;VAR:KEY=ZWDUTWDEPG&amp;VAR:QUERY=RkZfSU5WRVNUX0xUKFFUUiwwKQ==&amp;WINDOW=FIRST_POPUP&amp;HEIGHT=450&amp;WIDTH=450&amp;START_MAXIMIZED=","FALSE&amp;VAR:CALENDAR=FIVEDAY&amp;VAR:SYMBOL=AMGN&amp;VAR:INDEX=0"}</definedName>
    <definedName name="_71__FDSAUDITLINK__" hidden="1">{"fdsup://directions/FAT Viewer?action=UPDATE&amp;creator=factset&amp;DYN_ARGS=TRUE&amp;DOC_NAME=FAT:FQL_AUDITING_CLIENT_TEMPLATE.FAT&amp;display_string=Audit&amp;VAR:KEY=ZWDUTWDEPG&amp;VAR:QUERY=RkZfSU5WRVNUX0xUKFFUUiwwKQ==&amp;WINDOW=FIRST_POPUP&amp;HEIGHT=450&amp;WIDTH=450&amp;START_MAXIMIZED=","FALSE&amp;VAR:CALENDAR=FIVEDAY&amp;VAR:SYMBOL=AMGN&amp;VAR:INDEX=0"}</definedName>
    <definedName name="_71__FDSAUDITLINK___1" localSheetId="4" hidden="1">{"fdsup://directions/FAT Viewer?action=UPDATE&amp;creator=factset&amp;DYN_ARGS=TRUE&amp;DOC_NAME=FAT:FQL_AUDITING_CLIENT_TEMPLATE.FAT&amp;display_string=Audit&amp;VAR:KEY=ZWDUTWDEPG&amp;VAR:QUERY=RkZfSU5WRVNUX0xUKFFUUiwwKQ==&amp;WINDOW=FIRST_POPUP&amp;HEIGHT=450&amp;WIDTH=450&amp;START_MAXIMIZED=","FALSE&amp;VAR:CALENDAR=FIVEDAY&amp;VAR:SYMBOL=AMGN&amp;VAR:INDEX=0"}</definedName>
    <definedName name="_71__FDSAUDITLINK___1" hidden="1">{"fdsup://directions/FAT Viewer?action=UPDATE&amp;creator=factset&amp;DYN_ARGS=TRUE&amp;DOC_NAME=FAT:FQL_AUDITING_CLIENT_TEMPLATE.FAT&amp;display_string=Audit&amp;VAR:KEY=ZWDUTWDEPG&amp;VAR:QUERY=RkZfSU5WRVNUX0xUKFFUUiwwKQ==&amp;WINDOW=FIRST_POPUP&amp;HEIGHT=450&amp;WIDTH=450&amp;START_MAXIMIZED=","FALSE&amp;VAR:CALENDAR=FIVEDAY&amp;VAR:SYMBOL=AMGN&amp;VAR:INDEX=0"}</definedName>
    <definedName name="_72__FDSAUDITLINK__" localSheetId="4" hidden="1">{"fdsup://directions/FAT Viewer?action=UPDATE&amp;creator=factset&amp;DYN_ARGS=TRUE&amp;DOC_NAME=FAT:FQL_AUDITING_CLIENT_TEMPLATE.FAT&amp;display_string=Audit&amp;VAR:KEY=LOPUXAFKXA&amp;VAR:QUERY=RkZfSU5WRVNUX0xUKFFUUiwwKQ==&amp;WINDOW=FIRST_POPUP&amp;HEIGHT=450&amp;WIDTH=450&amp;START_MAXIMIZED=","FALSE&amp;VAR:CALENDAR=FIVEDAY&amp;VAR:SYMBOL=ALXN&amp;VAR:INDEX=0"}</definedName>
    <definedName name="_72__FDSAUDITLINK__" localSheetId="15" hidden="1">{"fdsup://directions/FAT Viewer?action=UPDATE&amp;creator=factset&amp;DYN_ARGS=TRUE&amp;DOC_NAME=FAT:FQL_AUDITING_CLIENT_TEMPLATE.FAT&amp;display_string=Audit&amp;VAR:KEY=LOPUXAFKXA&amp;VAR:QUERY=RkZfSU5WRVNUX0xUKFFUUiwwKQ==&amp;WINDOW=FIRST_POPUP&amp;HEIGHT=450&amp;WIDTH=450&amp;START_MAXIMIZED=","FALSE&amp;VAR:CALENDAR=FIVEDAY&amp;VAR:SYMBOL=ALXN&amp;VAR:INDEX=0"}</definedName>
    <definedName name="_72__FDSAUDITLINK__" hidden="1">{"fdsup://directions/FAT Viewer?action=UPDATE&amp;creator=factset&amp;DYN_ARGS=TRUE&amp;DOC_NAME=FAT:FQL_AUDITING_CLIENT_TEMPLATE.FAT&amp;display_string=Audit&amp;VAR:KEY=LOPUXAFKXA&amp;VAR:QUERY=RkZfSU5WRVNUX0xUKFFUUiwwKQ==&amp;WINDOW=FIRST_POPUP&amp;HEIGHT=450&amp;WIDTH=450&amp;START_MAXIMIZED=","FALSE&amp;VAR:CALENDAR=FIVEDAY&amp;VAR:SYMBOL=ALXN&amp;VAR:INDEX=0"}</definedName>
    <definedName name="_72__FDSAUDITLINK___1" localSheetId="4" hidden="1">{"fdsup://directions/FAT Viewer?action=UPDATE&amp;creator=factset&amp;DYN_ARGS=TRUE&amp;DOC_NAME=FAT:FQL_AUDITING_CLIENT_TEMPLATE.FAT&amp;display_string=Audit&amp;VAR:KEY=LOPUXAFKXA&amp;VAR:QUERY=RkZfSU5WRVNUX0xUKFFUUiwwKQ==&amp;WINDOW=FIRST_POPUP&amp;HEIGHT=450&amp;WIDTH=450&amp;START_MAXIMIZED=","FALSE&amp;VAR:CALENDAR=FIVEDAY&amp;VAR:SYMBOL=ALXN&amp;VAR:INDEX=0"}</definedName>
    <definedName name="_72__FDSAUDITLINK___1" hidden="1">{"fdsup://directions/FAT Viewer?action=UPDATE&amp;creator=factset&amp;DYN_ARGS=TRUE&amp;DOC_NAME=FAT:FQL_AUDITING_CLIENT_TEMPLATE.FAT&amp;display_string=Audit&amp;VAR:KEY=LOPUXAFKXA&amp;VAR:QUERY=RkZfSU5WRVNUX0xUKFFUUiwwKQ==&amp;WINDOW=FIRST_POPUP&amp;HEIGHT=450&amp;WIDTH=450&amp;START_MAXIMIZED=","FALSE&amp;VAR:CALENDAR=FIVEDAY&amp;VAR:SYMBOL=ALXN&amp;VAR:INDEX=0"}</definedName>
    <definedName name="_73__FDSAUDITLINK__" localSheetId="4" hidden="1">{"fdsup://directions/FAT Viewer?action=UPDATE&amp;creator=factset&amp;DYN_ARGS=TRUE&amp;DOC_NAME=FAT:FQL_AUDITING_CLIENT_TEMPLATE.FAT&amp;display_string=Audit&amp;VAR:KEY=ZSHOZIHUTA&amp;VAR:QUERY=RkZfSU5WRVNUX0xUKFFUUiwwKQ==&amp;WINDOW=FIRST_POPUP&amp;HEIGHT=450&amp;WIDTH=450&amp;START_MAXIMIZED=","FALSE&amp;VAR:CALENDAR=FIVEDAY&amp;VAR:SYMBOL=435209&amp;VAR:INDEX=0"}</definedName>
    <definedName name="_73__FDSAUDITLINK__" localSheetId="15" hidden="1">{"fdsup://directions/FAT Viewer?action=UPDATE&amp;creator=factset&amp;DYN_ARGS=TRUE&amp;DOC_NAME=FAT:FQL_AUDITING_CLIENT_TEMPLATE.FAT&amp;display_string=Audit&amp;VAR:KEY=ZSHOZIHUTA&amp;VAR:QUERY=RkZfSU5WRVNUX0xUKFFUUiwwKQ==&amp;WINDOW=FIRST_POPUP&amp;HEIGHT=450&amp;WIDTH=450&amp;START_MAXIMIZED=","FALSE&amp;VAR:CALENDAR=FIVEDAY&amp;VAR:SYMBOL=435209&amp;VAR:INDEX=0"}</definedName>
    <definedName name="_73__FDSAUDITLINK__" hidden="1">{"fdsup://directions/FAT Viewer?action=UPDATE&amp;creator=factset&amp;DYN_ARGS=TRUE&amp;DOC_NAME=FAT:FQL_AUDITING_CLIENT_TEMPLATE.FAT&amp;display_string=Audit&amp;VAR:KEY=ZSHOZIHUTA&amp;VAR:QUERY=RkZfSU5WRVNUX0xUKFFUUiwwKQ==&amp;WINDOW=FIRST_POPUP&amp;HEIGHT=450&amp;WIDTH=450&amp;START_MAXIMIZED=","FALSE&amp;VAR:CALENDAR=FIVEDAY&amp;VAR:SYMBOL=435209&amp;VAR:INDEX=0"}</definedName>
    <definedName name="_73__FDSAUDITLINK___1" localSheetId="4" hidden="1">{"fdsup://directions/FAT Viewer?action=UPDATE&amp;creator=factset&amp;DYN_ARGS=TRUE&amp;DOC_NAME=FAT:FQL_AUDITING_CLIENT_TEMPLATE.FAT&amp;display_string=Audit&amp;VAR:KEY=ZSHOZIHUTA&amp;VAR:QUERY=RkZfSU5WRVNUX0xUKFFUUiwwKQ==&amp;WINDOW=FIRST_POPUP&amp;HEIGHT=450&amp;WIDTH=450&amp;START_MAXIMIZED=","FALSE&amp;VAR:CALENDAR=FIVEDAY&amp;VAR:SYMBOL=435209&amp;VAR:INDEX=0"}</definedName>
    <definedName name="_73__FDSAUDITLINK___1" hidden="1">{"fdsup://directions/FAT Viewer?action=UPDATE&amp;creator=factset&amp;DYN_ARGS=TRUE&amp;DOC_NAME=FAT:FQL_AUDITING_CLIENT_TEMPLATE.FAT&amp;display_string=Audit&amp;VAR:KEY=ZSHOZIHUTA&amp;VAR:QUERY=RkZfSU5WRVNUX0xUKFFUUiwwKQ==&amp;WINDOW=FIRST_POPUP&amp;HEIGHT=450&amp;WIDTH=450&amp;START_MAXIMIZED=","FALSE&amp;VAR:CALENDAR=FIVEDAY&amp;VAR:SYMBOL=435209&amp;VAR:INDEX=0"}</definedName>
    <definedName name="_74__FDSAUDITLINK__" localSheetId="4" hidden="1">{"fdsup://directions/FAT Viewer?action=UPDATE&amp;creator=factset&amp;DYN_ARGS=TRUE&amp;DOC_NAME=FAT:FQL_AUDITING_CLIENT_TEMPLATE.FAT&amp;display_string=Audit&amp;VAR:KEY=VQFEJCHUXU&amp;VAR:QUERY=RkZfREVCVChRVFIsMCk=&amp;WINDOW=FIRST_POPUP&amp;HEIGHT=450&amp;WIDTH=450&amp;START_MAXIMIZED=FALSE&amp;VA","R:CALENDAR=FIVEDAY&amp;VAR:SYMBOL=435209&amp;VAR:INDEX=0"}</definedName>
    <definedName name="_74__FDSAUDITLINK__" localSheetId="15" hidden="1">{"fdsup://directions/FAT Viewer?action=UPDATE&amp;creator=factset&amp;DYN_ARGS=TRUE&amp;DOC_NAME=FAT:FQL_AUDITING_CLIENT_TEMPLATE.FAT&amp;display_string=Audit&amp;VAR:KEY=VQFEJCHUXU&amp;VAR:QUERY=RkZfREVCVChRVFIsMCk=&amp;WINDOW=FIRST_POPUP&amp;HEIGHT=450&amp;WIDTH=450&amp;START_MAXIMIZED=FALSE&amp;VA","R:CALENDAR=FIVEDAY&amp;VAR:SYMBOL=435209&amp;VAR:INDEX=0"}</definedName>
    <definedName name="_74__FDSAUDITLINK__" hidden="1">{"fdsup://directions/FAT Viewer?action=UPDATE&amp;creator=factset&amp;DYN_ARGS=TRUE&amp;DOC_NAME=FAT:FQL_AUDITING_CLIENT_TEMPLATE.FAT&amp;display_string=Audit&amp;VAR:KEY=VQFEJCHUXU&amp;VAR:QUERY=RkZfREVCVChRVFIsMCk=&amp;WINDOW=FIRST_POPUP&amp;HEIGHT=450&amp;WIDTH=450&amp;START_MAXIMIZED=FALSE&amp;VA","R:CALENDAR=FIVEDAY&amp;VAR:SYMBOL=435209&amp;VAR:INDEX=0"}</definedName>
    <definedName name="_74__FDSAUDITLINK___1" localSheetId="4" hidden="1">{"fdsup://directions/FAT Viewer?action=UPDATE&amp;creator=factset&amp;DYN_ARGS=TRUE&amp;DOC_NAME=FAT:FQL_AUDITING_CLIENT_TEMPLATE.FAT&amp;display_string=Audit&amp;VAR:KEY=VQFEJCHUXU&amp;VAR:QUERY=RkZfREVCVChRVFIsMCk=&amp;WINDOW=FIRST_POPUP&amp;HEIGHT=450&amp;WIDTH=450&amp;START_MAXIMIZED=FALSE&amp;VA","R:CALENDAR=FIVEDAY&amp;VAR:SYMBOL=435209&amp;VAR:INDEX=0"}</definedName>
    <definedName name="_74__FDSAUDITLINK___1" hidden="1">{"fdsup://directions/FAT Viewer?action=UPDATE&amp;creator=factset&amp;DYN_ARGS=TRUE&amp;DOC_NAME=FAT:FQL_AUDITING_CLIENT_TEMPLATE.FAT&amp;display_string=Audit&amp;VAR:KEY=VQFEJCHUXU&amp;VAR:QUERY=RkZfREVCVChRVFIsMCk=&amp;WINDOW=FIRST_POPUP&amp;HEIGHT=450&amp;WIDTH=450&amp;START_MAXIMIZED=FALSE&amp;VA","R:CALENDAR=FIVEDAY&amp;VAR:SYMBOL=435209&amp;VAR:INDEX=0"}</definedName>
    <definedName name="_75__FDSAUDITLINK__" localSheetId="4" hidden="1">{"fdsup://directions/FAT Viewer?action=UPDATE&amp;creator=factset&amp;DYN_ARGS=TRUE&amp;DOC_NAME=FAT:FQL_AUDITING_CLIENT_TEMPLATE.FAT&amp;display_string=Audit&amp;VAR:KEY=LCJMPUTERA&amp;VAR:QUERY=RkZfSU5WRVNUX0xUKFFUUiwwKQ==&amp;WINDOW=FIRST_POPUP&amp;HEIGHT=450&amp;WIDTH=450&amp;START_MAXIMIZED=","FALSE&amp;VAR:CALENDAR=FIVEDAY&amp;VAR:SYMBOL=PFE&amp;VAR:INDEX=0"}</definedName>
    <definedName name="_75__FDSAUDITLINK__" localSheetId="15" hidden="1">{"fdsup://directions/FAT Viewer?action=UPDATE&amp;creator=factset&amp;DYN_ARGS=TRUE&amp;DOC_NAME=FAT:FQL_AUDITING_CLIENT_TEMPLATE.FAT&amp;display_string=Audit&amp;VAR:KEY=LCJMPUTERA&amp;VAR:QUERY=RkZfSU5WRVNUX0xUKFFUUiwwKQ==&amp;WINDOW=FIRST_POPUP&amp;HEIGHT=450&amp;WIDTH=450&amp;START_MAXIMIZED=","FALSE&amp;VAR:CALENDAR=FIVEDAY&amp;VAR:SYMBOL=PFE&amp;VAR:INDEX=0"}</definedName>
    <definedName name="_75__FDSAUDITLINK__" hidden="1">{"fdsup://directions/FAT Viewer?action=UPDATE&amp;creator=factset&amp;DYN_ARGS=TRUE&amp;DOC_NAME=FAT:FQL_AUDITING_CLIENT_TEMPLATE.FAT&amp;display_string=Audit&amp;VAR:KEY=LCJMPUTERA&amp;VAR:QUERY=RkZfSU5WRVNUX0xUKFFUUiwwKQ==&amp;WINDOW=FIRST_POPUP&amp;HEIGHT=450&amp;WIDTH=450&amp;START_MAXIMIZED=","FALSE&amp;VAR:CALENDAR=FIVEDAY&amp;VAR:SYMBOL=PFE&amp;VAR:INDEX=0"}</definedName>
    <definedName name="_75__FDSAUDITLINK___1" localSheetId="4" hidden="1">{"fdsup://directions/FAT Viewer?action=UPDATE&amp;creator=factset&amp;DYN_ARGS=TRUE&amp;DOC_NAME=FAT:FQL_AUDITING_CLIENT_TEMPLATE.FAT&amp;display_string=Audit&amp;VAR:KEY=LCJMPUTERA&amp;VAR:QUERY=RkZfSU5WRVNUX0xUKFFUUiwwKQ==&amp;WINDOW=FIRST_POPUP&amp;HEIGHT=450&amp;WIDTH=450&amp;START_MAXIMIZED=","FALSE&amp;VAR:CALENDAR=FIVEDAY&amp;VAR:SYMBOL=PFE&amp;VAR:INDEX=0"}</definedName>
    <definedName name="_75__FDSAUDITLINK___1" hidden="1">{"fdsup://directions/FAT Viewer?action=UPDATE&amp;creator=factset&amp;DYN_ARGS=TRUE&amp;DOC_NAME=FAT:FQL_AUDITING_CLIENT_TEMPLATE.FAT&amp;display_string=Audit&amp;VAR:KEY=LCJMPUTERA&amp;VAR:QUERY=RkZfSU5WRVNUX0xUKFFUUiwwKQ==&amp;WINDOW=FIRST_POPUP&amp;HEIGHT=450&amp;WIDTH=450&amp;START_MAXIMIZED=","FALSE&amp;VAR:CALENDAR=FIVEDAY&amp;VAR:SYMBOL=PFE&amp;VAR:INDEX=0"}</definedName>
    <definedName name="_76__FDSAUDITLINK__" localSheetId="4" hidden="1">{"fdsup://directions/FAT Viewer?action=UPDATE&amp;creator=factset&amp;DYN_ARGS=TRUE&amp;DOC_NAME=FAT:FQL_AUDITING_CLIENT_TEMPLATE.FAT&amp;display_string=Audit&amp;VAR:KEY=HYLCZGJGBW&amp;VAR:QUERY=RkZfSU5WRVNUX0xUKFFUUiwwKQ==&amp;WINDOW=FIRST_POPUP&amp;HEIGHT=450&amp;WIDTH=450&amp;START_MAXIMIZED=","FALSE&amp;VAR:CALENDAR=FIVEDAY&amp;VAR:SYMBOL=MRK&amp;VAR:INDEX=0"}</definedName>
    <definedName name="_76__FDSAUDITLINK__" localSheetId="15" hidden="1">{"fdsup://directions/FAT Viewer?action=UPDATE&amp;creator=factset&amp;DYN_ARGS=TRUE&amp;DOC_NAME=FAT:FQL_AUDITING_CLIENT_TEMPLATE.FAT&amp;display_string=Audit&amp;VAR:KEY=HYLCZGJGBW&amp;VAR:QUERY=RkZfSU5WRVNUX0xUKFFUUiwwKQ==&amp;WINDOW=FIRST_POPUP&amp;HEIGHT=450&amp;WIDTH=450&amp;START_MAXIMIZED=","FALSE&amp;VAR:CALENDAR=FIVEDAY&amp;VAR:SYMBOL=MRK&amp;VAR:INDEX=0"}</definedName>
    <definedName name="_76__FDSAUDITLINK__" hidden="1">{"fdsup://directions/FAT Viewer?action=UPDATE&amp;creator=factset&amp;DYN_ARGS=TRUE&amp;DOC_NAME=FAT:FQL_AUDITING_CLIENT_TEMPLATE.FAT&amp;display_string=Audit&amp;VAR:KEY=HYLCZGJGBW&amp;VAR:QUERY=RkZfSU5WRVNUX0xUKFFUUiwwKQ==&amp;WINDOW=FIRST_POPUP&amp;HEIGHT=450&amp;WIDTH=450&amp;START_MAXIMIZED=","FALSE&amp;VAR:CALENDAR=FIVEDAY&amp;VAR:SYMBOL=MRK&amp;VAR:INDEX=0"}</definedName>
    <definedName name="_76__FDSAUDITLINK___1" localSheetId="4" hidden="1">{"fdsup://directions/FAT Viewer?action=UPDATE&amp;creator=factset&amp;DYN_ARGS=TRUE&amp;DOC_NAME=FAT:FQL_AUDITING_CLIENT_TEMPLATE.FAT&amp;display_string=Audit&amp;VAR:KEY=HYLCZGJGBW&amp;VAR:QUERY=RkZfSU5WRVNUX0xUKFFUUiwwKQ==&amp;WINDOW=FIRST_POPUP&amp;HEIGHT=450&amp;WIDTH=450&amp;START_MAXIMIZED=","FALSE&amp;VAR:CALENDAR=FIVEDAY&amp;VAR:SYMBOL=MRK&amp;VAR:INDEX=0"}</definedName>
    <definedName name="_76__FDSAUDITLINK___1" hidden="1">{"fdsup://directions/FAT Viewer?action=UPDATE&amp;creator=factset&amp;DYN_ARGS=TRUE&amp;DOC_NAME=FAT:FQL_AUDITING_CLIENT_TEMPLATE.FAT&amp;display_string=Audit&amp;VAR:KEY=HYLCZGJGBW&amp;VAR:QUERY=RkZfSU5WRVNUX0xUKFFUUiwwKQ==&amp;WINDOW=FIRST_POPUP&amp;HEIGHT=450&amp;WIDTH=450&amp;START_MAXIMIZED=","FALSE&amp;VAR:CALENDAR=FIVEDAY&amp;VAR:SYMBOL=MRK&amp;VAR:INDEX=0"}</definedName>
    <definedName name="_77__FDSAUDITLINK__" localSheetId="4" hidden="1">{"fdsup://directions/FAT Viewer?action=UPDATE&amp;creator=factset&amp;DYN_ARGS=TRUE&amp;DOC_NAME=FAT:FQL_AUDITING_CLIENT_TEMPLATE.FAT&amp;display_string=Audit&amp;VAR:KEY=DERQHCPOHU&amp;VAR:QUERY=RkZfSU5WRVNUX0xUKFFUUiwwKQ==&amp;WINDOW=FIRST_POPUP&amp;HEIGHT=450&amp;WIDTH=450&amp;START_MAXIMIZED=","FALSE&amp;VAR:CALENDAR=FIVEDAY&amp;VAR:SYMBOL=LLY&amp;VAR:INDEX=0"}</definedName>
    <definedName name="_77__FDSAUDITLINK__" localSheetId="15" hidden="1">{"fdsup://directions/FAT Viewer?action=UPDATE&amp;creator=factset&amp;DYN_ARGS=TRUE&amp;DOC_NAME=FAT:FQL_AUDITING_CLIENT_TEMPLATE.FAT&amp;display_string=Audit&amp;VAR:KEY=DERQHCPOHU&amp;VAR:QUERY=RkZfSU5WRVNUX0xUKFFUUiwwKQ==&amp;WINDOW=FIRST_POPUP&amp;HEIGHT=450&amp;WIDTH=450&amp;START_MAXIMIZED=","FALSE&amp;VAR:CALENDAR=FIVEDAY&amp;VAR:SYMBOL=LLY&amp;VAR:INDEX=0"}</definedName>
    <definedName name="_77__FDSAUDITLINK__" hidden="1">{"fdsup://directions/FAT Viewer?action=UPDATE&amp;creator=factset&amp;DYN_ARGS=TRUE&amp;DOC_NAME=FAT:FQL_AUDITING_CLIENT_TEMPLATE.FAT&amp;display_string=Audit&amp;VAR:KEY=DERQHCPOHU&amp;VAR:QUERY=RkZfSU5WRVNUX0xUKFFUUiwwKQ==&amp;WINDOW=FIRST_POPUP&amp;HEIGHT=450&amp;WIDTH=450&amp;START_MAXIMIZED=","FALSE&amp;VAR:CALENDAR=FIVEDAY&amp;VAR:SYMBOL=LLY&amp;VAR:INDEX=0"}</definedName>
    <definedName name="_77__FDSAUDITLINK___1" localSheetId="4" hidden="1">{"fdsup://directions/FAT Viewer?action=UPDATE&amp;creator=factset&amp;DYN_ARGS=TRUE&amp;DOC_NAME=FAT:FQL_AUDITING_CLIENT_TEMPLATE.FAT&amp;display_string=Audit&amp;VAR:KEY=DERQHCPOHU&amp;VAR:QUERY=RkZfSU5WRVNUX0xUKFFUUiwwKQ==&amp;WINDOW=FIRST_POPUP&amp;HEIGHT=450&amp;WIDTH=450&amp;START_MAXIMIZED=","FALSE&amp;VAR:CALENDAR=FIVEDAY&amp;VAR:SYMBOL=LLY&amp;VAR:INDEX=0"}</definedName>
    <definedName name="_77__FDSAUDITLINK___1" hidden="1">{"fdsup://directions/FAT Viewer?action=UPDATE&amp;creator=factset&amp;DYN_ARGS=TRUE&amp;DOC_NAME=FAT:FQL_AUDITING_CLIENT_TEMPLATE.FAT&amp;display_string=Audit&amp;VAR:KEY=DERQHCPOHU&amp;VAR:QUERY=RkZfSU5WRVNUX0xUKFFUUiwwKQ==&amp;WINDOW=FIRST_POPUP&amp;HEIGHT=450&amp;WIDTH=450&amp;START_MAXIMIZED=","FALSE&amp;VAR:CALENDAR=FIVEDAY&amp;VAR:SYMBOL=LLY&amp;VAR:INDEX=0"}</definedName>
    <definedName name="_78__FDSAUDITLINK__" localSheetId="4" hidden="1">{"fdsup://directions/FAT Viewer?action=UPDATE&amp;creator=factset&amp;DYN_ARGS=TRUE&amp;DOC_NAME=FAT:FQL_AUDITING_CLIENT_TEMPLATE.FAT&amp;display_string=Audit&amp;VAR:KEY=FGNKPMPQZY&amp;VAR:QUERY=RkZfSU5WRVNUX0xUKFFUUiwwKQ==&amp;WINDOW=FIRST_POPUP&amp;HEIGHT=450&amp;WIDTH=450&amp;START_MAXIMIZED=","FALSE&amp;VAR:CALENDAR=FIVEDAY&amp;VAR:SYMBOL=JNJ&amp;VAR:INDEX=0"}</definedName>
    <definedName name="_78__FDSAUDITLINK__" localSheetId="15" hidden="1">{"fdsup://directions/FAT Viewer?action=UPDATE&amp;creator=factset&amp;DYN_ARGS=TRUE&amp;DOC_NAME=FAT:FQL_AUDITING_CLIENT_TEMPLATE.FAT&amp;display_string=Audit&amp;VAR:KEY=FGNKPMPQZY&amp;VAR:QUERY=RkZfSU5WRVNUX0xUKFFUUiwwKQ==&amp;WINDOW=FIRST_POPUP&amp;HEIGHT=450&amp;WIDTH=450&amp;START_MAXIMIZED=","FALSE&amp;VAR:CALENDAR=FIVEDAY&amp;VAR:SYMBOL=JNJ&amp;VAR:INDEX=0"}</definedName>
    <definedName name="_78__FDSAUDITLINK__" hidden="1">{"fdsup://directions/FAT Viewer?action=UPDATE&amp;creator=factset&amp;DYN_ARGS=TRUE&amp;DOC_NAME=FAT:FQL_AUDITING_CLIENT_TEMPLATE.FAT&amp;display_string=Audit&amp;VAR:KEY=FGNKPMPQZY&amp;VAR:QUERY=RkZfSU5WRVNUX0xUKFFUUiwwKQ==&amp;WINDOW=FIRST_POPUP&amp;HEIGHT=450&amp;WIDTH=450&amp;START_MAXIMIZED=","FALSE&amp;VAR:CALENDAR=FIVEDAY&amp;VAR:SYMBOL=JNJ&amp;VAR:INDEX=0"}</definedName>
    <definedName name="_78__FDSAUDITLINK___1" localSheetId="4" hidden="1">{"fdsup://directions/FAT Viewer?action=UPDATE&amp;creator=factset&amp;DYN_ARGS=TRUE&amp;DOC_NAME=FAT:FQL_AUDITING_CLIENT_TEMPLATE.FAT&amp;display_string=Audit&amp;VAR:KEY=FGNKPMPQZY&amp;VAR:QUERY=RkZfSU5WRVNUX0xUKFFUUiwwKQ==&amp;WINDOW=FIRST_POPUP&amp;HEIGHT=450&amp;WIDTH=450&amp;START_MAXIMIZED=","FALSE&amp;VAR:CALENDAR=FIVEDAY&amp;VAR:SYMBOL=JNJ&amp;VAR:INDEX=0"}</definedName>
    <definedName name="_78__FDSAUDITLINK___1" hidden="1">{"fdsup://directions/FAT Viewer?action=UPDATE&amp;creator=factset&amp;DYN_ARGS=TRUE&amp;DOC_NAME=FAT:FQL_AUDITING_CLIENT_TEMPLATE.FAT&amp;display_string=Audit&amp;VAR:KEY=FGNKPMPQZY&amp;VAR:QUERY=RkZfSU5WRVNUX0xUKFFUUiwwKQ==&amp;WINDOW=FIRST_POPUP&amp;HEIGHT=450&amp;WIDTH=450&amp;START_MAXIMIZED=","FALSE&amp;VAR:CALENDAR=FIVEDAY&amp;VAR:SYMBOL=JNJ&amp;VAR:INDEX=0"}</definedName>
    <definedName name="_79__FDSAUDITLINK__" localSheetId="4" hidden="1">{"fdsup://directions/FAT Viewer?action=UPDATE&amp;creator=factset&amp;DYN_ARGS=TRUE&amp;DOC_NAME=FAT:FQL_AUDITING_CLIENT_TEMPLATE.FAT&amp;display_string=Audit&amp;VAR:KEY=LYXSRCBOHA&amp;VAR:QUERY=RkZfSU5WRVNUX0xUKFFUUiwwKQ==&amp;WINDOW=FIRST_POPUP&amp;HEIGHT=450&amp;WIDTH=450&amp;START_MAXIMIZED=","FALSE&amp;VAR:CALENDAR=FIVEDAY&amp;VAR:SYMBOL=BMY&amp;VAR:INDEX=0"}</definedName>
    <definedName name="_79__FDSAUDITLINK__" localSheetId="15" hidden="1">{"fdsup://directions/FAT Viewer?action=UPDATE&amp;creator=factset&amp;DYN_ARGS=TRUE&amp;DOC_NAME=FAT:FQL_AUDITING_CLIENT_TEMPLATE.FAT&amp;display_string=Audit&amp;VAR:KEY=LYXSRCBOHA&amp;VAR:QUERY=RkZfSU5WRVNUX0xUKFFUUiwwKQ==&amp;WINDOW=FIRST_POPUP&amp;HEIGHT=450&amp;WIDTH=450&amp;START_MAXIMIZED=","FALSE&amp;VAR:CALENDAR=FIVEDAY&amp;VAR:SYMBOL=BMY&amp;VAR:INDEX=0"}</definedName>
    <definedName name="_79__FDSAUDITLINK__" hidden="1">{"fdsup://directions/FAT Viewer?action=UPDATE&amp;creator=factset&amp;DYN_ARGS=TRUE&amp;DOC_NAME=FAT:FQL_AUDITING_CLIENT_TEMPLATE.FAT&amp;display_string=Audit&amp;VAR:KEY=LYXSRCBOHA&amp;VAR:QUERY=RkZfSU5WRVNUX0xUKFFUUiwwKQ==&amp;WINDOW=FIRST_POPUP&amp;HEIGHT=450&amp;WIDTH=450&amp;START_MAXIMIZED=","FALSE&amp;VAR:CALENDAR=FIVEDAY&amp;VAR:SYMBOL=BMY&amp;VAR:INDEX=0"}</definedName>
    <definedName name="_79__FDSAUDITLINK___1" localSheetId="4" hidden="1">{"fdsup://directions/FAT Viewer?action=UPDATE&amp;creator=factset&amp;DYN_ARGS=TRUE&amp;DOC_NAME=FAT:FQL_AUDITING_CLIENT_TEMPLATE.FAT&amp;display_string=Audit&amp;VAR:KEY=LYXSRCBOHA&amp;VAR:QUERY=RkZfSU5WRVNUX0xUKFFUUiwwKQ==&amp;WINDOW=FIRST_POPUP&amp;HEIGHT=450&amp;WIDTH=450&amp;START_MAXIMIZED=","FALSE&amp;VAR:CALENDAR=FIVEDAY&amp;VAR:SYMBOL=BMY&amp;VAR:INDEX=0"}</definedName>
    <definedName name="_79__FDSAUDITLINK___1" hidden="1">{"fdsup://directions/FAT Viewer?action=UPDATE&amp;creator=factset&amp;DYN_ARGS=TRUE&amp;DOC_NAME=FAT:FQL_AUDITING_CLIENT_TEMPLATE.FAT&amp;display_string=Audit&amp;VAR:KEY=LYXSRCBOHA&amp;VAR:QUERY=RkZfSU5WRVNUX0xUKFFUUiwwKQ==&amp;WINDOW=FIRST_POPUP&amp;HEIGHT=450&amp;WIDTH=450&amp;START_MAXIMIZED=","FALSE&amp;VAR:CALENDAR=FIVEDAY&amp;VAR:SYMBOL=BMY&amp;VAR:INDEX=0"}</definedName>
    <definedName name="_8__123Graph_ANRT_PCE" localSheetId="4" hidden="1">#REF!</definedName>
    <definedName name="_8__123Graph_ANRT_PCE" localSheetId="15" hidden="1">#REF!</definedName>
    <definedName name="_8__123Graph_ANRT_PCE" hidden="1">#REF!</definedName>
    <definedName name="_8__123Graph_LBL_ACHART_1" localSheetId="4" hidden="1">#REF!</definedName>
    <definedName name="_8__123Graph_LBL_ACHART_1" localSheetId="15" hidden="1">#REF!</definedName>
    <definedName name="_8__123Graph_LBL_ACHART_1" hidden="1">#REF!</definedName>
    <definedName name="_8__FDSAUDITLINK__" localSheetId="4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__FDSAUDITLINK__" localSheetId="15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__FDSAUDITLINK__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__FDSAUDITLINK___1" localSheetId="4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__FDSAUDITLINK___1" hidden="1">{"fdsup://Directions/FAT Viewer?action=UPDATE&amp;creator=factset&amp;DOC_NAME=fat:reuters_qtrly_source_window.fat&amp;display_string=Audit&amp;DYN_ARGS=TRUE&amp;VAR:ID1=78427V10&amp;VAR:RCODE=STLD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__FDSAUDITLINK__" localSheetId="4" hidden="1">{"fdsup://directions/FAT Viewer?action=UPDATE&amp;creator=factset&amp;DYN_ARGS=TRUE&amp;DOC_NAME=FAT:FQL_AUDITING_CLIENT_TEMPLATE.FAT&amp;display_string=Audit&amp;VAR:KEY=ZOVAZMHKPC&amp;VAR:QUERY=RkZfSU5WRVNUX0xUKFFUUiwwKQ==&amp;WINDOW=FIRST_POPUP&amp;HEIGHT=450&amp;WIDTH=450&amp;START_MAXIMIZED=","FALSE&amp;VAR:CALENDAR=FIVEDAY&amp;VAR:SYMBOL=ABT&amp;VAR:INDEX=0"}</definedName>
    <definedName name="_80__FDSAUDITLINK__" localSheetId="15" hidden="1">{"fdsup://directions/FAT Viewer?action=UPDATE&amp;creator=factset&amp;DYN_ARGS=TRUE&amp;DOC_NAME=FAT:FQL_AUDITING_CLIENT_TEMPLATE.FAT&amp;display_string=Audit&amp;VAR:KEY=ZOVAZMHKPC&amp;VAR:QUERY=RkZfSU5WRVNUX0xUKFFUUiwwKQ==&amp;WINDOW=FIRST_POPUP&amp;HEIGHT=450&amp;WIDTH=450&amp;START_MAXIMIZED=","FALSE&amp;VAR:CALENDAR=FIVEDAY&amp;VAR:SYMBOL=ABT&amp;VAR:INDEX=0"}</definedName>
    <definedName name="_80__FDSAUDITLINK__" hidden="1">{"fdsup://directions/FAT Viewer?action=UPDATE&amp;creator=factset&amp;DYN_ARGS=TRUE&amp;DOC_NAME=FAT:FQL_AUDITING_CLIENT_TEMPLATE.FAT&amp;display_string=Audit&amp;VAR:KEY=ZOVAZMHKPC&amp;VAR:QUERY=RkZfSU5WRVNUX0xUKFFUUiwwKQ==&amp;WINDOW=FIRST_POPUP&amp;HEIGHT=450&amp;WIDTH=450&amp;START_MAXIMIZED=","FALSE&amp;VAR:CALENDAR=FIVEDAY&amp;VAR:SYMBOL=ABT&amp;VAR:INDEX=0"}</definedName>
    <definedName name="_80__FDSAUDITLINK___1" localSheetId="4" hidden="1">{"fdsup://directions/FAT Viewer?action=UPDATE&amp;creator=factset&amp;DYN_ARGS=TRUE&amp;DOC_NAME=FAT:FQL_AUDITING_CLIENT_TEMPLATE.FAT&amp;display_string=Audit&amp;VAR:KEY=ZOVAZMHKPC&amp;VAR:QUERY=RkZfSU5WRVNUX0xUKFFUUiwwKQ==&amp;WINDOW=FIRST_POPUP&amp;HEIGHT=450&amp;WIDTH=450&amp;START_MAXIMIZED=","FALSE&amp;VAR:CALENDAR=FIVEDAY&amp;VAR:SYMBOL=ABT&amp;VAR:INDEX=0"}</definedName>
    <definedName name="_80__FDSAUDITLINK___1" hidden="1">{"fdsup://directions/FAT Viewer?action=UPDATE&amp;creator=factset&amp;DYN_ARGS=TRUE&amp;DOC_NAME=FAT:FQL_AUDITING_CLIENT_TEMPLATE.FAT&amp;display_string=Audit&amp;VAR:KEY=ZOVAZMHKPC&amp;VAR:QUERY=RkZfSU5WRVNUX0xUKFFUUiwwKQ==&amp;WINDOW=FIRST_POPUP&amp;HEIGHT=450&amp;WIDTH=450&amp;START_MAXIMIZED=","FALSE&amp;VAR:CALENDAR=FIVEDAY&amp;VAR:SYMBOL=ABT&amp;VAR:INDEX=0"}</definedName>
    <definedName name="_81__FDSAUDITLINK__" localSheetId="4" hidden="1">{"fdsup://directions/FAT Viewer?action=UPDATE&amp;creator=factset&amp;DYN_ARGS=TRUE&amp;DOC_NAME=FAT:FQL_AUDITING_CLIENT_TEMPLATE.FAT&amp;display_string=Audit&amp;VAR:KEY=JSLSBKVYHS&amp;VAR:QUERY=RkZfSU5WRVNUX0xUKFFUUiwwKQ==&amp;WINDOW=FIRST_POPUP&amp;HEIGHT=450&amp;WIDTH=450&amp;START_MAXIMIZED=","FALSE&amp;VAR:CALENDAR=FIVEDAY&amp;VAR:SYMBOL=AZN&amp;VAR:INDEX=0"}</definedName>
    <definedName name="_81__FDSAUDITLINK__" localSheetId="15" hidden="1">{"fdsup://directions/FAT Viewer?action=UPDATE&amp;creator=factset&amp;DYN_ARGS=TRUE&amp;DOC_NAME=FAT:FQL_AUDITING_CLIENT_TEMPLATE.FAT&amp;display_string=Audit&amp;VAR:KEY=JSLSBKVYHS&amp;VAR:QUERY=RkZfSU5WRVNUX0xUKFFUUiwwKQ==&amp;WINDOW=FIRST_POPUP&amp;HEIGHT=450&amp;WIDTH=450&amp;START_MAXIMIZED=","FALSE&amp;VAR:CALENDAR=FIVEDAY&amp;VAR:SYMBOL=AZN&amp;VAR:INDEX=0"}</definedName>
    <definedName name="_81__FDSAUDITLINK__" hidden="1">{"fdsup://directions/FAT Viewer?action=UPDATE&amp;creator=factset&amp;DYN_ARGS=TRUE&amp;DOC_NAME=FAT:FQL_AUDITING_CLIENT_TEMPLATE.FAT&amp;display_string=Audit&amp;VAR:KEY=JSLSBKVYHS&amp;VAR:QUERY=RkZfSU5WRVNUX0xUKFFUUiwwKQ==&amp;WINDOW=FIRST_POPUP&amp;HEIGHT=450&amp;WIDTH=450&amp;START_MAXIMIZED=","FALSE&amp;VAR:CALENDAR=FIVEDAY&amp;VAR:SYMBOL=AZN&amp;VAR:INDEX=0"}</definedName>
    <definedName name="_81__FDSAUDITLINK___1" localSheetId="4" hidden="1">{"fdsup://directions/FAT Viewer?action=UPDATE&amp;creator=factset&amp;DYN_ARGS=TRUE&amp;DOC_NAME=FAT:FQL_AUDITING_CLIENT_TEMPLATE.FAT&amp;display_string=Audit&amp;VAR:KEY=JSLSBKVYHS&amp;VAR:QUERY=RkZfSU5WRVNUX0xUKFFUUiwwKQ==&amp;WINDOW=FIRST_POPUP&amp;HEIGHT=450&amp;WIDTH=450&amp;START_MAXIMIZED=","FALSE&amp;VAR:CALENDAR=FIVEDAY&amp;VAR:SYMBOL=AZN&amp;VAR:INDEX=0"}</definedName>
    <definedName name="_81__FDSAUDITLINK___1" hidden="1">{"fdsup://directions/FAT Viewer?action=UPDATE&amp;creator=factset&amp;DYN_ARGS=TRUE&amp;DOC_NAME=FAT:FQL_AUDITING_CLIENT_TEMPLATE.FAT&amp;display_string=Audit&amp;VAR:KEY=JSLSBKVYHS&amp;VAR:QUERY=RkZfSU5WRVNUX0xUKFFUUiwwKQ==&amp;WINDOW=FIRST_POPUP&amp;HEIGHT=450&amp;WIDTH=450&amp;START_MAXIMIZED=","FALSE&amp;VAR:CALENDAR=FIVEDAY&amp;VAR:SYMBOL=AZN&amp;VAR:INDEX=0"}</definedName>
    <definedName name="_82__FDSAUDITLINK__" localSheetId="4" hidden="1">{"fdsup://directions/FAT Viewer?action=UPDATE&amp;creator=factset&amp;DYN_ARGS=TRUE&amp;DOC_NAME=FAT:FQL_AUDITING_CLIENT_TEMPLATE.FAT&amp;display_string=Audit&amp;VAR:KEY=HAHKXMLERQ&amp;VAR:QUERY=RkZfSU5WRVNUX0xUKFFUUiwwKQ==&amp;WINDOW=FIRST_POPUP&amp;HEIGHT=450&amp;WIDTH=450&amp;START_MAXIMIZED=","FALSE&amp;VAR:CALENDAR=FIVEDAY&amp;VAR:SYMBOL=NVS&amp;VAR:INDEX=0"}</definedName>
    <definedName name="_82__FDSAUDITLINK__" localSheetId="15" hidden="1">{"fdsup://directions/FAT Viewer?action=UPDATE&amp;creator=factset&amp;DYN_ARGS=TRUE&amp;DOC_NAME=FAT:FQL_AUDITING_CLIENT_TEMPLATE.FAT&amp;display_string=Audit&amp;VAR:KEY=HAHKXMLERQ&amp;VAR:QUERY=RkZfSU5WRVNUX0xUKFFUUiwwKQ==&amp;WINDOW=FIRST_POPUP&amp;HEIGHT=450&amp;WIDTH=450&amp;START_MAXIMIZED=","FALSE&amp;VAR:CALENDAR=FIVEDAY&amp;VAR:SYMBOL=NVS&amp;VAR:INDEX=0"}</definedName>
    <definedName name="_82__FDSAUDITLINK__" hidden="1">{"fdsup://directions/FAT Viewer?action=UPDATE&amp;creator=factset&amp;DYN_ARGS=TRUE&amp;DOC_NAME=FAT:FQL_AUDITING_CLIENT_TEMPLATE.FAT&amp;display_string=Audit&amp;VAR:KEY=HAHKXMLERQ&amp;VAR:QUERY=RkZfSU5WRVNUX0xUKFFUUiwwKQ==&amp;WINDOW=FIRST_POPUP&amp;HEIGHT=450&amp;WIDTH=450&amp;START_MAXIMIZED=","FALSE&amp;VAR:CALENDAR=FIVEDAY&amp;VAR:SYMBOL=NVS&amp;VAR:INDEX=0"}</definedName>
    <definedName name="_82__FDSAUDITLINK___1" localSheetId="4" hidden="1">{"fdsup://directions/FAT Viewer?action=UPDATE&amp;creator=factset&amp;DYN_ARGS=TRUE&amp;DOC_NAME=FAT:FQL_AUDITING_CLIENT_TEMPLATE.FAT&amp;display_string=Audit&amp;VAR:KEY=HAHKXMLERQ&amp;VAR:QUERY=RkZfSU5WRVNUX0xUKFFUUiwwKQ==&amp;WINDOW=FIRST_POPUP&amp;HEIGHT=450&amp;WIDTH=450&amp;START_MAXIMIZED=","FALSE&amp;VAR:CALENDAR=FIVEDAY&amp;VAR:SYMBOL=NVS&amp;VAR:INDEX=0"}</definedName>
    <definedName name="_82__FDSAUDITLINK___1" hidden="1">{"fdsup://directions/FAT Viewer?action=UPDATE&amp;creator=factset&amp;DYN_ARGS=TRUE&amp;DOC_NAME=FAT:FQL_AUDITING_CLIENT_TEMPLATE.FAT&amp;display_string=Audit&amp;VAR:KEY=HAHKXMLERQ&amp;VAR:QUERY=RkZfSU5WRVNUX0xUKFFUUiwwKQ==&amp;WINDOW=FIRST_POPUP&amp;HEIGHT=450&amp;WIDTH=450&amp;START_MAXIMIZED=","FALSE&amp;VAR:CALENDAR=FIVEDAY&amp;VAR:SYMBOL=NVS&amp;VAR:INDEX=0"}</definedName>
    <definedName name="_83__FDSAUDITLINK__" localSheetId="4" hidden="1">{"fdsup://directions/FAT Viewer?action=UPDATE&amp;creator=factset&amp;DYN_ARGS=TRUE&amp;DOC_NAME=FAT:FQL_AUDITING_CLIENT_TEMPLATE.FAT&amp;display_string=Audit&amp;VAR:KEY=ZGBABKVOBO&amp;VAR:QUERY=RkZfSU5WRVNUX0xUKFFUUiwwKQ==&amp;WINDOW=FIRST_POPUP&amp;HEIGHT=450&amp;WIDTH=450&amp;START_MAXIMIZED=","FALSE&amp;VAR:CALENDAR=FIVEDAY&amp;VAR:SYMBOL=SHPGY&amp;VAR:INDEX=0"}</definedName>
    <definedName name="_83__FDSAUDITLINK__" localSheetId="15" hidden="1">{"fdsup://directions/FAT Viewer?action=UPDATE&amp;creator=factset&amp;DYN_ARGS=TRUE&amp;DOC_NAME=FAT:FQL_AUDITING_CLIENT_TEMPLATE.FAT&amp;display_string=Audit&amp;VAR:KEY=ZGBABKVOBO&amp;VAR:QUERY=RkZfSU5WRVNUX0xUKFFUUiwwKQ==&amp;WINDOW=FIRST_POPUP&amp;HEIGHT=450&amp;WIDTH=450&amp;START_MAXIMIZED=","FALSE&amp;VAR:CALENDAR=FIVEDAY&amp;VAR:SYMBOL=SHPGY&amp;VAR:INDEX=0"}</definedName>
    <definedName name="_83__FDSAUDITLINK__" hidden="1">{"fdsup://directions/FAT Viewer?action=UPDATE&amp;creator=factset&amp;DYN_ARGS=TRUE&amp;DOC_NAME=FAT:FQL_AUDITING_CLIENT_TEMPLATE.FAT&amp;display_string=Audit&amp;VAR:KEY=ZGBABKVOBO&amp;VAR:QUERY=RkZfSU5WRVNUX0xUKFFUUiwwKQ==&amp;WINDOW=FIRST_POPUP&amp;HEIGHT=450&amp;WIDTH=450&amp;START_MAXIMIZED=","FALSE&amp;VAR:CALENDAR=FIVEDAY&amp;VAR:SYMBOL=SHPGY&amp;VAR:INDEX=0"}</definedName>
    <definedName name="_83__FDSAUDITLINK___1" localSheetId="4" hidden="1">{"fdsup://directions/FAT Viewer?action=UPDATE&amp;creator=factset&amp;DYN_ARGS=TRUE&amp;DOC_NAME=FAT:FQL_AUDITING_CLIENT_TEMPLATE.FAT&amp;display_string=Audit&amp;VAR:KEY=ZGBABKVOBO&amp;VAR:QUERY=RkZfSU5WRVNUX0xUKFFUUiwwKQ==&amp;WINDOW=FIRST_POPUP&amp;HEIGHT=450&amp;WIDTH=450&amp;START_MAXIMIZED=","FALSE&amp;VAR:CALENDAR=FIVEDAY&amp;VAR:SYMBOL=SHPGY&amp;VAR:INDEX=0"}</definedName>
    <definedName name="_83__FDSAUDITLINK___1" hidden="1">{"fdsup://directions/FAT Viewer?action=UPDATE&amp;creator=factset&amp;DYN_ARGS=TRUE&amp;DOC_NAME=FAT:FQL_AUDITING_CLIENT_TEMPLATE.FAT&amp;display_string=Audit&amp;VAR:KEY=ZGBABKVOBO&amp;VAR:QUERY=RkZfSU5WRVNUX0xUKFFUUiwwKQ==&amp;WINDOW=FIRST_POPUP&amp;HEIGHT=450&amp;WIDTH=450&amp;START_MAXIMIZED=","FALSE&amp;VAR:CALENDAR=FIVEDAY&amp;VAR:SYMBOL=SHPGY&amp;VAR:INDEX=0"}</definedName>
    <definedName name="_84__FDSAUDITLINK__" localSheetId="4" hidden="1">{"fdsup://Directions/FactSet Auditing Viewer?action=AUDIT_VALUE&amp;DB=129&amp;ID1=00282410&amp;VALUEID=02001&amp;SDATE=201102&amp;PERIODTYPE=QTR_STD&amp;SCFT=3&amp;window=popup_no_bar&amp;width=385&amp;height=120&amp;START_MAXIMIZED=FALSE&amp;creator=factset&amp;display_string=Audit"}</definedName>
    <definedName name="_84__FDSAUDITLINK__" localSheetId="15" hidden="1">{"fdsup://Directions/FactSet Auditing Viewer?action=AUDIT_VALUE&amp;DB=129&amp;ID1=00282410&amp;VALUEID=02001&amp;SDATE=201102&amp;PERIODTYPE=QTR_STD&amp;SCFT=3&amp;window=popup_no_bar&amp;width=385&amp;height=120&amp;START_MAXIMIZED=FALSE&amp;creator=factset&amp;display_string=Audit"}</definedName>
    <definedName name="_84__FDSAUDITLINK__" hidden="1">{"fdsup://Directions/FactSet Auditing Viewer?action=AUDIT_VALUE&amp;DB=129&amp;ID1=00282410&amp;VALUEID=02001&amp;SDATE=201102&amp;PERIODTYPE=QTR_STD&amp;SCFT=3&amp;window=popup_no_bar&amp;width=385&amp;height=120&amp;START_MAXIMIZED=FALSE&amp;creator=factset&amp;display_string=Audit"}</definedName>
    <definedName name="_84__FDSAUDITLINK___1" localSheetId="4" hidden="1">{"fdsup://Directions/FactSet Auditing Viewer?action=AUDIT_VALUE&amp;DB=129&amp;ID1=00282410&amp;VALUEID=02001&amp;SDATE=201102&amp;PERIODTYPE=QTR_STD&amp;SCFT=3&amp;window=popup_no_bar&amp;width=385&amp;height=120&amp;START_MAXIMIZED=FALSE&amp;creator=factset&amp;display_string=Audit"}</definedName>
    <definedName name="_84__FDSAUDITLINK___1" hidden="1">{"fdsup://Directions/FactSet Auditing Viewer?action=AUDIT_VALUE&amp;DB=129&amp;ID1=00282410&amp;VALUEID=02001&amp;SDATE=201102&amp;PERIODTYPE=QTR_STD&amp;SCFT=3&amp;window=popup_no_bar&amp;width=385&amp;height=120&amp;START_MAXIMIZED=FALSE&amp;creator=factset&amp;display_string=Audit"}</definedName>
    <definedName name="_85__FDSAUDITLINK__" localSheetId="4" hidden="1">{"fdsup://directions/FAT Viewer?action=UPDATE&amp;creator=factset&amp;DYN_ARGS=TRUE&amp;DOC_NAME=FAT:FQL_AUDITING_CLIENT_TEMPLATE.FAT&amp;display_string=Audit&amp;VAR:KEY=FQVITULUDU&amp;VAR:QUERY=RkZfREVCVChRVFIsMCk=&amp;WINDOW=FIRST_POPUP&amp;HEIGHT=450&amp;WIDTH=450&amp;START_MAXIMIZED=FALSE&amp;VA","R:CALENDAR=FIVEDAY&amp;VAR:SYMBOL=ABT&amp;VAR:INDEX=0"}</definedName>
    <definedName name="_85__FDSAUDITLINK__" localSheetId="15" hidden="1">{"fdsup://directions/FAT Viewer?action=UPDATE&amp;creator=factset&amp;DYN_ARGS=TRUE&amp;DOC_NAME=FAT:FQL_AUDITING_CLIENT_TEMPLATE.FAT&amp;display_string=Audit&amp;VAR:KEY=FQVITULUDU&amp;VAR:QUERY=RkZfREVCVChRVFIsMCk=&amp;WINDOW=FIRST_POPUP&amp;HEIGHT=450&amp;WIDTH=450&amp;START_MAXIMIZED=FALSE&amp;VA","R:CALENDAR=FIVEDAY&amp;VAR:SYMBOL=ABT&amp;VAR:INDEX=0"}</definedName>
    <definedName name="_85__FDSAUDITLINK__" hidden="1">{"fdsup://directions/FAT Viewer?action=UPDATE&amp;creator=factset&amp;DYN_ARGS=TRUE&amp;DOC_NAME=FAT:FQL_AUDITING_CLIENT_TEMPLATE.FAT&amp;display_string=Audit&amp;VAR:KEY=FQVITULUDU&amp;VAR:QUERY=RkZfREVCVChRVFIsMCk=&amp;WINDOW=FIRST_POPUP&amp;HEIGHT=450&amp;WIDTH=450&amp;START_MAXIMIZED=FALSE&amp;VA","R:CALENDAR=FIVEDAY&amp;VAR:SYMBOL=ABT&amp;VAR:INDEX=0"}</definedName>
    <definedName name="_85__FDSAUDITLINK___1" localSheetId="4" hidden="1">{"fdsup://directions/FAT Viewer?action=UPDATE&amp;creator=factset&amp;DYN_ARGS=TRUE&amp;DOC_NAME=FAT:FQL_AUDITING_CLIENT_TEMPLATE.FAT&amp;display_string=Audit&amp;VAR:KEY=FQVITULUDU&amp;VAR:QUERY=RkZfREVCVChRVFIsMCk=&amp;WINDOW=FIRST_POPUP&amp;HEIGHT=450&amp;WIDTH=450&amp;START_MAXIMIZED=FALSE&amp;VA","R:CALENDAR=FIVEDAY&amp;VAR:SYMBOL=ABT&amp;VAR:INDEX=0"}</definedName>
    <definedName name="_85__FDSAUDITLINK___1" hidden="1">{"fdsup://directions/FAT Viewer?action=UPDATE&amp;creator=factset&amp;DYN_ARGS=TRUE&amp;DOC_NAME=FAT:FQL_AUDITING_CLIENT_TEMPLATE.FAT&amp;display_string=Audit&amp;VAR:KEY=FQVITULUDU&amp;VAR:QUERY=RkZfREVCVChRVFIsMCk=&amp;WINDOW=FIRST_POPUP&amp;HEIGHT=450&amp;WIDTH=450&amp;START_MAXIMIZED=FALSE&amp;VA","R:CALENDAR=FIVEDAY&amp;VAR:SYMBOL=ABT&amp;VAR:INDEX=0"}</definedName>
    <definedName name="_86__FDSAUDITLINK__" localSheetId="4" hidden="1">{"fdsup://Directions/FactSet Auditing Viewer?action=AUDIT_VALUE&amp;DB=129&amp;ID1=11012210&amp;VALUEID=02001&amp;SDATE=201102&amp;PERIODTYPE=QTR_STD&amp;SCFT=3&amp;window=popup_no_bar&amp;width=385&amp;height=120&amp;START_MAXIMIZED=FALSE&amp;creator=factset&amp;display_string=Audit"}</definedName>
    <definedName name="_86__FDSAUDITLINK__" localSheetId="15" hidden="1">{"fdsup://Directions/FactSet Auditing Viewer?action=AUDIT_VALUE&amp;DB=129&amp;ID1=11012210&amp;VALUEID=02001&amp;SDATE=201102&amp;PERIODTYPE=QTR_STD&amp;SCFT=3&amp;window=popup_no_bar&amp;width=385&amp;height=120&amp;START_MAXIMIZED=FALSE&amp;creator=factset&amp;display_string=Audit"}</definedName>
    <definedName name="_86__FDSAUDITLINK__" hidden="1">{"fdsup://Directions/FactSet Auditing Viewer?action=AUDIT_VALUE&amp;DB=129&amp;ID1=11012210&amp;VALUEID=02001&amp;SDATE=201102&amp;PERIODTYPE=QTR_STD&amp;SCFT=3&amp;window=popup_no_bar&amp;width=385&amp;height=120&amp;START_MAXIMIZED=FALSE&amp;creator=factset&amp;display_string=Audit"}</definedName>
    <definedName name="_86__FDSAUDITLINK___1" localSheetId="4" hidden="1">{"fdsup://Directions/FactSet Auditing Viewer?action=AUDIT_VALUE&amp;DB=129&amp;ID1=11012210&amp;VALUEID=02001&amp;SDATE=201102&amp;PERIODTYPE=QTR_STD&amp;SCFT=3&amp;window=popup_no_bar&amp;width=385&amp;height=120&amp;START_MAXIMIZED=FALSE&amp;creator=factset&amp;display_string=Audit"}</definedName>
    <definedName name="_86__FDSAUDITLINK___1" hidden="1">{"fdsup://Directions/FactSet Auditing Viewer?action=AUDIT_VALUE&amp;DB=129&amp;ID1=11012210&amp;VALUEID=02001&amp;SDATE=201102&amp;PERIODTYPE=QTR_STD&amp;SCFT=3&amp;window=popup_no_bar&amp;width=385&amp;height=120&amp;START_MAXIMIZED=FALSE&amp;creator=factset&amp;display_string=Audit"}</definedName>
    <definedName name="_87__FDSAUDITLINK__" localSheetId="4" hidden="1">{"fdsup://directions/FAT Viewer?action=UPDATE&amp;creator=factset&amp;DYN_ARGS=TRUE&amp;DOC_NAME=FAT:FQL_AUDITING_CLIENT_TEMPLATE.FAT&amp;display_string=Audit&amp;VAR:KEY=DKTMXEVMHY&amp;VAR:QUERY=RkZfREVCVChRVFIsMCk=&amp;WINDOW=FIRST_POPUP&amp;HEIGHT=450&amp;WIDTH=450&amp;START_MAXIMIZED=FALSE&amp;VA","R:CALENDAR=FIVEDAY&amp;VAR:SYMBOL=BMY&amp;VAR:INDEX=0"}</definedName>
    <definedName name="_87__FDSAUDITLINK__" localSheetId="15" hidden="1">{"fdsup://directions/FAT Viewer?action=UPDATE&amp;creator=factset&amp;DYN_ARGS=TRUE&amp;DOC_NAME=FAT:FQL_AUDITING_CLIENT_TEMPLATE.FAT&amp;display_string=Audit&amp;VAR:KEY=DKTMXEVMHY&amp;VAR:QUERY=RkZfREVCVChRVFIsMCk=&amp;WINDOW=FIRST_POPUP&amp;HEIGHT=450&amp;WIDTH=450&amp;START_MAXIMIZED=FALSE&amp;VA","R:CALENDAR=FIVEDAY&amp;VAR:SYMBOL=BMY&amp;VAR:INDEX=0"}</definedName>
    <definedName name="_87__FDSAUDITLINK__" hidden="1">{"fdsup://directions/FAT Viewer?action=UPDATE&amp;creator=factset&amp;DYN_ARGS=TRUE&amp;DOC_NAME=FAT:FQL_AUDITING_CLIENT_TEMPLATE.FAT&amp;display_string=Audit&amp;VAR:KEY=DKTMXEVMHY&amp;VAR:QUERY=RkZfREVCVChRVFIsMCk=&amp;WINDOW=FIRST_POPUP&amp;HEIGHT=450&amp;WIDTH=450&amp;START_MAXIMIZED=FALSE&amp;VA","R:CALENDAR=FIVEDAY&amp;VAR:SYMBOL=BMY&amp;VAR:INDEX=0"}</definedName>
    <definedName name="_87__FDSAUDITLINK___1" localSheetId="4" hidden="1">{"fdsup://directions/FAT Viewer?action=UPDATE&amp;creator=factset&amp;DYN_ARGS=TRUE&amp;DOC_NAME=FAT:FQL_AUDITING_CLIENT_TEMPLATE.FAT&amp;display_string=Audit&amp;VAR:KEY=DKTMXEVMHY&amp;VAR:QUERY=RkZfREVCVChRVFIsMCk=&amp;WINDOW=FIRST_POPUP&amp;HEIGHT=450&amp;WIDTH=450&amp;START_MAXIMIZED=FALSE&amp;VA","R:CALENDAR=FIVEDAY&amp;VAR:SYMBOL=BMY&amp;VAR:INDEX=0"}</definedName>
    <definedName name="_87__FDSAUDITLINK___1" hidden="1">{"fdsup://directions/FAT Viewer?action=UPDATE&amp;creator=factset&amp;DYN_ARGS=TRUE&amp;DOC_NAME=FAT:FQL_AUDITING_CLIENT_TEMPLATE.FAT&amp;display_string=Audit&amp;VAR:KEY=DKTMXEVMHY&amp;VAR:QUERY=RkZfREVCVChRVFIsMCk=&amp;WINDOW=FIRST_POPUP&amp;HEIGHT=450&amp;WIDTH=450&amp;START_MAXIMIZED=FALSE&amp;VA","R:CALENDAR=FIVEDAY&amp;VAR:SYMBOL=BMY&amp;VAR:INDEX=0"}</definedName>
    <definedName name="_88__FDSAUDITLINK__" localSheetId="4" hidden="1">{"fdsup://Directions/FactSet Auditing Viewer?action=AUDIT_VALUE&amp;DB=129&amp;ID1=47816010&amp;VALUEID=02001&amp;SDATE=201102&amp;PERIODTYPE=QTR_STD&amp;SCFT=3&amp;window=popup_no_bar&amp;width=385&amp;height=120&amp;START_MAXIMIZED=FALSE&amp;creator=factset&amp;display_string=Audit"}</definedName>
    <definedName name="_88__FDSAUDITLINK__" localSheetId="15" hidden="1">{"fdsup://Directions/FactSet Auditing Viewer?action=AUDIT_VALUE&amp;DB=129&amp;ID1=47816010&amp;VALUEID=02001&amp;SDATE=201102&amp;PERIODTYPE=QTR_STD&amp;SCFT=3&amp;window=popup_no_bar&amp;width=385&amp;height=120&amp;START_MAXIMIZED=FALSE&amp;creator=factset&amp;display_string=Audit"}</definedName>
    <definedName name="_88__FDSAUDITLINK__" hidden="1">{"fdsup://Directions/FactSet Auditing Viewer?action=AUDIT_VALUE&amp;DB=129&amp;ID1=47816010&amp;VALUEID=02001&amp;SDATE=201102&amp;PERIODTYPE=QTR_STD&amp;SCFT=3&amp;window=popup_no_bar&amp;width=385&amp;height=120&amp;START_MAXIMIZED=FALSE&amp;creator=factset&amp;display_string=Audit"}</definedName>
    <definedName name="_88__FDSAUDITLINK___1" localSheetId="4" hidden="1">{"fdsup://Directions/FactSet Auditing Viewer?action=AUDIT_VALUE&amp;DB=129&amp;ID1=47816010&amp;VALUEID=02001&amp;SDATE=201102&amp;PERIODTYPE=QTR_STD&amp;SCFT=3&amp;window=popup_no_bar&amp;width=385&amp;height=120&amp;START_MAXIMIZED=FALSE&amp;creator=factset&amp;display_string=Audit"}</definedName>
    <definedName name="_88__FDSAUDITLINK___1" hidden="1">{"fdsup://Directions/FactSet Auditing Viewer?action=AUDIT_VALUE&amp;DB=129&amp;ID1=47816010&amp;VALUEID=02001&amp;SDATE=201102&amp;PERIODTYPE=QTR_STD&amp;SCFT=3&amp;window=popup_no_bar&amp;width=385&amp;height=120&amp;START_MAXIMIZED=FALSE&amp;creator=factset&amp;display_string=Audit"}</definedName>
    <definedName name="_89__FDSAUDITLINK__" localSheetId="4" hidden="1">{"fdsup://directions/FAT Viewer?action=UPDATE&amp;creator=factset&amp;DYN_ARGS=TRUE&amp;DOC_NAME=FAT:FQL_AUDITING_CLIENT_TEMPLATE.FAT&amp;display_string=Audit&amp;VAR:KEY=TCZQTEZSZW&amp;VAR:QUERY=RkZfREVCVChRVFIsMCk=&amp;WINDOW=FIRST_POPUP&amp;HEIGHT=450&amp;WIDTH=450&amp;START_MAXIMIZED=FALSE&amp;VA","R:CALENDAR=FIVEDAY&amp;VAR:SYMBOL=JNJ&amp;VAR:INDEX=0"}</definedName>
    <definedName name="_89__FDSAUDITLINK__" localSheetId="15" hidden="1">{"fdsup://directions/FAT Viewer?action=UPDATE&amp;creator=factset&amp;DYN_ARGS=TRUE&amp;DOC_NAME=FAT:FQL_AUDITING_CLIENT_TEMPLATE.FAT&amp;display_string=Audit&amp;VAR:KEY=TCZQTEZSZW&amp;VAR:QUERY=RkZfREVCVChRVFIsMCk=&amp;WINDOW=FIRST_POPUP&amp;HEIGHT=450&amp;WIDTH=450&amp;START_MAXIMIZED=FALSE&amp;VA","R:CALENDAR=FIVEDAY&amp;VAR:SYMBOL=JNJ&amp;VAR:INDEX=0"}</definedName>
    <definedName name="_89__FDSAUDITLINK__" hidden="1">{"fdsup://directions/FAT Viewer?action=UPDATE&amp;creator=factset&amp;DYN_ARGS=TRUE&amp;DOC_NAME=FAT:FQL_AUDITING_CLIENT_TEMPLATE.FAT&amp;display_string=Audit&amp;VAR:KEY=TCZQTEZSZW&amp;VAR:QUERY=RkZfREVCVChRVFIsMCk=&amp;WINDOW=FIRST_POPUP&amp;HEIGHT=450&amp;WIDTH=450&amp;START_MAXIMIZED=FALSE&amp;VA","R:CALENDAR=FIVEDAY&amp;VAR:SYMBOL=JNJ&amp;VAR:INDEX=0"}</definedName>
    <definedName name="_89__FDSAUDITLINK___1" localSheetId="4" hidden="1">{"fdsup://directions/FAT Viewer?action=UPDATE&amp;creator=factset&amp;DYN_ARGS=TRUE&amp;DOC_NAME=FAT:FQL_AUDITING_CLIENT_TEMPLATE.FAT&amp;display_string=Audit&amp;VAR:KEY=TCZQTEZSZW&amp;VAR:QUERY=RkZfREVCVChRVFIsMCk=&amp;WINDOW=FIRST_POPUP&amp;HEIGHT=450&amp;WIDTH=450&amp;START_MAXIMIZED=FALSE&amp;VA","R:CALENDAR=FIVEDAY&amp;VAR:SYMBOL=JNJ&amp;VAR:INDEX=0"}</definedName>
    <definedName name="_89__FDSAUDITLINK___1" hidden="1">{"fdsup://directions/FAT Viewer?action=UPDATE&amp;creator=factset&amp;DYN_ARGS=TRUE&amp;DOC_NAME=FAT:FQL_AUDITING_CLIENT_TEMPLATE.FAT&amp;display_string=Audit&amp;VAR:KEY=TCZQTEZSZW&amp;VAR:QUERY=RkZfREVCVChRVFIsMCk=&amp;WINDOW=FIRST_POPUP&amp;HEIGHT=450&amp;WIDTH=450&amp;START_MAXIMIZED=FALSE&amp;VA","R:CALENDAR=FIVEDAY&amp;VAR:SYMBOL=JNJ&amp;VAR:INDEX=0"}</definedName>
    <definedName name="_9__123Graph_BADV_GDP" localSheetId="4" hidden="1">#REF!</definedName>
    <definedName name="_9__123Graph_BADV_GDP" localSheetId="15" hidden="1">#REF!</definedName>
    <definedName name="_9__123Graph_BADV_GDP" hidden="1">#REF!</definedName>
    <definedName name="_9__123Graph_LBL_ACHART_2" localSheetId="4" hidden="1">#REF!</definedName>
    <definedName name="_9__123Graph_LBL_ACHART_2" localSheetId="15" hidden="1">#REF!</definedName>
    <definedName name="_9__123Graph_LBL_ACHART_2" hidden="1">#REF!</definedName>
    <definedName name="_9__FDSAUDITLINK__" localSheetId="4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__FDSAUDITLINK__" localSheetId="15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__FDSAUDITLINK__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__FDSAUDITLINK___1" localSheetId="4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__FDSAUDITLINK___1" hidden="1">{"fdsup://Directions/FAT Viewer?action=UPDATE&amp;creator=factset&amp;DOC_NAME=fat:reuters_qtrly_source_window.fat&amp;display_string=Audit&amp;DYN_ARGS=TRUE&amp;VAR:ID1=85453210&amp;VAR:RCODE=CMIN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__FDSAUDITLINK__" localSheetId="4" hidden="1">{"fdsup://Directions/FactSet Auditing Viewer?action=AUDIT_VALUE&amp;DB=129&amp;ID1=53245710&amp;VALUEID=02001&amp;SDATE=201102&amp;PERIODTYPE=QTR_STD&amp;SCFT=3&amp;window=popup_no_bar&amp;width=385&amp;height=120&amp;START_MAXIMIZED=FALSE&amp;creator=factset&amp;display_string=Audit"}</definedName>
    <definedName name="_90__FDSAUDITLINK__" localSheetId="15" hidden="1">{"fdsup://Directions/FactSet Auditing Viewer?action=AUDIT_VALUE&amp;DB=129&amp;ID1=53245710&amp;VALUEID=02001&amp;SDATE=201102&amp;PERIODTYPE=QTR_STD&amp;SCFT=3&amp;window=popup_no_bar&amp;width=385&amp;height=120&amp;START_MAXIMIZED=FALSE&amp;creator=factset&amp;display_string=Audit"}</definedName>
    <definedName name="_90__FDSAUDITLINK__" hidden="1">{"fdsup://Directions/FactSet Auditing Viewer?action=AUDIT_VALUE&amp;DB=129&amp;ID1=53245710&amp;VALUEID=02001&amp;SDATE=201102&amp;PERIODTYPE=QTR_STD&amp;SCFT=3&amp;window=popup_no_bar&amp;width=385&amp;height=120&amp;START_MAXIMIZED=FALSE&amp;creator=factset&amp;display_string=Audit"}</definedName>
    <definedName name="_90__FDSAUDITLINK___1" localSheetId="4" hidden="1">{"fdsup://Directions/FactSet Auditing Viewer?action=AUDIT_VALUE&amp;DB=129&amp;ID1=53245710&amp;VALUEID=02001&amp;SDATE=201102&amp;PERIODTYPE=QTR_STD&amp;SCFT=3&amp;window=popup_no_bar&amp;width=385&amp;height=120&amp;START_MAXIMIZED=FALSE&amp;creator=factset&amp;display_string=Audit"}</definedName>
    <definedName name="_90__FDSAUDITLINK___1" hidden="1">{"fdsup://Directions/FactSet Auditing Viewer?action=AUDIT_VALUE&amp;DB=129&amp;ID1=53245710&amp;VALUEID=02001&amp;SDATE=201102&amp;PERIODTYPE=QTR_STD&amp;SCFT=3&amp;window=popup_no_bar&amp;width=385&amp;height=120&amp;START_MAXIMIZED=FALSE&amp;creator=factset&amp;display_string=Audit"}</definedName>
    <definedName name="_91__FDSAUDITLINK__" localSheetId="4" hidden="1">{"fdsup://directions/FAT Viewer?action=UPDATE&amp;creator=factset&amp;DYN_ARGS=TRUE&amp;DOC_NAME=FAT:FQL_AUDITING_CLIENT_TEMPLATE.FAT&amp;display_string=Audit&amp;VAR:KEY=XEBYRMFCTI&amp;VAR:QUERY=RkZfREVCVChRVFIsMCk=&amp;WINDOW=FIRST_POPUP&amp;HEIGHT=450&amp;WIDTH=450&amp;START_MAXIMIZED=FALSE&amp;VA","R:CALENDAR=FIVEDAY&amp;VAR:SYMBOL=LLY&amp;VAR:INDEX=0"}</definedName>
    <definedName name="_91__FDSAUDITLINK__" localSheetId="15" hidden="1">{"fdsup://directions/FAT Viewer?action=UPDATE&amp;creator=factset&amp;DYN_ARGS=TRUE&amp;DOC_NAME=FAT:FQL_AUDITING_CLIENT_TEMPLATE.FAT&amp;display_string=Audit&amp;VAR:KEY=XEBYRMFCTI&amp;VAR:QUERY=RkZfREVCVChRVFIsMCk=&amp;WINDOW=FIRST_POPUP&amp;HEIGHT=450&amp;WIDTH=450&amp;START_MAXIMIZED=FALSE&amp;VA","R:CALENDAR=FIVEDAY&amp;VAR:SYMBOL=LLY&amp;VAR:INDEX=0"}</definedName>
    <definedName name="_91__FDSAUDITLINK__" hidden="1">{"fdsup://directions/FAT Viewer?action=UPDATE&amp;creator=factset&amp;DYN_ARGS=TRUE&amp;DOC_NAME=FAT:FQL_AUDITING_CLIENT_TEMPLATE.FAT&amp;display_string=Audit&amp;VAR:KEY=XEBYRMFCTI&amp;VAR:QUERY=RkZfREVCVChRVFIsMCk=&amp;WINDOW=FIRST_POPUP&amp;HEIGHT=450&amp;WIDTH=450&amp;START_MAXIMIZED=FALSE&amp;VA","R:CALENDAR=FIVEDAY&amp;VAR:SYMBOL=LLY&amp;VAR:INDEX=0"}</definedName>
    <definedName name="_91__FDSAUDITLINK___1" localSheetId="4" hidden="1">{"fdsup://directions/FAT Viewer?action=UPDATE&amp;creator=factset&amp;DYN_ARGS=TRUE&amp;DOC_NAME=FAT:FQL_AUDITING_CLIENT_TEMPLATE.FAT&amp;display_string=Audit&amp;VAR:KEY=XEBYRMFCTI&amp;VAR:QUERY=RkZfREVCVChRVFIsMCk=&amp;WINDOW=FIRST_POPUP&amp;HEIGHT=450&amp;WIDTH=450&amp;START_MAXIMIZED=FALSE&amp;VA","R:CALENDAR=FIVEDAY&amp;VAR:SYMBOL=LLY&amp;VAR:INDEX=0"}</definedName>
    <definedName name="_91__FDSAUDITLINK___1" hidden="1">{"fdsup://directions/FAT Viewer?action=UPDATE&amp;creator=factset&amp;DYN_ARGS=TRUE&amp;DOC_NAME=FAT:FQL_AUDITING_CLIENT_TEMPLATE.FAT&amp;display_string=Audit&amp;VAR:KEY=XEBYRMFCTI&amp;VAR:QUERY=RkZfREVCVChRVFIsMCk=&amp;WINDOW=FIRST_POPUP&amp;HEIGHT=450&amp;WIDTH=450&amp;START_MAXIMIZED=FALSE&amp;VA","R:CALENDAR=FIVEDAY&amp;VAR:SYMBOL=LLY&amp;VAR:INDEX=0"}</definedName>
    <definedName name="_92__FDSAUDITLINK__" localSheetId="4" hidden="1">{"fdsup://Directions/FactSet Auditing Viewer?action=AUDIT_VALUE&amp;DB=129&amp;ID1=58933Y10&amp;VALUEID=02001&amp;SDATE=201102&amp;PERIODTYPE=QTR_STD&amp;SCFT=3&amp;window=popup_no_bar&amp;width=385&amp;height=120&amp;START_MAXIMIZED=FALSE&amp;creator=factset&amp;display_string=Audit"}</definedName>
    <definedName name="_92__FDSAUDITLINK__" localSheetId="15" hidden="1">{"fdsup://Directions/FactSet Auditing Viewer?action=AUDIT_VALUE&amp;DB=129&amp;ID1=58933Y10&amp;VALUEID=02001&amp;SDATE=201102&amp;PERIODTYPE=QTR_STD&amp;SCFT=3&amp;window=popup_no_bar&amp;width=385&amp;height=120&amp;START_MAXIMIZED=FALSE&amp;creator=factset&amp;display_string=Audit"}</definedName>
    <definedName name="_92__FDSAUDITLINK__" hidden="1">{"fdsup://Directions/FactSet Auditing Viewer?action=AUDIT_VALUE&amp;DB=129&amp;ID1=58933Y10&amp;VALUEID=02001&amp;SDATE=201102&amp;PERIODTYPE=QTR_STD&amp;SCFT=3&amp;window=popup_no_bar&amp;width=385&amp;height=120&amp;START_MAXIMIZED=FALSE&amp;creator=factset&amp;display_string=Audit"}</definedName>
    <definedName name="_92__FDSAUDITLINK___1" localSheetId="4" hidden="1">{"fdsup://Directions/FactSet Auditing Viewer?action=AUDIT_VALUE&amp;DB=129&amp;ID1=58933Y10&amp;VALUEID=02001&amp;SDATE=201102&amp;PERIODTYPE=QTR_STD&amp;SCFT=3&amp;window=popup_no_bar&amp;width=385&amp;height=120&amp;START_MAXIMIZED=FALSE&amp;creator=factset&amp;display_string=Audit"}</definedName>
    <definedName name="_92__FDSAUDITLINK___1" hidden="1">{"fdsup://Directions/FactSet Auditing Viewer?action=AUDIT_VALUE&amp;DB=129&amp;ID1=58933Y10&amp;VALUEID=02001&amp;SDATE=201102&amp;PERIODTYPE=QTR_STD&amp;SCFT=3&amp;window=popup_no_bar&amp;width=385&amp;height=120&amp;START_MAXIMIZED=FALSE&amp;creator=factset&amp;display_string=Audit"}</definedName>
    <definedName name="_93__FDSAUDITLINK__" localSheetId="4" hidden="1">{"fdsup://directions/FAT Viewer?action=UPDATE&amp;creator=factset&amp;DYN_ARGS=TRUE&amp;DOC_NAME=FAT:FQL_AUDITING_CLIENT_TEMPLATE.FAT&amp;display_string=Audit&amp;VAR:KEY=VSHAXOFKJC&amp;VAR:QUERY=RkZfREVCVChRVFIsMCk=&amp;WINDOW=FIRST_POPUP&amp;HEIGHT=450&amp;WIDTH=450&amp;START_MAXIMIZED=FALSE&amp;VA","R:CALENDAR=FIVEDAY&amp;VAR:SYMBOL=MRK&amp;VAR:INDEX=0"}</definedName>
    <definedName name="_93__FDSAUDITLINK__" localSheetId="15" hidden="1">{"fdsup://directions/FAT Viewer?action=UPDATE&amp;creator=factset&amp;DYN_ARGS=TRUE&amp;DOC_NAME=FAT:FQL_AUDITING_CLIENT_TEMPLATE.FAT&amp;display_string=Audit&amp;VAR:KEY=VSHAXOFKJC&amp;VAR:QUERY=RkZfREVCVChRVFIsMCk=&amp;WINDOW=FIRST_POPUP&amp;HEIGHT=450&amp;WIDTH=450&amp;START_MAXIMIZED=FALSE&amp;VA","R:CALENDAR=FIVEDAY&amp;VAR:SYMBOL=MRK&amp;VAR:INDEX=0"}</definedName>
    <definedName name="_93__FDSAUDITLINK__" hidden="1">{"fdsup://directions/FAT Viewer?action=UPDATE&amp;creator=factset&amp;DYN_ARGS=TRUE&amp;DOC_NAME=FAT:FQL_AUDITING_CLIENT_TEMPLATE.FAT&amp;display_string=Audit&amp;VAR:KEY=VSHAXOFKJC&amp;VAR:QUERY=RkZfREVCVChRVFIsMCk=&amp;WINDOW=FIRST_POPUP&amp;HEIGHT=450&amp;WIDTH=450&amp;START_MAXIMIZED=FALSE&amp;VA","R:CALENDAR=FIVEDAY&amp;VAR:SYMBOL=MRK&amp;VAR:INDEX=0"}</definedName>
    <definedName name="_93__FDSAUDITLINK___1" localSheetId="4" hidden="1">{"fdsup://directions/FAT Viewer?action=UPDATE&amp;creator=factset&amp;DYN_ARGS=TRUE&amp;DOC_NAME=FAT:FQL_AUDITING_CLIENT_TEMPLATE.FAT&amp;display_string=Audit&amp;VAR:KEY=VSHAXOFKJC&amp;VAR:QUERY=RkZfREVCVChRVFIsMCk=&amp;WINDOW=FIRST_POPUP&amp;HEIGHT=450&amp;WIDTH=450&amp;START_MAXIMIZED=FALSE&amp;VA","R:CALENDAR=FIVEDAY&amp;VAR:SYMBOL=MRK&amp;VAR:INDEX=0"}</definedName>
    <definedName name="_93__FDSAUDITLINK___1" hidden="1">{"fdsup://directions/FAT Viewer?action=UPDATE&amp;creator=factset&amp;DYN_ARGS=TRUE&amp;DOC_NAME=FAT:FQL_AUDITING_CLIENT_TEMPLATE.FAT&amp;display_string=Audit&amp;VAR:KEY=VSHAXOFKJC&amp;VAR:QUERY=RkZfREVCVChRVFIsMCk=&amp;WINDOW=FIRST_POPUP&amp;HEIGHT=450&amp;WIDTH=450&amp;START_MAXIMIZED=FALSE&amp;VA","R:CALENDAR=FIVEDAY&amp;VAR:SYMBOL=MRK&amp;VAR:INDEX=0"}</definedName>
    <definedName name="_94__FDSAUDITLINK__" localSheetId="4" hidden="1">{"fdsup://Directions/FactSet Auditing Viewer?action=AUDIT_VALUE&amp;DB=129&amp;ID1=71708110&amp;VALUEID=02001&amp;SDATE=201102&amp;PERIODTYPE=QTR_STD&amp;SCFT=3&amp;window=popup_no_bar&amp;width=385&amp;height=120&amp;START_MAXIMIZED=FALSE&amp;creator=factset&amp;display_string=Audit"}</definedName>
    <definedName name="_94__FDSAUDITLINK__" localSheetId="15" hidden="1">{"fdsup://Directions/FactSet Auditing Viewer?action=AUDIT_VALUE&amp;DB=129&amp;ID1=71708110&amp;VALUEID=02001&amp;SDATE=201102&amp;PERIODTYPE=QTR_STD&amp;SCFT=3&amp;window=popup_no_bar&amp;width=385&amp;height=120&amp;START_MAXIMIZED=FALSE&amp;creator=factset&amp;display_string=Audit"}</definedName>
    <definedName name="_94__FDSAUDITLINK__" hidden="1">{"fdsup://Directions/FactSet Auditing Viewer?action=AUDIT_VALUE&amp;DB=129&amp;ID1=71708110&amp;VALUEID=02001&amp;SDATE=201102&amp;PERIODTYPE=QTR_STD&amp;SCFT=3&amp;window=popup_no_bar&amp;width=385&amp;height=120&amp;START_MAXIMIZED=FALSE&amp;creator=factset&amp;display_string=Audit"}</definedName>
    <definedName name="_94__FDSAUDITLINK___1" localSheetId="4" hidden="1">{"fdsup://Directions/FactSet Auditing Viewer?action=AUDIT_VALUE&amp;DB=129&amp;ID1=71708110&amp;VALUEID=02001&amp;SDATE=201102&amp;PERIODTYPE=QTR_STD&amp;SCFT=3&amp;window=popup_no_bar&amp;width=385&amp;height=120&amp;START_MAXIMIZED=FALSE&amp;creator=factset&amp;display_string=Audit"}</definedName>
    <definedName name="_94__FDSAUDITLINK___1" hidden="1">{"fdsup://Directions/FactSet Auditing Viewer?action=AUDIT_VALUE&amp;DB=129&amp;ID1=71708110&amp;VALUEID=02001&amp;SDATE=201102&amp;PERIODTYPE=QTR_STD&amp;SCFT=3&amp;window=popup_no_bar&amp;width=385&amp;height=120&amp;START_MAXIMIZED=FALSE&amp;creator=factset&amp;display_string=Audit"}</definedName>
    <definedName name="_95__FDSAUDITLINK__" localSheetId="4" hidden="1">{"fdsup://directions/FAT Viewer?action=UPDATE&amp;creator=factset&amp;DYN_ARGS=TRUE&amp;DOC_NAME=FAT:FQL_AUDITING_CLIENT_TEMPLATE.FAT&amp;display_string=Audit&amp;VAR:KEY=DKFMPYNSHQ&amp;VAR:QUERY=RkZfREVCVChRVFIsMCk=&amp;WINDOW=FIRST_POPUP&amp;HEIGHT=450&amp;WIDTH=450&amp;START_MAXIMIZED=FALSE&amp;VA","R:CALENDAR=FIVEDAY&amp;VAR:SYMBOL=PFE&amp;VAR:INDEX=0"}</definedName>
    <definedName name="_95__FDSAUDITLINK__" localSheetId="15" hidden="1">{"fdsup://directions/FAT Viewer?action=UPDATE&amp;creator=factset&amp;DYN_ARGS=TRUE&amp;DOC_NAME=FAT:FQL_AUDITING_CLIENT_TEMPLATE.FAT&amp;display_string=Audit&amp;VAR:KEY=DKFMPYNSHQ&amp;VAR:QUERY=RkZfREVCVChRVFIsMCk=&amp;WINDOW=FIRST_POPUP&amp;HEIGHT=450&amp;WIDTH=450&amp;START_MAXIMIZED=FALSE&amp;VA","R:CALENDAR=FIVEDAY&amp;VAR:SYMBOL=PFE&amp;VAR:INDEX=0"}</definedName>
    <definedName name="_95__FDSAUDITLINK__" hidden="1">{"fdsup://directions/FAT Viewer?action=UPDATE&amp;creator=factset&amp;DYN_ARGS=TRUE&amp;DOC_NAME=FAT:FQL_AUDITING_CLIENT_TEMPLATE.FAT&amp;display_string=Audit&amp;VAR:KEY=DKFMPYNSHQ&amp;VAR:QUERY=RkZfREVCVChRVFIsMCk=&amp;WINDOW=FIRST_POPUP&amp;HEIGHT=450&amp;WIDTH=450&amp;START_MAXIMIZED=FALSE&amp;VA","R:CALENDAR=FIVEDAY&amp;VAR:SYMBOL=PFE&amp;VAR:INDEX=0"}</definedName>
    <definedName name="_95__FDSAUDITLINK___1" localSheetId="4" hidden="1">{"fdsup://directions/FAT Viewer?action=UPDATE&amp;creator=factset&amp;DYN_ARGS=TRUE&amp;DOC_NAME=FAT:FQL_AUDITING_CLIENT_TEMPLATE.FAT&amp;display_string=Audit&amp;VAR:KEY=DKFMPYNSHQ&amp;VAR:QUERY=RkZfREVCVChRVFIsMCk=&amp;WINDOW=FIRST_POPUP&amp;HEIGHT=450&amp;WIDTH=450&amp;START_MAXIMIZED=FALSE&amp;VA","R:CALENDAR=FIVEDAY&amp;VAR:SYMBOL=PFE&amp;VAR:INDEX=0"}</definedName>
    <definedName name="_95__FDSAUDITLINK___1" hidden="1">{"fdsup://directions/FAT Viewer?action=UPDATE&amp;creator=factset&amp;DYN_ARGS=TRUE&amp;DOC_NAME=FAT:FQL_AUDITING_CLIENT_TEMPLATE.FAT&amp;display_string=Audit&amp;VAR:KEY=DKFMPYNSHQ&amp;VAR:QUERY=RkZfREVCVChRVFIsMCk=&amp;WINDOW=FIRST_POPUP&amp;HEIGHT=450&amp;WIDTH=450&amp;START_MAXIMIZED=FALSE&amp;VA","R:CALENDAR=FIVEDAY&amp;VAR:SYMBOL=PFE&amp;VAR:INDEX=0"}</definedName>
    <definedName name="_96__FDSAUDITLINK__" localSheetId="4" hidden="1">{"fdsup://directions/FAT Viewer?action=UPDATE&amp;creator=factset&amp;DYN_ARGS=TRUE&amp;DOC_NAME=FAT:FQL_AUDITING_CLIENT_TEMPLATE.FAT&amp;display_string=Audit&amp;VAR:KEY=JWRODKFUNO&amp;VAR:QUERY=RkZfREVCVChRVFIsMCk=&amp;WINDOW=FIRST_POPUP&amp;HEIGHT=450&amp;WIDTH=450&amp;START_MAXIMIZED=FALSE&amp;VA","R:CALENDAR=FIVEDAY&amp;VAR:SYMBOL=AZN&amp;VAR:INDEX=0"}</definedName>
    <definedName name="_96__FDSAUDITLINK__" localSheetId="15" hidden="1">{"fdsup://directions/FAT Viewer?action=UPDATE&amp;creator=factset&amp;DYN_ARGS=TRUE&amp;DOC_NAME=FAT:FQL_AUDITING_CLIENT_TEMPLATE.FAT&amp;display_string=Audit&amp;VAR:KEY=JWRODKFUNO&amp;VAR:QUERY=RkZfREVCVChRVFIsMCk=&amp;WINDOW=FIRST_POPUP&amp;HEIGHT=450&amp;WIDTH=450&amp;START_MAXIMIZED=FALSE&amp;VA","R:CALENDAR=FIVEDAY&amp;VAR:SYMBOL=AZN&amp;VAR:INDEX=0"}</definedName>
    <definedName name="_96__FDSAUDITLINK__" hidden="1">{"fdsup://directions/FAT Viewer?action=UPDATE&amp;creator=factset&amp;DYN_ARGS=TRUE&amp;DOC_NAME=FAT:FQL_AUDITING_CLIENT_TEMPLATE.FAT&amp;display_string=Audit&amp;VAR:KEY=JWRODKFUNO&amp;VAR:QUERY=RkZfREVCVChRVFIsMCk=&amp;WINDOW=FIRST_POPUP&amp;HEIGHT=450&amp;WIDTH=450&amp;START_MAXIMIZED=FALSE&amp;VA","R:CALENDAR=FIVEDAY&amp;VAR:SYMBOL=AZN&amp;VAR:INDEX=0"}</definedName>
    <definedName name="_96__FDSAUDITLINK___1" localSheetId="4" hidden="1">{"fdsup://directions/FAT Viewer?action=UPDATE&amp;creator=factset&amp;DYN_ARGS=TRUE&amp;DOC_NAME=FAT:FQL_AUDITING_CLIENT_TEMPLATE.FAT&amp;display_string=Audit&amp;VAR:KEY=JWRODKFUNO&amp;VAR:QUERY=RkZfREVCVChRVFIsMCk=&amp;WINDOW=FIRST_POPUP&amp;HEIGHT=450&amp;WIDTH=450&amp;START_MAXIMIZED=FALSE&amp;VA","R:CALENDAR=FIVEDAY&amp;VAR:SYMBOL=AZN&amp;VAR:INDEX=0"}</definedName>
    <definedName name="_96__FDSAUDITLINK___1" hidden="1">{"fdsup://directions/FAT Viewer?action=UPDATE&amp;creator=factset&amp;DYN_ARGS=TRUE&amp;DOC_NAME=FAT:FQL_AUDITING_CLIENT_TEMPLATE.FAT&amp;display_string=Audit&amp;VAR:KEY=JWRODKFUNO&amp;VAR:QUERY=RkZfREVCVChRVFIsMCk=&amp;WINDOW=FIRST_POPUP&amp;HEIGHT=450&amp;WIDTH=450&amp;START_MAXIMIZED=FALSE&amp;VA","R:CALENDAR=FIVEDAY&amp;VAR:SYMBOL=AZN&amp;VAR:INDEX=0"}</definedName>
    <definedName name="_97__FDSAUDITLINK__" localSheetId="4" hidden="1">{"fdsup://directions/FAT Viewer?action=UPDATE&amp;creator=factset&amp;DYN_ARGS=TRUE&amp;DOC_NAME=FAT:FQL_AUDITING_CLIENT_TEMPLATE.FAT&amp;display_string=Audit&amp;VAR:KEY=DIZEHARWFQ&amp;VAR:QUERY=RkZfREVCVChRVFIsMCk=&amp;WINDOW=FIRST_POPUP&amp;HEIGHT=450&amp;WIDTH=450&amp;START_MAXIMIZED=FALSE&amp;VA","R:CALENDAR=FIVEDAY&amp;VAR:SYMBOL=NVS&amp;VAR:INDEX=0"}</definedName>
    <definedName name="_97__FDSAUDITLINK__" localSheetId="15" hidden="1">{"fdsup://directions/FAT Viewer?action=UPDATE&amp;creator=factset&amp;DYN_ARGS=TRUE&amp;DOC_NAME=FAT:FQL_AUDITING_CLIENT_TEMPLATE.FAT&amp;display_string=Audit&amp;VAR:KEY=DIZEHARWFQ&amp;VAR:QUERY=RkZfREVCVChRVFIsMCk=&amp;WINDOW=FIRST_POPUP&amp;HEIGHT=450&amp;WIDTH=450&amp;START_MAXIMIZED=FALSE&amp;VA","R:CALENDAR=FIVEDAY&amp;VAR:SYMBOL=NVS&amp;VAR:INDEX=0"}</definedName>
    <definedName name="_97__FDSAUDITLINK__" hidden="1">{"fdsup://directions/FAT Viewer?action=UPDATE&amp;creator=factset&amp;DYN_ARGS=TRUE&amp;DOC_NAME=FAT:FQL_AUDITING_CLIENT_TEMPLATE.FAT&amp;display_string=Audit&amp;VAR:KEY=DIZEHARWFQ&amp;VAR:QUERY=RkZfREVCVChRVFIsMCk=&amp;WINDOW=FIRST_POPUP&amp;HEIGHT=450&amp;WIDTH=450&amp;START_MAXIMIZED=FALSE&amp;VA","R:CALENDAR=FIVEDAY&amp;VAR:SYMBOL=NVS&amp;VAR:INDEX=0"}</definedName>
    <definedName name="_97__FDSAUDITLINK___1" localSheetId="4" hidden="1">{"fdsup://directions/FAT Viewer?action=UPDATE&amp;creator=factset&amp;DYN_ARGS=TRUE&amp;DOC_NAME=FAT:FQL_AUDITING_CLIENT_TEMPLATE.FAT&amp;display_string=Audit&amp;VAR:KEY=DIZEHARWFQ&amp;VAR:QUERY=RkZfREVCVChRVFIsMCk=&amp;WINDOW=FIRST_POPUP&amp;HEIGHT=450&amp;WIDTH=450&amp;START_MAXIMIZED=FALSE&amp;VA","R:CALENDAR=FIVEDAY&amp;VAR:SYMBOL=NVS&amp;VAR:INDEX=0"}</definedName>
    <definedName name="_97__FDSAUDITLINK___1" hidden="1">{"fdsup://directions/FAT Viewer?action=UPDATE&amp;creator=factset&amp;DYN_ARGS=TRUE&amp;DOC_NAME=FAT:FQL_AUDITING_CLIENT_TEMPLATE.FAT&amp;display_string=Audit&amp;VAR:KEY=DIZEHARWFQ&amp;VAR:QUERY=RkZfREVCVChRVFIsMCk=&amp;WINDOW=FIRST_POPUP&amp;HEIGHT=450&amp;WIDTH=450&amp;START_MAXIMIZED=FALSE&amp;VA","R:CALENDAR=FIVEDAY&amp;VAR:SYMBOL=NVS&amp;VAR:INDEX=0"}</definedName>
    <definedName name="_98__FDSAUDITLINK__" localSheetId="4" hidden="1">{"fdsup://directions/FAT Viewer?action=UPDATE&amp;creator=factset&amp;DYN_ARGS=TRUE&amp;DOC_NAME=FAT:FQL_AUDITING_CLIENT_TEMPLATE.FAT&amp;display_string=Audit&amp;VAR:KEY=VSPITILQPU&amp;VAR:QUERY=RkZfREVCVChRVFIsMCk=&amp;WINDOW=FIRST_POPUP&amp;HEIGHT=450&amp;WIDTH=450&amp;START_MAXIMIZED=FALSE&amp;VA","R:CALENDAR=FIVEDAY&amp;VAR:SYMBOL=SHPGY&amp;VAR:INDEX=0"}</definedName>
    <definedName name="_98__FDSAUDITLINK__" localSheetId="15" hidden="1">{"fdsup://directions/FAT Viewer?action=UPDATE&amp;creator=factset&amp;DYN_ARGS=TRUE&amp;DOC_NAME=FAT:FQL_AUDITING_CLIENT_TEMPLATE.FAT&amp;display_string=Audit&amp;VAR:KEY=VSPITILQPU&amp;VAR:QUERY=RkZfREVCVChRVFIsMCk=&amp;WINDOW=FIRST_POPUP&amp;HEIGHT=450&amp;WIDTH=450&amp;START_MAXIMIZED=FALSE&amp;VA","R:CALENDAR=FIVEDAY&amp;VAR:SYMBOL=SHPGY&amp;VAR:INDEX=0"}</definedName>
    <definedName name="_98__FDSAUDITLINK__" hidden="1">{"fdsup://directions/FAT Viewer?action=UPDATE&amp;creator=factset&amp;DYN_ARGS=TRUE&amp;DOC_NAME=FAT:FQL_AUDITING_CLIENT_TEMPLATE.FAT&amp;display_string=Audit&amp;VAR:KEY=VSPITILQPU&amp;VAR:QUERY=RkZfREVCVChRVFIsMCk=&amp;WINDOW=FIRST_POPUP&amp;HEIGHT=450&amp;WIDTH=450&amp;START_MAXIMIZED=FALSE&amp;VA","R:CALENDAR=FIVEDAY&amp;VAR:SYMBOL=SHPGY&amp;VAR:INDEX=0"}</definedName>
    <definedName name="_98__FDSAUDITLINK___1" localSheetId="4" hidden="1">{"fdsup://directions/FAT Viewer?action=UPDATE&amp;creator=factset&amp;DYN_ARGS=TRUE&amp;DOC_NAME=FAT:FQL_AUDITING_CLIENT_TEMPLATE.FAT&amp;display_string=Audit&amp;VAR:KEY=VSPITILQPU&amp;VAR:QUERY=RkZfREVCVChRVFIsMCk=&amp;WINDOW=FIRST_POPUP&amp;HEIGHT=450&amp;WIDTH=450&amp;START_MAXIMIZED=FALSE&amp;VA","R:CALENDAR=FIVEDAY&amp;VAR:SYMBOL=SHPGY&amp;VAR:INDEX=0"}</definedName>
    <definedName name="_98__FDSAUDITLINK___1" hidden="1">{"fdsup://directions/FAT Viewer?action=UPDATE&amp;creator=factset&amp;DYN_ARGS=TRUE&amp;DOC_NAME=FAT:FQL_AUDITING_CLIENT_TEMPLATE.FAT&amp;display_string=Audit&amp;VAR:KEY=VSPITILQPU&amp;VAR:QUERY=RkZfREVCVChRVFIsMCk=&amp;WINDOW=FIRST_POPUP&amp;HEIGHT=450&amp;WIDTH=450&amp;START_MAXIMIZED=FALSE&amp;VA","R:CALENDAR=FIVEDAY&amp;VAR:SYMBOL=SHPGY&amp;VAR:INDEX=0"}</definedName>
    <definedName name="_99__FDSAUDITLINK__" localSheetId="4" hidden="1">{"fdsup://Directions/FactSet Auditing Viewer?action=AUDIT_VALUE&amp;DB=129&amp;ID1=01535110&amp;VALUEID=02001&amp;SDATE=201102&amp;PERIODTYPE=QTR_STD&amp;SCFT=3&amp;window=popup_no_bar&amp;width=385&amp;height=120&amp;START_MAXIMIZED=FALSE&amp;creator=factset&amp;display_string=Audit"}</definedName>
    <definedName name="_99__FDSAUDITLINK__" localSheetId="15" hidden="1">{"fdsup://Directions/FactSet Auditing Viewer?action=AUDIT_VALUE&amp;DB=129&amp;ID1=01535110&amp;VALUEID=02001&amp;SDATE=201102&amp;PERIODTYPE=QTR_STD&amp;SCFT=3&amp;window=popup_no_bar&amp;width=385&amp;height=120&amp;START_MAXIMIZED=FALSE&amp;creator=factset&amp;display_string=Audit"}</definedName>
    <definedName name="_99__FDSAUDITLINK__" hidden="1">{"fdsup://Directions/FactSet Auditing Viewer?action=AUDIT_VALUE&amp;DB=129&amp;ID1=01535110&amp;VALUEID=02001&amp;SDATE=201102&amp;PERIODTYPE=QTR_STD&amp;SCFT=3&amp;window=popup_no_bar&amp;width=385&amp;height=120&amp;START_MAXIMIZED=FALSE&amp;creator=factset&amp;display_string=Audit"}</definedName>
    <definedName name="_99__FDSAUDITLINK___1" localSheetId="4" hidden="1">{"fdsup://Directions/FactSet Auditing Viewer?action=AUDIT_VALUE&amp;DB=129&amp;ID1=01535110&amp;VALUEID=02001&amp;SDATE=201102&amp;PERIODTYPE=QTR_STD&amp;SCFT=3&amp;window=popup_no_bar&amp;width=385&amp;height=120&amp;START_MAXIMIZED=FALSE&amp;creator=factset&amp;display_string=Audit"}</definedName>
    <definedName name="_99__FDSAUDITLINK___1" hidden="1">{"fdsup://Directions/FactSet Auditing Viewer?action=AUDIT_VALUE&amp;DB=129&amp;ID1=01535110&amp;VALUEID=02001&amp;SDATE=201102&amp;PERIODTYPE=QTR_STD&amp;SCFT=3&amp;window=popup_no_bar&amp;width=385&amp;height=120&amp;START_MAXIMIZED=FALSE&amp;creator=factset&amp;display_string=Audit"}</definedName>
    <definedName name="_Actual_for_2004_Measure" localSheetId="4" hidden="1">#REF!</definedName>
    <definedName name="_Actual_for_2004_Measure" localSheetId="15" hidden="1">#REF!</definedName>
    <definedName name="_Actual_for_2004_Measure" hidden="1">#REF!</definedName>
    <definedName name="_adj1" localSheetId="4">#REF!</definedName>
    <definedName name="_adj1" localSheetId="15">#REF!</definedName>
    <definedName name="_adj1">#REF!</definedName>
    <definedName name="_adj2" localSheetId="4">#REF!</definedName>
    <definedName name="_adj2" localSheetId="15">#REF!</definedName>
    <definedName name="_adj2">#REF!</definedName>
    <definedName name="_adj3" localSheetId="4">#REF!</definedName>
    <definedName name="_adj3" localSheetId="15">#REF!</definedName>
    <definedName name="_adj3">#REF!</definedName>
    <definedName name="_adj4" localSheetId="4">#REF!</definedName>
    <definedName name="_adj4" localSheetId="15">#REF!</definedName>
    <definedName name="_adj4">#REF!</definedName>
    <definedName name="_AMO_UniqueIdentifier" hidden="1">"'b198cb2d-2cda-4165-8a88-1573c5b70621'"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02E29E7B1053433EA3CCCBE4E5141596.edm" localSheetId="4" hidden="1">#REF!</definedName>
    <definedName name="_bdm.02E29E7B1053433EA3CCCBE4E5141596.edm" localSheetId="15" hidden="1">#REF!</definedName>
    <definedName name="_bdm.02E29E7B1053433EA3CCCBE4E5141596.edm" hidden="1">#REF!</definedName>
    <definedName name="_bdm.0465D0F8BD2C4E888AB9C11EA0CBE52C.edm" localSheetId="4" hidden="1">#REF!</definedName>
    <definedName name="_bdm.0465D0F8BD2C4E888AB9C11EA0CBE52C.edm" localSheetId="15" hidden="1">#REF!</definedName>
    <definedName name="_bdm.0465D0F8BD2C4E888AB9C11EA0CBE52C.edm" hidden="1">#REF!</definedName>
    <definedName name="_bdm.1BB247BF873F4738A7B222A36B9E0B0F.edm" localSheetId="4" hidden="1">#REF!</definedName>
    <definedName name="_bdm.1BB247BF873F4738A7B222A36B9E0B0F.edm" localSheetId="15" hidden="1">#REF!</definedName>
    <definedName name="_bdm.1BB247BF873F4738A7B222A36B9E0B0F.edm" hidden="1">#REF!</definedName>
    <definedName name="_bdm.2DD2C96D34A94119897BA9F9064DA371.edm" localSheetId="4" hidden="1">#REF!</definedName>
    <definedName name="_bdm.2DD2C96D34A94119897BA9F9064DA371.edm" localSheetId="15" hidden="1">#REF!</definedName>
    <definedName name="_bdm.2DD2C96D34A94119897BA9F9064DA371.edm" hidden="1">#REF!</definedName>
    <definedName name="_bdm.312C5E895E1543D19C7EFF6DFE3C9678.edm" localSheetId="4" hidden="1">#REF!</definedName>
    <definedName name="_bdm.312C5E895E1543D19C7EFF6DFE3C9678.edm" localSheetId="15" hidden="1">#REF!</definedName>
    <definedName name="_bdm.312C5E895E1543D19C7EFF6DFE3C9678.edm" hidden="1">#REF!</definedName>
    <definedName name="_bdm.31B38A4456914D13B036C519BB497D92.edm" localSheetId="4" hidden="1">#REF!</definedName>
    <definedName name="_bdm.31B38A4456914D13B036C519BB497D92.edm" localSheetId="15" hidden="1">#REF!</definedName>
    <definedName name="_bdm.31B38A4456914D13B036C519BB497D92.edm" hidden="1">#REF!</definedName>
    <definedName name="_bdm.384BFCED33ED4B149016C877E23F998D.edm" localSheetId="4" hidden="1">#REF!</definedName>
    <definedName name="_bdm.384BFCED33ED4B149016C877E23F998D.edm" localSheetId="15" hidden="1">#REF!</definedName>
    <definedName name="_bdm.384BFCED33ED4B149016C877E23F998D.edm" hidden="1">#REF!</definedName>
    <definedName name="_bdm.42F67CCC3C1C45638B5EC98256E90947.edm" localSheetId="4" hidden="1">#REF!</definedName>
    <definedName name="_bdm.42F67CCC3C1C45638B5EC98256E90947.edm" localSheetId="15" hidden="1">#REF!</definedName>
    <definedName name="_bdm.42F67CCC3C1C45638B5EC98256E90947.edm" hidden="1">#REF!</definedName>
    <definedName name="_bdm.46D56600DB7840728F138544F8E425DB.edm" localSheetId="4" hidden="1">#REF!</definedName>
    <definedName name="_bdm.46D56600DB7840728F138544F8E425DB.edm" localSheetId="15" hidden="1">#REF!</definedName>
    <definedName name="_bdm.46D56600DB7840728F138544F8E425DB.edm" hidden="1">#REF!</definedName>
    <definedName name="_bdm.47A9582B933E4E72A394E87C9154471A.edm" localSheetId="4" hidden="1">#REF!</definedName>
    <definedName name="_bdm.47A9582B933E4E72A394E87C9154471A.edm" localSheetId="15" hidden="1">#REF!</definedName>
    <definedName name="_bdm.47A9582B933E4E72A394E87C9154471A.edm" hidden="1">#REF!</definedName>
    <definedName name="_bdm.4B0C5E9A7A304C39AE91E40CECBE19EC.edm" localSheetId="4" hidden="1">#REF!</definedName>
    <definedName name="_bdm.4B0C5E9A7A304C39AE91E40CECBE19EC.edm" localSheetId="15" hidden="1">#REF!</definedName>
    <definedName name="_bdm.4B0C5E9A7A304C39AE91E40CECBE19EC.edm" hidden="1">#REF!</definedName>
    <definedName name="_bdm.60A1016E4A5045B0B4BE42FB21AAF6D6.edm" localSheetId="4" hidden="1">#REF!</definedName>
    <definedName name="_bdm.60A1016E4A5045B0B4BE42FB21AAF6D6.edm" localSheetId="15" hidden="1">#REF!</definedName>
    <definedName name="_bdm.60A1016E4A5045B0B4BE42FB21AAF6D6.edm" hidden="1">#REF!</definedName>
    <definedName name="_bdm.616E44005FE6405981F35900D6DC2E1A.edm" localSheetId="4" hidden="1">#REF!</definedName>
    <definedName name="_bdm.616E44005FE6405981F35900D6DC2E1A.edm" localSheetId="15" hidden="1">#REF!</definedName>
    <definedName name="_bdm.616E44005FE6405981F35900D6DC2E1A.edm" hidden="1">#REF!</definedName>
    <definedName name="_bdm.72DEA641117C458FB001A8023143E740.edm" localSheetId="4" hidden="1">#REF!</definedName>
    <definedName name="_bdm.72DEA641117C458FB001A8023143E740.edm" localSheetId="15" hidden="1">#REF!</definedName>
    <definedName name="_bdm.72DEA641117C458FB001A8023143E740.edm" hidden="1">#REF!</definedName>
    <definedName name="_bdm.7317521E367C4A50896524C70180A68C.edm" localSheetId="4" hidden="1">#REF!</definedName>
    <definedName name="_bdm.7317521E367C4A50896524C70180A68C.edm" localSheetId="15" hidden="1">#REF!</definedName>
    <definedName name="_bdm.7317521E367C4A50896524C70180A68C.edm" hidden="1">#REF!</definedName>
    <definedName name="_bdm.76074D17ADD044A287D271B1AAFC4036.edm" localSheetId="4" hidden="1">#REF!</definedName>
    <definedName name="_bdm.76074D17ADD044A287D271B1AAFC4036.edm" localSheetId="15" hidden="1">#REF!</definedName>
    <definedName name="_bdm.76074D17ADD044A287D271B1AAFC4036.edm" hidden="1">#REF!</definedName>
    <definedName name="_bdm.77192A69936D48368D0A13E908672759.edm" localSheetId="4" hidden="1">#REF!</definedName>
    <definedName name="_bdm.77192A69936D48368D0A13E908672759.edm" localSheetId="15" hidden="1">#REF!</definedName>
    <definedName name="_bdm.77192A69936D48368D0A13E908672759.edm" hidden="1">#REF!</definedName>
    <definedName name="_bdm.7BD26B3608B542F58E240F2B55D81C5F.edm" localSheetId="4" hidden="1">#REF!</definedName>
    <definedName name="_bdm.7BD26B3608B542F58E240F2B55D81C5F.edm" localSheetId="15" hidden="1">#REF!</definedName>
    <definedName name="_bdm.7BD26B3608B542F58E240F2B55D81C5F.edm" hidden="1">#REF!</definedName>
    <definedName name="_bdm.84F38A9759994A80A6CF34B5BBEB633C.edm" localSheetId="4" hidden="1">#REF!</definedName>
    <definedName name="_bdm.84F38A9759994A80A6CF34B5BBEB633C.edm" localSheetId="15" hidden="1">#REF!</definedName>
    <definedName name="_bdm.84F38A9759994A80A6CF34B5BBEB633C.edm" hidden="1">#REF!</definedName>
    <definedName name="_bdm.9301DDFC67D846248C16E96B86458D94.edm" localSheetId="4" hidden="1">#REF!</definedName>
    <definedName name="_bdm.9301DDFC67D846248C16E96B86458D94.edm" localSheetId="15" hidden="1">#REF!</definedName>
    <definedName name="_bdm.9301DDFC67D846248C16E96B86458D94.edm" hidden="1">#REF!</definedName>
    <definedName name="_bdm.9B45399882F64A698DD1C1BDB9A04C25.edm" localSheetId="4" hidden="1">#REF!</definedName>
    <definedName name="_bdm.9B45399882F64A698DD1C1BDB9A04C25.edm" localSheetId="15" hidden="1">#REF!</definedName>
    <definedName name="_bdm.9B45399882F64A698DD1C1BDB9A04C25.edm" hidden="1">#REF!</definedName>
    <definedName name="_bdm.ABF68B911D8942438A2B464C7A4E0C3F.edm" localSheetId="4" hidden="1">#REF!</definedName>
    <definedName name="_bdm.ABF68B911D8942438A2B464C7A4E0C3F.edm" localSheetId="15" hidden="1">#REF!</definedName>
    <definedName name="_bdm.ABF68B911D8942438A2B464C7A4E0C3F.edm" hidden="1">#REF!</definedName>
    <definedName name="_bdm.C7C6FBA36F39444B8BCEC128D5B7F931.edm" localSheetId="4" hidden="1">#REF!</definedName>
    <definedName name="_bdm.C7C6FBA36F39444B8BCEC128D5B7F931.edm" localSheetId="15" hidden="1">#REF!</definedName>
    <definedName name="_bdm.C7C6FBA36F39444B8BCEC128D5B7F931.edm" hidden="1">#REF!</definedName>
    <definedName name="_bdm.c9e69f6619ac4731ba81149b1e9e9296.edm" localSheetId="4" hidden="1">#REF!</definedName>
    <definedName name="_bdm.c9e69f6619ac4731ba81149b1e9e9296.edm" localSheetId="15" hidden="1">#REF!</definedName>
    <definedName name="_bdm.c9e69f6619ac4731ba81149b1e9e9296.edm" hidden="1">#REF!</definedName>
    <definedName name="_bdm.E2B991B7B5454C4CBE252B2B73D6513B.edm" localSheetId="4" hidden="1">#REF!</definedName>
    <definedName name="_bdm.E2B991B7B5454C4CBE252B2B73D6513B.edm" localSheetId="15" hidden="1">#REF!</definedName>
    <definedName name="_bdm.E2B991B7B5454C4CBE252B2B73D6513B.edm" hidden="1">#REF!</definedName>
    <definedName name="_bdm.E8E1D9C16424403FB6536CF6D099CF86.edm" localSheetId="4" hidden="1">#REF!</definedName>
    <definedName name="_bdm.E8E1D9C16424403FB6536CF6D099CF86.edm" localSheetId="15" hidden="1">#REF!</definedName>
    <definedName name="_bdm.E8E1D9C16424403FB6536CF6D099CF86.edm" hidden="1">#REF!</definedName>
    <definedName name="_bdm.F0D73515AC3D4919BC3602806970DE2D.edm" localSheetId="4" hidden="1">#REF!</definedName>
    <definedName name="_bdm.F0D73515AC3D4919BC3602806970DE2D.edm" localSheetId="15" hidden="1">#REF!</definedName>
    <definedName name="_bdm.F0D73515AC3D4919BC3602806970DE2D.edm" hidden="1">#REF!</definedName>
    <definedName name="_bdm.F503F160FFA641EDB1AD757205401861.edm" localSheetId="4" hidden="1">#REF!</definedName>
    <definedName name="_bdm.F503F160FFA641EDB1AD757205401861.edm" localSheetId="15" hidden="1">#REF!</definedName>
    <definedName name="_bdm.F503F160FFA641EDB1AD757205401861.edm" hidden="1">#REF!</definedName>
    <definedName name="_Budget_for_Measure" localSheetId="4" hidden="1">#REF!</definedName>
    <definedName name="_Budget_for_Measure" localSheetId="15" hidden="1">#REF!</definedName>
    <definedName name="_Budget_for_Measure" hidden="1">#REF!</definedName>
    <definedName name="_DAT1" localSheetId="4">#REF!</definedName>
    <definedName name="_DAT1" localSheetId="15">#REF!</definedName>
    <definedName name="_DAT1">#REF!</definedName>
    <definedName name="_DAT2" localSheetId="4">#REF!</definedName>
    <definedName name="_DAT2" localSheetId="15">#REF!</definedName>
    <definedName name="_DAT2">#REF!</definedName>
    <definedName name="_DAT3" localSheetId="4">#REF!</definedName>
    <definedName name="_DAT3" localSheetId="15">#REF!</definedName>
    <definedName name="_DAT3">#REF!</definedName>
    <definedName name="_DAT4" localSheetId="4">#REF!</definedName>
    <definedName name="_DAT4" localSheetId="15">#REF!</definedName>
    <definedName name="_DAT4">#REF!</definedName>
    <definedName name="_DAT5" localSheetId="4">#REF!</definedName>
    <definedName name="_DAT5" localSheetId="15">#REF!</definedName>
    <definedName name="_DAT5">#REF!</definedName>
    <definedName name="_DAT6" localSheetId="4">#REF!</definedName>
    <definedName name="_DAT6" localSheetId="15">#REF!</definedName>
    <definedName name="_DAT6">#REF!</definedName>
    <definedName name="_DAT7" localSheetId="4">#REF!</definedName>
    <definedName name="_DAT7" localSheetId="15">#REF!</definedName>
    <definedName name="_DAT7">#REF!</definedName>
    <definedName name="_DAT8" localSheetId="4">#REF!</definedName>
    <definedName name="_DAT8" localSheetId="15">#REF!</definedName>
    <definedName name="_DAT8">#REF!</definedName>
    <definedName name="_Fill" localSheetId="4" hidden="1">#REF!</definedName>
    <definedName name="_Fill" localSheetId="15" hidden="1">#REF!</definedName>
    <definedName name="_Fill" hidden="1">#REF!</definedName>
    <definedName name="_FillPH" localSheetId="4" hidden="1">#REF!</definedName>
    <definedName name="_FillPH" localSheetId="15" hidden="1">#REF!</definedName>
    <definedName name="_FillPH" hidden="1">#REF!</definedName>
    <definedName name="_FillTH" localSheetId="4" hidden="1">#REF!</definedName>
    <definedName name="_FillTH" localSheetId="15" hidden="1">#REF!</definedName>
    <definedName name="_FillTH" hidden="1">#REF!</definedName>
    <definedName name="_for_YTD_Year" localSheetId="4" hidden="1">#REF!</definedName>
    <definedName name="_for_YTD_Year" localSheetId="15" hidden="1">#REF!</definedName>
    <definedName name="_for_YTD_Year" hidden="1">#REF!</definedName>
    <definedName name="_Key1" localSheetId="4" hidden="1">#REF!</definedName>
    <definedName name="_Key1" localSheetId="15" hidden="1">#REF!</definedName>
    <definedName name="_Key1" hidden="1">#REF!</definedName>
    <definedName name="_Key1PH" localSheetId="4" hidden="1">#REF!</definedName>
    <definedName name="_Key1PH" localSheetId="15" hidden="1">#REF!</definedName>
    <definedName name="_Key1PH" hidden="1">#REF!</definedName>
    <definedName name="_Key2" localSheetId="4" hidden="1">#REF!</definedName>
    <definedName name="_Key2" localSheetId="15" hidden="1">#REF!</definedName>
    <definedName name="_Key2" hidden="1">#REF!</definedName>
    <definedName name="_Order1" hidden="1">255</definedName>
    <definedName name="_Order2" hidden="1">255</definedName>
    <definedName name="_Parse_Out" localSheetId="4" hidden="1">#REF!</definedName>
    <definedName name="_Parse_Out" localSheetId="15" hidden="1">#REF!</definedName>
    <definedName name="_Parse_Out" hidden="1">#REF!</definedName>
    <definedName name="_pcSlicerSheet_Slicer1" localSheetId="4" hidden="1">#REF!</definedName>
    <definedName name="_pcSlicerSheet_Slicer1" localSheetId="15" hidden="1">#REF!</definedName>
    <definedName name="_pcSlicerSheet_Slicer1" hidden="1">#REF!</definedName>
    <definedName name="_pcSlicerSheet_Slicer2" localSheetId="4" hidden="1">#REF!</definedName>
    <definedName name="_pcSlicerSheet_Slicer2" localSheetId="15" hidden="1">#REF!</definedName>
    <definedName name="_pcSlicerSheet_Slicer2" hidden="1">#REF!</definedName>
    <definedName name="_pcSlicerSheet1_Slicer1" localSheetId="4" hidden="1">#REF!</definedName>
    <definedName name="_pcSlicerSheet1_Slicer1" localSheetId="15" hidden="1">#REF!</definedName>
    <definedName name="_pcSlicerSheet1_Slicer1" hidden="1">#REF!</definedName>
    <definedName name="_pcSlicerSheet1_Slicer2" localSheetId="4" hidden="1">#REF!</definedName>
    <definedName name="_pcSlicerSheet1_Slicer2" localSheetId="15" hidden="1">#REF!</definedName>
    <definedName name="_pcSlicerSheet1_Slicer2" hidden="1">#REF!</definedName>
    <definedName name="_pcSlicerSheet10_Slicer1" localSheetId="4" hidden="1">#REF!</definedName>
    <definedName name="_pcSlicerSheet10_Slicer1" localSheetId="15" hidden="1">#REF!</definedName>
    <definedName name="_pcSlicerSheet10_Slicer1" hidden="1">#REF!</definedName>
    <definedName name="_pcSlicerSheet10_Slicer2" localSheetId="4" hidden="1">#REF!</definedName>
    <definedName name="_pcSlicerSheet10_Slicer2" localSheetId="15" hidden="1">#REF!</definedName>
    <definedName name="_pcSlicerSheet10_Slicer2" hidden="1">#REF!</definedName>
    <definedName name="_pcSlicerSheet11_Slicer1" localSheetId="4" hidden="1">#REF!</definedName>
    <definedName name="_pcSlicerSheet11_Slicer1" localSheetId="15" hidden="1">#REF!</definedName>
    <definedName name="_pcSlicerSheet11_Slicer1" hidden="1">#REF!</definedName>
    <definedName name="_pcSlicerSheet11_Slicer2" localSheetId="4" hidden="1">#REF!</definedName>
    <definedName name="_pcSlicerSheet11_Slicer2" localSheetId="15" hidden="1">#REF!</definedName>
    <definedName name="_pcSlicerSheet11_Slicer2" hidden="1">#REF!</definedName>
    <definedName name="_pcSlicerSheet12_Slicer1" localSheetId="4" hidden="1">#REF!</definedName>
    <definedName name="_pcSlicerSheet12_Slicer1" localSheetId="15" hidden="1">#REF!</definedName>
    <definedName name="_pcSlicerSheet12_Slicer1" hidden="1">#REF!</definedName>
    <definedName name="_pcSlicerSheet12_Slicer2" localSheetId="4" hidden="1">#REF!</definedName>
    <definedName name="_pcSlicerSheet12_Slicer2" localSheetId="15" hidden="1">#REF!</definedName>
    <definedName name="_pcSlicerSheet12_Slicer2" hidden="1">#REF!</definedName>
    <definedName name="_pcSlicerSheet13_Slicer1" localSheetId="4" hidden="1">#REF!</definedName>
    <definedName name="_pcSlicerSheet13_Slicer1" localSheetId="15" hidden="1">#REF!</definedName>
    <definedName name="_pcSlicerSheet13_Slicer1" hidden="1">#REF!</definedName>
    <definedName name="_pcSlicerSheet13_Slicer2" localSheetId="4" hidden="1">#REF!</definedName>
    <definedName name="_pcSlicerSheet13_Slicer2" localSheetId="15" hidden="1">#REF!</definedName>
    <definedName name="_pcSlicerSheet13_Slicer2" hidden="1">#REF!</definedName>
    <definedName name="_pcSlicerSheet14_Slicer1" localSheetId="4" hidden="1">#REF!</definedName>
    <definedName name="_pcSlicerSheet14_Slicer1" localSheetId="15" hidden="1">#REF!</definedName>
    <definedName name="_pcSlicerSheet14_Slicer1" hidden="1">#REF!</definedName>
    <definedName name="_pcSlicerSheet14_Slicer2" localSheetId="4" hidden="1">#REF!</definedName>
    <definedName name="_pcSlicerSheet14_Slicer2" localSheetId="15" hidden="1">#REF!</definedName>
    <definedName name="_pcSlicerSheet14_Slicer2" hidden="1">#REF!</definedName>
    <definedName name="_pcSlicerSheet15_Slicer1" localSheetId="4" hidden="1">#REF!</definedName>
    <definedName name="_pcSlicerSheet15_Slicer1" localSheetId="15" hidden="1">#REF!</definedName>
    <definedName name="_pcSlicerSheet15_Slicer1" hidden="1">#REF!</definedName>
    <definedName name="_pcSlicerSheet15_Slicer2" localSheetId="4" hidden="1">#REF!</definedName>
    <definedName name="_pcSlicerSheet15_Slicer2" localSheetId="15" hidden="1">#REF!</definedName>
    <definedName name="_pcSlicerSheet15_Slicer2" hidden="1">#REF!</definedName>
    <definedName name="_pcSlicerSheet16_Slicer1" localSheetId="4" hidden="1">#REF!</definedName>
    <definedName name="_pcSlicerSheet16_Slicer1" localSheetId="15" hidden="1">#REF!</definedName>
    <definedName name="_pcSlicerSheet16_Slicer1" hidden="1">#REF!</definedName>
    <definedName name="_pcSlicerSheet16_Slicer2" localSheetId="4" hidden="1">#REF!</definedName>
    <definedName name="_pcSlicerSheet16_Slicer2" localSheetId="15" hidden="1">#REF!</definedName>
    <definedName name="_pcSlicerSheet16_Slicer2" hidden="1">#REF!</definedName>
    <definedName name="_pcSlicerSheet17_Slicer1" localSheetId="4" hidden="1">#REF!</definedName>
    <definedName name="_pcSlicerSheet17_Slicer1" localSheetId="15" hidden="1">#REF!</definedName>
    <definedName name="_pcSlicerSheet17_Slicer1" hidden="1">#REF!</definedName>
    <definedName name="_pcSlicerSheet17_Slicer2" localSheetId="4" hidden="1">#REF!</definedName>
    <definedName name="_pcSlicerSheet17_Slicer2" localSheetId="15" hidden="1">#REF!</definedName>
    <definedName name="_pcSlicerSheet17_Slicer2" hidden="1">#REF!</definedName>
    <definedName name="_pcSlicerSheet18_Slicer1" localSheetId="4" hidden="1">#REF!</definedName>
    <definedName name="_pcSlicerSheet18_Slicer1" localSheetId="15" hidden="1">#REF!</definedName>
    <definedName name="_pcSlicerSheet18_Slicer1" hidden="1">#REF!</definedName>
    <definedName name="_pcSlicerSheet18_Slicer2" localSheetId="4" hidden="1">#REF!</definedName>
    <definedName name="_pcSlicerSheet18_Slicer2" localSheetId="15" hidden="1">#REF!</definedName>
    <definedName name="_pcSlicerSheet18_Slicer2" hidden="1">#REF!</definedName>
    <definedName name="_pcSlicerSheet19_Slicer1" localSheetId="4" hidden="1">#REF!</definedName>
    <definedName name="_pcSlicerSheet19_Slicer1" localSheetId="15" hidden="1">#REF!</definedName>
    <definedName name="_pcSlicerSheet19_Slicer1" hidden="1">#REF!</definedName>
    <definedName name="_pcSlicerSheet19_Slicer2" localSheetId="4" hidden="1">#REF!</definedName>
    <definedName name="_pcSlicerSheet19_Slicer2" localSheetId="15" hidden="1">#REF!</definedName>
    <definedName name="_pcSlicerSheet19_Slicer2" hidden="1">#REF!</definedName>
    <definedName name="_pcSlicerSheet2_Slicer1" localSheetId="4" hidden="1">#REF!</definedName>
    <definedName name="_pcSlicerSheet2_Slicer1" localSheetId="15" hidden="1">#REF!</definedName>
    <definedName name="_pcSlicerSheet2_Slicer1" hidden="1">#REF!</definedName>
    <definedName name="_pcSlicerSheet2_Slicer2" localSheetId="4" hidden="1">#REF!</definedName>
    <definedName name="_pcSlicerSheet2_Slicer2" localSheetId="15" hidden="1">#REF!</definedName>
    <definedName name="_pcSlicerSheet2_Slicer2" hidden="1">#REF!</definedName>
    <definedName name="_pcSlicerSheet20_Slicer1" localSheetId="4" hidden="1">#REF!</definedName>
    <definedName name="_pcSlicerSheet20_Slicer1" localSheetId="15" hidden="1">#REF!</definedName>
    <definedName name="_pcSlicerSheet20_Slicer1" hidden="1">#REF!</definedName>
    <definedName name="_pcSlicerSheet20_Slicer2" localSheetId="4" hidden="1">#REF!</definedName>
    <definedName name="_pcSlicerSheet20_Slicer2" localSheetId="15" hidden="1">#REF!</definedName>
    <definedName name="_pcSlicerSheet20_Slicer2" hidden="1">#REF!</definedName>
    <definedName name="_pcSlicerSheet21_Slicer1" localSheetId="4" hidden="1">#REF!</definedName>
    <definedName name="_pcSlicerSheet21_Slicer1" localSheetId="15" hidden="1">#REF!</definedName>
    <definedName name="_pcSlicerSheet21_Slicer1" hidden="1">#REF!</definedName>
    <definedName name="_pcSlicerSheet21_Slicer2" localSheetId="4" hidden="1">#REF!</definedName>
    <definedName name="_pcSlicerSheet21_Slicer2" localSheetId="15" hidden="1">#REF!</definedName>
    <definedName name="_pcSlicerSheet21_Slicer2" hidden="1">#REF!</definedName>
    <definedName name="_pcSlicerSheet22_Slicer1" localSheetId="4" hidden="1">#REF!</definedName>
    <definedName name="_pcSlicerSheet22_Slicer1" localSheetId="15" hidden="1">#REF!</definedName>
    <definedName name="_pcSlicerSheet22_Slicer1" hidden="1">#REF!</definedName>
    <definedName name="_pcSlicerSheet22_Slicer2" localSheetId="4" hidden="1">#REF!</definedName>
    <definedName name="_pcSlicerSheet22_Slicer2" localSheetId="15" hidden="1">#REF!</definedName>
    <definedName name="_pcSlicerSheet22_Slicer2" hidden="1">#REF!</definedName>
    <definedName name="_pcSlicerSheet3_Slicer1" localSheetId="4" hidden="1">#REF!</definedName>
    <definedName name="_pcSlicerSheet3_Slicer1" localSheetId="15" hidden="1">#REF!</definedName>
    <definedName name="_pcSlicerSheet3_Slicer1" hidden="1">#REF!</definedName>
    <definedName name="_pcSlicerSheet3_Slicer2" localSheetId="4" hidden="1">#REF!</definedName>
    <definedName name="_pcSlicerSheet3_Slicer2" localSheetId="15" hidden="1">#REF!</definedName>
    <definedName name="_pcSlicerSheet3_Slicer2" hidden="1">#REF!</definedName>
    <definedName name="_pcSlicerSheet4_Slicer1" localSheetId="4" hidden="1">#REF!</definedName>
    <definedName name="_pcSlicerSheet4_Slicer1" localSheetId="15" hidden="1">#REF!</definedName>
    <definedName name="_pcSlicerSheet4_Slicer1" hidden="1">#REF!</definedName>
    <definedName name="_pcSlicerSheet4_Slicer2" localSheetId="4" hidden="1">#REF!</definedName>
    <definedName name="_pcSlicerSheet4_Slicer2" localSheetId="15" hidden="1">#REF!</definedName>
    <definedName name="_pcSlicerSheet4_Slicer2" hidden="1">#REF!</definedName>
    <definedName name="_pcSlicerSheet5_Slicer1" localSheetId="4" hidden="1">#REF!</definedName>
    <definedName name="_pcSlicerSheet5_Slicer1" localSheetId="15" hidden="1">#REF!</definedName>
    <definedName name="_pcSlicerSheet5_Slicer1" hidden="1">#REF!</definedName>
    <definedName name="_pcSlicerSheet5_Slicer2" localSheetId="4" hidden="1">#REF!</definedName>
    <definedName name="_pcSlicerSheet5_Slicer2" localSheetId="15" hidden="1">#REF!</definedName>
    <definedName name="_pcSlicerSheet5_Slicer2" hidden="1">#REF!</definedName>
    <definedName name="_pcSlicerSheet6_Slicer1" localSheetId="4" hidden="1">#REF!</definedName>
    <definedName name="_pcSlicerSheet6_Slicer1" localSheetId="15" hidden="1">#REF!</definedName>
    <definedName name="_pcSlicerSheet6_Slicer1" hidden="1">#REF!</definedName>
    <definedName name="_pcSlicerSheet6_Slicer2" localSheetId="4" hidden="1">#REF!</definedName>
    <definedName name="_pcSlicerSheet6_Slicer2" localSheetId="15" hidden="1">#REF!</definedName>
    <definedName name="_pcSlicerSheet6_Slicer2" hidden="1">#REF!</definedName>
    <definedName name="_pcSlicerSheet7_Slicer1" localSheetId="4" hidden="1">#REF!</definedName>
    <definedName name="_pcSlicerSheet7_Slicer1" localSheetId="15" hidden="1">#REF!</definedName>
    <definedName name="_pcSlicerSheet7_Slicer1" hidden="1">#REF!</definedName>
    <definedName name="_pcSlicerSheet7_Slicer2" localSheetId="4" hidden="1">#REF!</definedName>
    <definedName name="_pcSlicerSheet7_Slicer2" localSheetId="15" hidden="1">#REF!</definedName>
    <definedName name="_pcSlicerSheet7_Slicer2" hidden="1">#REF!</definedName>
    <definedName name="_pcSlicerSheet8_Slicer1" localSheetId="4" hidden="1">#REF!</definedName>
    <definedName name="_pcSlicerSheet8_Slicer1" localSheetId="15" hidden="1">#REF!</definedName>
    <definedName name="_pcSlicerSheet8_Slicer1" hidden="1">#REF!</definedName>
    <definedName name="_pcSlicerSheet8_Slicer2" localSheetId="4" hidden="1">#REF!</definedName>
    <definedName name="_pcSlicerSheet8_Slicer2" localSheetId="15" hidden="1">#REF!</definedName>
    <definedName name="_pcSlicerSheet8_Slicer2" hidden="1">#REF!</definedName>
    <definedName name="_pcSlicerSheet9_Slicer1" localSheetId="4" hidden="1">#REF!</definedName>
    <definedName name="_pcSlicerSheet9_Slicer1" localSheetId="15" hidden="1">#REF!</definedName>
    <definedName name="_pcSlicerSheet9_Slicer1" hidden="1">#REF!</definedName>
    <definedName name="_pcSlicerSheet9_Slicer2" localSheetId="4" hidden="1">#REF!</definedName>
    <definedName name="_pcSlicerSheet9_Slicer2" localSheetId="15" hidden="1">#REF!</definedName>
    <definedName name="_pcSlicerSheet9_Slicer2" hidden="1">#REF!</definedName>
    <definedName name="_Regression_Int" hidden="1">1</definedName>
    <definedName name="_Regression_X" localSheetId="4" hidden="1">#REF!</definedName>
    <definedName name="_Regression_X" localSheetId="15" hidden="1">#REF!</definedName>
    <definedName name="_Regression_X" hidden="1">#REF!</definedName>
    <definedName name="_Report">"model"</definedName>
    <definedName name="_Rf_Feb_Act_for_YTD" localSheetId="4" hidden="1">#REF!</definedName>
    <definedName name="_Rf_Feb_Act_for_YTD" localSheetId="15" hidden="1">#REF!</definedName>
    <definedName name="_Rf_Feb_Act_for_YTD" hidden="1">#REF!</definedName>
    <definedName name="_Rf_Oct_Act_for_2003_YTD" localSheetId="4" hidden="1">#REF!</definedName>
    <definedName name="_Rf_Oct_Act_for_2003_YTD" localSheetId="15" hidden="1">#REF!</definedName>
    <definedName name="_Rf_Oct_Act_for_2003_YTD" hidden="1">#REF!</definedName>
    <definedName name="_S_Base" localSheetId="4">{0.1;0;0.382758620689655;0;0;0;0.258620689655172;0;0.258620689655172}</definedName>
    <definedName name="_S_Base" localSheetId="15">{0.1;0;0.382758620689655;0;0;0;0.258620689655172;0;0.258620689655172}</definedName>
    <definedName name="_S_Base">{0.1;0;0.382758620689655;0;0;0;0.258620689655172;0;0.258620689655172}</definedName>
    <definedName name="_S_Base_1" localSheetId="4">{0.1;0;0.382758620689655;0;0;0;0.258620689655172;0;0.258620689655172}</definedName>
    <definedName name="_S_Base_1">{0.1;0;0.382758620689655;0;0;0;0.258620689655172;0;0.258620689655172}</definedName>
    <definedName name="_S_new_case" localSheetId="4">{0.1;0;0.45;0;0;0;0;0;0.45}</definedName>
    <definedName name="_S_new_case" localSheetId="15">{0.1;0;0.45;0;0;0;0;0;0.45}</definedName>
    <definedName name="_S_new_case">{0.1;0;0.45;0;0;0;0;0;0.45}</definedName>
    <definedName name="_S_new_case_1" localSheetId="4">{0.1;0;0.45;0;0;0;0;0;0.45}</definedName>
    <definedName name="_S_new_case_1">{0.1;0;0.45;0;0;0;0;0;0.45}</definedName>
    <definedName name="_Sort" localSheetId="4" hidden="1">#REF!</definedName>
    <definedName name="_Sort" localSheetId="15" hidden="1">#REF!</definedName>
    <definedName name="_Sort" hidden="1">#REF!</definedName>
    <definedName name="_Table1_In1" localSheetId="4" hidden="1">#REF!</definedName>
    <definedName name="_Table1_In1" localSheetId="15" hidden="1">#REF!</definedName>
    <definedName name="_Table1_In1" hidden="1">#REF!</definedName>
    <definedName name="_Table1_Out" localSheetId="4" hidden="1">#REF!</definedName>
    <definedName name="_Table1_Out" localSheetId="15" hidden="1">#REF!</definedName>
    <definedName name="_Table1_Out" hidden="1">#REF!</definedName>
    <definedName name="_Table2_In1" localSheetId="4" hidden="1">#REF!</definedName>
    <definedName name="_Table2_In1" localSheetId="15" hidden="1">#REF!</definedName>
    <definedName name="_Table2_In1" hidden="1">#REF!</definedName>
    <definedName name="_Table2_Out" localSheetId="4" hidden="1">#REF!</definedName>
    <definedName name="_Table2_Out" localSheetId="15" hidden="1">#REF!</definedName>
    <definedName name="_Table2_Out" hidden="1">#REF!</definedName>
    <definedName name="a" localSheetId="4" hidden="1">#REF!</definedName>
    <definedName name="a" localSheetId="15" hidden="1">#REF!</definedName>
    <definedName name="a" hidden="1">#REF!</definedName>
    <definedName name="AAA_DOCTOPS" hidden="1">"AAA_SET"</definedName>
    <definedName name="AAA_duser" hidden="1">"OFF"</definedName>
    <definedName name="aaaaaaa" localSheetId="4" hidden="1">{"'Sheet1'!$L$16"}</definedName>
    <definedName name="aaaaaaa" localSheetId="15" hidden="1">{"'Sheet1'!$L$16"}</definedName>
    <definedName name="aaaaaaa" hidden="1">{"'Sheet1'!$L$16"}</definedName>
    <definedName name="aaaaaaa_1" localSheetId="4" hidden="1">{"'Sheet1'!$L$16"}</definedName>
    <definedName name="aaaaaaa_1" hidden="1">{"'Sheet1'!$L$16"}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as" localSheetId="4" hidden="1">#REF!</definedName>
    <definedName name="aasas" localSheetId="15" hidden="1">#REF!</definedName>
    <definedName name="aasas" hidden="1">#REF!</definedName>
    <definedName name="abc" localSheetId="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" localSheetId="1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" localSheetId="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ccounting3" localSheetId="4">#REF!</definedName>
    <definedName name="Accounting3" localSheetId="15">#REF!</definedName>
    <definedName name="Accounting3">#REF!</definedName>
    <definedName name="Accounting4" localSheetId="4">#REF!</definedName>
    <definedName name="Accounting4" localSheetId="15">#REF!</definedName>
    <definedName name="Accounting4">#REF!</definedName>
    <definedName name="acq" localSheetId="4">#REF!</definedName>
    <definedName name="acq" localSheetId="15">#REF!</definedName>
    <definedName name="acq">#REF!</definedName>
    <definedName name="Actual" localSheetId="4" hidden="1">{#N/A,#N/A,TRUE,"Historicals";#N/A,#N/A,TRUE,"Charts";#N/A,#N/A,TRUE,"Forecasts"}</definedName>
    <definedName name="Actual" localSheetId="15" hidden="1">{#N/A,#N/A,TRUE,"Historicals";#N/A,#N/A,TRUE,"Charts";#N/A,#N/A,TRUE,"Forecasts"}</definedName>
    <definedName name="Actual" hidden="1">{#N/A,#N/A,TRUE,"Historicals";#N/A,#N/A,TRUE,"Charts";#N/A,#N/A,TRUE,"Forecasts"}</definedName>
    <definedName name="Actual_1" localSheetId="4" hidden="1">{#N/A,#N/A,TRUE,"Historicals";#N/A,#N/A,TRUE,"Charts";#N/A,#N/A,TRUE,"Forecasts"}</definedName>
    <definedName name="Actual_1" hidden="1">{#N/A,#N/A,TRUE,"Historicals";#N/A,#N/A,TRUE,"Charts";#N/A,#N/A,TRUE,"Forecasts"}</definedName>
    <definedName name="actual_start_year">1995</definedName>
    <definedName name="addition10" localSheetId="4">#REF!</definedName>
    <definedName name="addition10" localSheetId="15">#REF!</definedName>
    <definedName name="addition10">#REF!</definedName>
    <definedName name="Adjusted_Orders" localSheetId="4">OFFSET(#REF!,0,0,COUNTA(#REF!)-1)</definedName>
    <definedName name="Adjusted_Orders" localSheetId="15">OFFSET(#REF!,0,0,COUNTA(#REF!)-1)</definedName>
    <definedName name="Adjusted_Orders">OFFSET(#REF!,0,0,COUNTA(#REF!)-1)</definedName>
    <definedName name="adsadasd" localSheetId="4" hidden="1">#REF!</definedName>
    <definedName name="adsadasd" localSheetId="15" hidden="1">#REF!</definedName>
    <definedName name="adsadasd" hidden="1">#REF!</definedName>
    <definedName name="AF368." localSheetId="4">#REF!</definedName>
    <definedName name="AF368." localSheetId="15">#REF!</definedName>
    <definedName name="AF368.">#REF!</definedName>
    <definedName name="Affilliates___Leads" localSheetId="4">#REF!</definedName>
    <definedName name="Affilliates___Leads" localSheetId="15">#REF!</definedName>
    <definedName name="Affilliates___Leads">#REF!</definedName>
    <definedName name="all" localSheetId="4">#REF!</definedName>
    <definedName name="all" localSheetId="15">#REF!</definedName>
    <definedName name="all">#REF!</definedName>
    <definedName name="allcash">1</definedName>
    <definedName name="Allocation_Provision_same_month" localSheetId="4">#REF!</definedName>
    <definedName name="Allocation_Provision_same_month" localSheetId="15">#REF!</definedName>
    <definedName name="Allocation_Provision_same_month">#REF!</definedName>
    <definedName name="AllStockPool">2</definedName>
    <definedName name="AllStockPurch">3</definedName>
    <definedName name="AllTables" localSheetId="4">{10}</definedName>
    <definedName name="AllTables" localSheetId="15">{10}</definedName>
    <definedName name="AllTables">{10}</definedName>
    <definedName name="AllTables_1" localSheetId="4">{10}</definedName>
    <definedName name="AllTables_1">{10}</definedName>
    <definedName name="AnnualTimeline" localSheetId="4">#REF!</definedName>
    <definedName name="AnnualTimeline" localSheetId="15">#REF!</definedName>
    <definedName name="AnnualTimeline">#REF!</definedName>
    <definedName name="anscount" hidden="1">1</definedName>
    <definedName name="Anzahl_aller_vorherigen_Kunden" localSheetId="4">#REF!</definedName>
    <definedName name="Anzahl_aller_vorherigen_Kunden" localSheetId="15">#REF!</definedName>
    <definedName name="Anzahl_aller_vorherigen_Kunden">#REF!</definedName>
    <definedName name="Anzahl_Retouren" localSheetId="4">#REF!</definedName>
    <definedName name="Anzahl_Retouren" localSheetId="15">#REF!</definedName>
    <definedName name="Anzahl_Retouren">#REF!</definedName>
    <definedName name="Applicable_FX" localSheetId="4">#REF!</definedName>
    <definedName name="Applicable_FX" localSheetId="15">#REF!</definedName>
    <definedName name="Applicable_FX">#REF!</definedName>
    <definedName name="ArgOnOff" localSheetId="4">#REF!</definedName>
    <definedName name="ArgOnOff" localSheetId="15">#REF!</definedName>
    <definedName name="ArgOnOff">#REF!</definedName>
    <definedName name="AS2DocOpenMode" hidden="1">"AS2DocumentEdit"</definedName>
    <definedName name="AS2NamedRange" hidden="1">106</definedName>
    <definedName name="AS2ReportLS" hidden="1">1</definedName>
    <definedName name="AS2SyncStepLS" hidden="1">3</definedName>
    <definedName name="AS2VersionLS" hidden="1">220</definedName>
    <definedName name="asas" localSheetId="4" hidden="1">#REF!</definedName>
    <definedName name="asas" localSheetId="15" hidden="1">#REF!</definedName>
    <definedName name="asas" hidden="1">#REF!</definedName>
    <definedName name="asasas" localSheetId="4" hidden="1">#REF!</definedName>
    <definedName name="asasas" localSheetId="15" hidden="1">#REF!</definedName>
    <definedName name="asasas" hidden="1">#REF!</definedName>
    <definedName name="asasasas" localSheetId="4" hidden="1">#REF!</definedName>
    <definedName name="asasasas" localSheetId="15" hidden="1">#REF!</definedName>
    <definedName name="asasasas" hidden="1">#REF!</definedName>
    <definedName name="asd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_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" localSheetId="4" hidden="1">{"fdsup://directions/FAT%20Viewer?VAR:PED=20071231&amp;VAR:PERIOD=FIXED&amp;VAR:V=5.898401&amp;VAR:AUDIT_ID=71692910&amp;VAR:DATE=20100305&amp;action=UPDATE&amp;creator=factset&amp;DOC_NAME=FAT:FMA_audit_DETAIL.fat&amp;DISPLAY_STRING=Display Audit for EPS LTG&amp;DYN_ARGS=TRUE&amp;WINDOW=first_po","pup&amp;START_MAXIMIZED=FALSE&amp;width=910&amp;height=525&amp;TITLEBAR=FactSet Market Aggregates&amp;VAR:MEASURE=LTG_EPS&amp;VAR:CALC_MODE=PORTFOLIO&amp;VAR:CHGPERIOD=NA&amp;VAR:FQLFORMULA=FMA_LTG_EPS&amp;VAR:CURRENCY=USD&amp;VAR:P=NA&amp;VAR:THRESH=||||&amp;VAR:null=.html"}</definedName>
    <definedName name="asda" localSheetId="15" hidden="1">{"fdsup://directions/FAT%20Viewer?VAR:PED=20071231&amp;VAR:PERIOD=FIXED&amp;VAR:V=5.898401&amp;VAR:AUDIT_ID=71692910&amp;VAR:DATE=20100305&amp;action=UPDATE&amp;creator=factset&amp;DOC_NAME=FAT:FMA_audit_DETAIL.fat&amp;DISPLAY_STRING=Display Audit for EPS LTG&amp;DYN_ARGS=TRUE&amp;WINDOW=first_po","pup&amp;START_MAXIMIZED=FALSE&amp;width=910&amp;height=525&amp;TITLEBAR=FactSet Market Aggregates&amp;VAR:MEASURE=LTG_EPS&amp;VAR:CALC_MODE=PORTFOLIO&amp;VAR:CHGPERIOD=NA&amp;VAR:FQLFORMULA=FMA_LTG_EPS&amp;VAR:CURRENCY=USD&amp;VAR:P=NA&amp;VAR:THRESH=||||&amp;VAR:null=.html"}</definedName>
    <definedName name="asda" hidden="1">{"fdsup://directions/FAT%20Viewer?VAR:PED=20071231&amp;VAR:PERIOD=FIXED&amp;VAR:V=5.898401&amp;VAR:AUDIT_ID=71692910&amp;VAR:DATE=20100305&amp;action=UPDATE&amp;creator=factset&amp;DOC_NAME=FAT:FMA_audit_DETAIL.fat&amp;DISPLAY_STRING=Display Audit for EPS LTG&amp;DYN_ARGS=TRUE&amp;WINDOW=first_po","pup&amp;START_MAXIMIZED=FALSE&amp;width=910&amp;height=525&amp;TITLEBAR=FactSet Market Aggregates&amp;VAR:MEASURE=LTG_EPS&amp;VAR:CALC_MODE=PORTFOLIO&amp;VAR:CHGPERIOD=NA&amp;VAR:FQLFORMULA=FMA_LTG_EPS&amp;VAR:CURRENCY=USD&amp;VAR:P=NA&amp;VAR:THRESH=||||&amp;VAR:null=.html"}</definedName>
    <definedName name="asda_1" localSheetId="4" hidden="1">{"fdsup://directions/FAT%20Viewer?VAR:PED=20071231&amp;VAR:PERIOD=FIXED&amp;VAR:V=5.898401&amp;VAR:AUDIT_ID=71692910&amp;VAR:DATE=20100305&amp;action=UPDATE&amp;creator=factset&amp;DOC_NAME=FAT:FMA_audit_DETAIL.fat&amp;DISPLAY_STRING=Display Audit for EPS LTG&amp;DYN_ARGS=TRUE&amp;WINDOW=first_po","pup&amp;START_MAXIMIZED=FALSE&amp;width=910&amp;height=525&amp;TITLEBAR=FactSet Market Aggregates&amp;VAR:MEASURE=LTG_EPS&amp;VAR:CALC_MODE=PORTFOLIO&amp;VAR:CHGPERIOD=NA&amp;VAR:FQLFORMULA=FMA_LTG_EPS&amp;VAR:CURRENCY=USD&amp;VAR:P=NA&amp;VAR:THRESH=||||&amp;VAR:null=.html"}</definedName>
    <definedName name="asda_1" hidden="1">{"fdsup://directions/FAT%20Viewer?VAR:PED=20071231&amp;VAR:PERIOD=FIXED&amp;VAR:V=5.898401&amp;VAR:AUDIT_ID=71692910&amp;VAR:DATE=20100305&amp;action=UPDATE&amp;creator=factset&amp;DOC_NAME=FAT:FMA_audit_DETAIL.fat&amp;DISPLAY_STRING=Display Audit for EPS LTG&amp;DYN_ARGS=TRUE&amp;WINDOW=first_po","pup&amp;START_MAXIMIZED=FALSE&amp;width=910&amp;height=525&amp;TITLEBAR=FactSet Market Aggregates&amp;VAR:MEASURE=LTG_EPS&amp;VAR:CALC_MODE=PORTFOLIO&amp;VAR:CHGPERIOD=NA&amp;VAR:FQLFORMULA=FMA_LTG_EPS&amp;VAR:CURRENCY=USD&amp;VAR:P=NA&amp;VAR:THRESH=||||&amp;VAR:null=.html"}</definedName>
    <definedName name="asdf" localSheetId="4" hidden="1">#REF!</definedName>
    <definedName name="asdf" localSheetId="15" hidden="1">#REF!</definedName>
    <definedName name="asdf" hidden="1">#REF!</definedName>
    <definedName name="asdfas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as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a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as_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as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asdf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asdf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a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asdf_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asdf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sumptions" localSheetId="4">#REF!</definedName>
    <definedName name="Assumptions" localSheetId="15">#REF!</definedName>
    <definedName name="Assumptions">#REF!</definedName>
    <definedName name="Avg._Pr." localSheetId="4">#REF!</definedName>
    <definedName name="Avg._Pr." localSheetId="15">#REF!</definedName>
    <definedName name="Avg._Pr.">#REF!</definedName>
    <definedName name="azs.a" localSheetId="4" hidden="1">{"Corp. Profile",#N/A,FALSE,"Corporate Profile"}</definedName>
    <definedName name="azs.a" localSheetId="15" hidden="1">{"Corp. Profile",#N/A,FALSE,"Corporate Profile"}</definedName>
    <definedName name="azs.a" hidden="1">{"Corp. Profile",#N/A,FALSE,"Corporate Profile"}</definedName>
    <definedName name="azs.a_1" localSheetId="4" hidden="1">{"Corp. Profile",#N/A,FALSE,"Corporate Profile"}</definedName>
    <definedName name="azs.a_1" hidden="1">{"Corp. Profile",#N/A,FALSE,"Corporate Profile"}</definedName>
    <definedName name="azz.corrporate" localSheetId="4" hidden="1">{"Corporate",#N/A,FALSE,"Corporate Profile"}</definedName>
    <definedName name="azz.corrporate" localSheetId="15" hidden="1">{"Corporate",#N/A,FALSE,"Corporate Profile"}</definedName>
    <definedName name="azz.corrporate" hidden="1">{"Corporate",#N/A,FALSE,"Corporate Profile"}</definedName>
    <definedName name="azz.corrporate_1" localSheetId="4" hidden="1">{"Corporate",#N/A,FALSE,"Corporate Profile"}</definedName>
    <definedName name="azz.corrporate_1" hidden="1">{"Corporate",#N/A,FALSE,"Corporate Profile"}</definedName>
    <definedName name="b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_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ACK_A" localSheetId="4">#REF!</definedName>
    <definedName name="BACK_A" localSheetId="15">#REF!</definedName>
    <definedName name="BACK_A">#REF!</definedName>
    <definedName name="backup" localSheetId="4">#REF!</definedName>
    <definedName name="backup" localSheetId="15">#REF!</definedName>
    <definedName name="backup">#REF!</definedName>
    <definedName name="BainIndexSheetTable" localSheetId="4">#REF!</definedName>
    <definedName name="BainIndexSheetTable" localSheetId="15">#REF!</definedName>
    <definedName name="BainIndexSheetTable">#REF!</definedName>
    <definedName name="BalType" hidden="1">TRUE</definedName>
    <definedName name="Base" localSheetId="4">{0.1;0;0.382758620689655;0;0;0;0.258620689655172;0;0.258620689655172}</definedName>
    <definedName name="Base" localSheetId="15">{0.1;0;0.382758620689655;0;0;0;0.258620689655172;0;0.258620689655172}</definedName>
    <definedName name="Base">{0.1;0;0.382758620689655;0;0;0;0.258620689655172;0;0.258620689655172}</definedName>
    <definedName name="Base_1" localSheetId="4">{0.1;0;0.382758620689655;0;0;0;0.258620689655172;0;0.258620689655172}</definedName>
    <definedName name="Base_1">{0.1;0;0.382758620689655;0;0;0;0.258620689655172;0;0.258620689655172}</definedName>
    <definedName name="base_infa" localSheetId="4">#REF!</definedName>
    <definedName name="base_infa" localSheetId="15">#REF!</definedName>
    <definedName name="base_infa">#REF!</definedName>
    <definedName name="base_url">"https://bob.sporena.com"</definedName>
    <definedName name="_xlnm.Database" localSheetId="4">#REF!</definedName>
    <definedName name="_xlnm.Database" localSheetId="15">#REF!</definedName>
    <definedName name="_xlnm.Database">#REF!</definedName>
    <definedName name="belnew" localSheetId="4" hidden="1">{"IS",#N/A,FALSE,"IS";"RPTIS",#N/A,FALSE,"RPTIS";"STATS",#N/A,FALSE,"STATS";"CELL",#N/A,FALSE,"CELL";"BS",#N/A,FALSE,"BS"}</definedName>
    <definedName name="belnew" localSheetId="15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elnew_1" localSheetId="4" hidden="1">{"IS",#N/A,FALSE,"IS";"RPTIS",#N/A,FALSE,"RPTIS";"STATS",#N/A,FALSE,"STATS";"CELL",#N/A,FALSE,"CELL";"BS",#N/A,FALSE,"BS"}</definedName>
    <definedName name="belnew_1" hidden="1">{"IS",#N/A,FALSE,"IS";"RPTIS",#N/A,FALSE,"RPTIS";"STATS",#N/A,FALSE,"STATS";"CELL",#N/A,FALSE,"CELL";"BS",#N/A,FALSE,"BS"}</definedName>
    <definedName name="bethany" localSheetId="4" hidden="1">{"income statement",#N/A,FALSE,"ATLAS-A"}</definedName>
    <definedName name="bethany" localSheetId="15" hidden="1">{"income statement",#N/A,FALSE,"ATLAS-A"}</definedName>
    <definedName name="bethany" hidden="1">{"income statement",#N/A,FALSE,"ATLAS-A"}</definedName>
    <definedName name="bethany_1" localSheetId="4" hidden="1">{"income statement",#N/A,FALSE,"ATLAS-A"}</definedName>
    <definedName name="bethany_1" hidden="1">{"income statement",#N/A,FALSE,"ATLAS-A"}</definedName>
    <definedName name="BG_Del" hidden="1">15</definedName>
    <definedName name="BG_Ins" hidden="1">4</definedName>
    <definedName name="BG_Mod" hidden="1">6</definedName>
    <definedName name="bill" localSheetId="4">#REF!</definedName>
    <definedName name="bill" localSheetId="15">#REF!</definedName>
    <definedName name="bill">#REF!</definedName>
    <definedName name="BLATT03" localSheetId="4">#REF!</definedName>
    <definedName name="BLATT03" localSheetId="15">#REF!</definedName>
    <definedName name="BLATT03">#REF!</definedName>
    <definedName name="bLeft">#N/A</definedName>
    <definedName name="BLENDED_TAX" localSheetId="4">#REF!</definedName>
    <definedName name="BLENDED_TAX" localSheetId="15">#REF!</definedName>
    <definedName name="BLENDED_TAX">#REF!</definedName>
    <definedName name="BLPH1" localSheetId="4" hidden="1">#REF!</definedName>
    <definedName name="BLPH1" localSheetId="15" hidden="1">#REF!</definedName>
    <definedName name="BLPH1" hidden="1">#REF!</definedName>
    <definedName name="BLPH10" localSheetId="4" hidden="1">#REF!</definedName>
    <definedName name="BLPH10" localSheetId="15" hidden="1">#REF!</definedName>
    <definedName name="BLPH10" hidden="1">#REF!</definedName>
    <definedName name="BLPH100" localSheetId="4" hidden="1">#REF!</definedName>
    <definedName name="BLPH100" localSheetId="15" hidden="1">#REF!</definedName>
    <definedName name="BLPH100" hidden="1">#REF!</definedName>
    <definedName name="blph1000" localSheetId="4" hidden="1">#REF!</definedName>
    <definedName name="blph1000" localSheetId="15" hidden="1">#REF!</definedName>
    <definedName name="blph1000" hidden="1">#REF!</definedName>
    <definedName name="BLPH101" localSheetId="4" hidden="1">#REF!</definedName>
    <definedName name="BLPH101" localSheetId="15" hidden="1">#REF!</definedName>
    <definedName name="BLPH101" hidden="1">#REF!</definedName>
    <definedName name="BLPH102" localSheetId="4" hidden="1">#REF!</definedName>
    <definedName name="BLPH102" localSheetId="15" hidden="1">#REF!</definedName>
    <definedName name="BLPH102" hidden="1">#REF!</definedName>
    <definedName name="BLPH103" localSheetId="4" hidden="1">#REF!</definedName>
    <definedName name="BLPH103" localSheetId="15" hidden="1">#REF!</definedName>
    <definedName name="BLPH103" hidden="1">#REF!</definedName>
    <definedName name="BLPH104" localSheetId="4" hidden="1">#REF!</definedName>
    <definedName name="BLPH104" localSheetId="15" hidden="1">#REF!</definedName>
    <definedName name="BLPH104" hidden="1">#REF!</definedName>
    <definedName name="BLPH105" localSheetId="4" hidden="1">#REF!</definedName>
    <definedName name="BLPH105" localSheetId="15" hidden="1">#REF!</definedName>
    <definedName name="BLPH105" hidden="1">#REF!</definedName>
    <definedName name="BLPH106" localSheetId="4" hidden="1">#REF!</definedName>
    <definedName name="BLPH106" localSheetId="15" hidden="1">#REF!</definedName>
    <definedName name="BLPH106" hidden="1">#REF!</definedName>
    <definedName name="BLPH107" localSheetId="4" hidden="1">#REF!</definedName>
    <definedName name="BLPH107" localSheetId="15" hidden="1">#REF!</definedName>
    <definedName name="BLPH107" hidden="1">#REF!</definedName>
    <definedName name="BLPH108" localSheetId="4" hidden="1">#REF!</definedName>
    <definedName name="BLPH108" localSheetId="15" hidden="1">#REF!</definedName>
    <definedName name="BLPH108" hidden="1">#REF!</definedName>
    <definedName name="BLPH109" localSheetId="4" hidden="1">#REF!</definedName>
    <definedName name="BLPH109" localSheetId="15" hidden="1">#REF!</definedName>
    <definedName name="BLPH109" hidden="1">#REF!</definedName>
    <definedName name="BLPH11" localSheetId="4" hidden="1">#REF!</definedName>
    <definedName name="BLPH11" localSheetId="15" hidden="1">#REF!</definedName>
    <definedName name="BLPH11" hidden="1">#REF!</definedName>
    <definedName name="BLPH110" localSheetId="4" hidden="1">#REF!</definedName>
    <definedName name="BLPH110" localSheetId="15" hidden="1">#REF!</definedName>
    <definedName name="BLPH110" hidden="1">#REF!</definedName>
    <definedName name="BLPH111" localSheetId="4" hidden="1">#REF!</definedName>
    <definedName name="BLPH111" localSheetId="15" hidden="1">#REF!</definedName>
    <definedName name="BLPH111" hidden="1">#REF!</definedName>
    <definedName name="BLPH112" localSheetId="4" hidden="1">#REF!</definedName>
    <definedName name="BLPH112" localSheetId="15" hidden="1">#REF!</definedName>
    <definedName name="BLPH112" hidden="1">#REF!</definedName>
    <definedName name="BLPH113" localSheetId="4" hidden="1">#REF!</definedName>
    <definedName name="BLPH113" localSheetId="15" hidden="1">#REF!</definedName>
    <definedName name="BLPH113" hidden="1">#REF!</definedName>
    <definedName name="BLPH114" localSheetId="4" hidden="1">#REF!</definedName>
    <definedName name="BLPH114" localSheetId="15" hidden="1">#REF!</definedName>
    <definedName name="BLPH114" hidden="1">#REF!</definedName>
    <definedName name="BLPH115" localSheetId="4" hidden="1">#REF!</definedName>
    <definedName name="BLPH115" localSheetId="15" hidden="1">#REF!</definedName>
    <definedName name="BLPH115" hidden="1">#REF!</definedName>
    <definedName name="BLPH116" localSheetId="4" hidden="1">#REF!</definedName>
    <definedName name="BLPH116" localSheetId="15" hidden="1">#REF!</definedName>
    <definedName name="BLPH116" hidden="1">#REF!</definedName>
    <definedName name="BLPH117" localSheetId="4" hidden="1">#REF!</definedName>
    <definedName name="BLPH117" localSheetId="15" hidden="1">#REF!</definedName>
    <definedName name="BLPH117" hidden="1">#REF!</definedName>
    <definedName name="BLPH118" localSheetId="4" hidden="1">#REF!</definedName>
    <definedName name="BLPH118" localSheetId="15" hidden="1">#REF!</definedName>
    <definedName name="BLPH118" hidden="1">#REF!</definedName>
    <definedName name="BLPH119" localSheetId="4" hidden="1">#REF!</definedName>
    <definedName name="BLPH119" localSheetId="15" hidden="1">#REF!</definedName>
    <definedName name="BLPH119" hidden="1">#REF!</definedName>
    <definedName name="BLPH12" localSheetId="4" hidden="1">#REF!</definedName>
    <definedName name="BLPH12" localSheetId="15" hidden="1">#REF!</definedName>
    <definedName name="BLPH12" hidden="1">#REF!</definedName>
    <definedName name="BLPH120" localSheetId="4" hidden="1">#REF!</definedName>
    <definedName name="BLPH120" localSheetId="15" hidden="1">#REF!</definedName>
    <definedName name="BLPH120" hidden="1">#REF!</definedName>
    <definedName name="BLPH121" localSheetId="4" hidden="1">#REF!</definedName>
    <definedName name="BLPH121" localSheetId="15" hidden="1">#REF!</definedName>
    <definedName name="BLPH121" hidden="1">#REF!</definedName>
    <definedName name="BLPH122" localSheetId="4" hidden="1">#REF!</definedName>
    <definedName name="BLPH122" localSheetId="15" hidden="1">#REF!</definedName>
    <definedName name="BLPH122" hidden="1">#REF!</definedName>
    <definedName name="BLPH123" localSheetId="4" hidden="1">#REF!</definedName>
    <definedName name="BLPH123" localSheetId="15" hidden="1">#REF!</definedName>
    <definedName name="BLPH123" hidden="1">#REF!</definedName>
    <definedName name="BLPH124" localSheetId="4" hidden="1">#REF!</definedName>
    <definedName name="BLPH124" localSheetId="15" hidden="1">#REF!</definedName>
    <definedName name="BLPH124" hidden="1">#REF!</definedName>
    <definedName name="BLPH125" localSheetId="4" hidden="1">#REF!</definedName>
    <definedName name="BLPH125" localSheetId="15" hidden="1">#REF!</definedName>
    <definedName name="BLPH125" hidden="1">#REF!</definedName>
    <definedName name="BLPH126" localSheetId="4" hidden="1">#REF!</definedName>
    <definedName name="BLPH126" localSheetId="15" hidden="1">#REF!</definedName>
    <definedName name="BLPH126" hidden="1">#REF!</definedName>
    <definedName name="BLPH127" localSheetId="4" hidden="1">#REF!</definedName>
    <definedName name="BLPH127" localSheetId="15" hidden="1">#REF!</definedName>
    <definedName name="BLPH127" hidden="1">#REF!</definedName>
    <definedName name="BLPH128" localSheetId="4" hidden="1">#REF!</definedName>
    <definedName name="BLPH128" localSheetId="15" hidden="1">#REF!</definedName>
    <definedName name="BLPH128" hidden="1">#REF!</definedName>
    <definedName name="BLPH129" localSheetId="4" hidden="1">#REF!</definedName>
    <definedName name="BLPH129" localSheetId="15" hidden="1">#REF!</definedName>
    <definedName name="BLPH129" hidden="1">#REF!</definedName>
    <definedName name="BLPH13" localSheetId="4" hidden="1">#REF!</definedName>
    <definedName name="BLPH13" localSheetId="15" hidden="1">#REF!</definedName>
    <definedName name="BLPH13" hidden="1">#REF!</definedName>
    <definedName name="BLPH130" localSheetId="4" hidden="1">#REF!</definedName>
    <definedName name="BLPH130" localSheetId="15" hidden="1">#REF!</definedName>
    <definedName name="BLPH130" hidden="1">#REF!</definedName>
    <definedName name="BLPH131" localSheetId="4" hidden="1">#REF!</definedName>
    <definedName name="BLPH131" localSheetId="15" hidden="1">#REF!</definedName>
    <definedName name="BLPH131" hidden="1">#REF!</definedName>
    <definedName name="BLPH132" localSheetId="4" hidden="1">#REF!</definedName>
    <definedName name="BLPH132" localSheetId="15" hidden="1">#REF!</definedName>
    <definedName name="BLPH132" hidden="1">#REF!</definedName>
    <definedName name="BLPH133" localSheetId="4" hidden="1">#REF!</definedName>
    <definedName name="BLPH133" localSheetId="15" hidden="1">#REF!</definedName>
    <definedName name="BLPH133" hidden="1">#REF!</definedName>
    <definedName name="BLPH134" localSheetId="4" hidden="1">#REF!</definedName>
    <definedName name="BLPH134" localSheetId="15" hidden="1">#REF!</definedName>
    <definedName name="BLPH134" hidden="1">#REF!</definedName>
    <definedName name="BLPH135" localSheetId="4" hidden="1">#REF!</definedName>
    <definedName name="BLPH135" localSheetId="15" hidden="1">#REF!</definedName>
    <definedName name="BLPH135" hidden="1">#REF!</definedName>
    <definedName name="BLPH136" localSheetId="4" hidden="1">#REF!</definedName>
    <definedName name="BLPH136" localSheetId="15" hidden="1">#REF!</definedName>
    <definedName name="BLPH136" hidden="1">#REF!</definedName>
    <definedName name="BLPH137" localSheetId="4" hidden="1">#REF!</definedName>
    <definedName name="BLPH137" localSheetId="15" hidden="1">#REF!</definedName>
    <definedName name="BLPH137" hidden="1">#REF!</definedName>
    <definedName name="BLPH138" localSheetId="4" hidden="1">#REF!</definedName>
    <definedName name="BLPH138" localSheetId="15" hidden="1">#REF!</definedName>
    <definedName name="BLPH138" hidden="1">#REF!</definedName>
    <definedName name="BLPH139" localSheetId="4" hidden="1">#REF!</definedName>
    <definedName name="BLPH139" localSheetId="15" hidden="1">#REF!</definedName>
    <definedName name="BLPH139" hidden="1">#REF!</definedName>
    <definedName name="BLPH14" localSheetId="4" hidden="1">#REF!</definedName>
    <definedName name="BLPH14" localSheetId="15" hidden="1">#REF!</definedName>
    <definedName name="BLPH14" hidden="1">#REF!</definedName>
    <definedName name="BLPH140" localSheetId="4" hidden="1">#REF!</definedName>
    <definedName name="BLPH140" localSheetId="15" hidden="1">#REF!</definedName>
    <definedName name="BLPH140" hidden="1">#REF!</definedName>
    <definedName name="BLPH141" localSheetId="4" hidden="1">#REF!</definedName>
    <definedName name="BLPH141" localSheetId="15" hidden="1">#REF!</definedName>
    <definedName name="BLPH141" hidden="1">#REF!</definedName>
    <definedName name="BLPH142" localSheetId="4" hidden="1">#REF!</definedName>
    <definedName name="BLPH142" localSheetId="15" hidden="1">#REF!</definedName>
    <definedName name="BLPH142" hidden="1">#REF!</definedName>
    <definedName name="BLPH143" localSheetId="4" hidden="1">#REF!</definedName>
    <definedName name="BLPH143" localSheetId="15" hidden="1">#REF!</definedName>
    <definedName name="BLPH143" hidden="1">#REF!</definedName>
    <definedName name="BLPH144" localSheetId="4" hidden="1">#REF!</definedName>
    <definedName name="BLPH144" localSheetId="15" hidden="1">#REF!</definedName>
    <definedName name="BLPH144" hidden="1">#REF!</definedName>
    <definedName name="BLPH145" localSheetId="4" hidden="1">#REF!</definedName>
    <definedName name="BLPH145" localSheetId="15" hidden="1">#REF!</definedName>
    <definedName name="BLPH145" hidden="1">#REF!</definedName>
    <definedName name="BLPH146" localSheetId="4" hidden="1">#REF!</definedName>
    <definedName name="BLPH146" localSheetId="15" hidden="1">#REF!</definedName>
    <definedName name="BLPH146" hidden="1">#REF!</definedName>
    <definedName name="BLPH147" localSheetId="4" hidden="1">#REF!</definedName>
    <definedName name="BLPH147" localSheetId="15" hidden="1">#REF!</definedName>
    <definedName name="BLPH147" hidden="1">#REF!</definedName>
    <definedName name="BLPH148" localSheetId="4" hidden="1">#REF!</definedName>
    <definedName name="BLPH148" localSheetId="15" hidden="1">#REF!</definedName>
    <definedName name="BLPH148" hidden="1">#REF!</definedName>
    <definedName name="BLPH149" localSheetId="4" hidden="1">#REF!</definedName>
    <definedName name="BLPH149" localSheetId="15" hidden="1">#REF!</definedName>
    <definedName name="BLPH149" hidden="1">#REF!</definedName>
    <definedName name="BLPH15" localSheetId="4" hidden="1">#REF!</definedName>
    <definedName name="BLPH15" localSheetId="15" hidden="1">#REF!</definedName>
    <definedName name="BLPH15" hidden="1">#REF!</definedName>
    <definedName name="BLPH150" localSheetId="4" hidden="1">#REF!</definedName>
    <definedName name="BLPH150" localSheetId="15" hidden="1">#REF!</definedName>
    <definedName name="BLPH150" hidden="1">#REF!</definedName>
    <definedName name="BLPH151" localSheetId="4" hidden="1">#REF!</definedName>
    <definedName name="BLPH151" localSheetId="15" hidden="1">#REF!</definedName>
    <definedName name="BLPH151" hidden="1">#REF!</definedName>
    <definedName name="BLPH152" localSheetId="4" hidden="1">#REF!</definedName>
    <definedName name="BLPH152" localSheetId="15" hidden="1">#REF!</definedName>
    <definedName name="BLPH152" hidden="1">#REF!</definedName>
    <definedName name="BLPH153" localSheetId="4" hidden="1">#REF!</definedName>
    <definedName name="BLPH153" localSheetId="15" hidden="1">#REF!</definedName>
    <definedName name="BLPH153" hidden="1">#REF!</definedName>
    <definedName name="BLPH154" localSheetId="4" hidden="1">#REF!</definedName>
    <definedName name="BLPH154" localSheetId="15" hidden="1">#REF!</definedName>
    <definedName name="BLPH154" hidden="1">#REF!</definedName>
    <definedName name="BLPH155" localSheetId="4" hidden="1">#REF!</definedName>
    <definedName name="BLPH155" localSheetId="15" hidden="1">#REF!</definedName>
    <definedName name="BLPH155" hidden="1">#REF!</definedName>
    <definedName name="BLPH156" localSheetId="4" hidden="1">#REF!</definedName>
    <definedName name="BLPH156" localSheetId="15" hidden="1">#REF!</definedName>
    <definedName name="BLPH156" hidden="1">#REF!</definedName>
    <definedName name="BLPH157" localSheetId="4" hidden="1">#REF!</definedName>
    <definedName name="BLPH157" localSheetId="15" hidden="1">#REF!</definedName>
    <definedName name="BLPH157" hidden="1">#REF!</definedName>
    <definedName name="BLPH158" localSheetId="4" hidden="1">#REF!</definedName>
    <definedName name="BLPH158" localSheetId="15" hidden="1">#REF!</definedName>
    <definedName name="BLPH158" hidden="1">#REF!</definedName>
    <definedName name="BLPH159" localSheetId="4" hidden="1">#REF!</definedName>
    <definedName name="BLPH159" localSheetId="15" hidden="1">#REF!</definedName>
    <definedName name="BLPH159" hidden="1">#REF!</definedName>
    <definedName name="BLPH16" localSheetId="4" hidden="1">#REF!</definedName>
    <definedName name="BLPH16" localSheetId="15" hidden="1">#REF!</definedName>
    <definedName name="BLPH16" hidden="1">#REF!</definedName>
    <definedName name="BLPH160" localSheetId="4" hidden="1">#REF!</definedName>
    <definedName name="BLPH160" localSheetId="15" hidden="1">#REF!</definedName>
    <definedName name="BLPH160" hidden="1">#REF!</definedName>
    <definedName name="BLPH161" localSheetId="4" hidden="1">#REF!</definedName>
    <definedName name="BLPH161" localSheetId="15" hidden="1">#REF!</definedName>
    <definedName name="BLPH161" hidden="1">#REF!</definedName>
    <definedName name="BLPH162" localSheetId="4" hidden="1">#REF!</definedName>
    <definedName name="BLPH162" localSheetId="15" hidden="1">#REF!</definedName>
    <definedName name="BLPH162" hidden="1">#REF!</definedName>
    <definedName name="BLPH163" localSheetId="4" hidden="1">#REF!</definedName>
    <definedName name="BLPH163" localSheetId="15" hidden="1">#REF!</definedName>
    <definedName name="BLPH163" hidden="1">#REF!</definedName>
    <definedName name="BLPH164" localSheetId="4" hidden="1">#REF!</definedName>
    <definedName name="BLPH164" localSheetId="15" hidden="1">#REF!</definedName>
    <definedName name="BLPH164" hidden="1">#REF!</definedName>
    <definedName name="BLPH165" localSheetId="4" hidden="1">#REF!</definedName>
    <definedName name="BLPH165" localSheetId="15" hidden="1">#REF!</definedName>
    <definedName name="BLPH165" hidden="1">#REF!</definedName>
    <definedName name="BLPH166" localSheetId="4" hidden="1">#REF!</definedName>
    <definedName name="BLPH166" localSheetId="15" hidden="1">#REF!</definedName>
    <definedName name="BLPH166" hidden="1">#REF!</definedName>
    <definedName name="BLPH167" localSheetId="4" hidden="1">#REF!</definedName>
    <definedName name="BLPH167" localSheetId="15" hidden="1">#REF!</definedName>
    <definedName name="BLPH167" hidden="1">#REF!</definedName>
    <definedName name="BLPH168" localSheetId="4" hidden="1">#REF!</definedName>
    <definedName name="BLPH168" localSheetId="15" hidden="1">#REF!</definedName>
    <definedName name="BLPH168" hidden="1">#REF!</definedName>
    <definedName name="BLPH169" localSheetId="4" hidden="1">#REF!</definedName>
    <definedName name="BLPH169" localSheetId="15" hidden="1">#REF!</definedName>
    <definedName name="BLPH169" hidden="1">#REF!</definedName>
    <definedName name="BLPH17" localSheetId="4" hidden="1">#REF!</definedName>
    <definedName name="BLPH17" localSheetId="15" hidden="1">#REF!</definedName>
    <definedName name="BLPH17" hidden="1">#REF!</definedName>
    <definedName name="BLPH170" localSheetId="4" hidden="1">#REF!</definedName>
    <definedName name="BLPH170" localSheetId="15" hidden="1">#REF!</definedName>
    <definedName name="BLPH170" hidden="1">#REF!</definedName>
    <definedName name="BLPH171" localSheetId="4" hidden="1">#REF!</definedName>
    <definedName name="BLPH171" localSheetId="15" hidden="1">#REF!</definedName>
    <definedName name="BLPH171" hidden="1">#REF!</definedName>
    <definedName name="BLPH172" localSheetId="4" hidden="1">#REF!</definedName>
    <definedName name="BLPH172" localSheetId="15" hidden="1">#REF!</definedName>
    <definedName name="BLPH172" hidden="1">#REF!</definedName>
    <definedName name="BLPH173" localSheetId="4" hidden="1">#REF!</definedName>
    <definedName name="BLPH173" localSheetId="15" hidden="1">#REF!</definedName>
    <definedName name="BLPH173" hidden="1">#REF!</definedName>
    <definedName name="BLPH174" localSheetId="4" hidden="1">#REF!</definedName>
    <definedName name="BLPH174" localSheetId="15" hidden="1">#REF!</definedName>
    <definedName name="BLPH174" hidden="1">#REF!</definedName>
    <definedName name="BLPH175" localSheetId="4" hidden="1">#REF!</definedName>
    <definedName name="BLPH175" localSheetId="15" hidden="1">#REF!</definedName>
    <definedName name="BLPH175" hidden="1">#REF!</definedName>
    <definedName name="BLPH176" localSheetId="4" hidden="1">#REF!</definedName>
    <definedName name="BLPH176" localSheetId="15" hidden="1">#REF!</definedName>
    <definedName name="BLPH176" hidden="1">#REF!</definedName>
    <definedName name="BLPH177" localSheetId="4" hidden="1">#REF!</definedName>
    <definedName name="BLPH177" localSheetId="15" hidden="1">#REF!</definedName>
    <definedName name="BLPH177" hidden="1">#REF!</definedName>
    <definedName name="BLPH178" localSheetId="4" hidden="1">#REF!</definedName>
    <definedName name="BLPH178" localSheetId="15" hidden="1">#REF!</definedName>
    <definedName name="BLPH178" hidden="1">#REF!</definedName>
    <definedName name="BLPH179" localSheetId="4" hidden="1">#REF!</definedName>
    <definedName name="BLPH179" localSheetId="15" hidden="1">#REF!</definedName>
    <definedName name="BLPH179" hidden="1">#REF!</definedName>
    <definedName name="BLPH18" localSheetId="4" hidden="1">#REF!</definedName>
    <definedName name="BLPH18" localSheetId="15" hidden="1">#REF!</definedName>
    <definedName name="BLPH18" hidden="1">#REF!</definedName>
    <definedName name="BLPH180" localSheetId="4" hidden="1">#REF!</definedName>
    <definedName name="BLPH180" localSheetId="15" hidden="1">#REF!</definedName>
    <definedName name="BLPH180" hidden="1">#REF!</definedName>
    <definedName name="BLPH181" localSheetId="4" hidden="1">#REF!</definedName>
    <definedName name="BLPH181" localSheetId="15" hidden="1">#REF!</definedName>
    <definedName name="BLPH181" hidden="1">#REF!</definedName>
    <definedName name="BLPH182" localSheetId="4" hidden="1">#REF!</definedName>
    <definedName name="BLPH182" localSheetId="15" hidden="1">#REF!</definedName>
    <definedName name="BLPH182" hidden="1">#REF!</definedName>
    <definedName name="BLPH183" localSheetId="4" hidden="1">#REF!</definedName>
    <definedName name="BLPH183" localSheetId="15" hidden="1">#REF!</definedName>
    <definedName name="BLPH183" hidden="1">#REF!</definedName>
    <definedName name="BLPH184" localSheetId="4" hidden="1">#REF!</definedName>
    <definedName name="BLPH184" localSheetId="15" hidden="1">#REF!</definedName>
    <definedName name="BLPH184" hidden="1">#REF!</definedName>
    <definedName name="BLPH185" localSheetId="4" hidden="1">#REF!</definedName>
    <definedName name="BLPH185" localSheetId="15" hidden="1">#REF!</definedName>
    <definedName name="BLPH185" hidden="1">#REF!</definedName>
    <definedName name="BLPH186" localSheetId="4" hidden="1">#REF!</definedName>
    <definedName name="BLPH186" localSheetId="15" hidden="1">#REF!</definedName>
    <definedName name="BLPH186" hidden="1">#REF!</definedName>
    <definedName name="BLPH187" localSheetId="4" hidden="1">#REF!</definedName>
    <definedName name="BLPH187" localSheetId="15" hidden="1">#REF!</definedName>
    <definedName name="BLPH187" hidden="1">#REF!</definedName>
    <definedName name="BLPH188" localSheetId="4" hidden="1">#REF!</definedName>
    <definedName name="BLPH188" localSheetId="15" hidden="1">#REF!</definedName>
    <definedName name="BLPH188" hidden="1">#REF!</definedName>
    <definedName name="BLPH189" localSheetId="4" hidden="1">#REF!</definedName>
    <definedName name="BLPH189" localSheetId="15" hidden="1">#REF!</definedName>
    <definedName name="BLPH189" hidden="1">#REF!</definedName>
    <definedName name="BLPH19" localSheetId="4" hidden="1">#REF!</definedName>
    <definedName name="BLPH19" localSheetId="15" hidden="1">#REF!</definedName>
    <definedName name="BLPH19" hidden="1">#REF!</definedName>
    <definedName name="BLPH190" localSheetId="4" hidden="1">#REF!</definedName>
    <definedName name="BLPH190" localSheetId="15" hidden="1">#REF!</definedName>
    <definedName name="BLPH190" hidden="1">#REF!</definedName>
    <definedName name="BLPH191" localSheetId="4" hidden="1">#REF!</definedName>
    <definedName name="BLPH191" localSheetId="15" hidden="1">#REF!</definedName>
    <definedName name="BLPH191" hidden="1">#REF!</definedName>
    <definedName name="BLPH192" localSheetId="4" hidden="1">#REF!</definedName>
    <definedName name="BLPH192" localSheetId="15" hidden="1">#REF!</definedName>
    <definedName name="BLPH192" hidden="1">#REF!</definedName>
    <definedName name="BLPH193" localSheetId="4" hidden="1">#REF!</definedName>
    <definedName name="BLPH193" localSheetId="15" hidden="1">#REF!</definedName>
    <definedName name="BLPH193" hidden="1">#REF!</definedName>
    <definedName name="BLPH194" localSheetId="4" hidden="1">#REF!</definedName>
    <definedName name="BLPH194" localSheetId="15" hidden="1">#REF!</definedName>
    <definedName name="BLPH194" hidden="1">#REF!</definedName>
    <definedName name="BLPH195" localSheetId="4" hidden="1">#REF!</definedName>
    <definedName name="BLPH195" localSheetId="15" hidden="1">#REF!</definedName>
    <definedName name="BLPH195" hidden="1">#REF!</definedName>
    <definedName name="BLPH196" localSheetId="4" hidden="1">#REF!</definedName>
    <definedName name="BLPH196" localSheetId="15" hidden="1">#REF!</definedName>
    <definedName name="BLPH196" hidden="1">#REF!</definedName>
    <definedName name="BLPH197" localSheetId="4" hidden="1">#REF!</definedName>
    <definedName name="BLPH197" localSheetId="15" hidden="1">#REF!</definedName>
    <definedName name="BLPH197" hidden="1">#REF!</definedName>
    <definedName name="BLPH198" localSheetId="4" hidden="1">#REF!</definedName>
    <definedName name="BLPH198" localSheetId="15" hidden="1">#REF!</definedName>
    <definedName name="BLPH198" hidden="1">#REF!</definedName>
    <definedName name="BLPH199" localSheetId="4" hidden="1">#REF!</definedName>
    <definedName name="BLPH199" localSheetId="15" hidden="1">#REF!</definedName>
    <definedName name="BLPH199" hidden="1">#REF!</definedName>
    <definedName name="BLPH2" localSheetId="4" hidden="1">#REF!</definedName>
    <definedName name="BLPH2" localSheetId="15" hidden="1">#REF!</definedName>
    <definedName name="BLPH2" hidden="1">#REF!</definedName>
    <definedName name="BLPH20" localSheetId="4" hidden="1">#REF!</definedName>
    <definedName name="BLPH20" localSheetId="15" hidden="1">#REF!</definedName>
    <definedName name="BLPH20" hidden="1">#REF!</definedName>
    <definedName name="BLPH200" localSheetId="4" hidden="1">#REF!</definedName>
    <definedName name="BLPH200" localSheetId="15" hidden="1">#REF!</definedName>
    <definedName name="BLPH200" hidden="1">#REF!</definedName>
    <definedName name="BLPH201" localSheetId="4" hidden="1">#REF!</definedName>
    <definedName name="BLPH201" localSheetId="15" hidden="1">#REF!</definedName>
    <definedName name="BLPH201" hidden="1">#REF!</definedName>
    <definedName name="BLPH21" localSheetId="4" hidden="1">#REF!</definedName>
    <definedName name="BLPH21" localSheetId="15" hidden="1">#REF!</definedName>
    <definedName name="BLPH21" hidden="1">#REF!</definedName>
    <definedName name="BLPH22" localSheetId="4" hidden="1">#REF!</definedName>
    <definedName name="BLPH22" localSheetId="15" hidden="1">#REF!</definedName>
    <definedName name="BLPH22" hidden="1">#REF!</definedName>
    <definedName name="BLPH23" localSheetId="4" hidden="1">#REF!</definedName>
    <definedName name="BLPH23" localSheetId="15" hidden="1">#REF!</definedName>
    <definedName name="BLPH23" hidden="1">#REF!</definedName>
    <definedName name="BLPH24" localSheetId="4" hidden="1">#REF!</definedName>
    <definedName name="BLPH24" localSheetId="15" hidden="1">#REF!</definedName>
    <definedName name="BLPH24" hidden="1">#REF!</definedName>
    <definedName name="BLPH25" localSheetId="4" hidden="1">#REF!</definedName>
    <definedName name="BLPH25" localSheetId="15" hidden="1">#REF!</definedName>
    <definedName name="BLPH25" hidden="1">#REF!</definedName>
    <definedName name="BLPH26" localSheetId="4" hidden="1">#REF!</definedName>
    <definedName name="BLPH26" localSheetId="15" hidden="1">#REF!</definedName>
    <definedName name="BLPH26" hidden="1">#REF!</definedName>
    <definedName name="BLPH27" localSheetId="4" hidden="1">#REF!</definedName>
    <definedName name="BLPH27" localSheetId="15" hidden="1">#REF!</definedName>
    <definedName name="BLPH27" hidden="1">#REF!</definedName>
    <definedName name="BLPH28" localSheetId="4" hidden="1">#REF!</definedName>
    <definedName name="BLPH28" localSheetId="15" hidden="1">#REF!</definedName>
    <definedName name="BLPH28" hidden="1">#REF!</definedName>
    <definedName name="BLPH29" localSheetId="4" hidden="1">#REF!</definedName>
    <definedName name="BLPH29" localSheetId="15" hidden="1">#REF!</definedName>
    <definedName name="BLPH29" hidden="1">#REF!</definedName>
    <definedName name="BLPH3" localSheetId="4" hidden="1">#REF!</definedName>
    <definedName name="BLPH3" localSheetId="15" hidden="1">#REF!</definedName>
    <definedName name="BLPH3" hidden="1">#REF!</definedName>
    <definedName name="BLPH30" localSheetId="4" hidden="1">#REF!</definedName>
    <definedName name="BLPH30" localSheetId="15" hidden="1">#REF!</definedName>
    <definedName name="BLPH30" hidden="1">#REF!</definedName>
    <definedName name="BLPH31" localSheetId="4" hidden="1">#REF!</definedName>
    <definedName name="BLPH31" localSheetId="15" hidden="1">#REF!</definedName>
    <definedName name="BLPH31" hidden="1">#REF!</definedName>
    <definedName name="BLPH32" localSheetId="4" hidden="1">#REF!</definedName>
    <definedName name="BLPH32" localSheetId="15" hidden="1">#REF!</definedName>
    <definedName name="BLPH32" hidden="1">#REF!</definedName>
    <definedName name="BLPH33" localSheetId="4" hidden="1">#REF!</definedName>
    <definedName name="BLPH33" localSheetId="15" hidden="1">#REF!</definedName>
    <definedName name="BLPH33" hidden="1">#REF!</definedName>
    <definedName name="BLPH34" localSheetId="4" hidden="1">#REF!</definedName>
    <definedName name="BLPH34" localSheetId="15" hidden="1">#REF!</definedName>
    <definedName name="BLPH34" hidden="1">#REF!</definedName>
    <definedName name="BLPH35" localSheetId="4" hidden="1">#REF!</definedName>
    <definedName name="BLPH35" localSheetId="15" hidden="1">#REF!</definedName>
    <definedName name="BLPH35" hidden="1">#REF!</definedName>
    <definedName name="BLPH36" localSheetId="4" hidden="1">#REF!</definedName>
    <definedName name="BLPH36" localSheetId="15" hidden="1">#REF!</definedName>
    <definedName name="BLPH36" hidden="1">#REF!</definedName>
    <definedName name="BLPH37" localSheetId="4" hidden="1">#REF!</definedName>
    <definedName name="BLPH37" localSheetId="15" hidden="1">#REF!</definedName>
    <definedName name="BLPH37" hidden="1">#REF!</definedName>
    <definedName name="BLPH38" localSheetId="4" hidden="1">#REF!</definedName>
    <definedName name="BLPH38" localSheetId="15" hidden="1">#REF!</definedName>
    <definedName name="BLPH38" hidden="1">#REF!</definedName>
    <definedName name="BLPH39" localSheetId="4" hidden="1">#REF!</definedName>
    <definedName name="BLPH39" localSheetId="15" hidden="1">#REF!</definedName>
    <definedName name="BLPH39" hidden="1">#REF!</definedName>
    <definedName name="BLPH4" localSheetId="4" hidden="1">#REF!</definedName>
    <definedName name="BLPH4" localSheetId="15" hidden="1">#REF!</definedName>
    <definedName name="BLPH4" hidden="1">#REF!</definedName>
    <definedName name="BLPH40" localSheetId="4" hidden="1">#REF!</definedName>
    <definedName name="BLPH40" localSheetId="15" hidden="1">#REF!</definedName>
    <definedName name="BLPH40" hidden="1">#REF!</definedName>
    <definedName name="BLPH41" localSheetId="4" hidden="1">#REF!</definedName>
    <definedName name="BLPH41" localSheetId="15" hidden="1">#REF!</definedName>
    <definedName name="BLPH41" hidden="1">#REF!</definedName>
    <definedName name="BLPH42" localSheetId="4" hidden="1">#REF!</definedName>
    <definedName name="BLPH42" localSheetId="15" hidden="1">#REF!</definedName>
    <definedName name="BLPH42" hidden="1">#REF!</definedName>
    <definedName name="BLPH43" localSheetId="4" hidden="1">#REF!</definedName>
    <definedName name="BLPH43" localSheetId="15" hidden="1">#REF!</definedName>
    <definedName name="BLPH43" hidden="1">#REF!</definedName>
    <definedName name="BLPH44" localSheetId="4" hidden="1">#REF!</definedName>
    <definedName name="BLPH44" localSheetId="15" hidden="1">#REF!</definedName>
    <definedName name="BLPH44" hidden="1">#REF!</definedName>
    <definedName name="BLPH45" localSheetId="4" hidden="1">#REF!</definedName>
    <definedName name="BLPH45" localSheetId="15" hidden="1">#REF!</definedName>
    <definedName name="BLPH45" hidden="1">#REF!</definedName>
    <definedName name="BLPH46" localSheetId="4" hidden="1">#REF!</definedName>
    <definedName name="BLPH46" localSheetId="15" hidden="1">#REF!</definedName>
    <definedName name="BLPH46" hidden="1">#REF!</definedName>
    <definedName name="BLPH47" localSheetId="4" hidden="1">#REF!</definedName>
    <definedName name="BLPH47" localSheetId="15" hidden="1">#REF!</definedName>
    <definedName name="BLPH47" hidden="1">#REF!</definedName>
    <definedName name="BLPH472" localSheetId="4" hidden="1">#REF!</definedName>
    <definedName name="BLPH472" localSheetId="15" hidden="1">#REF!</definedName>
    <definedName name="BLPH472" hidden="1">#REF!</definedName>
    <definedName name="BLPH473" localSheetId="4" hidden="1">#REF!</definedName>
    <definedName name="BLPH473" localSheetId="15" hidden="1">#REF!</definedName>
    <definedName name="BLPH473" hidden="1">#REF!</definedName>
    <definedName name="BLPH474" localSheetId="4" hidden="1">#REF!</definedName>
    <definedName name="BLPH474" localSheetId="15" hidden="1">#REF!</definedName>
    <definedName name="BLPH474" hidden="1">#REF!</definedName>
    <definedName name="BLPH475" localSheetId="4" hidden="1">#REF!</definedName>
    <definedName name="BLPH475" localSheetId="15" hidden="1">#REF!</definedName>
    <definedName name="BLPH475" hidden="1">#REF!</definedName>
    <definedName name="BLPH48" localSheetId="4" hidden="1">#REF!</definedName>
    <definedName name="BLPH48" localSheetId="15" hidden="1">#REF!</definedName>
    <definedName name="BLPH48" hidden="1">#REF!</definedName>
    <definedName name="BLPH49" localSheetId="4" hidden="1">#REF!</definedName>
    <definedName name="BLPH49" localSheetId="15" hidden="1">#REF!</definedName>
    <definedName name="BLPH49" hidden="1">#REF!</definedName>
    <definedName name="BLPH5" localSheetId="4" hidden="1">#REF!</definedName>
    <definedName name="BLPH5" localSheetId="15" hidden="1">#REF!</definedName>
    <definedName name="BLPH5" hidden="1">#REF!</definedName>
    <definedName name="BLPH50" localSheetId="4" hidden="1">#REF!</definedName>
    <definedName name="BLPH50" localSheetId="15" hidden="1">#REF!</definedName>
    <definedName name="BLPH50" hidden="1">#REF!</definedName>
    <definedName name="BLPH51" localSheetId="4" hidden="1">#REF!</definedName>
    <definedName name="BLPH51" localSheetId="15" hidden="1">#REF!</definedName>
    <definedName name="BLPH51" hidden="1">#REF!</definedName>
    <definedName name="BLPH52" localSheetId="4" hidden="1">#REF!</definedName>
    <definedName name="BLPH52" localSheetId="15" hidden="1">#REF!</definedName>
    <definedName name="BLPH52" hidden="1">#REF!</definedName>
    <definedName name="BLPH53" localSheetId="4" hidden="1">#REF!</definedName>
    <definedName name="BLPH53" localSheetId="15" hidden="1">#REF!</definedName>
    <definedName name="BLPH53" hidden="1">#REF!</definedName>
    <definedName name="BLPH54" localSheetId="4" hidden="1">#REF!</definedName>
    <definedName name="BLPH54" localSheetId="15" hidden="1">#REF!</definedName>
    <definedName name="BLPH54" hidden="1">#REF!</definedName>
    <definedName name="BLPH55" localSheetId="4" hidden="1">#REF!</definedName>
    <definedName name="BLPH55" localSheetId="15" hidden="1">#REF!</definedName>
    <definedName name="BLPH55" hidden="1">#REF!</definedName>
    <definedName name="BLPH56" localSheetId="4" hidden="1">#REF!</definedName>
    <definedName name="BLPH56" localSheetId="15" hidden="1">#REF!</definedName>
    <definedName name="BLPH56" hidden="1">#REF!</definedName>
    <definedName name="BLPH57" localSheetId="4" hidden="1">#REF!</definedName>
    <definedName name="BLPH57" localSheetId="15" hidden="1">#REF!</definedName>
    <definedName name="BLPH57" hidden="1">#REF!</definedName>
    <definedName name="BLPH58" localSheetId="4" hidden="1">#REF!</definedName>
    <definedName name="BLPH58" localSheetId="15" hidden="1">#REF!</definedName>
    <definedName name="BLPH58" hidden="1">#REF!</definedName>
    <definedName name="BLPH59" localSheetId="4" hidden="1">#REF!</definedName>
    <definedName name="BLPH59" localSheetId="15" hidden="1">#REF!</definedName>
    <definedName name="BLPH59" hidden="1">#REF!</definedName>
    <definedName name="BLPH6" localSheetId="4" hidden="1">#REF!</definedName>
    <definedName name="BLPH6" localSheetId="15" hidden="1">#REF!</definedName>
    <definedName name="BLPH6" hidden="1">#REF!</definedName>
    <definedName name="BLPH60" localSheetId="4" hidden="1">#REF!</definedName>
    <definedName name="BLPH60" localSheetId="15" hidden="1">#REF!</definedName>
    <definedName name="BLPH60" hidden="1">#REF!</definedName>
    <definedName name="BLPH61" localSheetId="4" hidden="1">#REF!</definedName>
    <definedName name="BLPH61" localSheetId="15" hidden="1">#REF!</definedName>
    <definedName name="BLPH61" hidden="1">#REF!</definedName>
    <definedName name="BLPH62" localSheetId="4" hidden="1">#REF!</definedName>
    <definedName name="BLPH62" localSheetId="15" hidden="1">#REF!</definedName>
    <definedName name="BLPH62" hidden="1">#REF!</definedName>
    <definedName name="BLPH63" localSheetId="4" hidden="1">#REF!</definedName>
    <definedName name="BLPH63" localSheetId="15" hidden="1">#REF!</definedName>
    <definedName name="BLPH63" hidden="1">#REF!</definedName>
    <definedName name="BLPH64" localSheetId="4" hidden="1">#REF!</definedName>
    <definedName name="BLPH64" localSheetId="15" hidden="1">#REF!</definedName>
    <definedName name="BLPH64" hidden="1">#REF!</definedName>
    <definedName name="BLPH65" localSheetId="4" hidden="1">#REF!</definedName>
    <definedName name="BLPH65" localSheetId="15" hidden="1">#REF!</definedName>
    <definedName name="BLPH65" hidden="1">#REF!</definedName>
    <definedName name="BLPH66" localSheetId="4" hidden="1">#REF!</definedName>
    <definedName name="BLPH66" localSheetId="15" hidden="1">#REF!</definedName>
    <definedName name="BLPH66" hidden="1">#REF!</definedName>
    <definedName name="BLPH67" localSheetId="4" hidden="1">#REF!</definedName>
    <definedName name="BLPH67" localSheetId="15" hidden="1">#REF!</definedName>
    <definedName name="BLPH67" hidden="1">#REF!</definedName>
    <definedName name="BLPH68" localSheetId="4" hidden="1">#REF!</definedName>
    <definedName name="BLPH68" localSheetId="15" hidden="1">#REF!</definedName>
    <definedName name="BLPH68" hidden="1">#REF!</definedName>
    <definedName name="BLPH69" localSheetId="4" hidden="1">#REF!</definedName>
    <definedName name="BLPH69" localSheetId="15" hidden="1">#REF!</definedName>
    <definedName name="BLPH69" hidden="1">#REF!</definedName>
    <definedName name="BLPH7" localSheetId="4" hidden="1">#REF!</definedName>
    <definedName name="BLPH7" localSheetId="15" hidden="1">#REF!</definedName>
    <definedName name="BLPH7" hidden="1">#REF!</definedName>
    <definedName name="BLPH70" localSheetId="4" hidden="1">#REF!</definedName>
    <definedName name="BLPH70" localSheetId="15" hidden="1">#REF!</definedName>
    <definedName name="BLPH70" hidden="1">#REF!</definedName>
    <definedName name="BLPH71" localSheetId="4" hidden="1">#REF!</definedName>
    <definedName name="BLPH71" localSheetId="15" hidden="1">#REF!</definedName>
    <definedName name="BLPH71" hidden="1">#REF!</definedName>
    <definedName name="BLPH72" localSheetId="4" hidden="1">#REF!</definedName>
    <definedName name="BLPH72" localSheetId="15" hidden="1">#REF!</definedName>
    <definedName name="BLPH72" hidden="1">#REF!</definedName>
    <definedName name="BLPH73" localSheetId="4" hidden="1">#REF!</definedName>
    <definedName name="BLPH73" localSheetId="15" hidden="1">#REF!</definedName>
    <definedName name="BLPH73" hidden="1">#REF!</definedName>
    <definedName name="BLPH74" localSheetId="4" hidden="1">#REF!</definedName>
    <definedName name="BLPH74" localSheetId="15" hidden="1">#REF!</definedName>
    <definedName name="BLPH74" hidden="1">#REF!</definedName>
    <definedName name="BLPH75" localSheetId="4" hidden="1">#REF!</definedName>
    <definedName name="BLPH75" localSheetId="15" hidden="1">#REF!</definedName>
    <definedName name="BLPH75" hidden="1">#REF!</definedName>
    <definedName name="BLPH76" localSheetId="4" hidden="1">#REF!</definedName>
    <definedName name="BLPH76" localSheetId="15" hidden="1">#REF!</definedName>
    <definedName name="BLPH76" hidden="1">#REF!</definedName>
    <definedName name="BLPH77" localSheetId="4" hidden="1">#REF!</definedName>
    <definedName name="BLPH77" localSheetId="15" hidden="1">#REF!</definedName>
    <definedName name="BLPH77" hidden="1">#REF!</definedName>
    <definedName name="BLPH78" localSheetId="4" hidden="1">#REF!</definedName>
    <definedName name="BLPH78" localSheetId="15" hidden="1">#REF!</definedName>
    <definedName name="BLPH78" hidden="1">#REF!</definedName>
    <definedName name="BLPH79" localSheetId="4" hidden="1">#REF!</definedName>
    <definedName name="BLPH79" localSheetId="15" hidden="1">#REF!</definedName>
    <definedName name="BLPH79" hidden="1">#REF!</definedName>
    <definedName name="BLPH8" localSheetId="4" hidden="1">#REF!</definedName>
    <definedName name="BLPH8" localSheetId="15" hidden="1">#REF!</definedName>
    <definedName name="BLPH8" hidden="1">#REF!</definedName>
    <definedName name="BLPH80" localSheetId="4" hidden="1">#REF!</definedName>
    <definedName name="BLPH80" localSheetId="15" hidden="1">#REF!</definedName>
    <definedName name="BLPH80" hidden="1">#REF!</definedName>
    <definedName name="BLPH81" localSheetId="4" hidden="1">#REF!</definedName>
    <definedName name="BLPH81" localSheetId="15" hidden="1">#REF!</definedName>
    <definedName name="BLPH81" hidden="1">#REF!</definedName>
    <definedName name="BLPH82" localSheetId="4" hidden="1">#REF!</definedName>
    <definedName name="BLPH82" localSheetId="15" hidden="1">#REF!</definedName>
    <definedName name="BLPH82" hidden="1">#REF!</definedName>
    <definedName name="BLPH83" localSheetId="4" hidden="1">#REF!</definedName>
    <definedName name="BLPH83" localSheetId="15" hidden="1">#REF!</definedName>
    <definedName name="BLPH83" hidden="1">#REF!</definedName>
    <definedName name="BLPH84" localSheetId="4" hidden="1">#REF!</definedName>
    <definedName name="BLPH84" localSheetId="15" hidden="1">#REF!</definedName>
    <definedName name="BLPH84" hidden="1">#REF!</definedName>
    <definedName name="BLPH85" localSheetId="4" hidden="1">#REF!</definedName>
    <definedName name="BLPH85" localSheetId="15" hidden="1">#REF!</definedName>
    <definedName name="BLPH85" hidden="1">#REF!</definedName>
    <definedName name="BLPH86" localSheetId="4" hidden="1">#REF!</definedName>
    <definedName name="BLPH86" localSheetId="15" hidden="1">#REF!</definedName>
    <definedName name="BLPH86" hidden="1">#REF!</definedName>
    <definedName name="BLPH87" localSheetId="4" hidden="1">#REF!</definedName>
    <definedName name="BLPH87" localSheetId="15" hidden="1">#REF!</definedName>
    <definedName name="BLPH87" hidden="1">#REF!</definedName>
    <definedName name="BLPH88" localSheetId="4" hidden="1">#REF!</definedName>
    <definedName name="BLPH88" localSheetId="15" hidden="1">#REF!</definedName>
    <definedName name="BLPH88" hidden="1">#REF!</definedName>
    <definedName name="BLPH89" localSheetId="4" hidden="1">#REF!</definedName>
    <definedName name="BLPH89" localSheetId="15" hidden="1">#REF!</definedName>
    <definedName name="BLPH89" hidden="1">#REF!</definedName>
    <definedName name="BLPH9" localSheetId="4" hidden="1">#REF!</definedName>
    <definedName name="BLPH9" localSheetId="15" hidden="1">#REF!</definedName>
    <definedName name="BLPH9" hidden="1">#REF!</definedName>
    <definedName name="BLPH90" localSheetId="4" hidden="1">#REF!</definedName>
    <definedName name="BLPH90" localSheetId="15" hidden="1">#REF!</definedName>
    <definedName name="BLPH90" hidden="1">#REF!</definedName>
    <definedName name="BLPH91" localSheetId="4" hidden="1">#REF!</definedName>
    <definedName name="BLPH91" localSheetId="15" hidden="1">#REF!</definedName>
    <definedName name="BLPH91" hidden="1">#REF!</definedName>
    <definedName name="BLPH92" localSheetId="4" hidden="1">#REF!</definedName>
    <definedName name="BLPH92" localSheetId="15" hidden="1">#REF!</definedName>
    <definedName name="BLPH92" hidden="1">#REF!</definedName>
    <definedName name="BLPH93" localSheetId="4" hidden="1">#REF!</definedName>
    <definedName name="BLPH93" localSheetId="15" hidden="1">#REF!</definedName>
    <definedName name="BLPH93" hidden="1">#REF!</definedName>
    <definedName name="BLPH94" localSheetId="4" hidden="1">#REF!</definedName>
    <definedName name="BLPH94" localSheetId="15" hidden="1">#REF!</definedName>
    <definedName name="BLPH94" hidden="1">#REF!</definedName>
    <definedName name="BLPH95" localSheetId="4" hidden="1">#REF!</definedName>
    <definedName name="BLPH95" localSheetId="15" hidden="1">#REF!</definedName>
    <definedName name="BLPH95" hidden="1">#REF!</definedName>
    <definedName name="BLPH96" localSheetId="4" hidden="1">#REF!</definedName>
    <definedName name="BLPH96" localSheetId="15" hidden="1">#REF!</definedName>
    <definedName name="BLPH96" hidden="1">#REF!</definedName>
    <definedName name="BLPH97" localSheetId="4" hidden="1">#REF!</definedName>
    <definedName name="BLPH97" localSheetId="15" hidden="1">#REF!</definedName>
    <definedName name="BLPH97" hidden="1">#REF!</definedName>
    <definedName name="BLPH98" localSheetId="4" hidden="1">#REF!</definedName>
    <definedName name="BLPH98" localSheetId="15" hidden="1">#REF!</definedName>
    <definedName name="BLPH98" hidden="1">#REF!</definedName>
    <definedName name="BLPH99" localSheetId="4" hidden="1">#REF!</definedName>
    <definedName name="BLPH99" localSheetId="15" hidden="1">#REF!</definedName>
    <definedName name="BLPH99" hidden="1">#REF!</definedName>
    <definedName name="bolt" localSheetId="4">#REF!</definedName>
    <definedName name="bolt" localSheetId="15">#REF!</definedName>
    <definedName name="bolt">#REF!</definedName>
    <definedName name="bra_onoff" localSheetId="4">#REF!</definedName>
    <definedName name="bra_onoff" localSheetId="15">#REF!</definedName>
    <definedName name="bra_onoff">#REF!</definedName>
    <definedName name="BrOnOff" localSheetId="4">#REF!</definedName>
    <definedName name="BrOnOff" localSheetId="15">#REF!</definedName>
    <definedName name="BrOnOff">#REF!</definedName>
    <definedName name="Budget" localSheetId="4">#REF!</definedName>
    <definedName name="Budget" localSheetId="15">#REF!</definedName>
    <definedName name="Budget">#REF!</definedName>
    <definedName name="Budget_Wachstum___Monat" localSheetId="4">#REF!</definedName>
    <definedName name="Budget_Wachstum___Monat" localSheetId="15">#REF!</definedName>
    <definedName name="Budget_Wachstum___Monat">#REF!</definedName>
    <definedName name="cagnew" localSheetId="4" hidden="1">{"IS",#N/A,FALSE,"IS";"RPTIS",#N/A,FALSE,"RPTIS";"STATS",#N/A,FALSE,"STATS";"CELL",#N/A,FALSE,"CELL";"BS",#N/A,FALSE,"BS"}</definedName>
    <definedName name="cagnew" localSheetId="15" hidden="1">{"IS",#N/A,FALSE,"IS";"RPTIS",#N/A,FALSE,"RPTIS";"STATS",#N/A,FALSE,"STATS";"CELL",#N/A,FALSE,"CELL";"BS",#N/A,FALSE,"BS"}</definedName>
    <definedName name="cagnew" hidden="1">{"IS",#N/A,FALSE,"IS";"RPTIS",#N/A,FALSE,"RPTIS";"STATS",#N/A,FALSE,"STATS";"CELL",#N/A,FALSE,"CELL";"BS",#N/A,FALSE,"BS"}</definedName>
    <definedName name="cagnew_1" localSheetId="4" hidden="1">{"IS",#N/A,FALSE,"IS";"RPTIS",#N/A,FALSE,"RPTIS";"STATS",#N/A,FALSE,"STATS";"CELL",#N/A,FALSE,"CELL";"BS",#N/A,FALSE,"BS"}</definedName>
    <definedName name="cagnew_1" hidden="1">{"IS",#N/A,FALSE,"IS";"RPTIS",#N/A,FALSE,"RPTIS";"STATS",#N/A,FALSE,"STATS";"CELL",#N/A,FALSE,"CELL";"BS",#N/A,FALSE,"BS"}</definedName>
    <definedName name="Cancellations" localSheetId="4">#REF!</definedName>
    <definedName name="Cancellations" localSheetId="15">#REF!</definedName>
    <definedName name="Cancellations">#REF!</definedName>
    <definedName name="Cancellations_COGS" localSheetId="4">#REF!</definedName>
    <definedName name="Cancellations_COGS" localSheetId="15">#REF!</definedName>
    <definedName name="Cancellations_COGS">#REF!</definedName>
    <definedName name="capmktg" localSheetId="4">#REF!</definedName>
    <definedName name="capmktg" localSheetId="15">#REF!</definedName>
    <definedName name="capmktg">#REF!</definedName>
    <definedName name="capnumber" localSheetId="4">#REF!</definedName>
    <definedName name="capnumber" localSheetId="15">#REF!</definedName>
    <definedName name="capnumber">#REF!</definedName>
    <definedName name="CapTrigger">"Drop Down 143"</definedName>
    <definedName name="case" localSheetId="4">#REF!</definedName>
    <definedName name="case" localSheetId="15">#REF!</definedName>
    <definedName name="case">#REF!</definedName>
    <definedName name="casenumber" localSheetId="4">#REF!</definedName>
    <definedName name="casenumber" localSheetId="15">#REF!</definedName>
    <definedName name="casenumber">#REF!</definedName>
    <definedName name="Category_2" localSheetId="4">#REF!</definedName>
    <definedName name="Category_2" localSheetId="15">#REF!</definedName>
    <definedName name="Category_2">#REF!</definedName>
    <definedName name="cb_sChart41E9A35_opts" hidden="1">"1, 9, 1, False, 2, False, False, , 0, False, True, 1, 1"</definedName>
    <definedName name="cd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d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d_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d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h" localSheetId="4">#REF!</definedName>
    <definedName name="ch" localSheetId="15">#REF!</definedName>
    <definedName name="ch">#REF!</definedName>
    <definedName name="ChartSubtitle" localSheetId="4" hidden="1">#REF!</definedName>
    <definedName name="ChartSubtitle" localSheetId="15" hidden="1">#REF!</definedName>
    <definedName name="ChartSubtitle" hidden="1">#REF!</definedName>
    <definedName name="ChartTitle" localSheetId="4" hidden="1">#REF!</definedName>
    <definedName name="ChartTitle" localSheetId="15" hidden="1">#REF!</definedName>
    <definedName name="ChartTitle" hidden="1">#REF!</definedName>
    <definedName name="ChiOnOff" localSheetId="4">#REF!</definedName>
    <definedName name="ChiOnOff" localSheetId="15">#REF!</definedName>
    <definedName name="ChiOnOff">#REF!</definedName>
    <definedName name="CIQWBGuid" hidden="1">"e1f6c3fb-b6ff-4015-9807-2f855dabddb6"</definedName>
    <definedName name="Circ_REG" localSheetId="4">#REF!</definedName>
    <definedName name="Circ_REG" localSheetId="15">#REF!</definedName>
    <definedName name="Circ_REG">#REF!</definedName>
    <definedName name="Clicks" localSheetId="4">#REF!</definedName>
    <definedName name="Clicks" localSheetId="15">#REF!</definedName>
    <definedName name="Clicks">#REF!</definedName>
    <definedName name="CloseDate" localSheetId="4">#REF!</definedName>
    <definedName name="CloseDate" localSheetId="15">#REF!</definedName>
    <definedName name="CloseDate">#REF!</definedName>
    <definedName name="cmf" localSheetId="4">#REF!</definedName>
    <definedName name="cmf" localSheetId="15">#REF!</definedName>
    <definedName name="cmf">#REF!</definedName>
    <definedName name="ColOnOff" localSheetId="4">#REF!</definedName>
    <definedName name="ColOnOff" localSheetId="15">#REF!</definedName>
    <definedName name="ColOnOff">#REF!</definedName>
    <definedName name="Comp" localSheetId="4">#REF!</definedName>
    <definedName name="Comp" localSheetId="15">#REF!</definedName>
    <definedName name="Comp">#REF!</definedName>
    <definedName name="Company" localSheetId="4">#REF!</definedName>
    <definedName name="Company" localSheetId="15">#REF!</definedName>
    <definedName name="Company">#REF!</definedName>
    <definedName name="Company_" localSheetId="4">#REF!</definedName>
    <definedName name="Company_" localSheetId="15">#REF!</definedName>
    <definedName name="Company_">#REF!</definedName>
    <definedName name="Company_Name">"Project Knit"</definedName>
    <definedName name="Confidentiality" localSheetId="4" hidden="1">#REF!</definedName>
    <definedName name="Confidentiality" localSheetId="15" hidden="1">#REF!</definedName>
    <definedName name="Confidentiality" hidden="1">#REF!</definedName>
    <definedName name="Consolidated">"Consolidated"</definedName>
    <definedName name="Conversion_Rate" localSheetId="4">#REF!</definedName>
    <definedName name="Conversion_Rate" localSheetId="15">#REF!</definedName>
    <definedName name="Conversion_Rate">#REF!</definedName>
    <definedName name="ConvTable" localSheetId="4">#REF!</definedName>
    <definedName name="ConvTable" localSheetId="15">#REF!</definedName>
    <definedName name="ConvTable">#REF!</definedName>
    <definedName name="COST_EQUITY" localSheetId="4">#REF!</definedName>
    <definedName name="COST_EQUITY" localSheetId="15">#REF!</definedName>
    <definedName name="COST_EQUITY">#REF!</definedName>
    <definedName name="Cost_Total" localSheetId="4">#REF!</definedName>
    <definedName name="Cost_Total" localSheetId="15">#REF!</definedName>
    <definedName name="Cost_Total">#REF!</definedName>
    <definedName name="Coupon_2" localSheetId="4">#REF!</definedName>
    <definedName name="Coupon_2" localSheetId="15">#REF!</definedName>
    <definedName name="Coupon_2">#REF!</definedName>
    <definedName name="Coupon_Type" localSheetId="4">#REF!</definedName>
    <definedName name="Coupon_Type" localSheetId="15">#REF!</definedName>
    <definedName name="Coupon_Type">#REF!</definedName>
    <definedName name="cox" localSheetId="4" hidden="1">{#N/A,#N/A,FALSE,"Time Warner";#N/A,#N/A,FALSE,"Entertainment Group";#N/A,#N/A,FALSE,"EBITDA";#N/A,#N/A,FALSE,"Notes"}</definedName>
    <definedName name="cox" localSheetId="15" hidden="1">{#N/A,#N/A,FALSE,"Time Warner";#N/A,#N/A,FALSE,"Entertainment Group";#N/A,#N/A,FALSE,"EBITDA";#N/A,#N/A,FALSE,"Notes"}</definedName>
    <definedName name="cox" hidden="1">{#N/A,#N/A,FALSE,"Time Warner";#N/A,#N/A,FALSE,"Entertainment Group";#N/A,#N/A,FALSE,"EBITDA";#N/A,#N/A,FALSE,"Notes"}</definedName>
    <definedName name="cox_1" localSheetId="4" hidden="1">{#N/A,#N/A,FALSE,"Time Warner";#N/A,#N/A,FALSE,"Entertainment Group";#N/A,#N/A,FALSE,"EBITDA";#N/A,#N/A,FALSE,"Notes"}</definedName>
    <definedName name="cox_1" hidden="1">{#N/A,#N/A,FALSE,"Time Warner";#N/A,#N/A,FALSE,"Entertainment Group";#N/A,#N/A,FALSE,"EBITDA";#N/A,#N/A,FALSE,"Notes"}</definedName>
    <definedName name="CPC" localSheetId="4">#REF!</definedName>
    <definedName name="CPC" localSheetId="15">#REF!</definedName>
    <definedName name="CPC">#REF!</definedName>
    <definedName name="CPO" localSheetId="4">#REF!</definedName>
    <definedName name="CPO" localSheetId="15">#REF!</definedName>
    <definedName name="CPO">#REF!</definedName>
    <definedName name="_xlnm.Criteria" localSheetId="4">#REF!</definedName>
    <definedName name="_xlnm.Criteria" localSheetId="15">#REF!</definedName>
    <definedName name="_xlnm.Criteria">#REF!</definedName>
    <definedName name="cu102.ShareScalingFactor" hidden="1">1000000</definedName>
    <definedName name="cu103.EmployeeScalingFactor" hidden="1">1000</definedName>
    <definedName name="cu107.EPSSymbol" hidden="1">"CHF"</definedName>
    <definedName name="cu71.ScalingFactor" hidden="1">1000000</definedName>
    <definedName name="Cur" localSheetId="4">#REF!</definedName>
    <definedName name="Cur" localSheetId="15">#REF!</definedName>
    <definedName name="Cur">#REF!</definedName>
    <definedName name="Cur_Conv" localSheetId="4">#REF!</definedName>
    <definedName name="Cur_Conv" localSheetId="15">#REF!</definedName>
    <definedName name="Cur_Conv">#REF!</definedName>
    <definedName name="CURR" localSheetId="4">#REF!</definedName>
    <definedName name="CURR" localSheetId="15">#REF!</definedName>
    <definedName name="CURR">#REF!</definedName>
    <definedName name="Currency" localSheetId="4">#REF!</definedName>
    <definedName name="Currency" localSheetId="15">#REF!</definedName>
    <definedName name="Currency">#REF!</definedName>
    <definedName name="CURRNAME" localSheetId="4">#REF!</definedName>
    <definedName name="CURRNAME" localSheetId="15">#REF!</definedName>
    <definedName name="CURRNAME">#REF!</definedName>
    <definedName name="cv" localSheetId="4">#REF!</definedName>
    <definedName name="cv" localSheetId="15">#REF!</definedName>
    <definedName name="cv">#REF!</definedName>
    <definedName name="d">#N/A</definedName>
    <definedName name="daily">#N/A</definedName>
    <definedName name="date" localSheetId="4">OFFSET(#REF!,0,0,COUNTA(#REF!)-2)</definedName>
    <definedName name="date" localSheetId="15">OFFSET(#REF!,0,0,COUNTA(#REF!)-2)</definedName>
    <definedName name="date">OFFSET(#REF!,0,0,COUNTA(#REF!)-2)</definedName>
    <definedName name="DateRangePriceMain" localSheetId="4" hidden="1">#REF!</definedName>
    <definedName name="DateRangePriceMain" localSheetId="15" hidden="1">#REF!</definedName>
    <definedName name="DateRangePriceMain" hidden="1">#REF!</definedName>
    <definedName name="DateStart" localSheetId="4" hidden="1">#REF!</definedName>
    <definedName name="DateStart" localSheetId="15" hidden="1">#REF!</definedName>
    <definedName name="DateStart" hidden="1">#REF!</definedName>
    <definedName name="datgj" localSheetId="4">#REF!</definedName>
    <definedName name="datgj" localSheetId="15">#REF!</definedName>
    <definedName name="datgj">#REF!</definedName>
    <definedName name="Datos" localSheetId="4">#REF!</definedName>
    <definedName name="Datos" localSheetId="15">#REF!</definedName>
    <definedName name="Datos">#REF!</definedName>
    <definedName name="datvj" localSheetId="4">#REF!</definedName>
    <definedName name="datvj" localSheetId="15">#REF!</definedName>
    <definedName name="datvj">#REF!</definedName>
    <definedName name="DC_Date" localSheetId="4">OFFSET(#REF!,0,0,COUNTA(#REF!),1)</definedName>
    <definedName name="DC_Date" localSheetId="15">OFFSET(#REF!,0,0,COUNTA(#REF!),1)</definedName>
    <definedName name="DC_Date">OFFSET(#REF!,0,0,COUNTA(#REF!),1)</definedName>
    <definedName name="DC_USDEUR" localSheetId="4">OFFSET(#REF!,0,0,COUNTA(#REF!),1)</definedName>
    <definedName name="DC_USDEUR" localSheetId="15">OFFSET(#REF!,0,0,COUNTA(#REF!),1)</definedName>
    <definedName name="DC_USDEUR">OFFSET(#REF!,0,0,COUNTA(#REF!),1)</definedName>
    <definedName name="DCF" localSheetId="4">#REF!</definedName>
    <definedName name="DCF" localSheetId="15">#REF!</definedName>
    <definedName name="DCF">#REF!</definedName>
    <definedName name="dcftax" localSheetId="4">#REF!</definedName>
    <definedName name="dcftax" localSheetId="15">#REF!</definedName>
    <definedName name="dcftax">#REF!</definedName>
    <definedName name="dealclose" localSheetId="4">#REF!</definedName>
    <definedName name="dealclose" localSheetId="15">#REF!</definedName>
    <definedName name="dealclose">#REF!</definedName>
    <definedName name="DetailedCapShares" localSheetId="4">#REF!</definedName>
    <definedName name="DetailedCapShares" localSheetId="15">#REF!</definedName>
    <definedName name="DetailedCapShares">#REF!</definedName>
    <definedName name="dfsa" localSheetId="4" hidden="1">#REF!</definedName>
    <definedName name="dfsa" localSheetId="15" hidden="1">#REF!</definedName>
    <definedName name="dfsa" hidden="1">#REF!</definedName>
    <definedName name="dfsafdsa" localSheetId="4" hidden="1">#REF!</definedName>
    <definedName name="dfsafdsa" localSheetId="15" hidden="1">#REF!</definedName>
    <definedName name="dfsafdsa" hidden="1">#REF!</definedName>
    <definedName name="Discount" localSheetId="4">#REF!</definedName>
    <definedName name="Discount" localSheetId="15">#REF!</definedName>
    <definedName name="Discount">#REF!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om_costs" localSheetId="4">#REF!</definedName>
    <definedName name="dom_costs" localSheetId="15">#REF!</definedName>
    <definedName name="dom_costs">#REF!</definedName>
    <definedName name="DWPRICE" localSheetId="4" hidden="1">#REF!</definedName>
    <definedName name="DWPRICE" localSheetId="15" hidden="1">#REF!</definedName>
    <definedName name="DWPRICE" hidden="1">#REF!</definedName>
    <definedName name="e" localSheetId="4" hidden="1">{"Qearn1",#N/A,FALSE,"Qearn";"Qearn2",#N/A,FALSE,"Qearn";"Qmargin",#N/A,FALSE,"Qmargin";"Cashflow",#N/A,FALSE,"Cashflow"}</definedName>
    <definedName name="e" localSheetId="15" hidden="1">{"Qearn1",#N/A,FALSE,"Qearn";"Qearn2",#N/A,FALSE,"Qearn";"Qmargin",#N/A,FALSE,"Qmargin";"Cashflow",#N/A,FALSE,"Cashflow"}</definedName>
    <definedName name="e" hidden="1">{"Qearn1",#N/A,FALSE,"Qearn";"Qearn2",#N/A,FALSE,"Qearn";"Qmargin",#N/A,FALSE,"Qmargin";"Cashflow",#N/A,FALSE,"Cashflow"}</definedName>
    <definedName name="e_1" localSheetId="4" hidden="1">{"Qearn1",#N/A,FALSE,"Qearn";"Qearn2",#N/A,FALSE,"Qearn";"Qmargin",#N/A,FALSE,"Qmargin";"Cashflow",#N/A,FALSE,"Cashflow"}</definedName>
    <definedName name="e_1" hidden="1">{"Qearn1",#N/A,FALSE,"Qearn";"Qearn2",#N/A,FALSE,"Qearn";"Qmargin",#N/A,FALSE,"Qmargin";"Cashflow",#N/A,FALSE,"Cashflow"}</definedName>
    <definedName name="EARN" localSheetId="4" hidden="1">#REF!</definedName>
    <definedName name="EARN" localSheetId="15" hidden="1">#REF!</definedName>
    <definedName name="EARN" hidden="1">#REF!</definedName>
    <definedName name="earnout" localSheetId="4">#REF!</definedName>
    <definedName name="earnout" localSheetId="15">#REF!</definedName>
    <definedName name="earnout">#REF!</definedName>
    <definedName name="earns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_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ndDate" localSheetId="4" hidden="1">#REF!</definedName>
    <definedName name="EndDate" localSheetId="15" hidden="1">#REF!</definedName>
    <definedName name="EndDate" hidden="1">#REF!</definedName>
    <definedName name="equity" localSheetId="4">#REF!</definedName>
    <definedName name="equity" localSheetId="15">#REF!</definedName>
    <definedName name="equity">#REF!</definedName>
    <definedName name="Erstkunden" localSheetId="4">#REF!</definedName>
    <definedName name="Erstkunden" localSheetId="15">#REF!</definedName>
    <definedName name="Erstkunden">#REF!</definedName>
    <definedName name="EssAliasTable">"Default"</definedName>
    <definedName name="EssLatest">"Jan"</definedName>
    <definedName name="EssOptions">"A1000000000111000010101101000_01000"</definedName>
    <definedName name="EUR" localSheetId="4">#REF!</definedName>
    <definedName name="EUR" localSheetId="15">#REF!</definedName>
    <definedName name="EUR">#REF!</definedName>
    <definedName name="EV_EBIT_1" localSheetId="4">OFFSET(#REF!,MATCH(#REF!,#REF!,0)-1,1,,COUNTA(#REF!))</definedName>
    <definedName name="EV_EBIT_1" localSheetId="15">OFFSET(#REF!,MATCH(#REF!,#REF!,0)-1,1,,COUNTA(#REF!))</definedName>
    <definedName name="EV_EBIT_1">OFFSET(#REF!,MATCH(#REF!,#REF!,0)-1,1,,COUNTA(#REF!))</definedName>
    <definedName name="EV_EBIT_2" localSheetId="4">OFFSET(#REF!,MATCH(#REF!,#REF!,0)-1,1,,COUNTA(#REF!))</definedName>
    <definedName name="EV_EBIT_2" localSheetId="15">OFFSET(#REF!,MATCH(#REF!,#REF!,0)-1,1,,COUNTA(#REF!))</definedName>
    <definedName name="EV_EBIT_2">OFFSET(#REF!,MATCH(#REF!,#REF!,0)-1,1,,COUNTA(#REF!))</definedName>
    <definedName name="EV_EBIT_3" localSheetId="4">OFFSET(#REF!,MATCH(#REF!,#REF!,0)-1,1,,COUNTA(#REF!))</definedName>
    <definedName name="EV_EBIT_3" localSheetId="15">OFFSET(#REF!,MATCH(#REF!,#REF!,0)-1,1,,COUNTA(#REF!))</definedName>
    <definedName name="EV_EBIT_3">OFFSET(#REF!,MATCH(#REF!,#REF!,0)-1,1,,COUNTA(#REF!))</definedName>
    <definedName name="EV_EBIT_4" localSheetId="4">OFFSET(#REF!,MATCH(#REF!,#REF!,0)-1,1,,COUNTA(#REF!))</definedName>
    <definedName name="EV_EBIT_4" localSheetId="15">OFFSET(#REF!,MATCH(#REF!,#REF!,0)-1,1,,COUNTA(#REF!))</definedName>
    <definedName name="EV_EBIT_4">OFFSET(#REF!,MATCH(#REF!,#REF!,0)-1,1,,COUNTA(#REF!))</definedName>
    <definedName name="EV_EBITDA_1" localSheetId="4">OFFSET(#REF!,MATCH(#REF!,#REF!,0)-1,1,,COUNTA(#REF!))</definedName>
    <definedName name="EV_EBITDA_1" localSheetId="15">OFFSET(#REF!,MATCH(#REF!,#REF!,0)-1,1,,COUNTA(#REF!))</definedName>
    <definedName name="EV_EBITDA_1">OFFSET(#REF!,MATCH(#REF!,#REF!,0)-1,1,,COUNTA(#REF!))</definedName>
    <definedName name="EV_EBITDA_2" localSheetId="4">OFFSET(#REF!,MATCH(#REF!,#REF!,0)-1,1,,COUNTA(#REF!))</definedName>
    <definedName name="EV_EBITDA_2" localSheetId="15">OFFSET(#REF!,MATCH(#REF!,#REF!,0)-1,1,,COUNTA(#REF!))</definedName>
    <definedName name="EV_EBITDA_2">OFFSET(#REF!,MATCH(#REF!,#REF!,0)-1,1,,COUNTA(#REF!))</definedName>
    <definedName name="EV_EBITDA_3" localSheetId="4">OFFSET(#REF!,MATCH(#REF!,#REF!,0)-1,1,,COUNTA(#REF!))</definedName>
    <definedName name="EV_EBITDA_3" localSheetId="15">OFFSET(#REF!,MATCH(#REF!,#REF!,0)-1,1,,COUNTA(#REF!))</definedName>
    <definedName name="EV_EBITDA_3">OFFSET(#REF!,MATCH(#REF!,#REF!,0)-1,1,,COUNTA(#REF!))</definedName>
    <definedName name="EV_EBITDA_4" localSheetId="4">OFFSET(#REF!,MATCH(#REF!,#REF!,0)-1,1,,COUNTA(#REF!))</definedName>
    <definedName name="EV_EBITDA_4" localSheetId="15">OFFSET(#REF!,MATCH(#REF!,#REF!,0)-1,1,,COUNTA(#REF!))</definedName>
    <definedName name="EV_EBITDA_4">OFFSET(#REF!,MATCH(#REF!,#REF!,0)-1,1,,COUNTA(#REF!))</definedName>
    <definedName name="EV_Sales_1" localSheetId="4">OFFSET(#REF!,MATCH(#REF!,#REF!,0)-1,1,,COUNTA(#REF!))</definedName>
    <definedName name="EV_Sales_1" localSheetId="15">OFFSET(#REF!,MATCH(#REF!,#REF!,0)-1,1,,COUNTA(#REF!))</definedName>
    <definedName name="EV_Sales_1">OFFSET(#REF!,MATCH(#REF!,#REF!,0)-1,1,,COUNTA(#REF!))</definedName>
    <definedName name="EV_Sales_2" localSheetId="4">OFFSET(#REF!,MATCH(#REF!,#REF!,0)-1,1,,COUNTA(#REF!))</definedName>
    <definedName name="EV_Sales_2" localSheetId="15">OFFSET(#REF!,MATCH(#REF!,#REF!,0)-1,1,,COUNTA(#REF!))</definedName>
    <definedName name="EV_Sales_2">OFFSET(#REF!,MATCH(#REF!,#REF!,0)-1,1,,COUNTA(#REF!))</definedName>
    <definedName name="EV_Sales_3" localSheetId="4">OFFSET(#REF!,MATCH(#REF!,#REF!,0)-1,1,,COUNTA(#REF!))</definedName>
    <definedName name="EV_Sales_3" localSheetId="15">OFFSET(#REF!,MATCH(#REF!,#REF!,0)-1,1,,COUNTA(#REF!))</definedName>
    <definedName name="EV_Sales_3">OFFSET(#REF!,MATCH(#REF!,#REF!,0)-1,1,,COUNTA(#REF!))</definedName>
    <definedName name="EV_Sales_4" localSheetId="4">OFFSET(#REF!,MATCH(#REF!,#REF!,0)-1,1,,COUNTA(#REF!))</definedName>
    <definedName name="EV_Sales_4" localSheetId="15">OFFSET(#REF!,MATCH(#REF!,#REF!,0)-1,1,,COUNTA(#REF!))</definedName>
    <definedName name="EV_Sales_4">OFFSET(#REF!,MATCH(#REF!,#REF!,0)-1,1,,COUNTA(#REF!))</definedName>
    <definedName name="evtab" localSheetId="4" hidden="1">{#N/A,#N/A,FALSE,"COVER";#N/A,#N/A,FALSE,"PF ASSUMPT";#N/A,#N/A,FALSE,"PF EPS";#N/A,#N/A,FALSE,"CASHFLOWS";#N/A,#N/A,FALSE,"BALANCESHEET"}</definedName>
    <definedName name="evtab" localSheetId="15" hidden="1">{#N/A,#N/A,FALSE,"COVER";#N/A,#N/A,FALSE,"PF ASSUMPT";#N/A,#N/A,FALSE,"PF EPS";#N/A,#N/A,FALSE,"CASHFLOWS";#N/A,#N/A,FALSE,"BALANCESHEET"}</definedName>
    <definedName name="evtab" hidden="1">{#N/A,#N/A,FALSE,"COVER";#N/A,#N/A,FALSE,"PF ASSUMPT";#N/A,#N/A,FALSE,"PF EPS";#N/A,#N/A,FALSE,"CASHFLOWS";#N/A,#N/A,FALSE,"BALANCESHEET"}</definedName>
    <definedName name="evtab_1" localSheetId="4" hidden="1">{#N/A,#N/A,FALSE,"COVER";#N/A,#N/A,FALSE,"PF ASSUMPT";#N/A,#N/A,FALSE,"PF EPS";#N/A,#N/A,FALSE,"CASHFLOWS";#N/A,#N/A,FALSE,"BALANCESHEET"}</definedName>
    <definedName name="evtab_1" hidden="1">{#N/A,#N/A,FALSE,"COVER";#N/A,#N/A,FALSE,"PF ASSUMPT";#N/A,#N/A,FALSE,"PF EPS";#N/A,#N/A,FALSE,"CASHFLOWS";#N/A,#N/A,FALSE,"BALANCESHEET"}</definedName>
    <definedName name="ex" localSheetId="4">#REF!</definedName>
    <definedName name="ex" localSheetId="15">#REF!</definedName>
    <definedName name="ex">#REF!</definedName>
    <definedName name="exec" localSheetId="4">#REF!</definedName>
    <definedName name="exec" localSheetId="15">#REF!</definedName>
    <definedName name="exec">#REF!</definedName>
    <definedName name="expacq" localSheetId="4">#REF!</definedName>
    <definedName name="expacq" localSheetId="15">#REF!</definedName>
    <definedName name="expacq">#REF!</definedName>
    <definedName name="ｆ" hidden="1">"iQShowAnnual"</definedName>
    <definedName name="fact" localSheetId="4">#REF!</definedName>
    <definedName name="fact" localSheetId="15">#REF!</definedName>
    <definedName name="fact">#REF!</definedName>
    <definedName name="Fashion_Outlet" localSheetId="4">#REF!</definedName>
    <definedName name="Fashion_Outlet" localSheetId="15">#REF!</definedName>
    <definedName name="Fashion_Outlet">#REF!</definedName>
    <definedName name="fdas" localSheetId="4" hidden="1">{"IS",#N/A,FALSE,"IS";"RPTIS",#N/A,FALSE,"RPTIS";"STATS",#N/A,FALSE,"STATS";"CELL",#N/A,FALSE,"CELL";"BS",#N/A,FALSE,"BS"}</definedName>
    <definedName name="fdas" localSheetId="15" hidden="1">{"IS",#N/A,FALSE,"IS";"RPTIS",#N/A,FALSE,"RPTIS";"STATS",#N/A,FALSE,"STATS";"CELL",#N/A,FALSE,"CELL";"BS",#N/A,FALSE,"BS"}</definedName>
    <definedName name="fdas" hidden="1">{"IS",#N/A,FALSE,"IS";"RPTIS",#N/A,FALSE,"RPTIS";"STATS",#N/A,FALSE,"STATS";"CELL",#N/A,FALSE,"CELL";"BS",#N/A,FALSE,"BS"}</definedName>
    <definedName name="fdas_1" localSheetId="4" hidden="1">{"IS",#N/A,FALSE,"IS";"RPTIS",#N/A,FALSE,"RPTIS";"STATS",#N/A,FALSE,"STATS";"CELL",#N/A,FALSE,"CELL";"BS",#N/A,FALSE,"BS"}</definedName>
    <definedName name="fdas_1" hidden="1">{"IS",#N/A,FALSE,"IS";"RPTIS",#N/A,FALSE,"RPTIS";"STATS",#N/A,FALSE,"STATS";"CELL",#N/A,FALSE,"CELL";"BS",#N/A,FALSE,"BS"}</definedName>
    <definedName name="FDP_0_1_aUrv" localSheetId="4" hidden="1">#REF!</definedName>
    <definedName name="FDP_0_1_aUrv" localSheetId="15" hidden="1">#REF!</definedName>
    <definedName name="FDP_0_1_aUrv" hidden="1">#REF!</definedName>
    <definedName name="FDP_1_1_aUrv" localSheetId="4" hidden="1">#REF!</definedName>
    <definedName name="FDP_1_1_aUrv" localSheetId="15" hidden="1">#REF!</definedName>
    <definedName name="FDP_1_1_aUrv" hidden="1">#REF!</definedName>
    <definedName name="FDP_10_1_aUrv" localSheetId="4" hidden="1">#REF!</definedName>
    <definedName name="FDP_10_1_aUrv" localSheetId="15" hidden="1">#REF!</definedName>
    <definedName name="FDP_10_1_aUrv" hidden="1">#REF!</definedName>
    <definedName name="FDP_100_1_aUrv" localSheetId="4" hidden="1">#REF!</definedName>
    <definedName name="FDP_100_1_aUrv" localSheetId="15" hidden="1">#REF!</definedName>
    <definedName name="FDP_100_1_aUrv" hidden="1">#REF!</definedName>
    <definedName name="FDP_101_1_aUrv" localSheetId="4" hidden="1">#REF!</definedName>
    <definedName name="FDP_101_1_aUrv" localSheetId="15" hidden="1">#REF!</definedName>
    <definedName name="FDP_101_1_aUrv" hidden="1">#REF!</definedName>
    <definedName name="FDP_102_1_aUrv" localSheetId="4" hidden="1">#REF!</definedName>
    <definedName name="FDP_102_1_aUrv" localSheetId="15" hidden="1">#REF!</definedName>
    <definedName name="FDP_102_1_aUrv" hidden="1">#REF!</definedName>
    <definedName name="FDP_103_1_aUrv" localSheetId="4" hidden="1">#REF!</definedName>
    <definedName name="FDP_103_1_aUrv" localSheetId="15" hidden="1">#REF!</definedName>
    <definedName name="FDP_103_1_aUrv" hidden="1">#REF!</definedName>
    <definedName name="FDP_104_1_aUrv" localSheetId="4" hidden="1">#REF!</definedName>
    <definedName name="FDP_104_1_aUrv" localSheetId="15" hidden="1">#REF!</definedName>
    <definedName name="FDP_104_1_aUrv" hidden="1">#REF!</definedName>
    <definedName name="FDP_105_1_aUrv" localSheetId="4" hidden="1">#REF!</definedName>
    <definedName name="FDP_105_1_aUrv" localSheetId="15" hidden="1">#REF!</definedName>
    <definedName name="FDP_105_1_aUrv" hidden="1">#REF!</definedName>
    <definedName name="FDP_106_1_aUrv" localSheetId="4" hidden="1">#REF!</definedName>
    <definedName name="FDP_106_1_aUrv" localSheetId="15" hidden="1">#REF!</definedName>
    <definedName name="FDP_106_1_aUrv" hidden="1">#REF!</definedName>
    <definedName name="FDP_107_1_aUrv" localSheetId="4" hidden="1">#REF!</definedName>
    <definedName name="FDP_107_1_aUrv" localSheetId="15" hidden="1">#REF!</definedName>
    <definedName name="FDP_107_1_aUrv" hidden="1">#REF!</definedName>
    <definedName name="FDP_108_1_aUrv" localSheetId="4" hidden="1">#REF!</definedName>
    <definedName name="FDP_108_1_aUrv" localSheetId="15" hidden="1">#REF!</definedName>
    <definedName name="FDP_108_1_aUrv" hidden="1">#REF!</definedName>
    <definedName name="FDP_109_1_aUrv" localSheetId="4" hidden="1">#REF!</definedName>
    <definedName name="FDP_109_1_aUrv" localSheetId="15" hidden="1">#REF!</definedName>
    <definedName name="FDP_109_1_aUrv" hidden="1">#REF!</definedName>
    <definedName name="FDP_11_1_aDrv" localSheetId="4" hidden="1">#REF!</definedName>
    <definedName name="FDP_11_1_aDrv" localSheetId="15" hidden="1">#REF!</definedName>
    <definedName name="FDP_11_1_aDrv" hidden="1">#REF!</definedName>
    <definedName name="FDP_110_1_aUrv" localSheetId="4" hidden="1">#REF!</definedName>
    <definedName name="FDP_110_1_aUrv" localSheetId="15" hidden="1">#REF!</definedName>
    <definedName name="FDP_110_1_aUrv" hidden="1">#REF!</definedName>
    <definedName name="FDP_111_1_aUrv" localSheetId="4" hidden="1">#REF!</definedName>
    <definedName name="FDP_111_1_aUrv" localSheetId="15" hidden="1">#REF!</definedName>
    <definedName name="FDP_111_1_aUrv" hidden="1">#REF!</definedName>
    <definedName name="FDP_112_1_aUrv" localSheetId="4" hidden="1">#REF!</definedName>
    <definedName name="FDP_112_1_aUrv" localSheetId="15" hidden="1">#REF!</definedName>
    <definedName name="FDP_112_1_aUrv" hidden="1">#REF!</definedName>
    <definedName name="FDP_113_1_aUrv" localSheetId="4" hidden="1">#REF!</definedName>
    <definedName name="FDP_113_1_aUrv" localSheetId="15" hidden="1">#REF!</definedName>
    <definedName name="FDP_113_1_aUrv" hidden="1">#REF!</definedName>
    <definedName name="FDP_114_1_aUrv" localSheetId="4" hidden="1">#REF!</definedName>
    <definedName name="FDP_114_1_aUrv" localSheetId="15" hidden="1">#REF!</definedName>
    <definedName name="FDP_114_1_aUrv" hidden="1">#REF!</definedName>
    <definedName name="FDP_115_1_aUrv" localSheetId="4" hidden="1">#REF!</definedName>
    <definedName name="FDP_115_1_aUrv" localSheetId="15" hidden="1">#REF!</definedName>
    <definedName name="FDP_115_1_aUrv" hidden="1">#REF!</definedName>
    <definedName name="FDP_116_1_aUrv" localSheetId="4" hidden="1">#REF!</definedName>
    <definedName name="FDP_116_1_aUrv" localSheetId="15" hidden="1">#REF!</definedName>
    <definedName name="FDP_116_1_aUrv" hidden="1">#REF!</definedName>
    <definedName name="FDP_117_1_aUrv" localSheetId="4" hidden="1">#REF!</definedName>
    <definedName name="FDP_117_1_aUrv" localSheetId="15" hidden="1">#REF!</definedName>
    <definedName name="FDP_117_1_aUrv" hidden="1">#REF!</definedName>
    <definedName name="FDP_118_1_aUrv" localSheetId="4" hidden="1">#REF!</definedName>
    <definedName name="FDP_118_1_aUrv" localSheetId="15" hidden="1">#REF!</definedName>
    <definedName name="FDP_118_1_aUrv" hidden="1">#REF!</definedName>
    <definedName name="FDP_119_1_aUrv" localSheetId="4" hidden="1">#REF!</definedName>
    <definedName name="FDP_119_1_aUrv" localSheetId="15" hidden="1">#REF!</definedName>
    <definedName name="FDP_119_1_aUrv" hidden="1">#REF!</definedName>
    <definedName name="FDP_12_1_aDrv" localSheetId="4" hidden="1">#REF!</definedName>
    <definedName name="FDP_12_1_aDrv" localSheetId="15" hidden="1">#REF!</definedName>
    <definedName name="FDP_12_1_aDrv" hidden="1">#REF!</definedName>
    <definedName name="FDP_120_1_aUrv" localSheetId="4" hidden="1">#REF!</definedName>
    <definedName name="FDP_120_1_aUrv" localSheetId="15" hidden="1">#REF!</definedName>
    <definedName name="FDP_120_1_aUrv" hidden="1">#REF!</definedName>
    <definedName name="FDP_121_1_aUrv" localSheetId="4" hidden="1">#REF!</definedName>
    <definedName name="FDP_121_1_aUrv" localSheetId="15" hidden="1">#REF!</definedName>
    <definedName name="FDP_121_1_aUrv" hidden="1">#REF!</definedName>
    <definedName name="FDP_122_1_aUrv" localSheetId="4" hidden="1">#REF!</definedName>
    <definedName name="FDP_122_1_aUrv" localSheetId="15" hidden="1">#REF!</definedName>
    <definedName name="FDP_122_1_aUrv" hidden="1">#REF!</definedName>
    <definedName name="FDP_123_1_aUrv" localSheetId="4" hidden="1">#REF!</definedName>
    <definedName name="FDP_123_1_aUrv" localSheetId="15" hidden="1">#REF!</definedName>
    <definedName name="FDP_123_1_aUrv" hidden="1">#REF!</definedName>
    <definedName name="FDP_124_1_aUrv" localSheetId="4" hidden="1">#REF!</definedName>
    <definedName name="FDP_124_1_aUrv" localSheetId="15" hidden="1">#REF!</definedName>
    <definedName name="FDP_124_1_aUrv" hidden="1">#REF!</definedName>
    <definedName name="FDP_125_1_aUrv" localSheetId="4" hidden="1">#REF!</definedName>
    <definedName name="FDP_125_1_aUrv" localSheetId="15" hidden="1">#REF!</definedName>
    <definedName name="FDP_125_1_aUrv" hidden="1">#REF!</definedName>
    <definedName name="FDP_126_1_aUrv" localSheetId="4" hidden="1">#REF!</definedName>
    <definedName name="FDP_126_1_aUrv" localSheetId="15" hidden="1">#REF!</definedName>
    <definedName name="FDP_126_1_aUrv" hidden="1">#REF!</definedName>
    <definedName name="FDP_127_1_aUrv" localSheetId="4" hidden="1">#REF!</definedName>
    <definedName name="FDP_127_1_aUrv" localSheetId="15" hidden="1">#REF!</definedName>
    <definedName name="FDP_127_1_aUrv" hidden="1">#REF!</definedName>
    <definedName name="FDP_128_1_aUrv" localSheetId="4" hidden="1">#REF!</definedName>
    <definedName name="FDP_128_1_aUrv" localSheetId="15" hidden="1">#REF!</definedName>
    <definedName name="FDP_128_1_aUrv" hidden="1">#REF!</definedName>
    <definedName name="FDP_129_1_aUrv" localSheetId="4" hidden="1">#REF!</definedName>
    <definedName name="FDP_129_1_aUrv" localSheetId="15" hidden="1">#REF!</definedName>
    <definedName name="FDP_129_1_aUrv" hidden="1">#REF!</definedName>
    <definedName name="FDP_13_1_aDrv" localSheetId="4" hidden="1">#REF!</definedName>
    <definedName name="FDP_13_1_aDrv" localSheetId="15" hidden="1">#REF!</definedName>
    <definedName name="FDP_13_1_aDrv" hidden="1">#REF!</definedName>
    <definedName name="FDP_130_1_aUrv" localSheetId="4" hidden="1">#REF!</definedName>
    <definedName name="FDP_130_1_aUrv" localSheetId="15" hidden="1">#REF!</definedName>
    <definedName name="FDP_130_1_aUrv" hidden="1">#REF!</definedName>
    <definedName name="FDP_131_1_aUrv" localSheetId="4" hidden="1">#REF!</definedName>
    <definedName name="FDP_131_1_aUrv" localSheetId="15" hidden="1">#REF!</definedName>
    <definedName name="FDP_131_1_aUrv" hidden="1">#REF!</definedName>
    <definedName name="FDP_132_1_aUrv" localSheetId="4" hidden="1">#REF!</definedName>
    <definedName name="FDP_132_1_aUrv" localSheetId="15" hidden="1">#REF!</definedName>
    <definedName name="FDP_132_1_aUrv" hidden="1">#REF!</definedName>
    <definedName name="FDP_133_1_aUrv" localSheetId="4" hidden="1">#REF!</definedName>
    <definedName name="FDP_133_1_aUrv" localSheetId="15" hidden="1">#REF!</definedName>
    <definedName name="FDP_133_1_aUrv" hidden="1">#REF!</definedName>
    <definedName name="FDP_134_1_aUrv" localSheetId="4" hidden="1">#REF!</definedName>
    <definedName name="FDP_134_1_aUrv" localSheetId="15" hidden="1">#REF!</definedName>
    <definedName name="FDP_134_1_aUrv" hidden="1">#REF!</definedName>
    <definedName name="FDP_135_1_aUrv" localSheetId="4" hidden="1">#REF!</definedName>
    <definedName name="FDP_135_1_aUrv" localSheetId="15" hidden="1">#REF!</definedName>
    <definedName name="FDP_135_1_aUrv" hidden="1">#REF!</definedName>
    <definedName name="FDP_136_1_aSrv" localSheetId="4" hidden="1">#REF!</definedName>
    <definedName name="FDP_136_1_aSrv" localSheetId="15" hidden="1">#REF!</definedName>
    <definedName name="FDP_136_1_aSrv" hidden="1">#REF!</definedName>
    <definedName name="FDP_137_1_aUrv" localSheetId="4" hidden="1">#REF!</definedName>
    <definedName name="FDP_137_1_aUrv" localSheetId="15" hidden="1">#REF!</definedName>
    <definedName name="FDP_137_1_aUrv" hidden="1">#REF!</definedName>
    <definedName name="FDP_138_1_aUrv" localSheetId="4" hidden="1">#REF!</definedName>
    <definedName name="FDP_138_1_aUrv" localSheetId="15" hidden="1">#REF!</definedName>
    <definedName name="FDP_138_1_aUrv" hidden="1">#REF!</definedName>
    <definedName name="FDP_139_1_aUrv" localSheetId="4" hidden="1">#REF!</definedName>
    <definedName name="FDP_139_1_aUrv" localSheetId="15" hidden="1">#REF!</definedName>
    <definedName name="FDP_139_1_aUrv" hidden="1">#REF!</definedName>
    <definedName name="FDP_14_1_aDrv" localSheetId="4" hidden="1">#REF!</definedName>
    <definedName name="FDP_14_1_aDrv" localSheetId="15" hidden="1">#REF!</definedName>
    <definedName name="FDP_14_1_aDrv" hidden="1">#REF!</definedName>
    <definedName name="FDP_140_1_aUrv" localSheetId="4" hidden="1">#REF!</definedName>
    <definedName name="FDP_140_1_aUrv" localSheetId="15" hidden="1">#REF!</definedName>
    <definedName name="FDP_140_1_aUrv" hidden="1">#REF!</definedName>
    <definedName name="FDP_141_1_aSrv" localSheetId="4" hidden="1">#REF!</definedName>
    <definedName name="FDP_141_1_aSrv" localSheetId="15" hidden="1">#REF!</definedName>
    <definedName name="FDP_141_1_aSrv" hidden="1">#REF!</definedName>
    <definedName name="FDP_142_1_aUrv" localSheetId="4" hidden="1">#REF!</definedName>
    <definedName name="FDP_142_1_aUrv" localSheetId="15" hidden="1">#REF!</definedName>
    <definedName name="FDP_142_1_aUrv" hidden="1">#REF!</definedName>
    <definedName name="FDP_143_1_aUrv" localSheetId="4" hidden="1">#REF!</definedName>
    <definedName name="FDP_143_1_aUrv" localSheetId="15" hidden="1">#REF!</definedName>
    <definedName name="FDP_143_1_aUrv" hidden="1">#REF!</definedName>
    <definedName name="FDP_144_1_aUrv" localSheetId="4" hidden="1">#REF!</definedName>
    <definedName name="FDP_144_1_aUrv" localSheetId="15" hidden="1">#REF!</definedName>
    <definedName name="FDP_144_1_aUrv" hidden="1">#REF!</definedName>
    <definedName name="FDP_145_1_aUrv" localSheetId="4" hidden="1">#REF!</definedName>
    <definedName name="FDP_145_1_aUrv" localSheetId="15" hidden="1">#REF!</definedName>
    <definedName name="FDP_145_1_aUrv" hidden="1">#REF!</definedName>
    <definedName name="FDP_146_1_aUrv" localSheetId="4" hidden="1">#REF!</definedName>
    <definedName name="FDP_146_1_aUrv" localSheetId="15" hidden="1">#REF!</definedName>
    <definedName name="FDP_146_1_aUrv" hidden="1">#REF!</definedName>
    <definedName name="FDP_147_1_aUrv" localSheetId="4" hidden="1">#REF!</definedName>
    <definedName name="FDP_147_1_aUrv" localSheetId="15" hidden="1">#REF!</definedName>
    <definedName name="FDP_147_1_aUrv" hidden="1">#REF!</definedName>
    <definedName name="FDP_148_1_aUrv" localSheetId="4" hidden="1">#REF!</definedName>
    <definedName name="FDP_148_1_aUrv" localSheetId="15" hidden="1">#REF!</definedName>
    <definedName name="FDP_148_1_aUrv" hidden="1">#REF!</definedName>
    <definedName name="FDP_149_1_aUrv" localSheetId="4" hidden="1">#REF!</definedName>
    <definedName name="FDP_149_1_aUrv" localSheetId="15" hidden="1">#REF!</definedName>
    <definedName name="FDP_149_1_aUrv" hidden="1">#REF!</definedName>
    <definedName name="FDP_15_1_aUrv" localSheetId="4" hidden="1">#REF!</definedName>
    <definedName name="FDP_15_1_aUrv" localSheetId="15" hidden="1">#REF!</definedName>
    <definedName name="FDP_15_1_aUrv" hidden="1">#REF!</definedName>
    <definedName name="FDP_150_1_aUrv" localSheetId="4" hidden="1">#REF!</definedName>
    <definedName name="FDP_150_1_aUrv" localSheetId="15" hidden="1">#REF!</definedName>
    <definedName name="FDP_150_1_aUrv" hidden="1">#REF!</definedName>
    <definedName name="FDP_151_1_aUrv" localSheetId="4" hidden="1">#REF!</definedName>
    <definedName name="FDP_151_1_aUrv" localSheetId="15" hidden="1">#REF!</definedName>
    <definedName name="FDP_151_1_aUrv" hidden="1">#REF!</definedName>
    <definedName name="FDP_152_1_aUrv" localSheetId="4" hidden="1">#REF!</definedName>
    <definedName name="FDP_152_1_aUrv" localSheetId="15" hidden="1">#REF!</definedName>
    <definedName name="FDP_152_1_aUrv" hidden="1">#REF!</definedName>
    <definedName name="FDP_153_1_aUrv" localSheetId="4" hidden="1">#REF!</definedName>
    <definedName name="FDP_153_1_aUrv" localSheetId="15" hidden="1">#REF!</definedName>
    <definedName name="FDP_153_1_aUrv" hidden="1">#REF!</definedName>
    <definedName name="FDP_154_1_aUrv" localSheetId="4" hidden="1">#REF!</definedName>
    <definedName name="FDP_154_1_aUrv" localSheetId="15" hidden="1">#REF!</definedName>
    <definedName name="FDP_154_1_aUrv" hidden="1">#REF!</definedName>
    <definedName name="FDP_155_1_aSrv" localSheetId="4" hidden="1">#REF!</definedName>
    <definedName name="FDP_155_1_aSrv" localSheetId="15" hidden="1">#REF!</definedName>
    <definedName name="FDP_155_1_aSrv" hidden="1">#REF!</definedName>
    <definedName name="FDP_156_1_aUrv" localSheetId="4" hidden="1">#REF!</definedName>
    <definedName name="FDP_156_1_aUrv" localSheetId="15" hidden="1">#REF!</definedName>
    <definedName name="FDP_156_1_aUrv" hidden="1">#REF!</definedName>
    <definedName name="FDP_157_1_aSrv" localSheetId="4" hidden="1">#REF!</definedName>
    <definedName name="FDP_157_1_aSrv" localSheetId="15" hidden="1">#REF!</definedName>
    <definedName name="FDP_157_1_aSrv" hidden="1">#REF!</definedName>
    <definedName name="FDP_158_1_aUrv" localSheetId="4" hidden="1">#REF!</definedName>
    <definedName name="FDP_158_1_aUrv" localSheetId="15" hidden="1">#REF!</definedName>
    <definedName name="FDP_158_1_aUrv" hidden="1">#REF!</definedName>
    <definedName name="FDP_159_1_aSrv" localSheetId="4" hidden="1">#REF!</definedName>
    <definedName name="FDP_159_1_aSrv" localSheetId="15" hidden="1">#REF!</definedName>
    <definedName name="FDP_159_1_aSrv" hidden="1">#REF!</definedName>
    <definedName name="FDP_16_1_aDrv" localSheetId="4" hidden="1">#REF!</definedName>
    <definedName name="FDP_16_1_aDrv" localSheetId="15" hidden="1">#REF!</definedName>
    <definedName name="FDP_16_1_aDrv" hidden="1">#REF!</definedName>
    <definedName name="FDP_160_1_aUrv" localSheetId="4" hidden="1">#REF!</definedName>
    <definedName name="FDP_160_1_aUrv" localSheetId="15" hidden="1">#REF!</definedName>
    <definedName name="FDP_160_1_aUrv" hidden="1">#REF!</definedName>
    <definedName name="FDP_161_1_aSrv" localSheetId="4" hidden="1">#REF!</definedName>
    <definedName name="FDP_161_1_aSrv" localSheetId="15" hidden="1">#REF!</definedName>
    <definedName name="FDP_161_1_aSrv" hidden="1">#REF!</definedName>
    <definedName name="FDP_162_1_aUrv" localSheetId="4" hidden="1">#REF!</definedName>
    <definedName name="FDP_162_1_aUrv" localSheetId="15" hidden="1">#REF!</definedName>
    <definedName name="FDP_162_1_aUrv" hidden="1">#REF!</definedName>
    <definedName name="FDP_163_1_aSrv" localSheetId="4" hidden="1">#REF!</definedName>
    <definedName name="FDP_163_1_aSrv" localSheetId="15" hidden="1">#REF!</definedName>
    <definedName name="FDP_163_1_aSrv" hidden="1">#REF!</definedName>
    <definedName name="FDP_164_1_aUrv" localSheetId="4" hidden="1">#REF!</definedName>
    <definedName name="FDP_164_1_aUrv" localSheetId="15" hidden="1">#REF!</definedName>
    <definedName name="FDP_164_1_aUrv" hidden="1">#REF!</definedName>
    <definedName name="FDP_165_1_aSrv" localSheetId="4" hidden="1">#REF!</definedName>
    <definedName name="FDP_165_1_aSrv" localSheetId="15" hidden="1">#REF!</definedName>
    <definedName name="FDP_165_1_aSrv" hidden="1">#REF!</definedName>
    <definedName name="FDP_166_1_aDrv" localSheetId="4" hidden="1">#REF!</definedName>
    <definedName name="FDP_166_1_aDrv" localSheetId="15" hidden="1">#REF!</definedName>
    <definedName name="FDP_166_1_aDrv" hidden="1">#REF!</definedName>
    <definedName name="FDP_167_1_aDrv" localSheetId="4" hidden="1">#REF!</definedName>
    <definedName name="FDP_167_1_aDrv" localSheetId="15" hidden="1">#REF!</definedName>
    <definedName name="FDP_167_1_aDrv" hidden="1">#REF!</definedName>
    <definedName name="FDP_168_1_aDrv" localSheetId="4" hidden="1">#REF!</definedName>
    <definedName name="FDP_168_1_aDrv" localSheetId="15" hidden="1">#REF!</definedName>
    <definedName name="FDP_168_1_aDrv" hidden="1">#REF!</definedName>
    <definedName name="FDP_169_1_aDrv" localSheetId="4" hidden="1">#REF!</definedName>
    <definedName name="FDP_169_1_aDrv" localSheetId="15" hidden="1">#REF!</definedName>
    <definedName name="FDP_169_1_aDrv" hidden="1">#REF!</definedName>
    <definedName name="FDP_17_1_aUrv" localSheetId="4" hidden="1">#REF!</definedName>
    <definedName name="FDP_17_1_aUrv" localSheetId="15" hidden="1">#REF!</definedName>
    <definedName name="FDP_17_1_aUrv" hidden="1">#REF!</definedName>
    <definedName name="FDP_170_1_aDrv" localSheetId="4" hidden="1">#REF!</definedName>
    <definedName name="FDP_170_1_aDrv" localSheetId="15" hidden="1">#REF!</definedName>
    <definedName name="FDP_170_1_aDrv" hidden="1">#REF!</definedName>
    <definedName name="FDP_171_1_aDrv" localSheetId="4" hidden="1">#REF!</definedName>
    <definedName name="FDP_171_1_aDrv" localSheetId="15" hidden="1">#REF!</definedName>
    <definedName name="FDP_171_1_aDrv" hidden="1">#REF!</definedName>
    <definedName name="FDP_172_1_aDrv" localSheetId="4" hidden="1">#REF!</definedName>
    <definedName name="FDP_172_1_aDrv" localSheetId="15" hidden="1">#REF!</definedName>
    <definedName name="FDP_172_1_aDrv" hidden="1">#REF!</definedName>
    <definedName name="FDP_173_1_aDrv" localSheetId="4" hidden="1">#REF!</definedName>
    <definedName name="FDP_173_1_aDrv" localSheetId="15" hidden="1">#REF!</definedName>
    <definedName name="FDP_173_1_aDrv" hidden="1">#REF!</definedName>
    <definedName name="FDP_174_1_aDrv" localSheetId="4" hidden="1">#REF!</definedName>
    <definedName name="FDP_174_1_aDrv" localSheetId="15" hidden="1">#REF!</definedName>
    <definedName name="FDP_174_1_aDrv" hidden="1">#REF!</definedName>
    <definedName name="FDP_175_1_aDrv" localSheetId="4" hidden="1">#REF!</definedName>
    <definedName name="FDP_175_1_aDrv" localSheetId="15" hidden="1">#REF!</definedName>
    <definedName name="FDP_175_1_aDrv" hidden="1">#REF!</definedName>
    <definedName name="FDP_176_1_aDrv" localSheetId="4" hidden="1">#REF!</definedName>
    <definedName name="FDP_176_1_aDrv" localSheetId="15" hidden="1">#REF!</definedName>
    <definedName name="FDP_176_1_aDrv" hidden="1">#REF!</definedName>
    <definedName name="FDP_177_1_aDrv" localSheetId="4" hidden="1">#REF!</definedName>
    <definedName name="FDP_177_1_aDrv" localSheetId="15" hidden="1">#REF!</definedName>
    <definedName name="FDP_177_1_aDrv" hidden="1">#REF!</definedName>
    <definedName name="FDP_178_1_aDrv" localSheetId="4" hidden="1">#REF!</definedName>
    <definedName name="FDP_178_1_aDrv" localSheetId="15" hidden="1">#REF!</definedName>
    <definedName name="FDP_178_1_aDrv" hidden="1">#REF!</definedName>
    <definedName name="FDP_179_1_aUrv" localSheetId="4" hidden="1">#REF!</definedName>
    <definedName name="FDP_179_1_aUrv" localSheetId="15" hidden="1">#REF!</definedName>
    <definedName name="FDP_179_1_aUrv" hidden="1">#REF!</definedName>
    <definedName name="FDP_18_1_aUrv" localSheetId="4" hidden="1">#REF!</definedName>
    <definedName name="FDP_18_1_aUrv" localSheetId="15" hidden="1">#REF!</definedName>
    <definedName name="FDP_18_1_aUrv" hidden="1">#REF!</definedName>
    <definedName name="FDP_180_1_aUrv" localSheetId="4" hidden="1">#REF!</definedName>
    <definedName name="FDP_180_1_aUrv" localSheetId="15" hidden="1">#REF!</definedName>
    <definedName name="FDP_180_1_aUrv" hidden="1">#REF!</definedName>
    <definedName name="FDP_181_1_aUrv" localSheetId="4" hidden="1">#REF!</definedName>
    <definedName name="FDP_181_1_aUrv" localSheetId="15" hidden="1">#REF!</definedName>
    <definedName name="FDP_181_1_aUrv" hidden="1">#REF!</definedName>
    <definedName name="FDP_182_1_aDrv" localSheetId="4" hidden="1">#REF!</definedName>
    <definedName name="FDP_182_1_aDrv" localSheetId="15" hidden="1">#REF!</definedName>
    <definedName name="FDP_182_1_aDrv" hidden="1">#REF!</definedName>
    <definedName name="FDP_183_1_aDrv" localSheetId="4" hidden="1">#REF!</definedName>
    <definedName name="FDP_183_1_aDrv" localSheetId="15" hidden="1">#REF!</definedName>
    <definedName name="FDP_183_1_aDrv" hidden="1">#REF!</definedName>
    <definedName name="FDP_184_1_aUdv" localSheetId="4" hidden="1">#REF!</definedName>
    <definedName name="FDP_184_1_aUdv" localSheetId="15" hidden="1">#REF!</definedName>
    <definedName name="FDP_184_1_aUdv" hidden="1">#REF!</definedName>
    <definedName name="FDP_185_1_aUdv" localSheetId="4" hidden="1">#REF!</definedName>
    <definedName name="FDP_185_1_aUdv" localSheetId="15" hidden="1">#REF!</definedName>
    <definedName name="FDP_185_1_aUdv" hidden="1">#REF!</definedName>
    <definedName name="FDP_186_1_aUdv" localSheetId="4" hidden="1">#REF!</definedName>
    <definedName name="FDP_186_1_aUdv" localSheetId="15" hidden="1">#REF!</definedName>
    <definedName name="FDP_186_1_aUdv" hidden="1">#REF!</definedName>
    <definedName name="FDP_187_1_aUdv" localSheetId="4" hidden="1">#REF!</definedName>
    <definedName name="FDP_187_1_aUdv" localSheetId="15" hidden="1">#REF!</definedName>
    <definedName name="FDP_187_1_aUdv" hidden="1">#REF!</definedName>
    <definedName name="FDP_188_1_aUdv" localSheetId="4" hidden="1">#REF!</definedName>
    <definedName name="FDP_188_1_aUdv" localSheetId="15" hidden="1">#REF!</definedName>
    <definedName name="FDP_188_1_aUdv" hidden="1">#REF!</definedName>
    <definedName name="FDP_189_1_aUdv" localSheetId="4" hidden="1">#REF!</definedName>
    <definedName name="FDP_189_1_aUdv" localSheetId="15" hidden="1">#REF!</definedName>
    <definedName name="FDP_189_1_aUdv" hidden="1">#REF!</definedName>
    <definedName name="FDP_19_1_aDrv" localSheetId="4" hidden="1">#REF!</definedName>
    <definedName name="FDP_19_1_aDrv" localSheetId="15" hidden="1">#REF!</definedName>
    <definedName name="FDP_19_1_aDrv" hidden="1">#REF!</definedName>
    <definedName name="FDP_190_1_aUdv" localSheetId="4" hidden="1">#REF!</definedName>
    <definedName name="FDP_190_1_aUdv" localSheetId="15" hidden="1">#REF!</definedName>
    <definedName name="FDP_190_1_aUdv" hidden="1">#REF!</definedName>
    <definedName name="FDP_191_1_aUdv" localSheetId="4" hidden="1">#REF!</definedName>
    <definedName name="FDP_191_1_aUdv" localSheetId="15" hidden="1">#REF!</definedName>
    <definedName name="FDP_191_1_aUdv" hidden="1">#REF!</definedName>
    <definedName name="FDP_192_1_aUdv" localSheetId="4" hidden="1">#REF!</definedName>
    <definedName name="FDP_192_1_aUdv" localSheetId="15" hidden="1">#REF!</definedName>
    <definedName name="FDP_192_1_aUdv" hidden="1">#REF!</definedName>
    <definedName name="FDP_193_1_aUdv" localSheetId="4" hidden="1">#REF!</definedName>
    <definedName name="FDP_193_1_aUdv" localSheetId="15" hidden="1">#REF!</definedName>
    <definedName name="FDP_193_1_aUdv" hidden="1">#REF!</definedName>
    <definedName name="FDP_194_1_aUdv" localSheetId="4" hidden="1">#REF!</definedName>
    <definedName name="FDP_194_1_aUdv" localSheetId="15" hidden="1">#REF!</definedName>
    <definedName name="FDP_194_1_aUdv" hidden="1">#REF!</definedName>
    <definedName name="FDP_195_1_aUdv" localSheetId="4" hidden="1">#REF!</definedName>
    <definedName name="FDP_195_1_aUdv" localSheetId="15" hidden="1">#REF!</definedName>
    <definedName name="FDP_195_1_aUdv" hidden="1">#REF!</definedName>
    <definedName name="FDP_196_1_aUdv" localSheetId="4" hidden="1">#REF!</definedName>
    <definedName name="FDP_196_1_aUdv" localSheetId="15" hidden="1">#REF!</definedName>
    <definedName name="FDP_196_1_aUdv" hidden="1">#REF!</definedName>
    <definedName name="FDP_197_1_aUdv" localSheetId="4" hidden="1">#REF!</definedName>
    <definedName name="FDP_197_1_aUdv" localSheetId="15" hidden="1">#REF!</definedName>
    <definedName name="FDP_197_1_aUdv" hidden="1">#REF!</definedName>
    <definedName name="FDP_198_1_aUdv" localSheetId="4" hidden="1">#REF!</definedName>
    <definedName name="FDP_198_1_aUdv" localSheetId="15" hidden="1">#REF!</definedName>
    <definedName name="FDP_198_1_aUdv" hidden="1">#REF!</definedName>
    <definedName name="FDP_199_1_aUdv" localSheetId="4" hidden="1">#REF!</definedName>
    <definedName name="FDP_199_1_aUdv" localSheetId="15" hidden="1">#REF!</definedName>
    <definedName name="FDP_199_1_aUdv" hidden="1">#REF!</definedName>
    <definedName name="FDP_2_1_aUrv" localSheetId="4" hidden="1">#REF!</definedName>
    <definedName name="FDP_2_1_aUrv" localSheetId="15" hidden="1">#REF!</definedName>
    <definedName name="FDP_2_1_aUrv" hidden="1">#REF!</definedName>
    <definedName name="FDP_20_1_aDrv" localSheetId="4" hidden="1">#REF!</definedName>
    <definedName name="FDP_20_1_aDrv" localSheetId="15" hidden="1">#REF!</definedName>
    <definedName name="FDP_20_1_aDrv" hidden="1">#REF!</definedName>
    <definedName name="FDP_200_1_aDdv" localSheetId="4" hidden="1">#REF!</definedName>
    <definedName name="FDP_200_1_aDdv" localSheetId="15" hidden="1">#REF!</definedName>
    <definedName name="FDP_200_1_aDdv" hidden="1">#REF!</definedName>
    <definedName name="FDP_201_1_aDdv" localSheetId="4" hidden="1">#REF!</definedName>
    <definedName name="FDP_201_1_aDdv" localSheetId="15" hidden="1">#REF!</definedName>
    <definedName name="FDP_201_1_aDdv" hidden="1">#REF!</definedName>
    <definedName name="FDP_202_1_aDdv" localSheetId="4" hidden="1">#REF!</definedName>
    <definedName name="FDP_202_1_aDdv" localSheetId="15" hidden="1">#REF!</definedName>
    <definedName name="FDP_202_1_aDdv" hidden="1">#REF!</definedName>
    <definedName name="FDP_203_1_aDdv" localSheetId="4" hidden="1">#REF!</definedName>
    <definedName name="FDP_203_1_aDdv" localSheetId="15" hidden="1">#REF!</definedName>
    <definedName name="FDP_203_1_aDdv" hidden="1">#REF!</definedName>
    <definedName name="FDP_204_1_aUrv" localSheetId="4" hidden="1">#REF!</definedName>
    <definedName name="FDP_204_1_aUrv" localSheetId="15" hidden="1">#REF!</definedName>
    <definedName name="FDP_204_1_aUrv" hidden="1">#REF!</definedName>
    <definedName name="FDP_205_1_aUrv" localSheetId="4" hidden="1">#REF!</definedName>
    <definedName name="FDP_205_1_aUrv" localSheetId="15" hidden="1">#REF!</definedName>
    <definedName name="FDP_205_1_aUrv" hidden="1">#REF!</definedName>
    <definedName name="FDP_206_1_aDrv" localSheetId="4" hidden="1">#REF!</definedName>
    <definedName name="FDP_206_1_aDrv" localSheetId="15" hidden="1">#REF!</definedName>
    <definedName name="FDP_206_1_aDrv" hidden="1">#REF!</definedName>
    <definedName name="FDP_21_1_aDrv" localSheetId="4" hidden="1">#REF!</definedName>
    <definedName name="FDP_21_1_aDrv" localSheetId="15" hidden="1">#REF!</definedName>
    <definedName name="FDP_21_1_aDrv" hidden="1">#REF!</definedName>
    <definedName name="FDP_22_1_aDrv" localSheetId="4" hidden="1">#REF!</definedName>
    <definedName name="FDP_22_1_aDrv" localSheetId="15" hidden="1">#REF!</definedName>
    <definedName name="FDP_22_1_aDrv" hidden="1">#REF!</definedName>
    <definedName name="FDP_23_1_aDrv" localSheetId="4" hidden="1">#REF!</definedName>
    <definedName name="FDP_23_1_aDrv" localSheetId="15" hidden="1">#REF!</definedName>
    <definedName name="FDP_23_1_aDrv" hidden="1">#REF!</definedName>
    <definedName name="FDP_24_1_aDrv" localSheetId="4" hidden="1">#REF!</definedName>
    <definedName name="FDP_24_1_aDrv" localSheetId="15" hidden="1">#REF!</definedName>
    <definedName name="FDP_24_1_aDrv" hidden="1">#REF!</definedName>
    <definedName name="FDP_25_1_aUrv" localSheetId="4" hidden="1">#REF!</definedName>
    <definedName name="FDP_25_1_aUrv" localSheetId="15" hidden="1">#REF!</definedName>
    <definedName name="FDP_25_1_aUrv" hidden="1">#REF!</definedName>
    <definedName name="FDP_26_1_aUrv" localSheetId="4" hidden="1">#REF!</definedName>
    <definedName name="FDP_26_1_aUrv" localSheetId="15" hidden="1">#REF!</definedName>
    <definedName name="FDP_26_1_aUrv" hidden="1">#REF!</definedName>
    <definedName name="FDP_27_1_aDrv" localSheetId="4" hidden="1">#REF!</definedName>
    <definedName name="FDP_27_1_aDrv" localSheetId="15" hidden="1">#REF!</definedName>
    <definedName name="FDP_27_1_aDrv" hidden="1">#REF!</definedName>
    <definedName name="FDP_28_1_aUrv" localSheetId="4" hidden="1">#REF!</definedName>
    <definedName name="FDP_28_1_aUrv" localSheetId="15" hidden="1">#REF!</definedName>
    <definedName name="FDP_28_1_aUrv" hidden="1">#REF!</definedName>
    <definedName name="FDP_29_1_aUrv" localSheetId="4" hidden="1">#REF!</definedName>
    <definedName name="FDP_29_1_aUrv" localSheetId="15" hidden="1">#REF!</definedName>
    <definedName name="FDP_29_1_aUrv" hidden="1">#REF!</definedName>
    <definedName name="FDP_3_1_aUrv" localSheetId="4" hidden="1">#REF!</definedName>
    <definedName name="FDP_3_1_aUrv" localSheetId="15" hidden="1">#REF!</definedName>
    <definedName name="FDP_3_1_aUrv" hidden="1">#REF!</definedName>
    <definedName name="FDP_30_1_aUrv" localSheetId="4" hidden="1">#REF!</definedName>
    <definedName name="FDP_30_1_aUrv" localSheetId="15" hidden="1">#REF!</definedName>
    <definedName name="FDP_30_1_aUrv" hidden="1">#REF!</definedName>
    <definedName name="FDP_31_1_aUrv" localSheetId="4" hidden="1">#REF!</definedName>
    <definedName name="FDP_31_1_aUrv" localSheetId="15" hidden="1">#REF!</definedName>
    <definedName name="FDP_31_1_aUrv" hidden="1">#REF!</definedName>
    <definedName name="FDP_32_1_aUrv" localSheetId="4" hidden="1">#REF!</definedName>
    <definedName name="FDP_32_1_aUrv" localSheetId="15" hidden="1">#REF!</definedName>
    <definedName name="FDP_32_1_aUrv" hidden="1">#REF!</definedName>
    <definedName name="FDP_33_1_aDrv" localSheetId="4" hidden="1">#REF!</definedName>
    <definedName name="FDP_33_1_aDrv" localSheetId="15" hidden="1">#REF!</definedName>
    <definedName name="FDP_33_1_aDrv" hidden="1">#REF!</definedName>
    <definedName name="FDP_34_1_aUrv" localSheetId="4" hidden="1">#REF!</definedName>
    <definedName name="FDP_34_1_aUrv" localSheetId="15" hidden="1">#REF!</definedName>
    <definedName name="FDP_34_1_aUrv" hidden="1">#REF!</definedName>
    <definedName name="FDP_35_1_aUrv" localSheetId="4" hidden="1">#REF!</definedName>
    <definedName name="FDP_35_1_aUrv" localSheetId="15" hidden="1">#REF!</definedName>
    <definedName name="FDP_35_1_aUrv" hidden="1">#REF!</definedName>
    <definedName name="FDP_36_1_aUrv" localSheetId="4" hidden="1">#REF!</definedName>
    <definedName name="FDP_36_1_aUrv" localSheetId="15" hidden="1">#REF!</definedName>
    <definedName name="FDP_36_1_aUrv" hidden="1">#REF!</definedName>
    <definedName name="FDP_37_1_aUrv" localSheetId="4" hidden="1">#REF!</definedName>
    <definedName name="FDP_37_1_aUrv" localSheetId="15" hidden="1">#REF!</definedName>
    <definedName name="FDP_37_1_aUrv" hidden="1">#REF!</definedName>
    <definedName name="FDP_38_1_aUrv" localSheetId="4" hidden="1">#REF!</definedName>
    <definedName name="FDP_38_1_aUrv" localSheetId="15" hidden="1">#REF!</definedName>
    <definedName name="FDP_38_1_aUrv" hidden="1">#REF!</definedName>
    <definedName name="FDP_39_1_aSrv" localSheetId="4" hidden="1">#REF!</definedName>
    <definedName name="FDP_39_1_aSrv" localSheetId="15" hidden="1">#REF!</definedName>
    <definedName name="FDP_39_1_aSrv" hidden="1">#REF!</definedName>
    <definedName name="FDP_4_1_aSrv" localSheetId="4" hidden="1">#REF!</definedName>
    <definedName name="FDP_4_1_aSrv" localSheetId="15" hidden="1">#REF!</definedName>
    <definedName name="FDP_4_1_aSrv" hidden="1">#REF!</definedName>
    <definedName name="FDP_40_1_aUrv" localSheetId="4" hidden="1">#REF!</definedName>
    <definedName name="FDP_40_1_aUrv" localSheetId="15" hidden="1">#REF!</definedName>
    <definedName name="FDP_40_1_aUrv" hidden="1">#REF!</definedName>
    <definedName name="FDP_41_1_aUrv" localSheetId="4" hidden="1">#REF!</definedName>
    <definedName name="FDP_41_1_aUrv" localSheetId="15" hidden="1">#REF!</definedName>
    <definedName name="FDP_41_1_aUrv" hidden="1">#REF!</definedName>
    <definedName name="FDP_42_1_aUrv" localSheetId="4" hidden="1">#REF!</definedName>
    <definedName name="FDP_42_1_aUrv" localSheetId="15" hidden="1">#REF!</definedName>
    <definedName name="FDP_42_1_aUrv" hidden="1">#REF!</definedName>
    <definedName name="FDP_43_1_aUrv" localSheetId="4" hidden="1">#REF!</definedName>
    <definedName name="FDP_43_1_aUrv" localSheetId="15" hidden="1">#REF!</definedName>
    <definedName name="FDP_43_1_aUrv" hidden="1">#REF!</definedName>
    <definedName name="FDP_44_1_aUrv" localSheetId="4" hidden="1">#REF!</definedName>
    <definedName name="FDP_44_1_aUrv" localSheetId="15" hidden="1">#REF!</definedName>
    <definedName name="FDP_44_1_aUrv" hidden="1">#REF!</definedName>
    <definedName name="FDP_45_1_aSrv" localSheetId="4" hidden="1">#REF!</definedName>
    <definedName name="FDP_45_1_aSrv" localSheetId="15" hidden="1">#REF!</definedName>
    <definedName name="FDP_45_1_aSrv" hidden="1">#REF!</definedName>
    <definedName name="FDP_46_1_aSrv" localSheetId="4" hidden="1">#REF!</definedName>
    <definedName name="FDP_46_1_aSrv" localSheetId="15" hidden="1">#REF!</definedName>
    <definedName name="FDP_46_1_aSrv" hidden="1">#REF!</definedName>
    <definedName name="FDP_47_1_aUrv" localSheetId="4" hidden="1">#REF!</definedName>
    <definedName name="FDP_47_1_aUrv" localSheetId="15" hidden="1">#REF!</definedName>
    <definedName name="FDP_47_1_aUrv" hidden="1">#REF!</definedName>
    <definedName name="FDP_48_1_aUrv" localSheetId="4" hidden="1">#REF!</definedName>
    <definedName name="FDP_48_1_aUrv" localSheetId="15" hidden="1">#REF!</definedName>
    <definedName name="FDP_48_1_aUrv" hidden="1">#REF!</definedName>
    <definedName name="FDP_49_1_aUrv" localSheetId="4" hidden="1">#REF!</definedName>
    <definedName name="FDP_49_1_aUrv" localSheetId="15" hidden="1">#REF!</definedName>
    <definedName name="FDP_49_1_aUrv" hidden="1">#REF!</definedName>
    <definedName name="FDP_5_1_aDrv" localSheetId="4" hidden="1">#REF!</definedName>
    <definedName name="FDP_5_1_aDrv" localSheetId="15" hidden="1">#REF!</definedName>
    <definedName name="FDP_5_1_aDrv" hidden="1">#REF!</definedName>
    <definedName name="FDP_50_1_aUrv" localSheetId="4" hidden="1">#REF!</definedName>
    <definedName name="FDP_50_1_aUrv" localSheetId="15" hidden="1">#REF!</definedName>
    <definedName name="FDP_50_1_aUrv" hidden="1">#REF!</definedName>
    <definedName name="FDP_51_1_aUrv" localSheetId="4" hidden="1">#REF!</definedName>
    <definedName name="FDP_51_1_aUrv" localSheetId="15" hidden="1">#REF!</definedName>
    <definedName name="FDP_51_1_aUrv" hidden="1">#REF!</definedName>
    <definedName name="FDP_52_1_aSrv" localSheetId="4" hidden="1">#REF!</definedName>
    <definedName name="FDP_52_1_aSrv" localSheetId="15" hidden="1">#REF!</definedName>
    <definedName name="FDP_52_1_aSrv" hidden="1">#REF!</definedName>
    <definedName name="FDP_53_1_aUrv" localSheetId="4" hidden="1">#REF!</definedName>
    <definedName name="FDP_53_1_aUrv" localSheetId="15" hidden="1">#REF!</definedName>
    <definedName name="FDP_53_1_aUrv" hidden="1">#REF!</definedName>
    <definedName name="FDP_54_1_aUrv" localSheetId="4" hidden="1">#REF!</definedName>
    <definedName name="FDP_54_1_aUrv" localSheetId="15" hidden="1">#REF!</definedName>
    <definedName name="FDP_54_1_aUrv" hidden="1">#REF!</definedName>
    <definedName name="FDP_55_1_aUrv" localSheetId="4" hidden="1">#REF!</definedName>
    <definedName name="FDP_55_1_aUrv" localSheetId="15" hidden="1">#REF!</definedName>
    <definedName name="FDP_55_1_aUrv" hidden="1">#REF!</definedName>
    <definedName name="FDP_56_1_aUrv" localSheetId="4" hidden="1">#REF!</definedName>
    <definedName name="FDP_56_1_aUrv" localSheetId="15" hidden="1">#REF!</definedName>
    <definedName name="FDP_56_1_aUrv" hidden="1">#REF!</definedName>
    <definedName name="FDP_57_1_aUrv" localSheetId="4" hidden="1">#REF!</definedName>
    <definedName name="FDP_57_1_aUrv" localSheetId="15" hidden="1">#REF!</definedName>
    <definedName name="FDP_57_1_aUrv" hidden="1">#REF!</definedName>
    <definedName name="FDP_58_1_aUrv" localSheetId="4" hidden="1">#REF!</definedName>
    <definedName name="FDP_58_1_aUrv" localSheetId="15" hidden="1">#REF!</definedName>
    <definedName name="FDP_58_1_aUrv" hidden="1">#REF!</definedName>
    <definedName name="FDP_59_1_aUrv" localSheetId="4" hidden="1">#REF!</definedName>
    <definedName name="FDP_59_1_aUrv" localSheetId="15" hidden="1">#REF!</definedName>
    <definedName name="FDP_59_1_aUrv" hidden="1">#REF!</definedName>
    <definedName name="FDP_6_1_aSrv" localSheetId="4" hidden="1">#REF!</definedName>
    <definedName name="FDP_6_1_aSrv" localSheetId="15" hidden="1">#REF!</definedName>
    <definedName name="FDP_6_1_aSrv" hidden="1">#REF!</definedName>
    <definedName name="FDP_60_1_aUrv" localSheetId="4" hidden="1">#REF!</definedName>
    <definedName name="FDP_60_1_aUrv" localSheetId="15" hidden="1">#REF!</definedName>
    <definedName name="FDP_60_1_aUrv" hidden="1">#REF!</definedName>
    <definedName name="FDP_61_1_aUrv" localSheetId="4" hidden="1">#REF!</definedName>
    <definedName name="FDP_61_1_aUrv" localSheetId="15" hidden="1">#REF!</definedName>
    <definedName name="FDP_61_1_aUrv" hidden="1">#REF!</definedName>
    <definedName name="FDP_62_1_aUrv" localSheetId="4" hidden="1">#REF!</definedName>
    <definedName name="FDP_62_1_aUrv" localSheetId="15" hidden="1">#REF!</definedName>
    <definedName name="FDP_62_1_aUrv" hidden="1">#REF!</definedName>
    <definedName name="FDP_63_1_aUrv" localSheetId="4" hidden="1">#REF!</definedName>
    <definedName name="FDP_63_1_aUrv" localSheetId="15" hidden="1">#REF!</definedName>
    <definedName name="FDP_63_1_aUrv" hidden="1">#REF!</definedName>
    <definedName name="FDP_64_1_aUrv" localSheetId="4" hidden="1">#REF!</definedName>
    <definedName name="FDP_64_1_aUrv" localSheetId="15" hidden="1">#REF!</definedName>
    <definedName name="FDP_64_1_aUrv" hidden="1">#REF!</definedName>
    <definedName name="FDP_65_1_aSrv" localSheetId="4" hidden="1">#REF!</definedName>
    <definedName name="FDP_65_1_aSrv" localSheetId="15" hidden="1">#REF!</definedName>
    <definedName name="FDP_65_1_aSrv" hidden="1">#REF!</definedName>
    <definedName name="FDP_66_1_aSrv" localSheetId="4" hidden="1">#REF!</definedName>
    <definedName name="FDP_66_1_aSrv" localSheetId="15" hidden="1">#REF!</definedName>
    <definedName name="FDP_66_1_aSrv" hidden="1">#REF!</definedName>
    <definedName name="FDP_67_1_aUrv" localSheetId="4" hidden="1">#REF!</definedName>
    <definedName name="FDP_67_1_aUrv" localSheetId="15" hidden="1">#REF!</definedName>
    <definedName name="FDP_67_1_aUrv" hidden="1">#REF!</definedName>
    <definedName name="FDP_68_1_aSrv" localSheetId="4" hidden="1">#REF!</definedName>
    <definedName name="FDP_68_1_aSrv" localSheetId="15" hidden="1">#REF!</definedName>
    <definedName name="FDP_68_1_aSrv" hidden="1">#REF!</definedName>
    <definedName name="FDP_69_1_aSrv" localSheetId="4" hidden="1">#REF!</definedName>
    <definedName name="FDP_69_1_aSrv" localSheetId="15" hidden="1">#REF!</definedName>
    <definedName name="FDP_69_1_aSrv" hidden="1">#REF!</definedName>
    <definedName name="FDP_7_1_aSrv" localSheetId="4" hidden="1">#REF!</definedName>
    <definedName name="FDP_7_1_aSrv" localSheetId="15" hidden="1">#REF!</definedName>
    <definedName name="FDP_7_1_aSrv" hidden="1">#REF!</definedName>
    <definedName name="FDP_70_1_aUrv" localSheetId="4" hidden="1">#REF!</definedName>
    <definedName name="FDP_70_1_aUrv" localSheetId="15" hidden="1">#REF!</definedName>
    <definedName name="FDP_70_1_aUrv" hidden="1">#REF!</definedName>
    <definedName name="FDP_71_1_aUrv" localSheetId="4" hidden="1">#REF!</definedName>
    <definedName name="FDP_71_1_aUrv" localSheetId="15" hidden="1">#REF!</definedName>
    <definedName name="FDP_71_1_aUrv" hidden="1">#REF!</definedName>
    <definedName name="FDP_72_1_aUrv" localSheetId="4" hidden="1">#REF!</definedName>
    <definedName name="FDP_72_1_aUrv" localSheetId="15" hidden="1">#REF!</definedName>
    <definedName name="FDP_72_1_aUrv" hidden="1">#REF!</definedName>
    <definedName name="FDP_73_1_aSrv" localSheetId="4" hidden="1">#REF!</definedName>
    <definedName name="FDP_73_1_aSrv" localSheetId="15" hidden="1">#REF!</definedName>
    <definedName name="FDP_73_1_aSrv" hidden="1">#REF!</definedName>
    <definedName name="FDP_74_1_aDrv" localSheetId="4" hidden="1">#REF!</definedName>
    <definedName name="FDP_74_1_aDrv" localSheetId="15" hidden="1">#REF!</definedName>
    <definedName name="FDP_74_1_aDrv" hidden="1">#REF!</definedName>
    <definedName name="FDP_75_1_aUrv" localSheetId="4" hidden="1">#REF!</definedName>
    <definedName name="FDP_75_1_aUrv" localSheetId="15" hidden="1">#REF!</definedName>
    <definedName name="FDP_75_1_aUrv" hidden="1">#REF!</definedName>
    <definedName name="FDP_76_1_aDrv" localSheetId="4" hidden="1">#REF!</definedName>
    <definedName name="FDP_76_1_aDrv" localSheetId="15" hidden="1">#REF!</definedName>
    <definedName name="FDP_76_1_aDrv" hidden="1">#REF!</definedName>
    <definedName name="FDP_77_1_aUrv" localSheetId="4" hidden="1">#REF!</definedName>
    <definedName name="FDP_77_1_aUrv" localSheetId="15" hidden="1">#REF!</definedName>
    <definedName name="FDP_77_1_aUrv" hidden="1">#REF!</definedName>
    <definedName name="FDP_78_1_aSrv" localSheetId="4" hidden="1">#REF!</definedName>
    <definedName name="FDP_78_1_aSrv" localSheetId="15" hidden="1">#REF!</definedName>
    <definedName name="FDP_78_1_aSrv" hidden="1">#REF!</definedName>
    <definedName name="FDP_79_1_aUrv" localSheetId="4" hidden="1">#REF!</definedName>
    <definedName name="FDP_79_1_aUrv" localSheetId="15" hidden="1">#REF!</definedName>
    <definedName name="FDP_79_1_aUrv" hidden="1">#REF!</definedName>
    <definedName name="FDP_8_1_aUrv" localSheetId="4" hidden="1">#REF!</definedName>
    <definedName name="FDP_8_1_aUrv" localSheetId="15" hidden="1">#REF!</definedName>
    <definedName name="FDP_8_1_aUrv" hidden="1">#REF!</definedName>
    <definedName name="FDP_80_1_aSrv" localSheetId="4" hidden="1">#REF!</definedName>
    <definedName name="FDP_80_1_aSrv" localSheetId="15" hidden="1">#REF!</definedName>
    <definedName name="FDP_80_1_aSrv" hidden="1">#REF!</definedName>
    <definedName name="FDP_81_1_aUrv" localSheetId="4" hidden="1">#REF!</definedName>
    <definedName name="FDP_81_1_aUrv" localSheetId="15" hidden="1">#REF!</definedName>
    <definedName name="FDP_81_1_aUrv" hidden="1">#REF!</definedName>
    <definedName name="FDP_82_1_aUrv" localSheetId="4" hidden="1">#REF!</definedName>
    <definedName name="FDP_82_1_aUrv" localSheetId="15" hidden="1">#REF!</definedName>
    <definedName name="FDP_82_1_aUrv" hidden="1">#REF!</definedName>
    <definedName name="FDP_83_1_aUrv" localSheetId="4" hidden="1">#REF!</definedName>
    <definedName name="FDP_83_1_aUrv" localSheetId="15" hidden="1">#REF!</definedName>
    <definedName name="FDP_83_1_aUrv" hidden="1">#REF!</definedName>
    <definedName name="FDP_84_1_aUrv" localSheetId="4" hidden="1">#REF!</definedName>
    <definedName name="FDP_84_1_aUrv" localSheetId="15" hidden="1">#REF!</definedName>
    <definedName name="FDP_84_1_aUrv" hidden="1">#REF!</definedName>
    <definedName name="FDP_85_1_aUrv" localSheetId="4" hidden="1">#REF!</definedName>
    <definedName name="FDP_85_1_aUrv" localSheetId="15" hidden="1">#REF!</definedName>
    <definedName name="FDP_85_1_aUrv" hidden="1">#REF!</definedName>
    <definedName name="FDP_86_1_aSrv" localSheetId="4" hidden="1">#REF!</definedName>
    <definedName name="FDP_86_1_aSrv" localSheetId="15" hidden="1">#REF!</definedName>
    <definedName name="FDP_86_1_aSrv" hidden="1">#REF!</definedName>
    <definedName name="FDP_87_1_aUrv" localSheetId="4" hidden="1">#REF!</definedName>
    <definedName name="FDP_87_1_aUrv" localSheetId="15" hidden="1">#REF!</definedName>
    <definedName name="FDP_87_1_aUrv" hidden="1">#REF!</definedName>
    <definedName name="FDP_88_1_aSrv" localSheetId="4" hidden="1">#REF!</definedName>
    <definedName name="FDP_88_1_aSrv" localSheetId="15" hidden="1">#REF!</definedName>
    <definedName name="FDP_88_1_aSrv" hidden="1">#REF!</definedName>
    <definedName name="FDP_89_1_aUrv" localSheetId="4" hidden="1">#REF!</definedName>
    <definedName name="FDP_89_1_aUrv" localSheetId="15" hidden="1">#REF!</definedName>
    <definedName name="FDP_89_1_aUrv" hidden="1">#REF!</definedName>
    <definedName name="FDP_9_1_aSrv" localSheetId="4" hidden="1">#REF!</definedName>
    <definedName name="FDP_9_1_aSrv" localSheetId="15" hidden="1">#REF!</definedName>
    <definedName name="FDP_9_1_aSrv" hidden="1">#REF!</definedName>
    <definedName name="FDP_90_1_aUrv" localSheetId="4" hidden="1">#REF!</definedName>
    <definedName name="FDP_90_1_aUrv" localSheetId="15" hidden="1">#REF!</definedName>
    <definedName name="FDP_90_1_aUrv" hidden="1">#REF!</definedName>
    <definedName name="FDP_91_1_aUrv" localSheetId="4" hidden="1">#REF!</definedName>
    <definedName name="FDP_91_1_aUrv" localSheetId="15" hidden="1">#REF!</definedName>
    <definedName name="FDP_91_1_aUrv" hidden="1">#REF!</definedName>
    <definedName name="FDP_92_1_aSrv" localSheetId="4" hidden="1">#REF!</definedName>
    <definedName name="FDP_92_1_aSrv" localSheetId="15" hidden="1">#REF!</definedName>
    <definedName name="FDP_92_1_aSrv" hidden="1">#REF!</definedName>
    <definedName name="FDP_93_1_aUrv" localSheetId="4" hidden="1">#REF!</definedName>
    <definedName name="FDP_93_1_aUrv" localSheetId="15" hidden="1">#REF!</definedName>
    <definedName name="FDP_93_1_aUrv" hidden="1">#REF!</definedName>
    <definedName name="FDP_94_1_aSrv" localSheetId="4" hidden="1">#REF!</definedName>
    <definedName name="FDP_94_1_aSrv" localSheetId="15" hidden="1">#REF!</definedName>
    <definedName name="FDP_94_1_aSrv" hidden="1">#REF!</definedName>
    <definedName name="FDP_95_1_aUrv" localSheetId="4" hidden="1">#REF!</definedName>
    <definedName name="FDP_95_1_aUrv" localSheetId="15" hidden="1">#REF!</definedName>
    <definedName name="FDP_95_1_aUrv" hidden="1">#REF!</definedName>
    <definedName name="FDP_96_1_aUrv" localSheetId="4" hidden="1">#REF!</definedName>
    <definedName name="FDP_96_1_aUrv" localSheetId="15" hidden="1">#REF!</definedName>
    <definedName name="FDP_96_1_aUrv" hidden="1">#REF!</definedName>
    <definedName name="FDP_97_1_aSrv" localSheetId="4" hidden="1">#REF!</definedName>
    <definedName name="FDP_97_1_aSrv" localSheetId="15" hidden="1">#REF!</definedName>
    <definedName name="FDP_97_1_aSrv" hidden="1">#REF!</definedName>
    <definedName name="FDP_98_1_aDrv" localSheetId="4" hidden="1">#REF!</definedName>
    <definedName name="FDP_98_1_aDrv" localSheetId="15" hidden="1">#REF!</definedName>
    <definedName name="FDP_98_1_aDrv" hidden="1">#REF!</definedName>
    <definedName name="FDP_99_1_aUrv" localSheetId="4" hidden="1">#REF!</definedName>
    <definedName name="FDP_99_1_aUrv" localSheetId="15" hidden="1">#REF!</definedName>
    <definedName name="FDP_99_1_aUrv" hidden="1">#REF!</definedName>
    <definedName name="February" localSheetId="4">#REF!</definedName>
    <definedName name="February" localSheetId="15">#REF!</definedName>
    <definedName name="February">#REF!</definedName>
    <definedName name="FEE" localSheetId="4">#REF!</definedName>
    <definedName name="FEE" localSheetId="15">#REF!</definedName>
    <definedName name="FEE">#REF!</definedName>
    <definedName name="fees" localSheetId="4">#REF!</definedName>
    <definedName name="fees" localSheetId="15">#REF!</definedName>
    <definedName name="fees">#REF!</definedName>
    <definedName name="FirstPlotDate" localSheetId="4" hidden="1">#REF!</definedName>
    <definedName name="FirstPlotDate" localSheetId="15" hidden="1">#REF!</definedName>
    <definedName name="FirstPlotDate" hidden="1">#REF!</definedName>
    <definedName name="Footnote1" localSheetId="4" hidden="1">#REF!</definedName>
    <definedName name="Footnote1" localSheetId="15" hidden="1">#REF!</definedName>
    <definedName name="Footnote1" hidden="1">#REF!</definedName>
    <definedName name="Footnote2" localSheetId="4" hidden="1">#REF!</definedName>
    <definedName name="Footnote2" localSheetId="15" hidden="1">#REF!</definedName>
    <definedName name="Footnote2" hidden="1">#REF!</definedName>
    <definedName name="Footnote3" localSheetId="4" hidden="1">#REF!</definedName>
    <definedName name="Footnote3" localSheetId="15" hidden="1">#REF!</definedName>
    <definedName name="Footnote3" hidden="1">#REF!</definedName>
    <definedName name="Footnote4" localSheetId="4" hidden="1">#REF!</definedName>
    <definedName name="Footnote4" localSheetId="15" hidden="1">#REF!</definedName>
    <definedName name="Footnote4" hidden="1">#REF!</definedName>
    <definedName name="Footnote5" localSheetId="4" hidden="1">#REF!</definedName>
    <definedName name="Footnote5" localSheetId="15" hidden="1">#REF!</definedName>
    <definedName name="Footnote5" hidden="1">#REF!</definedName>
    <definedName name="Footnote6" localSheetId="4" hidden="1">#REF!</definedName>
    <definedName name="Footnote6" localSheetId="15" hidden="1">#REF!</definedName>
    <definedName name="Footnote6" hidden="1">#REF!</definedName>
    <definedName name="Footnote7" localSheetId="4" hidden="1">#REF!</definedName>
    <definedName name="Footnote7" localSheetId="15" hidden="1">#REF!</definedName>
    <definedName name="Footnote7" hidden="1">#REF!</definedName>
    <definedName name="Footnote8" localSheetId="4" hidden="1">#REF!</definedName>
    <definedName name="Footnote8" localSheetId="15" hidden="1">#REF!</definedName>
    <definedName name="Footnote8" hidden="1">#REF!</definedName>
    <definedName name="forecast" localSheetId="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localSheetId="1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1" localSheetId="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m_abrnr" localSheetId="4">#REF!</definedName>
    <definedName name="form_abrnr" localSheetId="15">#REF!</definedName>
    <definedName name="form_abrnr">#REF!</definedName>
    <definedName name="form_daten" localSheetId="4">#REF!,#REF!,#REF!</definedName>
    <definedName name="form_daten" localSheetId="15">#REF!,#REF!,#REF!</definedName>
    <definedName name="form_daten">#REF!,#REF!,#REF!</definedName>
    <definedName name="form_datenbereich" localSheetId="4">#REF!</definedName>
    <definedName name="form_datenbereich" localSheetId="15">#REF!</definedName>
    <definedName name="form_datenbereich">#REF!</definedName>
    <definedName name="form_datum" localSheetId="4">#REF!</definedName>
    <definedName name="form_datum" localSheetId="15">#REF!</definedName>
    <definedName name="form_datum">#REF!</definedName>
    <definedName name="form_gesellschaft" localSheetId="4">#REF!</definedName>
    <definedName name="form_gesellschaft" localSheetId="15">#REF!</definedName>
    <definedName name="form_gesellschaft">#REF!</definedName>
    <definedName name="form_kurz" localSheetId="4">#REF!</definedName>
    <definedName name="form_kurz" localSheetId="15">#REF!</definedName>
    <definedName name="form_kurz">#REF!</definedName>
    <definedName name="form_moja" localSheetId="4">#REF!</definedName>
    <definedName name="form_moja" localSheetId="15">#REF!</definedName>
    <definedName name="form_moja">#REF!</definedName>
    <definedName name="form_nummern" localSheetId="4">#REF!</definedName>
    <definedName name="form_nummern" localSheetId="15">#REF!</definedName>
    <definedName name="form_nummern">#REF!</definedName>
    <definedName name="form_schicht">"Text 15"</definedName>
    <definedName name="form_seite" localSheetId="4">#REF!</definedName>
    <definedName name="form_seite" localSheetId="15">#REF!</definedName>
    <definedName name="form_seite">#REF!</definedName>
    <definedName name="form_waehrung" localSheetId="4">#REF!</definedName>
    <definedName name="form_waehrung" localSheetId="15">#REF!</definedName>
    <definedName name="form_waehrung">#REF!</definedName>
    <definedName name="form_zahlenformat" localSheetId="4">#REF!</definedName>
    <definedName name="form_zahlenformat" localSheetId="15">#REF!</definedName>
    <definedName name="form_zahlenformat">#REF!</definedName>
    <definedName name="Frequency" localSheetId="4" hidden="1">#REF!</definedName>
    <definedName name="Frequency" localSheetId="15" hidden="1">#REF!</definedName>
    <definedName name="Frequency" hidden="1">#REF!</definedName>
    <definedName name="Fund_Geo2" localSheetId="4">#REF!</definedName>
    <definedName name="Fund_Geo2" localSheetId="15">#REF!</definedName>
    <definedName name="Fund_Geo2">#REF!</definedName>
    <definedName name="Fund_Size2" localSheetId="4">#REF!</definedName>
    <definedName name="Fund_Size2" localSheetId="15">#REF!</definedName>
    <definedName name="Fund_Size2">#REF!</definedName>
    <definedName name="FundName" localSheetId="4">#REF!</definedName>
    <definedName name="FundName" localSheetId="15">#REF!</definedName>
    <definedName name="FundName">#REF!</definedName>
    <definedName name="fx" localSheetId="4">#REF!</definedName>
    <definedName name="fx" localSheetId="15">#REF!</definedName>
    <definedName name="fx">#REF!</definedName>
    <definedName name="FXrate" localSheetId="4">#REF!</definedName>
    <definedName name="FXrate" localSheetId="15">#REF!</definedName>
    <definedName name="FXrate">#REF!</definedName>
    <definedName name="fye" localSheetId="4">#REF!</definedName>
    <definedName name="fye" localSheetId="15">#REF!</definedName>
    <definedName name="fye">#REF!</definedName>
    <definedName name="GCCOnOff" localSheetId="4">#REF!</definedName>
    <definedName name="GCCOnOff" localSheetId="15">#REF!</definedName>
    <definedName name="GCCOnOff">#REF!</definedName>
    <definedName name="gde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_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esellschaft" localSheetId="4">#REF!</definedName>
    <definedName name="Gesellschaft" localSheetId="15">#REF!</definedName>
    <definedName name="Gesellschaft">#REF!</definedName>
    <definedName name="glo_onoff" localSheetId="4">#REF!</definedName>
    <definedName name="glo_onoff" localSheetId="15">#REF!</definedName>
    <definedName name="glo_onoff">#REF!</definedName>
    <definedName name="gls_ACT_EST_ROW" localSheetId="4" hidden="1">#REF!</definedName>
    <definedName name="gls_ACT_EST_ROW" localSheetId="15" hidden="1">#REF!</definedName>
    <definedName name="gls_ACT_EST_ROW" hidden="1">#REF!</definedName>
    <definedName name="gls_ACT_FORM_OFFSET" localSheetId="4" hidden="1">#REF!</definedName>
    <definedName name="gls_ACT_FORM_OFFSET" localSheetId="15" hidden="1">#REF!</definedName>
    <definedName name="gls_ACT_FORM_OFFSET" hidden="1">#REF!</definedName>
    <definedName name="gls_AnalystEmpNoHeading" localSheetId="4" hidden="1">#REF!</definedName>
    <definedName name="gls_AnalystEmpNoHeading" localSheetId="15" hidden="1">#REF!</definedName>
    <definedName name="gls_AnalystEmpNoHeading" hidden="1">#REF!</definedName>
    <definedName name="gls_AnalystNameHeading" localSheetId="4" hidden="1">#REF!</definedName>
    <definedName name="gls_AnalystNameHeading" localSheetId="15" hidden="1">#REF!</definedName>
    <definedName name="gls_AnalystNameHeading" hidden="1">#REF!</definedName>
    <definedName name="gls_EST_FORM_OFFSET" localSheetId="4" hidden="1">#REF!</definedName>
    <definedName name="gls_EST_FORM_OFFSET" localSheetId="15" hidden="1">#REF!</definedName>
    <definedName name="gls_EST_FORM_OFFSET" hidden="1">#REF!</definedName>
    <definedName name="gls_EXTERNAL_COL_REF" localSheetId="4" hidden="1">#REF!</definedName>
    <definedName name="gls_EXTERNAL_COL_REF" localSheetId="15" hidden="1">#REF!</definedName>
    <definedName name="gls_EXTERNAL_COL_REF" hidden="1">#REF!</definedName>
    <definedName name="gls_FIRST_ITEM" localSheetId="4" hidden="1">#REF!</definedName>
    <definedName name="gls_FIRST_ITEM" localSheetId="15" hidden="1">#REF!</definedName>
    <definedName name="gls_FIRST_ITEM" hidden="1">#REF!</definedName>
    <definedName name="gls_FIRST_PK" localSheetId="4" hidden="1">#REF!</definedName>
    <definedName name="gls_FIRST_PK" localSheetId="15" hidden="1">#REF!</definedName>
    <definedName name="gls_FIRST_PK" hidden="1">#REF!</definedName>
    <definedName name="gls_FIRST_ROWMULT" localSheetId="4" hidden="1">#REF!</definedName>
    <definedName name="gls_FIRST_ROWMULT" localSheetId="15" hidden="1">#REF!</definedName>
    <definedName name="gls_FIRST_ROWMULT" hidden="1">#REF!</definedName>
    <definedName name="gls_FIRST_UNITS" localSheetId="4" hidden="1">#REF!</definedName>
    <definedName name="gls_FIRST_UNITS" localSheetId="15" hidden="1">#REF!</definedName>
    <definedName name="gls_FIRST_UNITS" hidden="1">#REF!</definedName>
    <definedName name="gls_FIXED_NAMES" localSheetId="4" hidden="1">#REF!</definedName>
    <definedName name="gls_FIXED_NAMES" localSheetId="15" hidden="1">#REF!</definedName>
    <definedName name="gls_FIXED_NAMES" hidden="1">#REF!</definedName>
    <definedName name="gls_FONT_STATUS" localSheetId="4" hidden="1">#REF!</definedName>
    <definedName name="gls_FONT_STATUS" localSheetId="15" hidden="1">#REF!</definedName>
    <definedName name="gls_FONT_STATUS" hidden="1">#REF!</definedName>
    <definedName name="gls_GenAccountingConvention" localSheetId="4" hidden="1">#REF!</definedName>
    <definedName name="gls_GenAccountingConvention" localSheetId="15" hidden="1">#REF!</definedName>
    <definedName name="gls_GenAccountingConvention" hidden="1">#REF!</definedName>
    <definedName name="gls_GenCompany" localSheetId="4" hidden="1">#REF!</definedName>
    <definedName name="gls_GenCompany" localSheetId="15" hidden="1">#REF!</definedName>
    <definedName name="gls_GenCompany" hidden="1">#REF!</definedName>
    <definedName name="gls_GenCompanyInfo" localSheetId="4" hidden="1">#REF!</definedName>
    <definedName name="gls_GenCompanyInfo" localSheetId="15" hidden="1">#REF!</definedName>
    <definedName name="gls_GenCompanyInfo" hidden="1">#REF!</definedName>
    <definedName name="gls_GenCountry" localSheetId="4" hidden="1">#REF!</definedName>
    <definedName name="gls_GenCountry" localSheetId="15" hidden="1">#REF!</definedName>
    <definedName name="gls_GenCountry" hidden="1">#REF!</definedName>
    <definedName name="gls_GenCurrency" localSheetId="4" hidden="1">#REF!</definedName>
    <definedName name="gls_GenCurrency" localSheetId="15" hidden="1">#REF!</definedName>
    <definedName name="gls_GenCurrency" hidden="1">#REF!</definedName>
    <definedName name="gls_GenCurrencyMultiplier" localSheetId="4" hidden="1">#REF!</definedName>
    <definedName name="gls_GenCurrencyMultiplier" localSheetId="15" hidden="1">#REF!</definedName>
    <definedName name="gls_GenCurrencyMultiplier" hidden="1">#REF!</definedName>
    <definedName name="gls_GenEnterCompInfo" localSheetId="4" hidden="1">#REF!</definedName>
    <definedName name="gls_GenEnterCompInfo" localSheetId="15" hidden="1">#REF!</definedName>
    <definedName name="gls_GenEnterCompInfo" hidden="1">#REF!</definedName>
    <definedName name="gls_GenLastPriceTargetRevised" localSheetId="4" hidden="1">#REF!</definedName>
    <definedName name="gls_GenLastPriceTargetRevised" localSheetId="15" hidden="1">#REF!</definedName>
    <definedName name="gls_GenLastPriceTargetRevised" hidden="1">#REF!</definedName>
    <definedName name="gls_GenLastPublished" localSheetId="4" hidden="1">#REF!</definedName>
    <definedName name="gls_GenLastPublished" localSheetId="15" hidden="1">#REF!</definedName>
    <definedName name="gls_GenLastPublished" hidden="1">#REF!</definedName>
    <definedName name="gls_GenLastRecRevised" localSheetId="4" hidden="1">#REF!</definedName>
    <definedName name="gls_GenLastRecRevised" localSheetId="15" hidden="1">#REF!</definedName>
    <definedName name="gls_GenLastRecRevised" hidden="1">#REF!</definedName>
    <definedName name="gls_GenMainInfo" localSheetId="4" hidden="1">#REF!</definedName>
    <definedName name="gls_GenMainInfo" localSheetId="15" hidden="1">#REF!</definedName>
    <definedName name="gls_GenMainInfo" hidden="1">#REF!</definedName>
    <definedName name="gls_GenProfile" localSheetId="4" hidden="1">#REF!</definedName>
    <definedName name="gls_GenProfile" localSheetId="15" hidden="1">#REF!</definedName>
    <definedName name="gls_GenProfile" hidden="1">#REF!</definedName>
    <definedName name="gls_GenRecComment" localSheetId="4" hidden="1">#REF!</definedName>
    <definedName name="gls_GenRecComment" localSheetId="15" hidden="1">#REF!</definedName>
    <definedName name="gls_GenRecComment" hidden="1">#REF!</definedName>
    <definedName name="gls_GenSheetVersion" localSheetId="4" hidden="1">#REF!</definedName>
    <definedName name="gls_GenSheetVersion" localSheetId="15" hidden="1">#REF!</definedName>
    <definedName name="gls_GenSheetVersion" hidden="1">#REF!</definedName>
    <definedName name="gls_genStockCore" localSheetId="4" hidden="1">#REF!</definedName>
    <definedName name="gls_genStockCore" localSheetId="15" hidden="1">#REF!</definedName>
    <definedName name="gls_genStockCore" hidden="1">#REF!</definedName>
    <definedName name="gls_genStockRec" localSheetId="4" hidden="1">#REF!</definedName>
    <definedName name="gls_genStockRec" localSheetId="15" hidden="1">#REF!</definedName>
    <definedName name="gls_genStockRec" hidden="1">#REF!</definedName>
    <definedName name="gls_GenTargetCurrency" localSheetId="4" hidden="1">#REF!</definedName>
    <definedName name="gls_GenTargetCurrency" localSheetId="15" hidden="1">#REF!</definedName>
    <definedName name="gls_GenTargetCurrency" hidden="1">#REF!</definedName>
    <definedName name="gls_IssuedStockClassHeading" localSheetId="4" hidden="1">#REF!</definedName>
    <definedName name="gls_IssuedStockClassHeading" localSheetId="15" hidden="1">#REF!</definedName>
    <definedName name="gls_IssuedStockClassHeading" hidden="1">#REF!</definedName>
    <definedName name="gls_IssuedStockCodeHeading" localSheetId="4" hidden="1">#REF!</definedName>
    <definedName name="gls_IssuedStockCodeHeading" localSheetId="15" hidden="1">#REF!</definedName>
    <definedName name="gls_IssuedStockCodeHeading" hidden="1">#REF!</definedName>
    <definedName name="gls_IssuedStockFreeFloatHeading" localSheetId="4" hidden="1">#REF!</definedName>
    <definedName name="gls_IssuedStockFreeFloatHeading" localSheetId="15" hidden="1">#REF!</definedName>
    <definedName name="gls_IssuedStockFreeFloatHeading" hidden="1">#REF!</definedName>
    <definedName name="gls_KEY_DATA" localSheetId="4" hidden="1">#REF!</definedName>
    <definedName name="gls_KEY_DATA" localSheetId="15" hidden="1">#REF!</definedName>
    <definedName name="gls_KEY_DATA" hidden="1">#REF!</definedName>
    <definedName name="gls_KEY_VALUE" localSheetId="4" hidden="1">#REF!</definedName>
    <definedName name="gls_KEY_VALUE" localSheetId="15" hidden="1">#REF!</definedName>
    <definedName name="gls_KEY_VALUE" hidden="1">#REF!</definedName>
    <definedName name="gls_PERIOD_CODE" localSheetId="4" hidden="1">#REF!</definedName>
    <definedName name="gls_PERIOD_CODE" localSheetId="15" hidden="1">#REF!</definedName>
    <definedName name="gls_PERIOD_CODE" hidden="1">#REF!</definedName>
    <definedName name="gls_PERIOD_INDICATOR" localSheetId="4" hidden="1">#REF!</definedName>
    <definedName name="gls_PERIOD_INDICATOR" localSheetId="15" hidden="1">#REF!</definedName>
    <definedName name="gls_PERIOD_INDICATOR" hidden="1">#REF!</definedName>
    <definedName name="gls_PERIOD_PARENT_OR_CONSOL" localSheetId="4" hidden="1">#REF!</definedName>
    <definedName name="gls_PERIOD_PARENT_OR_CONSOL" localSheetId="15" hidden="1">#REF!</definedName>
    <definedName name="gls_PERIOD_PARENT_OR_CONSOL" hidden="1">#REF!</definedName>
    <definedName name="gls_PERIOD_TYPE" localSheetId="4" hidden="1">#REF!</definedName>
    <definedName name="gls_PERIOD_TYPE" localSheetId="15" hidden="1">#REF!</definedName>
    <definedName name="gls_PERIOD_TYPE" hidden="1">#REF!</definedName>
    <definedName name="gls_PrincipalStockClass" localSheetId="4" hidden="1">#REF!</definedName>
    <definedName name="gls_PrincipalStockClass" localSheetId="15" hidden="1">#REF!</definedName>
    <definedName name="gls_PrincipalStockClass" hidden="1">#REF!</definedName>
    <definedName name="gls_ShareholderClassHeading" localSheetId="4" hidden="1">#REF!</definedName>
    <definedName name="gls_ShareholderClassHeading" localSheetId="15" hidden="1">#REF!</definedName>
    <definedName name="gls_ShareholderClassHeading" hidden="1">#REF!</definedName>
    <definedName name="gls_ShareholderHolding" localSheetId="4" hidden="1">#REF!</definedName>
    <definedName name="gls_ShareholderHolding" localSheetId="15" hidden="1">#REF!</definedName>
    <definedName name="gls_ShareholderHolding" hidden="1">#REF!</definedName>
    <definedName name="gls_ShareholderHoldingHeading" localSheetId="4" hidden="1">#REF!</definedName>
    <definedName name="gls_ShareholderHoldingHeading" localSheetId="15" hidden="1">#REF!</definedName>
    <definedName name="gls_ShareholderHoldingHeading" hidden="1">#REF!</definedName>
    <definedName name="gls_ShareholderName" localSheetId="4" hidden="1">#REF!</definedName>
    <definedName name="gls_ShareholderName" localSheetId="15" hidden="1">#REF!</definedName>
    <definedName name="gls_ShareholderName" hidden="1">#REF!</definedName>
    <definedName name="gls_ShareholderNameHeading" localSheetId="4" hidden="1">#REF!</definedName>
    <definedName name="gls_ShareholderNameHeading" localSheetId="15" hidden="1">#REF!</definedName>
    <definedName name="gls_ShareholderNameHeading" hidden="1">#REF!</definedName>
    <definedName name="gls_ShareholdingName" localSheetId="4" hidden="1">#REF!</definedName>
    <definedName name="gls_ShareholdingName" localSheetId="15" hidden="1">#REF!</definedName>
    <definedName name="gls_ShareholdingName" hidden="1">#REF!</definedName>
    <definedName name="gls_SPARE_YEARS" localSheetId="4" hidden="1">#REF!</definedName>
    <definedName name="gls_SPARE_YEARS" localSheetId="15" hidden="1">#REF!</definedName>
    <definedName name="gls_SPARE_YEARS" hidden="1">#REF!</definedName>
    <definedName name="gls_START_FORMULA_OVERRIDEABLE" localSheetId="4" hidden="1">#REF!</definedName>
    <definedName name="gls_START_FORMULA_OVERRIDEABLE" localSheetId="15" hidden="1">#REF!</definedName>
    <definedName name="gls_START_FORMULA_OVERRIDEABLE" hidden="1">#REF!</definedName>
    <definedName name="gls_START_LOCAL_NAMES" localSheetId="4" hidden="1">#REF!</definedName>
    <definedName name="gls_START_LOCAL_NAMES" localSheetId="15" hidden="1">#REF!</definedName>
    <definedName name="gls_START_LOCAL_NAMES" hidden="1">#REF!</definedName>
    <definedName name="gls_START_PERIOD_CURRENCY" localSheetId="4" hidden="1">#REF!</definedName>
    <definedName name="gls_START_PERIOD_CURRENCY" localSheetId="15" hidden="1">#REF!</definedName>
    <definedName name="gls_START_PERIOD_CURRENCY" hidden="1">#REF!</definedName>
    <definedName name="gls_START_STATUS" localSheetId="4" hidden="1">#REF!</definedName>
    <definedName name="gls_START_STATUS" localSheetId="15" hidden="1">#REF!</definedName>
    <definedName name="gls_START_STATUS" hidden="1">#REF!</definedName>
    <definedName name="gls_START_USER_STATUS" localSheetId="4" hidden="1">#REF!</definedName>
    <definedName name="gls_START_USER_STATUS" localSheetId="15" hidden="1">#REF!</definedName>
    <definedName name="gls_START_USER_STATUS" hidden="1">#REF!</definedName>
    <definedName name="gls_START_VALIDATION" localSheetId="4" hidden="1">#REF!</definedName>
    <definedName name="gls_START_VALIDATION" localSheetId="15" hidden="1">#REF!</definedName>
    <definedName name="gls_START_VALIDATION" hidden="1">#REF!</definedName>
    <definedName name="gls_START_WHAT" localSheetId="4" hidden="1">#REF!</definedName>
    <definedName name="gls_START_WHAT" localSheetId="15" hidden="1">#REF!</definedName>
    <definedName name="gls_START_WHAT" hidden="1">#REF!</definedName>
    <definedName name="gls_START_YEAR" localSheetId="4" hidden="1">#REF!</definedName>
    <definedName name="gls_START_YEAR" localSheetId="15" hidden="1">#REF!</definedName>
    <definedName name="gls_START_YEAR" hidden="1">#REF!</definedName>
    <definedName name="gls_TEMP_PERIOD_CODE" localSheetId="4" hidden="1">#REF!</definedName>
    <definedName name="gls_TEMP_PERIOD_CODE" localSheetId="15" hidden="1">#REF!</definedName>
    <definedName name="gls_TEMP_PERIOD_CODE" hidden="1">#REF!</definedName>
    <definedName name="gls_YEAR_AE_CONTROL" localSheetId="4" hidden="1">#REF!</definedName>
    <definedName name="gls_YEAR_AE_CONTROL" localSheetId="15" hidden="1">#REF!</definedName>
    <definedName name="gls_YEAR_AE_CONTROL" hidden="1">#REF!</definedName>
    <definedName name="gls_YEAR_END_ROW" localSheetId="4" hidden="1">#REF!</definedName>
    <definedName name="gls_YEAR_END_ROW" localSheetId="15" hidden="1">#REF!</definedName>
    <definedName name="gls_YEAR_END_ROW" hidden="1">#REF!</definedName>
    <definedName name="GMV" localSheetId="4">#REF!,#REF!</definedName>
    <definedName name="GMV" localSheetId="15">#REF!,#REF!</definedName>
    <definedName name="GMV">#REF!,#REF!</definedName>
    <definedName name="Goodwill_Amortization">20</definedName>
    <definedName name="GP_List" localSheetId="4">#REF!</definedName>
    <definedName name="GP_List" localSheetId="15">#REF!</definedName>
    <definedName name="GP_List">#REF!</definedName>
    <definedName name="GraphPage" localSheetId="4" hidden="1">#REF!</definedName>
    <definedName name="GraphPage" localSheetId="15" hidden="1">#REF!</definedName>
    <definedName name="GraphPage" hidden="1">#REF!</definedName>
    <definedName name="Gridlines" localSheetId="4" hidden="1">#REF!</definedName>
    <definedName name="Gridlines" localSheetId="15" hidden="1">#REF!</definedName>
    <definedName name="Gridlines" hidden="1">#REF!</definedName>
    <definedName name="Gross_Merchandise_Sales__in_k_EUR" localSheetId="4">#REF!</definedName>
    <definedName name="Gross_Merchandise_Sales__in_k_EUR" localSheetId="15">#REF!</definedName>
    <definedName name="Gross_Merchandise_Sales__in_k_EUR">#REF!</definedName>
    <definedName name="Gross_Sales__in_k_EUR" localSheetId="4">#REF!</definedName>
    <definedName name="Gross_Sales__in_k_EUR" localSheetId="15">#REF!</definedName>
    <definedName name="Gross_Sales__in_k_EUR">#REF!</definedName>
    <definedName name="GrpAcct1" hidden="1">"5611"</definedName>
    <definedName name="GrpAcct2" hidden="1">"5612"</definedName>
    <definedName name="GrpLevel" hidden="1">2</definedName>
    <definedName name="GSER">1</definedName>
    <definedName name="guidance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ance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anc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ance_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ance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_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2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2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2_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2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orseTog" localSheetId="4">#REF!</definedName>
    <definedName name="HorseTog" localSheetId="15">#REF!</definedName>
    <definedName name="HorseTog">#REF!</definedName>
    <definedName name="HTML_CodePage" hidden="1">1252</definedName>
    <definedName name="HTML_Control" localSheetId="4" hidden="1">{"'IG3Q99'!$A$306:$I$356"}</definedName>
    <definedName name="HTML_Control" localSheetId="15" hidden="1">{"'IG3Q99'!$A$306:$I$356"}</definedName>
    <definedName name="HTML_Control" hidden="1">{"'IG3Q99'!$A$306:$I$356"}</definedName>
    <definedName name="html_control_1" localSheetId="4" hidden="1">{"'IG3Q99'!$A$306:$I$356"}</definedName>
    <definedName name="html_control_1" localSheetId="15" hidden="1">{"'IG3Q99'!$A$306:$I$356"}</definedName>
    <definedName name="html_control_1" hidden="1">{"'IG3Q99'!$A$306:$I$356"}</definedName>
    <definedName name="html_control_1_1" localSheetId="4" hidden="1">{"'IG3Q99'!$A$306:$I$356"}</definedName>
    <definedName name="html_control_1_1" hidden="1">{"'IG3Q99'!$A$306:$I$356"}</definedName>
    <definedName name="HTML_Control_2" localSheetId="4" hidden="1">{"'IG3Q99'!$A$306:$I$356"}</definedName>
    <definedName name="HTML_Control_2" hidden="1">{"'IG3Q99'!$A$306:$I$356"}</definedName>
    <definedName name="HTML_Description" hidden="1">""</definedName>
    <definedName name="HTML_Email" hidden="1">""</definedName>
    <definedName name="HTML_Header" hidden="1">"IG1Q99"</definedName>
    <definedName name="HTML_LastUpdate" hidden="1">"10/26/1999"</definedName>
    <definedName name="HTML_LineAfter" hidden="1">FALSE</definedName>
    <definedName name="HTML_LineBefore" hidden="1">FALSE</definedName>
    <definedName name="HTML_Name" hidden="1">"Judy Sinclair"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"G:\EXCELDAT\CEXJIS\newcoll.htm"</definedName>
    <definedName name="HTML_PathTemplate" hidden="1">"C:\Mes documents\HTMLTemp.htm"</definedName>
    <definedName name="HTML_Title" hidden="1">"CNCIG98"</definedName>
    <definedName name="huy" localSheetId="4" hidden="1">{"'Sheet1'!$L$16"}</definedName>
    <definedName name="huy" localSheetId="15" hidden="1">{"'Sheet1'!$L$16"}</definedName>
    <definedName name="huy" hidden="1">{"'Sheet1'!$L$16"}</definedName>
    <definedName name="huy_1" localSheetId="4" hidden="1">{"'Sheet1'!$L$16"}</definedName>
    <definedName name="huy_1" hidden="1">{"'Sheet1'!$L$16"}</definedName>
    <definedName name="Img_ML_2b1a1a6f" hidden="1">"IMG_4"</definedName>
    <definedName name="Img_ML_4d4d7g3c" hidden="1">"IMG_4"</definedName>
    <definedName name="Img_ML_6f2b1a5e" hidden="1">"IMG_4"</definedName>
    <definedName name="Img_ML_7g5e5e2b" hidden="1">"IMG_12"</definedName>
    <definedName name="Img_ML_8h4d9i2b" hidden="1">"IMG_4"</definedName>
    <definedName name="in___der_SEM_Verkäufe" localSheetId="4">#REF!</definedName>
    <definedName name="in___der_SEM_Verkäufe" localSheetId="15">#REF!</definedName>
    <definedName name="in___der_SEM_Verkäufe">#REF!</definedName>
    <definedName name="IndType" localSheetId="4" hidden="1">#REF!</definedName>
    <definedName name="IndType" localSheetId="15" hidden="1">#REF!</definedName>
    <definedName name="IndType" hidden="1">#REF!</definedName>
    <definedName name="Inflation" localSheetId="4">#REF!</definedName>
    <definedName name="Inflation" localSheetId="15">#REF!</definedName>
    <definedName name="Inflation">#REF!</definedName>
    <definedName name="Initiatives" localSheetId="4">#REF!</definedName>
    <definedName name="Initiatives" localSheetId="15">#REF!</definedName>
    <definedName name="Initiatives">#REF!</definedName>
    <definedName name="Inputs" localSheetId="4">#REF!</definedName>
    <definedName name="Inputs" localSheetId="15">#REF!</definedName>
    <definedName name="Inputs">#REF!</definedName>
    <definedName name="int.switch" localSheetId="4">#REF!</definedName>
    <definedName name="int.switch" localSheetId="15">#REF!</definedName>
    <definedName name="int.switch">#REF!</definedName>
    <definedName name="int_costs" localSheetId="4">#REF!</definedName>
    <definedName name="int_costs" localSheetId="15">#REF!</definedName>
    <definedName name="int_costs">#REF!</definedName>
    <definedName name="Int_exp">7%</definedName>
    <definedName name="IntermediateCapShares" localSheetId="4">#REF!</definedName>
    <definedName name="IntermediateCapShares" localSheetId="15">#REF!</definedName>
    <definedName name="IntermediateCapShares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"c100"</definedName>
    <definedName name="IQ_BV_SHARE" hidden="1">"c100"</definedName>
    <definedName name="IQ_BV_STDDEV_EST_REUT" hidden="1">"c5408"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RT_DEBT" hidden="1">"c224"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"c157"</definedName>
    <definedName name="IQ_EBIT_GROWTH_2" hidden="1">"c161"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EST_REUT" hidden="1">"c3640"</definedName>
    <definedName name="IQ_EBITDA_GROWTH_1" hidden="1">"c156"</definedName>
    <definedName name="IQ_EBITDA_GROWTH_2" hidden="1">"c160"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REUT" hidden="1">"c3644"</definedName>
    <definedName name="IQ_EBITDA_OVER_TOTAL_IE" hidden="1">"c373"</definedName>
    <definedName name="IQ_EBITDA_STDDEV_EST" hidden="1">"c375"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"c189"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_REUT" hidden="1">"c5456"</definedName>
    <definedName name="IQ_EPS_NO_EST" hidden="1">"c271"</definedName>
    <definedName name="IQ_EPS_NUM_EST" hidden="1">"c402"</definedName>
    <definedName name="IQ_EPS_NUM_EST_REUT" hidden="1">"c5451"</definedName>
    <definedName name="IQ_EPS_STDDEV_EST" hidden="1">"c403"</definedName>
    <definedName name="IQ_EPS_STDDEV_EST_REUT" hidden="1">"c5452"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REUT" hidden="1">"c5409"</definedName>
    <definedName name="IQ_EST_ACT_EPS" hidden="1">"c1648"</definedName>
    <definedName name="IQ_EST_ACT_FFO_REUT" hidden="1">"c3843"</definedName>
    <definedName name="IQ_EST_ACT_FFO_SHARE_REUT" hidden="1">"c3843"</definedName>
    <definedName name="IQ_EST_ACT_FFO_SHARE_SHARE_THOM" hidden="1">"c4005"</definedName>
    <definedName name="IQ_EST_BV_DIFF_REUT" hidden="1">"c5433"</definedName>
    <definedName name="IQ_EST_BV_SURPRISE_PERCENT_REUT" hidden="1">"c5434"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SURPRISE" hidden="1">"c1635"</definedName>
    <definedName name="IQ_EST_FFO_DIFF_REUT" hidden="1">"c3890"</definedName>
    <definedName name="IQ_EST_FFO_SHARE_DIFF_REUT" hidden="1">"c3890"</definedName>
    <definedName name="IQ_EST_FFO_SHARE_SHARE_DIFF_THOM" hidden="1">"c5186"</definedName>
    <definedName name="IQ_EST_FFO_SHARE_SHARE_SURPRISE_PERCENT_THOM" hidden="1">"c5187"</definedName>
    <definedName name="IQ_EST_FFO_SHARE_SURPRISE_PERCENT_REUT" hidden="1">"c3891"</definedName>
    <definedName name="IQ_EST_FFO_SURPRISE_PERCENT_REUT" hidden="1">"c3891"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"c165"</definedName>
    <definedName name="IQ_EV_OVER_REVENUE_EST_1" hidden="1">"c166"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ENSE_CODE_">1170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" hidden="1">"c418"</definedName>
    <definedName name="IQ_FFO_EST_REUT" hidden="1">"c3837"</definedName>
    <definedName name="IQ_FFO_HIGH_EST" hidden="1">"c419"</definedName>
    <definedName name="IQ_FFO_HIGH_EST_REUT" hidden="1">"c3839"</definedName>
    <definedName name="IQ_FFO_LOW_EST" hidden="1">"c420"</definedName>
    <definedName name="IQ_FFO_LOW_EST_REUT" hidden="1">"c3840"</definedName>
    <definedName name="IQ_FFO_MEDIAN_EST_REUT" hidden="1">"c3838"</definedName>
    <definedName name="IQ_FFO_NO_EST" hidden="1">"c276"</definedName>
    <definedName name="IQ_FFO_NUM_EST" hidden="1">"c421"</definedName>
    <definedName name="IQ_FFO_NUM_EST_REUT" hidden="1">"c3841"</definedName>
    <definedName name="IQ_FFO_SHARE_EST_REUT" hidden="1">"c3837"</definedName>
    <definedName name="IQ_FFO_SHARE_HIGH_EST_REUT" hidden="1">"c3839"</definedName>
    <definedName name="IQ_FFO_SHARE_LOW_EST_REUT" hidden="1">"c3840"</definedName>
    <definedName name="IQ_FFO_SHARE_MEDIAN_EST_REUT" hidden="1">"c3838"</definedName>
    <definedName name="IQ_FFO_SHARE_NUM_EST_REUT" hidden="1">"c3841"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_REUT" hidden="1">"c3842"</definedName>
    <definedName name="IQ_FFO_STDDEV_EST" hidden="1">"c422"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AMORT_BR" hidden="1">"c532"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SALEPRICE" hidden="1">"c646"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RKETCAP" hidden="1">"c712"</definedName>
    <definedName name="IQ_MARKTCAP" hidden="1">"c258"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43524.7820717593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"c158"</definedName>
    <definedName name="IQ_NET_INC_GROWTH_2" hidden="1">"c162"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OFFICES" hidden="1">"c2088"</definedName>
    <definedName name="IQ_NUMBER_DEPOSITS_LESS_THAN_100K_FDIC" hidden="1">"c6495"</definedName>
    <definedName name="IQ_NUMBER_DEPOSITS_MORE_THAN_100K_FDIC" hidden="1">"c6493"</definedName>
    <definedName name="IQ_NUMBER_SHAREHOLDERS_CLASSB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OTHER_ADJ" hidden="1">"c1999"</definedName>
    <definedName name="IQ_OG_TOTAL_OIL_PRODUCTON" hidden="1">"c2059"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ISSUED" hidden="1">"c857"</definedName>
    <definedName name="IQ_OPTIONS_OS" hidden="1">"c858"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BV" hidden="1">"c1025"</definedName>
    <definedName name="IQ_PBV_AVG" hidden="1">"c1026"</definedName>
    <definedName name="IQ_PBV_FWD_REUT" hidden="1">"c15238"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RATIO" hidden="1">"c1610"</definedName>
    <definedName name="IQ_PEG_FWD_REUT" hidden="1">"c4052"</definedName>
    <definedName name="IQ_PENSION" hidden="1">"c1031"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12MONTHS_REUT" hidden="1">"c3938"</definedName>
    <definedName name="IQ_PERCENT_CHANGE_EST_FFO_SHARE_18MONTHS_REUT" hidden="1">"c3939"</definedName>
    <definedName name="IQ_PERCENT_CHANGE_EST_FFO_SHARE_3MONTHS_REUT" hidden="1">"c3935"</definedName>
    <definedName name="IQ_PERCENT_CHANGE_EST_FFO_SHARE_6MONTHS_REUT" hidden="1">"c3936"</definedName>
    <definedName name="IQ_PERCENT_CHANGE_EST_FFO_SHARE_9MONTHS_REUT" hidden="1">"c3937"</definedName>
    <definedName name="IQ_PERCENT_CHANGE_EST_FFO_SHARE_DAY_REUT" hidden="1">"c3933"</definedName>
    <definedName name="IQ_PERCENT_CHANGE_EST_FFO_SHARE_MONTH_REUT" hidden="1">"c3934"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SHARE_WEEK_REUT" hidden="1">"c3964"</definedName>
    <definedName name="IQ_PERCENT_CHANGE_EST_FFO_WEEK" hidden="1">"c1823"</definedName>
    <definedName name="IQ_PERCENT_CHANGE_EST_FFO_WEEK_REUT" hidden="1">"c3964"</definedName>
    <definedName name="IQ_PERCENT_FLOAT" hidden="1">"c227"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EXP" hidden="1">"c1068"</definedName>
    <definedName name="IQ_PREPAID_EXPEN" hidden="1">"c1068"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hidden="1">"c1026"</definedName>
    <definedName name="IQ_PRICE_OVER_EPS_EST" hidden="1">"c174"</definedName>
    <definedName name="IQ_PRICE_OVER_EPS_EST_1" hidden="1">"c175"</definedName>
    <definedName name="IQ_PRICE_OVER_LTM_EPS" hidden="1">"c1029"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"IQ_REVENUE_EST"</definedName>
    <definedName name="IQ_REVENUE_EST_1" hidden="1">"c190"</definedName>
    <definedName name="IQ_REVENUE_EST_REUT" hidden="1">"c3634"</definedName>
    <definedName name="IQ_REVENUE_GROWTH_1" hidden="1">"c155"</definedName>
    <definedName name="IQ_REVENUE_GROWTH_2" hidden="1">"c159"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REUT" hidden="1">"c3638"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"IQ_UNUSUAL_EXP"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Z_SCORE" hidden="1">"c1339"</definedName>
    <definedName name="IQB_BOOKMARK_COUNT" hidden="1">0</definedName>
    <definedName name="IQRA1" hidden="1">"$A$2:$A$1260"</definedName>
    <definedName name="IQRA2" hidden="1">"$A$3:$A$1262"</definedName>
    <definedName name="IQRB1" hidden="1">"$B$2:$B$1260"</definedName>
    <definedName name="IQRB2" hidden="1">"$B$3:$B$1262"</definedName>
    <definedName name="IQRBondyieldsC15" localSheetId="4" hidden="1">#REF!</definedName>
    <definedName name="IQRBondyieldsC15" localSheetId="15" hidden="1">#REF!</definedName>
    <definedName name="IQRBondyieldsC15" hidden="1">#REF!</definedName>
    <definedName name="IQRBondyieldsC16" localSheetId="4" hidden="1">#REF!</definedName>
    <definedName name="IQRBondyieldsC16" localSheetId="15" hidden="1">#REF!</definedName>
    <definedName name="IQRBondyieldsC16" hidden="1">#REF!</definedName>
    <definedName name="IQRBondyieldsC18" localSheetId="4" hidden="1">#REF!</definedName>
    <definedName name="IQRBondyieldsC18" localSheetId="15" hidden="1">#REF!</definedName>
    <definedName name="IQRBondyieldsC18" hidden="1">#REF!</definedName>
    <definedName name="IQRC1" hidden="1">"$C$2:$C$1260"</definedName>
    <definedName name="IQRC2" hidden="1">"$C$3:$C$1262"</definedName>
    <definedName name="IQRCPIsC15" localSheetId="4" hidden="1">#REF!</definedName>
    <definedName name="IQRCPIsC15" localSheetId="15" hidden="1">#REF!</definedName>
    <definedName name="IQRCPIsC15" hidden="1">#REF!</definedName>
    <definedName name="IQRFXrategeneratorC15" localSheetId="4" hidden="1">#REF!</definedName>
    <definedName name="IQRFXrategeneratorC15" localSheetId="15" hidden="1">#REF!</definedName>
    <definedName name="IQRFXrategeneratorC15" hidden="1">#REF!</definedName>
    <definedName name="IQRFXrategeneratorC27" localSheetId="4" hidden="1">#REF!</definedName>
    <definedName name="IQRFXrategeneratorC27" localSheetId="15" hidden="1">#REF!</definedName>
    <definedName name="IQRFXrategeneratorC27" hidden="1">#REF!</definedName>
    <definedName name="IQRFXratesC15" localSheetId="4" hidden="1">#REF!</definedName>
    <definedName name="IQRFXratesC15" localSheetId="15" hidden="1">#REF!</definedName>
    <definedName name="IQRFXratesC15" hidden="1">#REF!</definedName>
    <definedName name="IQRFXratesC24" localSheetId="4" hidden="1">#REF!</definedName>
    <definedName name="IQRFXratesC24" localSheetId="15" hidden="1">#REF!</definedName>
    <definedName name="IQRFXratesC24" hidden="1">#REF!</definedName>
    <definedName name="IQRFXratesC25" localSheetId="4" hidden="1">#REF!</definedName>
    <definedName name="IQRFXratesC25" localSheetId="15" hidden="1">#REF!</definedName>
    <definedName name="IQRFXratesC25" hidden="1">#REF!</definedName>
    <definedName name="IQRFXratesC26" localSheetId="4" hidden="1">#REF!</definedName>
    <definedName name="IQRFXratesC26" localSheetId="15" hidden="1">#REF!</definedName>
    <definedName name="IQRFXratesC26" hidden="1">#REF!</definedName>
    <definedName name="IQRFXratesC27" localSheetId="4" hidden="1">#REF!</definedName>
    <definedName name="IQRFXratesC27" localSheetId="15" hidden="1">#REF!</definedName>
    <definedName name="IQRFXratesC27" hidden="1">#REF!</definedName>
    <definedName name="IQRFXratesC30" localSheetId="4" hidden="1">#REF!</definedName>
    <definedName name="IQRFXratesC30" localSheetId="15" hidden="1">#REF!</definedName>
    <definedName name="IQRFXratesC30" hidden="1">#REF!</definedName>
    <definedName name="IQRFXratesC38" localSheetId="4" hidden="1">#REF!</definedName>
    <definedName name="IQRFXratesC38" localSheetId="15" hidden="1">#REF!</definedName>
    <definedName name="IQRFXratesC38" hidden="1">#REF!</definedName>
    <definedName name="IQRFXratesC39" localSheetId="4" hidden="1">#REF!</definedName>
    <definedName name="IQRFXratesC39" localSheetId="15" hidden="1">#REF!</definedName>
    <definedName name="IQRFXratesC39" hidden="1">#REF!</definedName>
    <definedName name="IQRFXratesE24" localSheetId="4" hidden="1">#REF!</definedName>
    <definedName name="IQRFXratesE24" localSheetId="15" hidden="1">#REF!</definedName>
    <definedName name="IQRFXratesE24" hidden="1">#REF!</definedName>
    <definedName name="IQRFXratesF24" localSheetId="4" hidden="1">#REF!</definedName>
    <definedName name="IQRFXratesF24" localSheetId="15" hidden="1">#REF!</definedName>
    <definedName name="IQRFXratesF24" hidden="1">#REF!</definedName>
    <definedName name="IQRFXratesG24" localSheetId="4" hidden="1">#REF!</definedName>
    <definedName name="IQRFXratesG24" localSheetId="15" hidden="1">#REF!</definedName>
    <definedName name="IQRFXratesG24" hidden="1">#REF!</definedName>
    <definedName name="IQRI1" hidden="1">"$I$2:$I$1260"</definedName>
    <definedName name="IQRI2" hidden="1">"$I$3:$I$1262"</definedName>
    <definedName name="IQRTradingHistoryB4" localSheetId="4" hidden="1">#REF!</definedName>
    <definedName name="IQRTradingHistoryB4" localSheetId="15" hidden="1">#REF!</definedName>
    <definedName name="IQRTradingHistoryB4" hidden="1">#REF!</definedName>
    <definedName name="iQShowHideColumns" hidden="1">"iQShowAll"</definedName>
    <definedName name="isass" localSheetId="4">#REF!</definedName>
    <definedName name="isass" localSheetId="15">#REF!</definedName>
    <definedName name="isass">#REF!</definedName>
    <definedName name="ISR" localSheetId="4">#REF!</definedName>
    <definedName name="ISR" localSheetId="15">#REF!</definedName>
    <definedName name="ISR">#REF!</definedName>
    <definedName name="issue_cost" localSheetId="4">#REF!</definedName>
    <definedName name="issue_cost" localSheetId="15">#REF!</definedName>
    <definedName name="issue_cost">#REF!</definedName>
    <definedName name="ItemStart" localSheetId="4" hidden="1">#REF!</definedName>
    <definedName name="ItemStart" localSheetId="15" hidden="1">#REF!</definedName>
    <definedName name="ItemStart" hidden="1">#REF!</definedName>
    <definedName name="Jahr_aktuell">YEAR(TODAY())</definedName>
    <definedName name="jsw" localSheetId="4">#REF!</definedName>
    <definedName name="jsw" localSheetId="15">#REF!</definedName>
    <definedName name="jsw">#REF!</definedName>
    <definedName name="Junexch" localSheetId="4">#REF!</definedName>
    <definedName name="Junexch" localSheetId="15">#REF!</definedName>
    <definedName name="Junexch">#REF!</definedName>
    <definedName name="k" localSheetId="4">#REF!</definedName>
    <definedName name="k" localSheetId="15">#REF!</definedName>
    <definedName name="k">#REF!</definedName>
    <definedName name="L_Adjust" localSheetId="4">#REF!</definedName>
    <definedName name="L_Adjust" localSheetId="15">#REF!</definedName>
    <definedName name="L_Adjust">#REF!</definedName>
    <definedName name="L_AJE_Tot" localSheetId="4">#REF!</definedName>
    <definedName name="L_AJE_Tot" localSheetId="15">#REF!</definedName>
    <definedName name="L_AJE_Tot">#REF!</definedName>
    <definedName name="L_CY_Beg" localSheetId="4">#REF!</definedName>
    <definedName name="L_CY_Beg" localSheetId="15">#REF!</definedName>
    <definedName name="L_CY_Beg">#REF!</definedName>
    <definedName name="L_CY_End" localSheetId="4">#REF!</definedName>
    <definedName name="L_CY_End" localSheetId="15">#REF!</definedName>
    <definedName name="L_CY_End">#REF!</definedName>
    <definedName name="L_PY_End" localSheetId="4">#REF!</definedName>
    <definedName name="L_PY_End" localSheetId="15">#REF!</definedName>
    <definedName name="L_PY_End">#REF!</definedName>
    <definedName name="L_RJE_Tot" localSheetId="4">#REF!</definedName>
    <definedName name="L_RJE_Tot" localSheetId="15">#REF!</definedName>
    <definedName name="L_RJE_Tot">#REF!</definedName>
    <definedName name="Lang" localSheetId="4">#REF!</definedName>
    <definedName name="Lang" localSheetId="15">#REF!</definedName>
    <definedName name="Lang">#REF!</definedName>
    <definedName name="lastpref" localSheetId="4">#REF!</definedName>
    <definedName name="lastpref" localSheetId="15">#REF!</definedName>
    <definedName name="lastpref">#REF!</definedName>
    <definedName name="ListMonths">#REF!</definedName>
    <definedName name="LOCATION" localSheetId="4">#REF!</definedName>
    <definedName name="LOCATION" localSheetId="15">#REF!</definedName>
    <definedName name="LOCATION">#REF!</definedName>
    <definedName name="LT_RATINGS" localSheetId="4">#REF!</definedName>
    <definedName name="LT_RATINGS" localSheetId="15">#REF!</definedName>
    <definedName name="LT_RATINGS">#REF!</definedName>
    <definedName name="LTRating" localSheetId="4">#REF!</definedName>
    <definedName name="LTRating" localSheetId="15">#REF!</definedName>
    <definedName name="LTRating">#REF!</definedName>
    <definedName name="m" localSheetId="4">#REF!</definedName>
    <definedName name="m" localSheetId="15">#REF!</definedName>
    <definedName name="m">#REF!</definedName>
    <definedName name="M_PlaceofPath" hidden="1">"\\SNYCEQT0100\HOME\DANDERS\COMPANY\IGT\IGT_VDF.xls"</definedName>
    <definedName name="mario" localSheetId="4" hidden="1">{#N/A,#N/A,FALSE,"Aging Summary";#N/A,#N/A,FALSE,"Ratio Analysis";#N/A,#N/A,FALSE,"Test 120 Day Accts";#N/A,#N/A,FALSE,"Tickmarks"}</definedName>
    <definedName name="mario" localSheetId="15" hidden="1">{#N/A,#N/A,FALSE,"Aging Summary";#N/A,#N/A,FALSE,"Ratio Analysis";#N/A,#N/A,FALSE,"Test 120 Day Accts";#N/A,#N/A,FALSE,"Tickmarks"}</definedName>
    <definedName name="mario" hidden="1">{#N/A,#N/A,FALSE,"Aging Summary";#N/A,#N/A,FALSE,"Ratio Analysis";#N/A,#N/A,FALSE,"Test 120 Day Accts";#N/A,#N/A,FALSE,"Tickmarks"}</definedName>
    <definedName name="mario_1" localSheetId="4" hidden="1">{#N/A,#N/A,FALSE,"Aging Summary";#N/A,#N/A,FALSE,"Ratio Analysis";#N/A,#N/A,FALSE,"Test 120 Day Accts";#N/A,#N/A,FALSE,"Tickmarks"}</definedName>
    <definedName name="mario_1" hidden="1">{#N/A,#N/A,FALSE,"Aging Summary";#N/A,#N/A,FALSE,"Ratio Analysis";#N/A,#N/A,FALSE,"Test 120 Day Accts";#N/A,#N/A,FALSE,"Tickmarks"}</definedName>
    <definedName name="market" localSheetId="4">#REF!</definedName>
    <definedName name="market" localSheetId="15">#REF!</definedName>
    <definedName name="market">#REF!</definedName>
    <definedName name="marketing" localSheetId="4">#REF!</definedName>
    <definedName name="marketing" localSheetId="15">#REF!</definedName>
    <definedName name="marketing">#REF!</definedName>
    <definedName name="mcs03g.ReqArray" localSheetId="4">{"Price","MOLX","LC132/LC120/LC123/LC125","N","0","0","V"}</definedName>
    <definedName name="mcs03g.ReqArray" localSheetId="15">{"Price","MOLX","LC132/LC120/LC123/LC125","N","0","0","V"}</definedName>
    <definedName name="mcs03g.ReqArray">{"Price","MOLX","LC132/LC120/LC123/LC125","N","0","0","V"}</definedName>
    <definedName name="mcs03g.ReqArray_1" localSheetId="4">{"Price","MOLX","LC132/LC120/LC123/LC125","N","0","0","V"}</definedName>
    <definedName name="mcs03g.ReqArray_1">{"Price","MOLX","LC132/LC120/LC123/LC125","N","0","0","V"}</definedName>
    <definedName name="mea_onoff" localSheetId="4">#REF!</definedName>
    <definedName name="mea_onoff" localSheetId="15">#REF!</definedName>
    <definedName name="mea_onoff">#REF!</definedName>
    <definedName name="mex_onoff" localSheetId="4">#REF!</definedName>
    <definedName name="mex_onoff" localSheetId="15">#REF!</definedName>
    <definedName name="mex_onoff">#REF!</definedName>
    <definedName name="mgmt" localSheetId="4">#REF!</definedName>
    <definedName name="mgmt" localSheetId="15">#REF!</definedName>
    <definedName name="mgmt">#REF!</definedName>
    <definedName name="mid" localSheetId="4">#REF!</definedName>
    <definedName name="mid" localSheetId="15">#REF!</definedName>
    <definedName name="mid">#REF!</definedName>
    <definedName name="Million" localSheetId="4">#REF!</definedName>
    <definedName name="Million" localSheetId="15">#REF!</definedName>
    <definedName name="Million">#REF!</definedName>
    <definedName name="MLNK337bf2da43af49d7a897d5e632ae83c9" localSheetId="4" hidden="1">#REF!</definedName>
    <definedName name="MLNK337bf2da43af49d7a897d5e632ae83c9" localSheetId="15" hidden="1">#REF!</definedName>
    <definedName name="MLNK337bf2da43af49d7a897d5e632ae83c9" hidden="1">#REF!</definedName>
    <definedName name="MLNK6f89125aef8b40eb969d7d58835a62f0" localSheetId="4" hidden="1">#REF!</definedName>
    <definedName name="MLNK6f89125aef8b40eb969d7d58835a62f0" localSheetId="15" hidden="1">#REF!</definedName>
    <definedName name="MLNK6f89125aef8b40eb969d7d58835a62f0" hidden="1">#REF!</definedName>
    <definedName name="MLNKb59a5a08fb8b472fb499b57df568d1ec" localSheetId="4" hidden="1">#REF!</definedName>
    <definedName name="MLNKb59a5a08fb8b472fb499b57df568d1ec" localSheetId="15" hidden="1">#REF!</definedName>
    <definedName name="MLNKb59a5a08fb8b472fb499b57df568d1ec" hidden="1">#REF!</definedName>
    <definedName name="MLNKe7fc61752ef04ddb96175f96dabdb25a" localSheetId="4" hidden="1">#REF!</definedName>
    <definedName name="MLNKe7fc61752ef04ddb96175f96dabdb25a" localSheetId="15" hidden="1">#REF!</definedName>
    <definedName name="MLNKe7fc61752ef04ddb96175f96dabdb25a" hidden="1">#REF!</definedName>
    <definedName name="MLNKfe1ff0827a2146aab268138bfdbb6597" localSheetId="4" hidden="1">#REF!</definedName>
    <definedName name="MLNKfe1ff0827a2146aab268138bfdbb6597" localSheetId="15" hidden="1">#REF!</definedName>
    <definedName name="MLNKfe1ff0827a2146aab268138bfdbb6597" hidden="1">#REF!</definedName>
    <definedName name="MMDN" localSheetId="4">#REF!</definedName>
    <definedName name="MMDN" localSheetId="15">#REF!</definedName>
    <definedName name="MMDN">#REF!</definedName>
    <definedName name="mmm" localSheetId="4" hidden="1">#REF!</definedName>
    <definedName name="mmm" localSheetId="15" hidden="1">#REF!</definedName>
    <definedName name="mmm" hidden="1">#REF!</definedName>
    <definedName name="Monat" localSheetId="4">#REF!</definedName>
    <definedName name="Monat" localSheetId="15">#REF!</definedName>
    <definedName name="Monat">#REF!</definedName>
    <definedName name="MonitorCol">1</definedName>
    <definedName name="MonitorRow">1</definedName>
    <definedName name="Month_1" localSheetId="4">#REF!</definedName>
    <definedName name="Month_1" localSheetId="15">#REF!</definedName>
    <definedName name="Month_1">#REF!</definedName>
    <definedName name="Month_2" localSheetId="4">#REF!</definedName>
    <definedName name="Month_2" localSheetId="15">#REF!</definedName>
    <definedName name="Month_2">#REF!</definedName>
    <definedName name="MonthlyTimeline" localSheetId="4">#REF!</definedName>
    <definedName name="MonthlyTimeline" localSheetId="15">#REF!</definedName>
    <definedName name="MonthlyTimeline">#REF!</definedName>
    <definedName name="MRP" localSheetId="4">#REF!</definedName>
    <definedName name="MRP" localSheetId="15">#REF!</definedName>
    <definedName name="MRP">#REF!</definedName>
    <definedName name="MRP_WoTax" localSheetId="4">#REF!</definedName>
    <definedName name="MRP_WoTax" localSheetId="15">#REF!</definedName>
    <definedName name="MRP_WoTax">#REF!</definedName>
    <definedName name="mult" localSheetId="4">#REF!</definedName>
    <definedName name="mult" localSheetId="15">#REF!</definedName>
    <definedName name="mult">#REF!</definedName>
    <definedName name="multex" localSheetId="4">#REF!</definedName>
    <definedName name="multex" localSheetId="15">#REF!</definedName>
    <definedName name="multex">#REF!</definedName>
    <definedName name="MULTS" localSheetId="4">#REF!</definedName>
    <definedName name="MULTS" localSheetId="15">#REF!</definedName>
    <definedName name="MULTS">#REF!</definedName>
    <definedName name="MxOnOff" localSheetId="4">#REF!</definedName>
    <definedName name="MxOnOff" localSheetId="15">#REF!</definedName>
    <definedName name="MxOnOff">#REF!</definedName>
    <definedName name="MY_AdjOrd" localSheetId="4">OFFSET(#REF!,0,0,COUNTA(#REF!)-1)</definedName>
    <definedName name="MY_AdjOrd" localSheetId="15">OFFSET(#REF!,0,0,COUNTA(#REF!)-1)</definedName>
    <definedName name="MY_AdjOrd">OFFSET(#REF!,0,0,COUNTA(#REF!)-1)</definedName>
    <definedName name="MY_Date" localSheetId="4">OFFSET(#REF!,0,0,COUNTA(#REF!)-2)</definedName>
    <definedName name="MY_Date" localSheetId="15">OFFSET(#REF!,0,0,COUNTA(#REF!)-2)</definedName>
    <definedName name="MY_Date">OFFSET(#REF!,0,0,COUNTA(#REF!)-2)</definedName>
    <definedName name="MY_RADV" localSheetId="4">OFFSET(#REF!,0,0,COUNTA(#REF!)-1)</definedName>
    <definedName name="MY_RADV" localSheetId="15">OFFSET(#REF!,0,0,COUNTA(#REF!)-1)</definedName>
    <definedName name="MY_RADV">OFFSET(#REF!,0,0,COUNTA(#REF!)-1)</definedName>
    <definedName name="n" localSheetId="4" hidden="1">#REF!</definedName>
    <definedName name="n" localSheetId="15" hidden="1">#REF!</definedName>
    <definedName name="n" hidden="1">#REF!</definedName>
    <definedName name="neova" localSheetId="4">#REF!</definedName>
    <definedName name="neova" localSheetId="15">#REF!</definedName>
    <definedName name="neova">#REF!</definedName>
    <definedName name="Net_Sales__in_k_EUR" localSheetId="4">#REF!</definedName>
    <definedName name="Net_Sales__in_k_EUR" localSheetId="15">#REF!</definedName>
    <definedName name="Net_Sales__in_k_EUR">#REF!</definedName>
    <definedName name="netgross" localSheetId="4">#REF!</definedName>
    <definedName name="netgross" localSheetId="15">#REF!</definedName>
    <definedName name="netgross">#REF!</definedName>
    <definedName name="netgross2" localSheetId="4">#REF!</definedName>
    <definedName name="netgross2" localSheetId="15">#REF!</definedName>
    <definedName name="netgross2">#REF!</definedName>
    <definedName name="NetScreen" localSheetId="4">#REF!</definedName>
    <definedName name="NetScreen" localSheetId="15">#REF!</definedName>
    <definedName name="NetScreen">#REF!</definedName>
    <definedName name="Nettoretouren" localSheetId="4">#REF!</definedName>
    <definedName name="Nettoretouren" localSheetId="15">#REF!</definedName>
    <definedName name="Nettoretouren">#REF!</definedName>
    <definedName name="Nettoumsatz" localSheetId="4">#REF!</definedName>
    <definedName name="Nettoumsatz" localSheetId="15">#REF!</definedName>
    <definedName name="Nettoumsatz">#REF!</definedName>
    <definedName name="Nettoverkäufe" localSheetId="4">#REF!</definedName>
    <definedName name="Nettoverkäufe" localSheetId="15">#REF!</definedName>
    <definedName name="Nettoverkäufe">#REF!</definedName>
    <definedName name="newbel" localSheetId="4" hidden="1">{"IS",#N/A,FALSE,"IS";"RPTIS",#N/A,FALSE,"RPTIS";"STATS",#N/A,FALSE,"STATS";"CELL",#N/A,FALSE,"CELL";"BS",#N/A,FALSE,"BS"}</definedName>
    <definedName name="newbel" localSheetId="15" hidden="1">{"IS",#N/A,FALSE,"IS";"RPTIS",#N/A,FALSE,"RPTIS";"STATS",#N/A,FALSE,"STATS";"CELL",#N/A,FALSE,"CELL";"BS",#N/A,FALSE,"BS"}</definedName>
    <definedName name="newbel" hidden="1">{"IS",#N/A,FALSE,"IS";"RPTIS",#N/A,FALSE,"RPTIS";"STATS",#N/A,FALSE,"STATS";"CELL",#N/A,FALSE,"CELL";"BS",#N/A,FALSE,"BS"}</definedName>
    <definedName name="newbel_1" localSheetId="4" hidden="1">{"IS",#N/A,FALSE,"IS";"RPTIS",#N/A,FALSE,"RPTIS";"STATS",#N/A,FALSE,"STATS";"CELL",#N/A,FALSE,"CELL";"BS",#N/A,FALSE,"BS"}</definedName>
    <definedName name="newbel_1" hidden="1">{"IS",#N/A,FALSE,"IS";"RPTIS",#N/A,FALSE,"RPTIS";"STATS",#N/A,FALSE,"STATS";"CELL",#N/A,FALSE,"CELL";"BS",#N/A,FALSE,"BS"}</definedName>
    <definedName name="newname" localSheetId="4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newname" localSheetId="15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newname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newname_1" localSheetId="4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newname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NI" localSheetId="4">#REF!</definedName>
    <definedName name="NI" localSheetId="15">#REF!</definedName>
    <definedName name="NI">#REF!</definedName>
    <definedName name="NOL_Benefit" localSheetId="4">#REF!</definedName>
    <definedName name="NOL_Benefit" localSheetId="15">#REF!</definedName>
    <definedName name="NOL_Benefit">#REF!</definedName>
    <definedName name="NOL_switch" localSheetId="4">#REF!</definedName>
    <definedName name="NOL_switch" localSheetId="15">#REF!</definedName>
    <definedName name="NOL_switch">#REF!</definedName>
    <definedName name="NominalCal" localSheetId="4">#REF!</definedName>
    <definedName name="NominalCal" localSheetId="15">#REF!</definedName>
    <definedName name="NominalCal">#REF!</definedName>
    <definedName name="Note" localSheetId="4" hidden="1">#REF!</definedName>
    <definedName name="Note" localSheetId="15" hidden="1">#REF!</definedName>
    <definedName name="Note" hidden="1">#REF!</definedName>
    <definedName name="NOW" localSheetId="4">#REF!</definedName>
    <definedName name="NOW" localSheetId="15">#REF!</definedName>
    <definedName name="NOW">#REF!</definedName>
    <definedName name="NumofGrpAccts" hidden="1">2</definedName>
    <definedName name="OFFER_PRICE" localSheetId="4">#REF!</definedName>
    <definedName name="OFFER_PRICE" localSheetId="15">#REF!</definedName>
    <definedName name="OFFER_PRICE">#REF!</definedName>
    <definedName name="offpr" localSheetId="4">#REF!</definedName>
    <definedName name="offpr" localSheetId="15">#REF!</definedName>
    <definedName name="offpr">#REF!</definedName>
    <definedName name="OK" localSheetId="4">#REF!</definedName>
    <definedName name="OK" localSheetId="15">#REF!</definedName>
    <definedName name="OK">#REF!</definedName>
    <definedName name="oldscen" localSheetId="4">#REF!</definedName>
    <definedName name="oldscen" localSheetId="15">#REF!</definedName>
    <definedName name="oldscen">#REF!</definedName>
    <definedName name="OmanOnOff" localSheetId="4">#REF!</definedName>
    <definedName name="OmanOnOff" localSheetId="15">#REF!</definedName>
    <definedName name="OmanOnOff">#REF!</definedName>
    <definedName name="oplev" localSheetId="4">#REF!</definedName>
    <definedName name="oplev" localSheetId="15">#REF!</definedName>
    <definedName name="oplev">#REF!</definedName>
    <definedName name="Options" localSheetId="4">#REF!</definedName>
    <definedName name="Options" localSheetId="15">#REF!</definedName>
    <definedName name="Options">#REF!</definedName>
    <definedName name="OpTrigger">"Drop Down 142"</definedName>
    <definedName name="Order_Status" localSheetId="4">#REF!</definedName>
    <definedName name="Order_Status" localSheetId="15">#REF!</definedName>
    <definedName name="Order_Status">#REF!</definedName>
    <definedName name="ORDERS" localSheetId="4">#REF!</definedName>
    <definedName name="ORDERS" localSheetId="15">#REF!</definedName>
    <definedName name="ORDERS">#REF!</definedName>
    <definedName name="Oz">2</definedName>
    <definedName name="PAGE1" localSheetId="4">#REF!</definedName>
    <definedName name="PAGE1" localSheetId="15">#REF!</definedName>
    <definedName name="PAGE1">#REF!</definedName>
    <definedName name="PAGE2" localSheetId="4">#REF!</definedName>
    <definedName name="PAGE2" localSheetId="15">#REF!</definedName>
    <definedName name="PAGE2">#REF!</definedName>
    <definedName name="PageNumber" localSheetId="4" hidden="1">#REF!</definedName>
    <definedName name="PageNumber" localSheetId="15" hidden="1">#REF!</definedName>
    <definedName name="PageNumber" hidden="1">#REF!</definedName>
    <definedName name="PagSeguro_AdminExp" localSheetId="4">#REF!</definedName>
    <definedName name="PagSeguro_AdminExp" localSheetId="15">#REF!</definedName>
    <definedName name="PagSeguro_AdminExp">#REF!</definedName>
    <definedName name="PagSeguro_SellingExp" localSheetId="4">#REF!</definedName>
    <definedName name="PagSeguro_SellingExp" localSheetId="15">#REF!</definedName>
    <definedName name="PagSeguro_SellingExp">#REF!</definedName>
    <definedName name="percent_multiplier">100</definedName>
    <definedName name="PeriodsInYear" localSheetId="4">#REF!</definedName>
    <definedName name="PeriodsInYear" localSheetId="15">#REF!</definedName>
    <definedName name="PeriodsInYear">#REF!</definedName>
    <definedName name="PeruOnOff" localSheetId="4">#REF!</definedName>
    <definedName name="PeruOnOff" localSheetId="15">#REF!</definedName>
    <definedName name="PeruOnOff">#REF!</definedName>
    <definedName name="PH_AdjOrd" localSheetId="4">OFFSET(#REF!,0,0,COUNTA(#REF!)-1)</definedName>
    <definedName name="PH_AdjOrd" localSheetId="15">OFFSET(#REF!,0,0,COUNTA(#REF!)-1)</definedName>
    <definedName name="PH_AdjOrd">OFFSET(#REF!,0,0,COUNTA(#REF!)-1)</definedName>
    <definedName name="PH_Date" localSheetId="4">OFFSET(#REF!,0,0,COUNTA(#REF!)-2)</definedName>
    <definedName name="PH_Date" localSheetId="15">OFFSET(#REF!,0,0,COUNTA(#REF!)-2)</definedName>
    <definedName name="PH_Date">OFFSET(#REF!,0,0,COUNTA(#REF!)-2)</definedName>
    <definedName name="PH_RADV" localSheetId="4">OFFSET(#REF!,0,0,COUNTA(#REF!)-1)</definedName>
    <definedName name="PH_RADV" localSheetId="15">OFFSET(#REF!,0,0,COUNTA(#REF!)-1)</definedName>
    <definedName name="PH_RADV">OFFSET(#REF!,0,0,COUNTA(#REF!)-1)</definedName>
    <definedName name="PL_Flag" localSheetId="4">#REF!</definedName>
    <definedName name="PL_Flag" localSheetId="15">#REF!</definedName>
    <definedName name="PL_Flag">#REF!</definedName>
    <definedName name="Please_select_categorydasda" localSheetId="4">#REF!</definedName>
    <definedName name="Please_select_categorydasda" localSheetId="15">#REF!</definedName>
    <definedName name="Please_select_categorydasda">#REF!</definedName>
    <definedName name="Please_select_channel" localSheetId="4">#REF!</definedName>
    <definedName name="Please_select_channel" localSheetId="15">#REF!</definedName>
    <definedName name="Please_select_channel">#REF!</definedName>
    <definedName name="Plum" localSheetId="4">#REF!</definedName>
    <definedName name="Plum" localSheetId="15">#REF!</definedName>
    <definedName name="Plum">#REF!</definedName>
    <definedName name="Pooling">0</definedName>
    <definedName name="postcash" localSheetId="4">#REF!</definedName>
    <definedName name="postcash" localSheetId="15">#REF!</definedName>
    <definedName name="postcash">#REF!</definedName>
    <definedName name="pp" localSheetId="4">#REF!</definedName>
    <definedName name="pp" localSheetId="15">#REF!</definedName>
    <definedName name="pp">#REF!</definedName>
    <definedName name="precash" localSheetId="4">#REF!</definedName>
    <definedName name="precash" localSheetId="15">#REF!</definedName>
    <definedName name="precash">#REF!</definedName>
    <definedName name="prefswitch" localSheetId="4">#REF!</definedName>
    <definedName name="prefswitch" localSheetId="15">#REF!</definedName>
    <definedName name="prefswitch">#REF!</definedName>
    <definedName name="PRESTAMOS" localSheetId="4" hidden="1">#REF!</definedName>
    <definedName name="PRESTAMOS" localSheetId="15" hidden="1">#REF!</definedName>
    <definedName name="PRESTAMOS" hidden="1">#REF!</definedName>
    <definedName name="PriceRangeMain" localSheetId="4" hidden="1">#REF!</definedName>
    <definedName name="PriceRangeMain" localSheetId="15" hidden="1">#REF!</definedName>
    <definedName name="PriceRangeMain" hidden="1">#REF!</definedName>
    <definedName name="Print_Qtrly_HoldingCo" localSheetId="4">Holding Co #REF!</definedName>
    <definedName name="Print_Qtrly_HoldingCo" localSheetId="2">Holding Co #REF!</definedName>
    <definedName name="Print_Qtrly_HoldingCo" localSheetId="1">Holding Co #REF!</definedName>
    <definedName name="Print_Qtrly_HoldingCo" localSheetId="0">Holding Co #REF!</definedName>
    <definedName name="Print_Qtrly_HoldingCo" localSheetId="15">Holding Co #REF!</definedName>
    <definedName name="Print_Qtrly_HoldingCo">Holding Co #REF!</definedName>
    <definedName name="PrintAreaPrice" localSheetId="4" hidden="1">#REF!</definedName>
    <definedName name="PrintAreaPrice" localSheetId="15" hidden="1">#REF!</definedName>
    <definedName name="PrintAreaPrice" hidden="1">#REF!</definedName>
    <definedName name="pro" localSheetId="4">#REF!</definedName>
    <definedName name="pro" localSheetId="15">#REF!</definedName>
    <definedName name="pro">#REF!</definedName>
    <definedName name="Program" localSheetId="4" hidden="1">#REF!</definedName>
    <definedName name="Program" localSheetId="15" hidden="1">#REF!</definedName>
    <definedName name="Program" hidden="1">#REF!</definedName>
    <definedName name="project" localSheetId="4">#REF!</definedName>
    <definedName name="project" localSheetId="15">#REF!</definedName>
    <definedName name="project">#REF!</definedName>
    <definedName name="PROJECT_NAME" localSheetId="4">#REF!</definedName>
    <definedName name="PROJECT_NAME" localSheetId="15">#REF!</definedName>
    <definedName name="PROJECT_NAME">#REF!</definedName>
    <definedName name="ProjectName" localSheetId="4">{"Client Name or Project Name"}</definedName>
    <definedName name="ProjectName" localSheetId="15">{"Client Name or Project Name"}</definedName>
    <definedName name="ProjectName">{"Client Name or Project Name"}</definedName>
    <definedName name="ProjectName_1" localSheetId="4">{"Client Name or Project Name"}</definedName>
    <definedName name="ProjectName_1">{"Client Name or Project Name"}</definedName>
    <definedName name="ProjYear" localSheetId="4">#REF!</definedName>
    <definedName name="ProjYear" localSheetId="15">#REF!</definedName>
    <definedName name="ProjYear">#REF!</definedName>
    <definedName name="Provision_for_future_returns" localSheetId="4">#REF!</definedName>
    <definedName name="Provision_for_future_returns" localSheetId="15">#REF!</definedName>
    <definedName name="Provision_for_future_returns">#REF!</definedName>
    <definedName name="Provison" localSheetId="4">#REF!</definedName>
    <definedName name="Provison" localSheetId="15">#REF!</definedName>
    <definedName name="Provison">#REF!</definedName>
    <definedName name="Purchase">1</definedName>
    <definedName name="Purchase_Type" localSheetId="4">#REF!</definedName>
    <definedName name="Purchase_Type" localSheetId="15">#REF!</definedName>
    <definedName name="Purchase_Type">#REF!</definedName>
    <definedName name="q" localSheetId="4">#REF!</definedName>
    <definedName name="q" localSheetId="15">#REF!</definedName>
    <definedName name="q">#REF!</definedName>
    <definedName name="QALrevs" localSheetId="4">#REF!</definedName>
    <definedName name="QALrevs" localSheetId="15">#REF!</definedName>
    <definedName name="QALrevs">#REF!</definedName>
    <definedName name="QUANTITY" localSheetId="4">#REF!</definedName>
    <definedName name="QUANTITY" localSheetId="15">#REF!</definedName>
    <definedName name="QUANTITY">#REF!</definedName>
    <definedName name="range1" localSheetId="4">#REF!,#REF!</definedName>
    <definedName name="range1" localSheetId="15">#REF!,#REF!</definedName>
    <definedName name="range1">#REF!,#REF!</definedName>
    <definedName name="Rate" localSheetId="4">#REF!</definedName>
    <definedName name="Rate" localSheetId="15">#REF!</definedName>
    <definedName name="Rate">#REF!</definedName>
    <definedName name="Rate_der_Wiederkäufer" localSheetId="4">#REF!</definedName>
    <definedName name="Rate_der_Wiederkäufer" localSheetId="15">#REF!</definedName>
    <definedName name="Rate_der_Wiederkäufer">#REF!</definedName>
    <definedName name="ratings" localSheetId="4">#REF!</definedName>
    <definedName name="ratings" localSheetId="15">#REF!</definedName>
    <definedName name="ratings">#REF!</definedName>
    <definedName name="Rational" localSheetId="4">#REF!</definedName>
    <definedName name="Rational" localSheetId="15">#REF!</definedName>
    <definedName name="Rational">#REF!</definedName>
    <definedName name="recap" localSheetId="4">#REF!</definedName>
    <definedName name="recap" localSheetId="15">#REF!</definedName>
    <definedName name="recap">#REF!</definedName>
    <definedName name="refurb" localSheetId="4">#REF!</definedName>
    <definedName name="refurb" localSheetId="15">#REF!</definedName>
    <definedName name="refurb">#REF!</definedName>
    <definedName name="rep" localSheetId="4" hidden="1">{#N/A,#N/A,FALSE,"COVER";#N/A,#N/A,FALSE,"VALUATION";#N/A,#N/A,FALSE,"FORECAST";#N/A,#N/A,FALSE,"FY ANALYSIS ";#N/A,#N/A,FALSE," HY ANALYSIS"}</definedName>
    <definedName name="rep" localSheetId="15" hidden="1">{#N/A,#N/A,FALSE,"COVER";#N/A,#N/A,FALSE,"VALUATION";#N/A,#N/A,FALSE,"FORECAST";#N/A,#N/A,FALSE,"FY ANALYSIS ";#N/A,#N/A,FALSE," HY ANALYSIS"}</definedName>
    <definedName name="rep" hidden="1">{#N/A,#N/A,FALSE,"COVER";#N/A,#N/A,FALSE,"VALUATION";#N/A,#N/A,FALSE,"FORECAST";#N/A,#N/A,FALSE,"FY ANALYSIS ";#N/A,#N/A,FALSE," HY ANALYSIS"}</definedName>
    <definedName name="rep_1" localSheetId="4" hidden="1">{#N/A,#N/A,FALSE,"COVER";#N/A,#N/A,FALSE,"VALUATION";#N/A,#N/A,FALSE,"FORECAST";#N/A,#N/A,FALSE,"FY ANALYSIS ";#N/A,#N/A,FALSE," HY ANALYSIS"}</definedName>
    <definedName name="rep_1" hidden="1">{#N/A,#N/A,FALSE,"COVER";#N/A,#N/A,FALSE,"VALUATION";#N/A,#N/A,FALSE,"FORECAST";#N/A,#N/A,FALSE,"FY ANALYSIS ";#N/A,#N/A,FALSE," HY ANALYSIS"}</definedName>
    <definedName name="Reporting_Cat" localSheetId="4">#REF!</definedName>
    <definedName name="Reporting_Cat" localSheetId="15">#REF!</definedName>
    <definedName name="Reporting_Cat">#REF!</definedName>
    <definedName name="Retouren" localSheetId="4">#REF!</definedName>
    <definedName name="Retouren" localSheetId="15">#REF!</definedName>
    <definedName name="Retouren">#REF!</definedName>
    <definedName name="Retouren_mit_Neusendung" localSheetId="4">#REF!</definedName>
    <definedName name="Retouren_mit_Neusendung" localSheetId="15">#REF!</definedName>
    <definedName name="Retouren_mit_Neusendung">#REF!</definedName>
    <definedName name="Retourenquote" localSheetId="4">#REF!</definedName>
    <definedName name="Retourenquote" localSheetId="15">#REF!</definedName>
    <definedName name="Retourenquote">#REF!</definedName>
    <definedName name="Returns_last_month" localSheetId="4">#REF!</definedName>
    <definedName name="Returns_last_month" localSheetId="15">#REF!</definedName>
    <definedName name="Returns_last_month">#REF!</definedName>
    <definedName name="Returns_last_month_COGS" localSheetId="4">#REF!</definedName>
    <definedName name="Returns_last_month_COGS" localSheetId="15">#REF!</definedName>
    <definedName name="Returns_last_month_COGS">#REF!</definedName>
    <definedName name="Returns_same_month" localSheetId="4">#REF!</definedName>
    <definedName name="Returns_same_month" localSheetId="15">#REF!</definedName>
    <definedName name="Returns_same_month">#REF!</definedName>
    <definedName name="Returns_same_month_COGS" localSheetId="4">#REF!</definedName>
    <definedName name="Returns_same_month_COGS" localSheetId="15">#REF!</definedName>
    <definedName name="Returns_same_month_COGS">#REF!</definedName>
    <definedName name="rev" localSheetId="4">#REF!</definedName>
    <definedName name="rev" localSheetId="15">#REF!</definedName>
    <definedName name="rev">#REF!</definedName>
    <definedName name="rev10yr" localSheetId="4">#REF!</definedName>
    <definedName name="rev10yr" localSheetId="15">#REF!</definedName>
    <definedName name="rev10yr">#REF!</definedName>
    <definedName name="REV30YR" localSheetId="4">#REF!</definedName>
    <definedName name="REV30YR" localSheetId="15">#REF!</definedName>
    <definedName name="REV30YR">#REF!</definedName>
    <definedName name="Revenue" localSheetId="4">#REF!</definedName>
    <definedName name="Revenue" localSheetId="15">#REF!</definedName>
    <definedName name="Revenue">#REF!</definedName>
    <definedName name="Revenue_Calculations" localSheetId="4">#REF!</definedName>
    <definedName name="Revenue_Calculations" localSheetId="15">#REF!</definedName>
    <definedName name="Revenue_Calculations">#REF!</definedName>
    <definedName name="Revenue_woTax" localSheetId="4">#REF!</definedName>
    <definedName name="Revenue_woTax" localSheetId="15">#REF!</definedName>
    <definedName name="Revenue_woTax">#REF!</definedName>
    <definedName name="RevenueafterDiscountVoucher" localSheetId="4">OFFSET(#REF!,0,0,COUNTA(#REF!)-1)</definedName>
    <definedName name="RevenueafterDiscountVoucher" localSheetId="15">OFFSET(#REF!,0,0,COUNTA(#REF!)-1)</definedName>
    <definedName name="RevenueafterDiscountVoucher">OFFSET(#REF!,0,0,COUNTA(#REF!)-1)</definedName>
    <definedName name="Reverse" localSheetId="4">#REF!</definedName>
    <definedName name="Reverse" localSheetId="15">#REF!</definedName>
    <definedName name="Reverse">#REF!</definedName>
    <definedName name="RiskAfterRecalcMacro" hidden="1">""</definedName>
    <definedName name="RiskAfterSimMacro" hidden="1">""</definedName>
    <definedName name="riskATSSboxGraph">TRUE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TRUE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767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1</definedName>
    <definedName name="RiskStatFunctionsUpdateFreq">1</definedName>
    <definedName name="RiskTemplateSheetName">"myTemplate"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owLevel" hidden="1">1</definedName>
    <definedName name="RunningHead" localSheetId="4" hidden="1">#REF!</definedName>
    <definedName name="RunningHead" localSheetId="15" hidden="1">#REF!</definedName>
    <definedName name="RunningHead" hidden="1">#REF!</definedName>
    <definedName name="s" localSheetId="4">#REF!</definedName>
    <definedName name="s" localSheetId="15">#REF!</definedName>
    <definedName name="s">#REF!</definedName>
    <definedName name="S_Adjust_Data" localSheetId="4">#REF!</definedName>
    <definedName name="S_Adjust_Data" localSheetId="15">#REF!</definedName>
    <definedName name="S_Adjust_Data">#REF!</definedName>
    <definedName name="S_AJE_Tot_Data" localSheetId="4">#REF!</definedName>
    <definedName name="S_AJE_Tot_Data" localSheetId="15">#REF!</definedName>
    <definedName name="S_AJE_Tot_Data">#REF!</definedName>
    <definedName name="S_CY_Beg_Data" localSheetId="4">#REF!</definedName>
    <definedName name="S_CY_Beg_Data" localSheetId="15">#REF!</definedName>
    <definedName name="S_CY_Beg_Data">#REF!</definedName>
    <definedName name="S_CY_End_Data" localSheetId="4">#REF!</definedName>
    <definedName name="S_CY_End_Data" localSheetId="15">#REF!</definedName>
    <definedName name="S_CY_End_Data">#REF!</definedName>
    <definedName name="S_PY_End_Data" localSheetId="4">#REF!</definedName>
    <definedName name="S_PY_End_Data" localSheetId="15">#REF!</definedName>
    <definedName name="S_PY_End_Data">#REF!</definedName>
    <definedName name="S_RJE_Tot_Data" localSheetId="4">#REF!</definedName>
    <definedName name="S_RJE_Tot_Data" localSheetId="15">#REF!</definedName>
    <definedName name="S_RJE_Tot_Data">#REF!</definedName>
    <definedName name="SadjDate" localSheetId="4">#REF!</definedName>
    <definedName name="SadjDate" localSheetId="15">#REF!</definedName>
    <definedName name="SadjDate">#REF!</definedName>
    <definedName name="SAPBEXrevision" hidden="1">12</definedName>
    <definedName name="SAPBEXsysID" hidden="1">"BW1"</definedName>
    <definedName name="SAPBEXwbID" hidden="1">"EXVQ7024UZF98DYY6FAM7GVXF"</definedName>
    <definedName name="SaudOnOff" localSheetId="4">#REF!</definedName>
    <definedName name="SaudOnOff" localSheetId="15">#REF!</definedName>
    <definedName name="SaudOnOff">#REF!</definedName>
    <definedName name="Scenario" localSheetId="4">#REF!</definedName>
    <definedName name="Scenario" localSheetId="15">#REF!</definedName>
    <definedName name="Scenario">#REF!</definedName>
    <definedName name="SEA_AdjOrd" localSheetId="4">OFFSET(#REF!,0,0,COUNTA(#REF!)-1)</definedName>
    <definedName name="SEA_AdjOrd" localSheetId="15">OFFSET(#REF!,0,0,COUNTA(#REF!)-1)</definedName>
    <definedName name="SEA_AdjOrd">OFFSET(#REF!,0,0,COUNTA(#REF!)-1)</definedName>
    <definedName name="SEA_Date" localSheetId="4">OFFSET(#REF!,0,0,COUNTA(#REF!)-2)</definedName>
    <definedName name="SEA_Date" localSheetId="15">OFFSET(#REF!,0,0,COUNTA(#REF!)-2)</definedName>
    <definedName name="SEA_Date">OFFSET(#REF!,0,0,COUNTA(#REF!)-2)</definedName>
    <definedName name="SEA_RADV" localSheetId="4">OFFSET(#REF!,0,0,COUNTA(#REF!)-1)</definedName>
    <definedName name="SEA_RADV" localSheetId="15">OFFSET(#REF!,0,0,COUNTA(#REF!)-1)</definedName>
    <definedName name="SEA_RADV">OFFSET(#REF!,0,0,COUNTA(#REF!)-1)</definedName>
    <definedName name="SectionHead" localSheetId="4" hidden="1">#REF!</definedName>
    <definedName name="SectionHead" localSheetId="15" hidden="1">#REF!</definedName>
    <definedName name="SectionHead" hidden="1">#REF!</definedName>
    <definedName name="Sector2" localSheetId="4">#REF!</definedName>
    <definedName name="Sector2" localSheetId="15">#REF!</definedName>
    <definedName name="Sector2">#REF!</definedName>
    <definedName name="Select" localSheetId="4">#REF!,#REF!,#REF!,#REF!,#REF!,#REF!,#REF!,#REF!,#REF!,#REF!,#REF!,#REF!,#REF!,#REF!,#REF!,#REF!,#REF!</definedName>
    <definedName name="Select" localSheetId="15">#REF!,#REF!,#REF!,#REF!,#REF!,#REF!,#REF!,#REF!,#REF!,#REF!,#REF!,#REF!,#REF!,#REF!,#REF!,#REF!,#REF!</definedName>
    <definedName name="Select">#REF!,#REF!,#REF!,#REF!,#REF!,#REF!,#REF!,#REF!,#REF!,#REF!,#REF!,#REF!,#REF!,#REF!,#REF!,#REF!,#REF!</definedName>
    <definedName name="Select2" localSheetId="4">#REF!,#REF!,#REF!,#REF!,#REF!,#REF!,#REF!,#REF!,#REF!,#REF!,#REF!,#REF!,#REF!,#REF!,#REF!</definedName>
    <definedName name="Select2" localSheetId="15">#REF!,#REF!,#REF!,#REF!,#REF!,#REF!,#REF!,#REF!,#REF!,#REF!,#REF!,#REF!,#REF!,#REF!,#REF!</definedName>
    <definedName name="Select2">#REF!,#REF!,#REF!,#REF!,#REF!,#REF!,#REF!,#REF!,#REF!,#REF!,#REF!,#REF!,#REF!,#REF!,#REF!</definedName>
    <definedName name="Select3" localSheetId="4">#REF!,#REF!,#REF!,#REF!,#REF!,#REF!,#REF!,#REF!</definedName>
    <definedName name="Select3" localSheetId="15">#REF!,#REF!,#REF!,#REF!,#REF!,#REF!,#REF!,#REF!</definedName>
    <definedName name="Select3">#REF!,#REF!,#REF!,#REF!,#REF!,#REF!,#REF!,#REF!</definedName>
    <definedName name="sell1" localSheetId="4">#REF!</definedName>
    <definedName name="sell1" localSheetId="15">#REF!</definedName>
    <definedName name="sell1">#REF!</definedName>
    <definedName name="sell2" localSheetId="4">#REF!</definedName>
    <definedName name="sell2" localSheetId="15">#REF!</definedName>
    <definedName name="sell2">#REF!</definedName>
    <definedName name="sell3" localSheetId="4">#REF!</definedName>
    <definedName name="sell3" localSheetId="15">#REF!</definedName>
    <definedName name="sell3">#REF!</definedName>
    <definedName name="sell4" localSheetId="4">#REF!</definedName>
    <definedName name="sell4" localSheetId="15">#REF!</definedName>
    <definedName name="sell4">#REF!</definedName>
    <definedName name="SEM" localSheetId="4">#REF!</definedName>
    <definedName name="SEM" localSheetId="15">#REF!</definedName>
    <definedName name="SEM">#REF!</definedName>
    <definedName name="sencount" hidden="1">1</definedName>
    <definedName name="SEO___natürlicher_Traffic" localSheetId="4">#REF!</definedName>
    <definedName name="SEO___natürlicher_Traffic" localSheetId="15">#REF!</definedName>
    <definedName name="SEO___natürlicher_Traffic">#REF!</definedName>
    <definedName name="sforce" localSheetId="4">#REF!</definedName>
    <definedName name="sforce" localSheetId="15">#REF!</definedName>
    <definedName name="sforce">#REF!</definedName>
    <definedName name="Slicer_BOB__status">#N/A</definedName>
    <definedName name="Slicer_BOB__status1">#N/A</definedName>
    <definedName name="Slicer_BOB__status2">#N/A</definedName>
    <definedName name="Slicer_Category">#N/A</definedName>
    <definedName name="Slicer_Category1">#N/A</definedName>
    <definedName name="Slicer_Purchased_on">#N/A</definedName>
    <definedName name="Slicer_Purchased_on1">#N/A</definedName>
    <definedName name="Slicer_Update_Status">#N/A</definedName>
    <definedName name="Slicer_WEEK">#N/A</definedName>
    <definedName name="Slicer_Week_number">#N/A</definedName>
    <definedName name="Slicer_WEEK1">#N/A</definedName>
    <definedName name="Slicer_Week2">#N/A</definedName>
    <definedName name="Slicer_WEEK3">#N/A</definedName>
    <definedName name="SO" localSheetId="4">#REF!</definedName>
    <definedName name="SO" localSheetId="15">#REF!</definedName>
    <definedName name="SO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0.6</definedName>
    <definedName name="Space">"          "</definedName>
    <definedName name="Spaces">"      "</definedName>
    <definedName name="Spec" localSheetId="4">#REF!</definedName>
    <definedName name="Spec" localSheetId="15">#REF!</definedName>
    <definedName name="Spec">#REF!</definedName>
    <definedName name="sponsor" localSheetId="4">#REF!</definedName>
    <definedName name="sponsor" localSheetId="15">#REF!</definedName>
    <definedName name="sponsor">#REF!</definedName>
    <definedName name="Square_Admin" localSheetId="4">#REF!</definedName>
    <definedName name="Square_Admin" localSheetId="15">#REF!</definedName>
    <definedName name="Square_Admin">#REF!</definedName>
    <definedName name="Square_PD" localSheetId="4">#REF!</definedName>
    <definedName name="Square_PD" localSheetId="15">#REF!</definedName>
    <definedName name="Square_PD">#REF!</definedName>
    <definedName name="Square_SM" localSheetId="4">#REF!</definedName>
    <definedName name="Square_SM" localSheetId="15">#REF!</definedName>
    <definedName name="Square_SM">#REF!</definedName>
    <definedName name="ssa_onoff" localSheetId="4">#REF!</definedName>
    <definedName name="ssa_onoff" localSheetId="15">#REF!</definedName>
    <definedName name="ssa_onoff">#REF!</definedName>
    <definedName name="SSAOnOff" localSheetId="4">#REF!</definedName>
    <definedName name="SSAOnOff" localSheetId="15">#REF!</definedName>
    <definedName name="SSAOnOff">#REF!</definedName>
    <definedName name="ssss" localSheetId="4" hidden="1">{#N/A,#N/A,FALSE,"Report Print"}</definedName>
    <definedName name="ssss" localSheetId="15" hidden="1">{#N/A,#N/A,FALSE,"Report Print"}</definedName>
    <definedName name="ssss" hidden="1">{#N/A,#N/A,FALSE,"Report Print"}</definedName>
    <definedName name="ssss_1" localSheetId="4" hidden="1">{#N/A,#N/A,FALSE,"Report Print"}</definedName>
    <definedName name="ssss_1" hidden="1">{#N/A,#N/A,FALSE,"Report Print"}</definedName>
    <definedName name="SSymbol" localSheetId="4">#REF!</definedName>
    <definedName name="SSymbol" localSheetId="15">#REF!</definedName>
    <definedName name="SSymbol">#REF!</definedName>
    <definedName name="ST_RATINGS" localSheetId="4">#REF!</definedName>
    <definedName name="ST_RATINGS" localSheetId="15">#REF!</definedName>
    <definedName name="ST_RATINGS">#REF!</definedName>
    <definedName name="StartDate" localSheetId="4" hidden="1">#REF!</definedName>
    <definedName name="StartDate" localSheetId="15" hidden="1">#REF!</definedName>
    <definedName name="StartDate" hidden="1">#REF!</definedName>
    <definedName name="Starttag" localSheetId="4">#REF!</definedName>
    <definedName name="Starttag" localSheetId="15">#REF!</definedName>
    <definedName name="Starttag">#REF!</definedName>
    <definedName name="States" localSheetId="4">#REF!</definedName>
    <definedName name="States" localSheetId="15">#REF!</definedName>
    <definedName name="States">#REF!</definedName>
    <definedName name="step" localSheetId="4">#REF!</definedName>
    <definedName name="step" localSheetId="15">#REF!</definedName>
    <definedName name="step">#REF!</definedName>
    <definedName name="step2" localSheetId="4">#REF!</definedName>
    <definedName name="step2" localSheetId="15">#REF!</definedName>
    <definedName name="step2">#REF!</definedName>
    <definedName name="Stichtag" localSheetId="4">#REF!</definedName>
    <definedName name="Stichtag" localSheetId="15">#REF!</definedName>
    <definedName name="Stichtag">#REF!</definedName>
    <definedName name="Stone_AdminExp" localSheetId="4">#REF!</definedName>
    <definedName name="Stone_AdminExp" localSheetId="15">#REF!</definedName>
    <definedName name="Stone_AdminExp">#REF!</definedName>
    <definedName name="Stone_SellingExp" localSheetId="4">#REF!</definedName>
    <definedName name="Stone_SellingExp" localSheetId="15">#REF!</definedName>
    <definedName name="Stone_SellingExp">#REF!</definedName>
    <definedName name="StraightLine">1</definedName>
    <definedName name="STratings" localSheetId="4">#REF!</definedName>
    <definedName name="STratings" localSheetId="15">#REF!</definedName>
    <definedName name="STratings">#REF!</definedName>
    <definedName name="stub" localSheetId="4">#REF!</definedName>
    <definedName name="stub" localSheetId="15">#REF!</definedName>
    <definedName name="stub">#REF!</definedName>
    <definedName name="subsidy" localSheetId="4">#REF!</definedName>
    <definedName name="subsidy" localSheetId="15">#REF!</definedName>
    <definedName name="subsidy">#REF!</definedName>
    <definedName name="SUMM1" localSheetId="4">#REF!</definedName>
    <definedName name="SUMM1" localSheetId="15">#REF!</definedName>
    <definedName name="SUMM1">#REF!</definedName>
    <definedName name="SUMM2" localSheetId="4">#REF!</definedName>
    <definedName name="SUMM2" localSheetId="15">#REF!</definedName>
    <definedName name="SUMM2">#REF!</definedName>
    <definedName name="SummaryByCostCenterFullyDilutedShares" localSheetId="4">#REF!</definedName>
    <definedName name="SummaryByCostCenterFullyDilutedShares" localSheetId="15">#REF!</definedName>
    <definedName name="SummaryByCostCenterFullyDilutedShares">#REF!</definedName>
    <definedName name="SummaryByCostCenterFullyDilutedSharesWithDrafts" localSheetId="4">#REF!</definedName>
    <definedName name="SummaryByCostCenterFullyDilutedSharesWithDrafts" localSheetId="15">#REF!</definedName>
    <definedName name="SummaryByCostCenterFullyDilutedSharesWithDrafts">#REF!</definedName>
    <definedName name="SummaryCapTableFullyDilutedShares" localSheetId="4">#REF!</definedName>
    <definedName name="SummaryCapTableFullyDilutedShares" localSheetId="15">#REF!</definedName>
    <definedName name="SummaryCapTableFullyDilutedShares">#REF!</definedName>
    <definedName name="SummaryCapTableFullyDilutedSharesWithDrafts" localSheetId="4">#REF!</definedName>
    <definedName name="SummaryCapTableFullyDilutedSharesWithDrafts" localSheetId="15">#REF!</definedName>
    <definedName name="SummaryCapTableFullyDilutedSharesWithDrafts">#REF!</definedName>
    <definedName name="sumpage" localSheetId="4">#REF!</definedName>
    <definedName name="sumpage" localSheetId="15">#REF!</definedName>
    <definedName name="sumpage">#REF!</definedName>
    <definedName name="SUnits" localSheetId="4">#REF!</definedName>
    <definedName name="SUnits" localSheetId="15">#REF!</definedName>
    <definedName name="SUnits">#REF!</definedName>
    <definedName name="Surprise2" localSheetId="4" hidden="1">{"INCSTMT1",#N/A,FALSE,"COR";"INCSTMT2",#N/A,FALSE,"COR"}</definedName>
    <definedName name="Surprise2" localSheetId="15" hidden="1">{"INCSTMT1",#N/A,FALSE,"COR";"INCSTMT2",#N/A,FALSE,"COR"}</definedName>
    <definedName name="Surprise2" hidden="1">{"INCSTMT1",#N/A,FALSE,"COR";"INCSTMT2",#N/A,FALSE,"COR"}</definedName>
    <definedName name="Surprise2_1" localSheetId="4" hidden="1">{"INCSTMT1",#N/A,FALSE,"COR";"INCSTMT2",#N/A,FALSE,"COR"}</definedName>
    <definedName name="Surprise2_1" hidden="1">{"INCSTMT1",#N/A,FALSE,"COR";"INCSTMT2",#N/A,FALSE,"COR"}</definedName>
    <definedName name="Switch" localSheetId="4">#REF!</definedName>
    <definedName name="Switch" localSheetId="15">#REF!</definedName>
    <definedName name="Switch">#REF!</definedName>
    <definedName name="t" localSheetId="4" hidden="1">{"INCSTMT1",#N/A,FALSE,"COR";"INCSTMT2",#N/A,FALSE,"COR"}</definedName>
    <definedName name="t" localSheetId="15" hidden="1">{"INCSTMT1",#N/A,FALSE,"COR";"INCSTMT2",#N/A,FALSE,"COR"}</definedName>
    <definedName name="t" hidden="1">{"INCSTMT1",#N/A,FALSE,"COR";"INCSTMT2",#N/A,FALSE,"COR"}</definedName>
    <definedName name="t_1" localSheetId="4" hidden="1">{"INCSTMT1",#N/A,FALSE,"COR";"INCSTMT2",#N/A,FALSE,"COR"}</definedName>
    <definedName name="t_1" hidden="1">{"INCSTMT1",#N/A,FALSE,"COR";"INCSTMT2",#N/A,FALSE,"COR"}</definedName>
    <definedName name="TABLA" localSheetId="4" hidden="1">#REF!</definedName>
    <definedName name="TABLA" localSheetId="15" hidden="1">#REF!</definedName>
    <definedName name="TABLA" hidden="1">#REF!</definedName>
    <definedName name="targname" localSheetId="4">#REF!</definedName>
    <definedName name="targname" localSheetId="15">#REF!</definedName>
    <definedName name="targname">#REF!</definedName>
    <definedName name="tax_rate">0.38</definedName>
    <definedName name="taxrate" localSheetId="4">#REF!</definedName>
    <definedName name="taxrate" localSheetId="15">#REF!</definedName>
    <definedName name="taxrate">#REF!</definedName>
    <definedName name="TB" localSheetId="4">#REF!</definedName>
    <definedName name="TB" localSheetId="15">#REF!</definedName>
    <definedName name="TB">#REF!</definedName>
    <definedName name="TBdbName" hidden="1">"88D5BF544BE111D2B8C5006097494125.mdb"</definedName>
    <definedName name="tcambio" localSheetId="4">#REF!</definedName>
    <definedName name="tcambio" localSheetId="15">#REF!</definedName>
    <definedName name="tcambio">#REF!</definedName>
    <definedName name="TEST" localSheetId="4" hidden="1">{#N/A,#N/A,FALSE,"COVER";#N/A,#N/A,FALSE,"PF ASSUMPT";#N/A,#N/A,FALSE,"PF EPS";#N/A,#N/A,FALSE,"CASHFLOWS";#N/A,#N/A,FALSE,"BALANCESHEET"}</definedName>
    <definedName name="TEST" localSheetId="15" hidden="1">{#N/A,#N/A,FALSE,"COVER";#N/A,#N/A,FALSE,"PF ASSUMPT";#N/A,#N/A,FALSE,"PF EPS";#N/A,#N/A,FALSE,"CASHFLOWS";#N/A,#N/A,FALSE,"BALANCESHEET"}</definedName>
    <definedName name="TEST" hidden="1">{#N/A,#N/A,FALSE,"COVER";#N/A,#N/A,FALSE,"PF ASSUMPT";#N/A,#N/A,FALSE,"PF EPS";#N/A,#N/A,FALSE,"CASHFLOWS";#N/A,#N/A,FALSE,"BALANCESHEET"}</definedName>
    <definedName name="TEST_1" localSheetId="4" hidden="1">{#N/A,#N/A,FALSE,"COVER";#N/A,#N/A,FALSE,"PF ASSUMPT";#N/A,#N/A,FALSE,"PF EPS";#N/A,#N/A,FALSE,"CASHFLOWS";#N/A,#N/A,FALSE,"BALANCESHEET"}</definedName>
    <definedName name="TEST_1" hidden="1">{#N/A,#N/A,FALSE,"COVER";#N/A,#N/A,FALSE,"PF ASSUMPT";#N/A,#N/A,FALSE,"PF EPS";#N/A,#N/A,FALSE,"CASHFLOWS";#N/A,#N/A,FALSE,"BALANCESHEET"}</definedName>
    <definedName name="test1" localSheetId="4" hidden="1">{#N/A,#N/A,FALSE,"COVER";#N/A,#N/A,FALSE,"PF ASSUMPT";#N/A,#N/A,FALSE,"PF EPS";#N/A,#N/A,FALSE,"CASHFLOWS";#N/A,#N/A,FALSE,"BALANCESHEET"}</definedName>
    <definedName name="test1" localSheetId="15" hidden="1">{#N/A,#N/A,FALSE,"COVER";#N/A,#N/A,FALSE,"PF ASSUMPT";#N/A,#N/A,FALSE,"PF EPS";#N/A,#N/A,FALSE,"CASHFLOWS";#N/A,#N/A,FALSE,"BALANCESHEET"}</definedName>
    <definedName name="test1" hidden="1">{#N/A,#N/A,FALSE,"COVER";#N/A,#N/A,FALSE,"PF ASSUMPT";#N/A,#N/A,FALSE,"PF EPS";#N/A,#N/A,FALSE,"CASHFLOWS";#N/A,#N/A,FALSE,"BALANCESHEET"}</definedName>
    <definedName name="test1_1" localSheetId="4" hidden="1">{#N/A,#N/A,FALSE,"COVER";#N/A,#N/A,FALSE,"PF ASSUMPT";#N/A,#N/A,FALSE,"PF EPS";#N/A,#N/A,FALSE,"CASHFLOWS";#N/A,#N/A,FALSE,"BALANCESHEET"}</definedName>
    <definedName name="test1_1" hidden="1">{#N/A,#N/A,FALSE,"COVER";#N/A,#N/A,FALSE,"PF ASSUMPT";#N/A,#N/A,FALSE,"PF EPS";#N/A,#N/A,FALSE,"CASHFLOWS";#N/A,#N/A,FALSE,"BALANCESHEET"}</definedName>
    <definedName name="Test3" localSheetId="4" hidden="1">{#N/A,#N/A,FALSE,"ASSUMPTIONS";#N/A,#N/A,FALSE,"EPSMODEL";#N/A,#N/A,FALSE,"CASHFLOWS";#N/A,#N/A,FALSE,"BALANCESHEET"}</definedName>
    <definedName name="Test3" localSheetId="15" hidden="1">{#N/A,#N/A,FALSE,"ASSUMPTIONS";#N/A,#N/A,FALSE,"EPSMODEL";#N/A,#N/A,FALSE,"CASHFLOWS";#N/A,#N/A,FALSE,"BALANCESHEET"}</definedName>
    <definedName name="Test3" hidden="1">{#N/A,#N/A,FALSE,"ASSUMPTIONS";#N/A,#N/A,FALSE,"EPSMODEL";#N/A,#N/A,FALSE,"CASHFLOWS";#N/A,#N/A,FALSE,"BALANCESHEET"}</definedName>
    <definedName name="Test3_1" localSheetId="4" hidden="1">{#N/A,#N/A,FALSE,"ASSUMPTIONS";#N/A,#N/A,FALSE,"EPSMODEL";#N/A,#N/A,FALSE,"CASHFLOWS";#N/A,#N/A,FALSE,"BALANCESHEET"}</definedName>
    <definedName name="Test3_1" hidden="1">{#N/A,#N/A,FALSE,"ASSUMPTIONS";#N/A,#N/A,FALSE,"EPSMODEL";#N/A,#N/A,FALSE,"CASHFLOWS";#N/A,#N/A,FALSE,"BALANCESHEET"}</definedName>
    <definedName name="test4" localSheetId="4" hidden="1">{#N/A,#N/A,FALSE,"ASSUMPTIONS";#N/A,#N/A,FALSE,"EPSMODEL";#N/A,#N/A,FALSE,"CASHFLOWS";#N/A,#N/A,FALSE,"BALANCESHEET"}</definedName>
    <definedName name="test4" localSheetId="15" hidden="1">{#N/A,#N/A,FALSE,"ASSUMPTIONS";#N/A,#N/A,FALSE,"EPSMODEL";#N/A,#N/A,FALSE,"CASHFLOWS";#N/A,#N/A,FALSE,"BALANCESHEET"}</definedName>
    <definedName name="test4" hidden="1">{#N/A,#N/A,FALSE,"ASSUMPTIONS";#N/A,#N/A,FALSE,"EPSMODEL";#N/A,#N/A,FALSE,"CASHFLOWS";#N/A,#N/A,FALSE,"BALANCESHEET"}</definedName>
    <definedName name="test4_1" localSheetId="4" hidden="1">{#N/A,#N/A,FALSE,"ASSUMPTIONS";#N/A,#N/A,FALSE,"EPSMODEL";#N/A,#N/A,FALSE,"CASHFLOWS";#N/A,#N/A,FALSE,"BALANCESHEET"}</definedName>
    <definedName name="test4_1" hidden="1">{#N/A,#N/A,FALSE,"ASSUMPTIONS";#N/A,#N/A,FALSE,"EPSMODEL";#N/A,#N/A,FALSE,"CASHFLOWS";#N/A,#N/A,FALSE,"BALANCESHEET"}</definedName>
    <definedName name="TestAdd">"Test RefersTo1"</definedName>
    <definedName name="Texte" localSheetId="4">#REF!</definedName>
    <definedName name="Texte" localSheetId="15">#REF!</definedName>
    <definedName name="Texte">#REF!</definedName>
    <definedName name="TextRefCopyRangeCount" hidden="1">1</definedName>
    <definedName name="TH" localSheetId="4" hidden="1">{"IS",#N/A,FALSE,"IS";"RPTIS",#N/A,FALSE,"RPTIS";"STATS",#N/A,FALSE,"STATS";"CELL",#N/A,FALSE,"CELL";"BS",#N/A,FALSE,"BS"}</definedName>
    <definedName name="TH" localSheetId="15" hidden="1">{"IS",#N/A,FALSE,"IS";"RPTIS",#N/A,FALSE,"RPTIS";"STATS",#N/A,FALSE,"STATS";"CELL",#N/A,FALSE,"CELL";"BS",#N/A,FALSE,"BS"}</definedName>
    <definedName name="TH" hidden="1">{"IS",#N/A,FALSE,"IS";"RPTIS",#N/A,FALSE,"RPTIS";"STATS",#N/A,FALSE,"STATS";"CELL",#N/A,FALSE,"CELL";"BS",#N/A,FALSE,"BS"}</definedName>
    <definedName name="TH_1" localSheetId="4" hidden="1">{"IS",#N/A,FALSE,"IS";"RPTIS",#N/A,FALSE,"RPTIS";"STATS",#N/A,FALSE,"STATS";"CELL",#N/A,FALSE,"CELL";"BS",#N/A,FALSE,"BS"}</definedName>
    <definedName name="TH_1" hidden="1">{"IS",#N/A,FALSE,"IS";"RPTIS",#N/A,FALSE,"RPTIS";"STATS",#N/A,FALSE,"STATS";"CELL",#N/A,FALSE,"CELL";"BS",#N/A,FALSE,"BS"}</definedName>
    <definedName name="TH_AdjOrd" localSheetId="4">OFFSET(#REF!,0,0,COUNTA(#REF!)-1)</definedName>
    <definedName name="TH_AdjOrd" localSheetId="15">OFFSET(#REF!,0,0,COUNTA(#REF!)-1)</definedName>
    <definedName name="TH_AdjOrd">OFFSET(#REF!,0,0,COUNTA(#REF!)-1)</definedName>
    <definedName name="TH_Date" localSheetId="4">OFFSET(#REF!,0,0,COUNTA(#REF!)-2)</definedName>
    <definedName name="TH_Date" localSheetId="15">OFFSET(#REF!,0,0,COUNTA(#REF!)-2)</definedName>
    <definedName name="TH_Date">OFFSET(#REF!,0,0,COUNTA(#REF!)-2)</definedName>
    <definedName name="TH_RADV" localSheetId="4">OFFSET(#REF!,0,0,COUNTA(#REF!)-1)</definedName>
    <definedName name="TH_RADV" localSheetId="15">OFFSET(#REF!,0,0,COUNTA(#REF!)-1)</definedName>
    <definedName name="TH_RADV">OFFSET(#REF!,0,0,COUNTA(#REF!)-1)</definedName>
    <definedName name="THEY" localSheetId="4">#REF!</definedName>
    <definedName name="THEY" localSheetId="15">#REF!</definedName>
    <definedName name="THEY">#REF!</definedName>
    <definedName name="This_Year">"1998E"</definedName>
    <definedName name="Thousand" localSheetId="4">#REF!</definedName>
    <definedName name="Thousand" localSheetId="15">#REF!</definedName>
    <definedName name="Thousand">#REF!</definedName>
    <definedName name="thu" localSheetId="4" hidden="1">#REF!</definedName>
    <definedName name="thu" localSheetId="15" hidden="1">#REF!</definedName>
    <definedName name="thu" hidden="1">#REF!</definedName>
    <definedName name="Ticker" localSheetId="4" hidden="1">#REF!</definedName>
    <definedName name="Ticker" localSheetId="15" hidden="1">#REF!</definedName>
    <definedName name="Ticker" hidden="1">#REF!</definedName>
    <definedName name="Tigr_Exhibit1fc5f4be_103e_4d7c_ba5f_01bb0c28568d" localSheetId="4" hidden="1">#REF!</definedName>
    <definedName name="Tigr_Exhibit1fc5f4be_103e_4d7c_ba5f_01bb0c28568d" localSheetId="15" hidden="1">#REF!</definedName>
    <definedName name="Tigr_Exhibit1fc5f4be_103e_4d7c_ba5f_01bb0c28568d" hidden="1">#REF!</definedName>
    <definedName name="Tigr_Exhibit2b20ee92_10c1_4726_9056_07c268d02158" localSheetId="4" hidden="1">#REF!</definedName>
    <definedName name="Tigr_Exhibit2b20ee92_10c1_4726_9056_07c268d02158" localSheetId="15" hidden="1">#REF!</definedName>
    <definedName name="Tigr_Exhibit2b20ee92_10c1_4726_9056_07c268d02158" hidden="1">#REF!</definedName>
    <definedName name="Tigr_Exhibita3565ddb_3aa8_4260_a96d_95602ffe9865" localSheetId="4" hidden="1">#REF!</definedName>
    <definedName name="Tigr_Exhibita3565ddb_3aa8_4260_a96d_95602ffe9865" localSheetId="15" hidden="1">#REF!</definedName>
    <definedName name="Tigr_Exhibita3565ddb_3aa8_4260_a96d_95602ffe9865" hidden="1">#REF!</definedName>
    <definedName name="Tigr_Exhibitd3148fad_ee77_45af_a948_e6d78090cd68" localSheetId="4" hidden="1">#REF!</definedName>
    <definedName name="Tigr_Exhibitd3148fad_ee77_45af_a948_e6d78090cd68" localSheetId="15" hidden="1">#REF!</definedName>
    <definedName name="Tigr_Exhibitd3148fad_ee77_45af_a948_e6d78090cd68" hidden="1">#REF!</definedName>
    <definedName name="Time" localSheetId="4" hidden="1">#REF!</definedName>
    <definedName name="Time" localSheetId="15" hidden="1">#REF!</definedName>
    <definedName name="Time" hidden="1">#REF!</definedName>
    <definedName name="Timestamp" localSheetId="4" hidden="1">#REF!</definedName>
    <definedName name="Timestamp" localSheetId="15" hidden="1">#REF!</definedName>
    <definedName name="Timestamp" hidden="1">#REF!</definedName>
    <definedName name="Titel" localSheetId="4">#REF!</definedName>
    <definedName name="Titel" localSheetId="15">#REF!</definedName>
    <definedName name="Titel">#REF!</definedName>
    <definedName name="_xlnm.Print_Titles" localSheetId="4">#REF!,#REF!</definedName>
    <definedName name="_xlnm.Print_Titles" localSheetId="15">#REF!,#REF!</definedName>
    <definedName name="_xlnm.Print_Titles">#REF!,#REF!</definedName>
    <definedName name="toggle_AU" localSheetId="4">#REF!</definedName>
    <definedName name="toggle_AU" localSheetId="15">#REF!</definedName>
    <definedName name="toggle_AU">#REF!</definedName>
    <definedName name="toggle_ID" localSheetId="4">#REF!</definedName>
    <definedName name="toggle_ID" localSheetId="15">#REF!</definedName>
    <definedName name="toggle_ID">#REF!</definedName>
    <definedName name="toggle_MY" localSheetId="4">#REF!</definedName>
    <definedName name="toggle_MY" localSheetId="15">#REF!</definedName>
    <definedName name="toggle_MY">#REF!</definedName>
    <definedName name="toggle_PH" localSheetId="4">#REF!</definedName>
    <definedName name="toggle_PH" localSheetId="15">#REF!</definedName>
    <definedName name="toggle_PH">#REF!</definedName>
    <definedName name="toggle_SG" localSheetId="4">#REF!</definedName>
    <definedName name="toggle_SG" localSheetId="15">#REF!</definedName>
    <definedName name="toggle_SG">#REF!</definedName>
    <definedName name="toggle_TH" localSheetId="4">#REF!</definedName>
    <definedName name="toggle_TH" localSheetId="15">#REF!</definedName>
    <definedName name="toggle_TH">#REF!</definedName>
    <definedName name="toggle_TW" localSheetId="4">#REF!</definedName>
    <definedName name="toggle_TW" localSheetId="15">#REF!</definedName>
    <definedName name="toggle_TW">#REF!</definedName>
    <definedName name="toggle_VN" localSheetId="4">#REF!</definedName>
    <definedName name="toggle_VN" localSheetId="15">#REF!</definedName>
    <definedName name="toggle_VN">#REF!</definedName>
    <definedName name="toggle2_AU" localSheetId="4">#REF!</definedName>
    <definedName name="toggle2_AU" localSheetId="15">#REF!</definedName>
    <definedName name="toggle2_AU">#REF!</definedName>
    <definedName name="toggle2_ID" localSheetId="4">#REF!</definedName>
    <definedName name="toggle2_ID" localSheetId="15">#REF!</definedName>
    <definedName name="toggle2_ID">#REF!</definedName>
    <definedName name="toggle2_MY" localSheetId="4">#REF!</definedName>
    <definedName name="toggle2_MY" localSheetId="15">#REF!</definedName>
    <definedName name="toggle2_MY">#REF!</definedName>
    <definedName name="toggle2_PH" localSheetId="4">#REF!</definedName>
    <definedName name="toggle2_PH" localSheetId="15">#REF!</definedName>
    <definedName name="toggle2_PH">#REF!</definedName>
    <definedName name="toggle2_SG" localSheetId="4">#REF!</definedName>
    <definedName name="toggle2_SG" localSheetId="15">#REF!</definedName>
    <definedName name="toggle2_SG">#REF!</definedName>
    <definedName name="toggle2_TH" localSheetId="4">#REF!</definedName>
    <definedName name="toggle2_TH" localSheetId="15">#REF!</definedName>
    <definedName name="toggle2_TH">#REF!</definedName>
    <definedName name="toggle2_TW" localSheetId="4">#REF!</definedName>
    <definedName name="toggle2_TW" localSheetId="15">#REF!</definedName>
    <definedName name="toggle2_TW">#REF!</definedName>
    <definedName name="toggle2_VN" localSheetId="4">#REF!</definedName>
    <definedName name="toggle2_VN" localSheetId="15">#REF!</definedName>
    <definedName name="toggle2_VN">#REF!</definedName>
    <definedName name="TOTAL_FACILITY_" localSheetId="4">#REF!</definedName>
    <definedName name="TOTAL_FACILITY_" localSheetId="15">#REF!</definedName>
    <definedName name="TOTAL_FACILITY_">#REF!</definedName>
    <definedName name="TotalP" localSheetId="4">#REF!</definedName>
    <definedName name="TotalP" localSheetId="15">#REF!</definedName>
    <definedName name="TotalP">#REF!</definedName>
    <definedName name="TPV" localSheetId="4">#REF!</definedName>
    <definedName name="TPV" localSheetId="15">#REF!</definedName>
    <definedName name="TPV">#REF!</definedName>
    <definedName name="TR_1" localSheetId="4">OFFSET(#REF!,MATCH(#REF!,#REF!,0)-1,1,,COUNTA(#REF!))</definedName>
    <definedName name="TR_1" localSheetId="15">OFFSET(#REF!,MATCH(#REF!,#REF!,0)-1,1,,COUNTA(#REF!))</definedName>
    <definedName name="TR_1">OFFSET(#REF!,MATCH(#REF!,#REF!,0)-1,1,,COUNTA(#REF!))</definedName>
    <definedName name="TR_2" localSheetId="4">OFFSET(#REF!,MATCH(#REF!,#REF!,0)-1,1,,COUNTA(#REF!))</definedName>
    <definedName name="TR_2" localSheetId="15">OFFSET(#REF!,MATCH(#REF!,#REF!,0)-1,1,,COUNTA(#REF!))</definedName>
    <definedName name="TR_2">OFFSET(#REF!,MATCH(#REF!,#REF!,0)-1,1,,COUNTA(#REF!))</definedName>
    <definedName name="TR_3" localSheetId="4">OFFSET(#REF!,MATCH(#REF!,#REF!,0)-1,1,,COUNTA(#REF!))</definedName>
    <definedName name="TR_3" localSheetId="15">OFFSET(#REF!,MATCH(#REF!,#REF!,0)-1,1,,COUNTA(#REF!))</definedName>
    <definedName name="TR_3">OFFSET(#REF!,MATCH(#REF!,#REF!,0)-1,1,,COUNTA(#REF!))</definedName>
    <definedName name="TR_4" localSheetId="4">OFFSET(#REF!,MATCH(#REF!,#REF!,0)-1,1,,COUNTA(#REF!))</definedName>
    <definedName name="TR_4" localSheetId="15">OFFSET(#REF!,MATCH(#REF!,#REF!,0)-1,1,,COUNTA(#REF!))</definedName>
    <definedName name="TR_4">OFFSET(#REF!,MATCH(#REF!,#REF!,0)-1,1,,COUNTA(#REF!))</definedName>
    <definedName name="Trade_goods__in_k_EUR" localSheetId="4">#REF!</definedName>
    <definedName name="Trade_goods__in_k_EUR" localSheetId="15">#REF!</definedName>
    <definedName name="Trade_goods__in_k_EUR">#REF!</definedName>
    <definedName name="treeList" hidden="1">"11110000000000000000000000000000000000000000000000000000000000000000000000000000000000000000000000000000000000000000000000000000000000000000000000000000000000000000000000000000000000000000000000000000"</definedName>
    <definedName name="TRI" localSheetId="4" hidden="1">{#N/A,#N/A,FALSE,"COVER";#N/A,#N/A,FALSE,"PF ASSUMPT";#N/A,#N/A,FALSE,"PF EPS";#N/A,#N/A,FALSE,"CASHFLOWS";#N/A,#N/A,FALSE,"BALANCESHEET"}</definedName>
    <definedName name="TRI" localSheetId="15" hidden="1">{#N/A,#N/A,FALSE,"COVER";#N/A,#N/A,FALSE,"PF ASSUMPT";#N/A,#N/A,FALSE,"PF EPS";#N/A,#N/A,FALSE,"CASHFLOWS";#N/A,#N/A,FALSE,"BALANCESHEET"}</definedName>
    <definedName name="TRI" hidden="1">{#N/A,#N/A,FALSE,"COVER";#N/A,#N/A,FALSE,"PF ASSUMPT";#N/A,#N/A,FALSE,"PF EPS";#N/A,#N/A,FALSE,"CASHFLOWS";#N/A,#N/A,FALSE,"BALANCESHEET"}</definedName>
    <definedName name="TRI_1" localSheetId="4" hidden="1">{#N/A,#N/A,FALSE,"COVER";#N/A,#N/A,FALSE,"PF ASSUMPT";#N/A,#N/A,FALSE,"PF EPS";#N/A,#N/A,FALSE,"CASHFLOWS";#N/A,#N/A,FALSE,"BALANCESHEET"}</definedName>
    <definedName name="TRI_1" hidden="1">{#N/A,#N/A,FALSE,"COVER";#N/A,#N/A,FALSE,"PF ASSUMPT";#N/A,#N/A,FALSE,"PF EPS";#N/A,#N/A,FALSE,"CASHFLOWS";#N/A,#N/A,FALSE,"BALANCESHEET"}</definedName>
    <definedName name="TRItwo" localSheetId="4" hidden="1">{#N/A,#N/A,FALSE,"COVER";#N/A,#N/A,FALSE,"PF ASSUMPT";#N/A,#N/A,FALSE,"PF EPS";#N/A,#N/A,FALSE,"CASHFLOWS";#N/A,#N/A,FALSE,"BALANCESHEET"}</definedName>
    <definedName name="TRItwo" localSheetId="15" hidden="1">{#N/A,#N/A,FALSE,"COVER";#N/A,#N/A,FALSE,"PF ASSUMPT";#N/A,#N/A,FALSE,"PF EPS";#N/A,#N/A,FALSE,"CASHFLOWS";#N/A,#N/A,FALSE,"BALANCESHEET"}</definedName>
    <definedName name="TRItwo" hidden="1">{#N/A,#N/A,FALSE,"COVER";#N/A,#N/A,FALSE,"PF ASSUMPT";#N/A,#N/A,FALSE,"PF EPS";#N/A,#N/A,FALSE,"CASHFLOWS";#N/A,#N/A,FALSE,"BALANCESHEET"}</definedName>
    <definedName name="TRItwo_1" localSheetId="4" hidden="1">{#N/A,#N/A,FALSE,"COVER";#N/A,#N/A,FALSE,"PF ASSUMPT";#N/A,#N/A,FALSE,"PF EPS";#N/A,#N/A,FALSE,"CASHFLOWS";#N/A,#N/A,FALSE,"BALANCESHEET"}</definedName>
    <definedName name="TRItwo_1" hidden="1">{#N/A,#N/A,FALSE,"COVER";#N/A,#N/A,FALSE,"PF ASSUMPT";#N/A,#N/A,FALSE,"PF EPS";#N/A,#N/A,FALSE,"CASHFLOWS";#N/A,#N/A,FALSE,"BALANCESHEET"}</definedName>
    <definedName name="TurOnOff" localSheetId="4">#REF!</definedName>
    <definedName name="TurOnOff" localSheetId="15">#REF!</definedName>
    <definedName name="TurOnOff">#REF!</definedName>
    <definedName name="Type" localSheetId="4" hidden="1">#REF!</definedName>
    <definedName name="Type" localSheetId="15" hidden="1">#REF!</definedName>
    <definedName name="Type" hidden="1">#REF!</definedName>
    <definedName name="UAEOnOff" localSheetId="4">#REF!</definedName>
    <definedName name="UAEOnOff" localSheetId="15">#REF!</definedName>
    <definedName name="UAEOnOff">#REF!</definedName>
    <definedName name="Umsatz_durch_Affiliates" localSheetId="4">#REF!</definedName>
    <definedName name="Umsatz_durch_Affiliates" localSheetId="15">#REF!</definedName>
    <definedName name="Umsatz_durch_Affiliates">#REF!</definedName>
    <definedName name="Umsatz_durch_SEM" localSheetId="4">#REF!</definedName>
    <definedName name="Umsatz_durch_SEM" localSheetId="15">#REF!</definedName>
    <definedName name="Umsatz_durch_SEM">#REF!</definedName>
    <definedName name="Umsatz_durch_Wiederkäufer" localSheetId="4">#REF!</definedName>
    <definedName name="Umsatz_durch_Wiederkäufer" localSheetId="15">#REF!</definedName>
    <definedName name="Umsatz_durch_Wiederkäufer">#REF!</definedName>
    <definedName name="Umsatz_über_SEO" localSheetId="4">#REF!</definedName>
    <definedName name="Umsatz_über_SEO" localSheetId="15">#REF!</definedName>
    <definedName name="Umsatz_über_SEO">#REF!</definedName>
    <definedName name="unidades" localSheetId="4">#REF!</definedName>
    <definedName name="unidades" localSheetId="15">#REF!</definedName>
    <definedName name="unidades">#REF!</definedName>
    <definedName name="unit" localSheetId="4">#REF!</definedName>
    <definedName name="unit" localSheetId="15">#REF!</definedName>
    <definedName name="unit">#REF!</definedName>
    <definedName name="units" localSheetId="4">#REF!</definedName>
    <definedName name="units" localSheetId="15">#REF!</definedName>
    <definedName name="units">#REF!</definedName>
    <definedName name="US" localSheetId="4">#REF!</definedName>
    <definedName name="US" localSheetId="15">#REF!</definedName>
    <definedName name="US">#REF!</definedName>
    <definedName name="us_2003_cme" localSheetId="4">#REF!</definedName>
    <definedName name="us_2003_cme" localSheetId="15">#REF!</definedName>
    <definedName name="us_2003_cme">#REF!</definedName>
    <definedName name="us_2003_ytde" localSheetId="4">#REF!</definedName>
    <definedName name="us_2003_ytde" localSheetId="15">#REF!</definedName>
    <definedName name="us_2003_ytde">#REF!</definedName>
    <definedName name="us_2004_cme" localSheetId="4">#REF!</definedName>
    <definedName name="us_2004_cme" localSheetId="15">#REF!</definedName>
    <definedName name="us_2004_cme">#REF!</definedName>
    <definedName name="us_2004_ytde" localSheetId="4">#REF!</definedName>
    <definedName name="us_2004_ytde" localSheetId="15">#REF!</definedName>
    <definedName name="us_2004_ytde">#REF!</definedName>
    <definedName name="us_budget_cme" localSheetId="4">#REF!</definedName>
    <definedName name="us_budget_cme" localSheetId="15">#REF!</definedName>
    <definedName name="us_budget_cme">#REF!</definedName>
    <definedName name="us_budget_ytde" localSheetId="4">#REF!</definedName>
    <definedName name="us_budget_ytde" localSheetId="15">#REF!</definedName>
    <definedName name="us_budget_ytde">#REF!</definedName>
    <definedName name="us_e1_cme" localSheetId="4">#REF!</definedName>
    <definedName name="us_e1_cme" localSheetId="15">#REF!</definedName>
    <definedName name="us_e1_cme">#REF!</definedName>
    <definedName name="us_e1_ytde" localSheetId="4">#REF!</definedName>
    <definedName name="us_e1_ytde" localSheetId="15">#REF!</definedName>
    <definedName name="us_e1_ytde">#REF!</definedName>
    <definedName name="us_e2_cme" localSheetId="4">#REF!</definedName>
    <definedName name="us_e2_cme" localSheetId="15">#REF!</definedName>
    <definedName name="us_e2_cme">#REF!</definedName>
    <definedName name="us_e2_ytde" localSheetId="4">#REF!</definedName>
    <definedName name="us_e2_ytde" localSheetId="15">#REF!</definedName>
    <definedName name="us_e2_ytde">#REF!</definedName>
    <definedName name="us_e3_cme" localSheetId="4">#REF!</definedName>
    <definedName name="us_e3_cme" localSheetId="15">#REF!</definedName>
    <definedName name="us_e3_cme">#REF!</definedName>
    <definedName name="us_e3_ytde" localSheetId="4">#REF!</definedName>
    <definedName name="us_e3_ytde" localSheetId="15">#REF!</definedName>
    <definedName name="us_e3_ytde">#REF!</definedName>
    <definedName name="usd" localSheetId="4">#REF!</definedName>
    <definedName name="usd" localSheetId="15">#REF!</definedName>
    <definedName name="usd">#REF!</definedName>
    <definedName name="usdaed" localSheetId="4">#REF!</definedName>
    <definedName name="usdaed" localSheetId="15">#REF!</definedName>
    <definedName name="usdaed">#REF!</definedName>
    <definedName name="usdbrl" localSheetId="4">#REF!</definedName>
    <definedName name="usdbrl" localSheetId="15">#REF!</definedName>
    <definedName name="usdbrl">#REF!</definedName>
    <definedName name="usdmxn" localSheetId="4">#REF!</definedName>
    <definedName name="usdmxn" localSheetId="15">#REF!</definedName>
    <definedName name="usdmxn">#REF!</definedName>
    <definedName name="usdtry" localSheetId="4">#REF!</definedName>
    <definedName name="usdtry" localSheetId="15">#REF!</definedName>
    <definedName name="usdtry">#REF!</definedName>
    <definedName name="UseAllCash">2</definedName>
    <definedName name="v" localSheetId="4" hidden="1">#REF!</definedName>
    <definedName name="v" localSheetId="15" hidden="1">#REF!</definedName>
    <definedName name="v" hidden="1">#REF!</definedName>
    <definedName name="Val_mode" localSheetId="4">#REF!</definedName>
    <definedName name="Val_mode" localSheetId="15">#REF!</definedName>
    <definedName name="Val_mode">#REF!</definedName>
    <definedName name="Validation">"MAM"</definedName>
    <definedName name="Valuation" localSheetId="4" hidden="1">{#N/A,#N/A,FALSE,"COVER";#N/A,#N/A,FALSE,"ASSUMPTIONS";#N/A,#N/A,FALSE,"EPSMODEL";#N/A,#N/A,FALSE,"CASHFLOWS";#N/A,#N/A,FALSE,"BALANCESHEET"}</definedName>
    <definedName name="Valuation" localSheetId="15" hidden="1">{#N/A,#N/A,FALSE,"COVER";#N/A,#N/A,FALSE,"ASSUMPTIONS";#N/A,#N/A,FALSE,"EPSMODEL";#N/A,#N/A,FALSE,"CASHFLOWS";#N/A,#N/A,FALSE,"BALANCESHEET"}</definedName>
    <definedName name="Valuation" hidden="1">{#N/A,#N/A,FALSE,"COVER";#N/A,#N/A,FALSE,"ASSUMPTIONS";#N/A,#N/A,FALSE,"EPSMODEL";#N/A,#N/A,FALSE,"CASHFLOWS";#N/A,#N/A,FALSE,"BALANCESHEET"}</definedName>
    <definedName name="Valuation_1" localSheetId="4" hidden="1">{#N/A,#N/A,FALSE,"COVER";#N/A,#N/A,FALSE,"ASSUMPTIONS";#N/A,#N/A,FALSE,"EPSMODEL";#N/A,#N/A,FALSE,"CASHFLOWS";#N/A,#N/A,FALSE,"BALANCESHEET"}</definedName>
    <definedName name="Valuation_1" hidden="1">{#N/A,#N/A,FALSE,"COVER";#N/A,#N/A,FALSE,"ASSUMPTIONS";#N/A,#N/A,FALSE,"EPSMODEL";#N/A,#N/A,FALSE,"CASHFLOWS";#N/A,#N/A,FALSE,"BALANCESHEET"}</definedName>
    <definedName name="Valuation_mode" localSheetId="4">#REF!</definedName>
    <definedName name="Valuation_mode" localSheetId="15">#REF!</definedName>
    <definedName name="Valuation_mode">#REF!</definedName>
    <definedName name="Valuation1" localSheetId="4" hidden="1">{#N/A,#N/A,FALSE,"COVER";#N/A,#N/A,FALSE,"ASSUMPTIONS";#N/A,#N/A,FALSE,"EPSMODEL";#N/A,#N/A,FALSE,"CASHFLOWS";#N/A,#N/A,FALSE,"BALANCESHEET"}</definedName>
    <definedName name="Valuation1" localSheetId="15" hidden="1">{#N/A,#N/A,FALSE,"COVER";#N/A,#N/A,FALSE,"ASSUMPTIONS";#N/A,#N/A,FALSE,"EPSMODEL";#N/A,#N/A,FALSE,"CASHFLOWS";#N/A,#N/A,FALSE,"BALANCESHEET"}</definedName>
    <definedName name="Valuation1" hidden="1">{#N/A,#N/A,FALSE,"COVER";#N/A,#N/A,FALSE,"ASSUMPTIONS";#N/A,#N/A,FALSE,"EPSMODEL";#N/A,#N/A,FALSE,"CASHFLOWS";#N/A,#N/A,FALSE,"BALANCESHEET"}</definedName>
    <definedName name="Valuation1_1" localSheetId="4" hidden="1">{#N/A,#N/A,FALSE,"COVER";#N/A,#N/A,FALSE,"ASSUMPTIONS";#N/A,#N/A,FALSE,"EPSMODEL";#N/A,#N/A,FALSE,"CASHFLOWS";#N/A,#N/A,FALSE,"BALANCESHEET"}</definedName>
    <definedName name="Valuation1_1" hidden="1">{#N/A,#N/A,FALSE,"COVER";#N/A,#N/A,FALSE,"ASSUMPTIONS";#N/A,#N/A,FALSE,"EPSMODEL";#N/A,#N/A,FALSE,"CASHFLOWS";#N/A,#N/A,FALSE,"BALANCESHEET"}</definedName>
    <definedName name="valuetwo" localSheetId="4" hidden="1">{#N/A,#N/A,FALSE,"COVER";#N/A,#N/A,FALSE,"ASSUMPTIONS";#N/A,#N/A,FALSE,"EPSMODEL";#N/A,#N/A,FALSE,"CASHFLOWS";#N/A,#N/A,FALSE,"BALANCESHEET"}</definedName>
    <definedName name="valuetwo" localSheetId="15" hidden="1">{#N/A,#N/A,FALSE,"COVER";#N/A,#N/A,FALSE,"ASSUMPTIONS";#N/A,#N/A,FALSE,"EPSMODEL";#N/A,#N/A,FALSE,"CASHFLOWS";#N/A,#N/A,FALSE,"BALANCESHEET"}</definedName>
    <definedName name="valuetwo" hidden="1">{#N/A,#N/A,FALSE,"COVER";#N/A,#N/A,FALSE,"ASSUMPTIONS";#N/A,#N/A,FALSE,"EPSMODEL";#N/A,#N/A,FALSE,"CASHFLOWS";#N/A,#N/A,FALSE,"BALANCESHEET"}</definedName>
    <definedName name="valuetwo_1" localSheetId="4" hidden="1">{#N/A,#N/A,FALSE,"COVER";#N/A,#N/A,FALSE,"ASSUMPTIONS";#N/A,#N/A,FALSE,"EPSMODEL";#N/A,#N/A,FALSE,"CASHFLOWS";#N/A,#N/A,FALSE,"BALANCESHEET"}</definedName>
    <definedName name="valuetwo_1" hidden="1">{#N/A,#N/A,FALSE,"COVER";#N/A,#N/A,FALSE,"ASSUMPTIONS";#N/A,#N/A,FALSE,"EPSMODEL";#N/A,#N/A,FALSE,"CASHFLOWS";#N/A,#N/A,FALSE,"BALANCESHEET"}</definedName>
    <definedName name="VAT" localSheetId="4">#REF!</definedName>
    <definedName name="VAT" localSheetId="15">#REF!</definedName>
    <definedName name="VAT">#REF!</definedName>
    <definedName name="VAT_19" localSheetId="4">#REF!</definedName>
    <definedName name="VAT_19" localSheetId="15">#REF!</definedName>
    <definedName name="VAT_19">#REF!</definedName>
    <definedName name="vatkc">#REF!</definedName>
    <definedName name="vatkuna">#REF!</definedName>
    <definedName name="ventacartera" localSheetId="4">#REF!</definedName>
    <definedName name="ventacartera" localSheetId="15">#REF!</definedName>
    <definedName name="ventacartera">#REF!</definedName>
    <definedName name="ventacartera2" localSheetId="4">#REF!</definedName>
    <definedName name="ventacartera2" localSheetId="15">#REF!</definedName>
    <definedName name="ventacartera2">#REF!</definedName>
    <definedName name="Verkäufe" localSheetId="4">#REF!</definedName>
    <definedName name="Verkäufe" localSheetId="15">#REF!</definedName>
    <definedName name="Verkäufe">#REF!</definedName>
    <definedName name="Verkäufe_durch_Affiliates" localSheetId="4">#REF!</definedName>
    <definedName name="Verkäufe_durch_Affiliates" localSheetId="15">#REF!</definedName>
    <definedName name="Verkäufe_durch_Affiliates">#REF!</definedName>
    <definedName name="Verkäufe_durch_SEM" localSheetId="4">#REF!</definedName>
    <definedName name="Verkäufe_durch_SEM" localSheetId="15">#REF!</definedName>
    <definedName name="Verkäufe_durch_SEM">#REF!</definedName>
    <definedName name="Verkäufe_über_SEO" localSheetId="4">#REF!</definedName>
    <definedName name="Verkäufe_über_SEO" localSheetId="15">#REF!</definedName>
    <definedName name="Verkäufe_über_SEO">#REF!</definedName>
    <definedName name="VN_AdjOrd" localSheetId="4">OFFSET(#REF!,0,0,COUNTA(#REF!)-1)</definedName>
    <definedName name="VN_AdjOrd" localSheetId="15">OFFSET(#REF!,0,0,COUNTA(#REF!)-1)</definedName>
    <definedName name="VN_AdjOrd">OFFSET(#REF!,0,0,COUNTA(#REF!)-1)</definedName>
    <definedName name="VN_Date" localSheetId="4">OFFSET(#REF!,0,0,COUNTA(#REF!)-2)</definedName>
    <definedName name="VN_Date" localSheetId="15">OFFSET(#REF!,0,0,COUNTA(#REF!)-2)</definedName>
    <definedName name="VN_Date">OFFSET(#REF!,0,0,COUNTA(#REF!)-2)</definedName>
    <definedName name="VN_RADV" localSheetId="4">OFFSET(#REF!,0,0,COUNTA(#REF!)-1)</definedName>
    <definedName name="VN_RADV" localSheetId="15">OFFSET(#REF!,0,0,COUNTA(#REF!)-1)</definedName>
    <definedName name="VN_RADV">OFFSET(#REF!,0,0,COUNTA(#REF!)-1)</definedName>
    <definedName name="w" localSheetId="4" hidden="1">#REF!</definedName>
    <definedName name="w" localSheetId="15" hidden="1">#REF!</definedName>
    <definedName name="w" hidden="1">#REF!</definedName>
    <definedName name="WAM" localSheetId="4">#REF!</definedName>
    <definedName name="WAM" localSheetId="15">#REF!</definedName>
    <definedName name="WAM">#REF!</definedName>
    <definedName name="wcint" localSheetId="4">#REF!</definedName>
    <definedName name="wcint" localSheetId="15">#REF!</definedName>
    <definedName name="wcint">#REF!</definedName>
    <definedName name="weath" localSheetId="4">#REF!</definedName>
    <definedName name="weath" localSheetId="15">#REF!</definedName>
    <definedName name="weath">#REF!</definedName>
    <definedName name="wed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_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s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s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s_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s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two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two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two_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two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t" localSheetId="4" hidden="1">{"INCSTMT1",#N/A,FALSE,"COR";"INCSTMT2",#N/A,FALSE,"COR"}</definedName>
    <definedName name="wet" localSheetId="15" hidden="1">{"INCSTMT1",#N/A,FALSE,"COR";"INCSTMT2",#N/A,FALSE,"COR"}</definedName>
    <definedName name="wet" hidden="1">{"INCSTMT1",#N/A,FALSE,"COR";"INCSTMT2",#N/A,FALSE,"COR"}</definedName>
    <definedName name="wet_1" localSheetId="4" hidden="1">{"INCSTMT1",#N/A,FALSE,"COR";"INCSTMT2",#N/A,FALSE,"COR"}</definedName>
    <definedName name="wet_1" hidden="1">{"INCSTMT1",#N/A,FALSE,"COR";"INCSTMT2",#N/A,FALSE,"COR"}</definedName>
    <definedName name="wetwo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two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two_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two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iederkäufer" localSheetId="4">#REF!</definedName>
    <definedName name="Wiederkäufer" localSheetId="15">#REF!</definedName>
    <definedName name="Wiederkäufer">#REF!</definedName>
    <definedName name="Wiederkäufer_in_diesem_Monat" localSheetId="4">#REF!</definedName>
    <definedName name="Wiederkäufer_in_diesem_Monat" localSheetId="15">#REF!</definedName>
    <definedName name="Wiederkäufer_in_diesem_Monat">#REF!</definedName>
    <definedName name="wrn.2._.pagers." localSheetId="4" hidden="1">{"Cover",#N/A,FALSE,"Cover";"Summary",#N/A,FALSE,"Summarpage"}</definedName>
    <definedName name="wrn.2._.pagers." localSheetId="15" hidden="1">{"Cover",#N/A,FALSE,"Cover";"Summary",#N/A,FALSE,"Summarpage"}</definedName>
    <definedName name="wrn.2._.pagers." hidden="1">{"Cover",#N/A,FALSE,"Cover";"Summary",#N/A,FALSE,"Summarpage"}</definedName>
    <definedName name="wrn.2._.pagers._1" localSheetId="4" hidden="1">{"Cover",#N/A,FALSE,"Cover";"Summary",#N/A,FALSE,"Summarpage"}</definedName>
    <definedName name="wrn.2._.pagers._1" hidden="1">{"Cover",#N/A,FALSE,"Cover";"Summary",#N/A,FALSE,"Summarpage"}</definedName>
    <definedName name="wrn.3._.Scenarios." localSheetId="4" hidden="1">{"full model","100% Stock",FALSE,"PROFORMA";"full model","50/50",FALSE,"PROFORMA";"full model","100% Cash",FALSE,"PROFORMA"}</definedName>
    <definedName name="wrn.3._.Scenarios." localSheetId="15" hidden="1">{"full model","100% Stock",FALSE,"PROFORMA";"full model","50/50",FALSE,"PROFORMA";"full model","100% Cash",FALSE,"PROFORMA"}</definedName>
    <definedName name="wrn.3._.Scenarios." hidden="1">{"full model","100% Stock",FALSE,"PROFORMA";"full model","50/50",FALSE,"PROFORMA";"full model","100% Cash",FALSE,"PROFORMA"}</definedName>
    <definedName name="wrn.3._.Scenarios._1" localSheetId="4" hidden="1">{"full model","100% Stock",FALSE,"PROFORMA";"full model","50/50",FALSE,"PROFORMA";"full model","100% Cash",FALSE,"PROFORMA"}</definedName>
    <definedName name="wrn.3._.Scenarios._1" hidden="1">{"full model","100% Stock",FALSE,"PROFORMA";"full model","50/50",FALSE,"PROFORMA";"full model","100% Cash",FALSE,"PROFORMA"}</definedName>
    <definedName name="wrn.Accounts." localSheetId="4" hidden="1">{"turnover",#N/A,FALSE;"profits",#N/A,FALSE;"cash",#N/A,FALSE}</definedName>
    <definedName name="wrn.Accounts." localSheetId="15" hidden="1">{"turnover",#N/A,FALSE;"profits",#N/A,FALSE;"cash",#N/A,FALSE}</definedName>
    <definedName name="wrn.Accounts." hidden="1">{"turnover",#N/A,FALSE;"profits",#N/A,FALSE;"cash",#N/A,FALSE}</definedName>
    <definedName name="wrn.Accounts._1" localSheetId="4" hidden="1">{"turnover",#N/A,FALSE;"profits",#N/A,FALSE;"cash",#N/A,FALSE}</definedName>
    <definedName name="wrn.Accounts._1" hidden="1">{"turnover",#N/A,FALSE;"profits",#N/A,FALSE;"cash",#N/A,FALSE}</definedName>
    <definedName name="wrn.adj95." localSheetId="4" hidden="1">{"adj95mult",#N/A,FALSE,"COMPCO";"adj95est",#N/A,FALSE,"COMPCO"}</definedName>
    <definedName name="wrn.adj95." localSheetId="15" hidden="1">{"adj95mult",#N/A,FALSE,"COMPCO";"adj95est",#N/A,FALSE,"COMPCO"}</definedName>
    <definedName name="wrn.adj95." hidden="1">{"adj95mult",#N/A,FALSE,"COMPCO";"adj95est",#N/A,FALSE,"COMPCO"}</definedName>
    <definedName name="wrn.adj95._1" localSheetId="4" hidden="1">{"adj95mult",#N/A,FALSE,"COMPCO";"adj95est",#N/A,FALSE,"COMPCO"}</definedName>
    <definedName name="wrn.adj95._1" hidden="1">{"adj95mult",#N/A,FALSE,"COMPCO";"adj95est",#N/A,FALSE,"COMPCO"}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1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4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N._.MODELS." localSheetId="4" hidden="1">{"QTRINC1",#N/A,FALSE,"QTRINC";"QTRINC2",#N/A,FALSE,"QTRINC";"QTRSALES",#N/A,FALSE,"QTRSALES";"ANNSALES",#N/A,FALSE,"ANNSALES";"CASHFLOW",#N/A,FALSE,"CASHFLOW"}</definedName>
    <definedName name="wrn.AGN._.MODELS." localSheetId="15" hidden="1">{"QTRINC1",#N/A,FALSE,"QTRINC";"QTRINC2",#N/A,FALSE,"QTRINC";"QTRSALES",#N/A,FALSE,"QTRSALES";"ANNSALES",#N/A,FALSE,"ANNSALES";"CASHFLOW",#N/A,FALSE,"CASHFLOW"}</definedName>
    <definedName name="wrn.AGN._.MODELS." hidden="1">{"QTRINC1",#N/A,FALSE,"QTRINC";"QTRINC2",#N/A,FALSE,"QTRINC";"QTRSALES",#N/A,FALSE,"QTRSALES";"ANNSALES",#N/A,FALSE,"ANNSALES";"CASHFLOW",#N/A,FALSE,"CASHFLOW"}</definedName>
    <definedName name="wrn.AGN._.MODELS._1" localSheetId="4" hidden="1">{"QTRINC1",#N/A,FALSE,"QTRINC";"QTRINC2",#N/A,FALSE,"QTRINC";"QTRSALES",#N/A,FALSE,"QTRSALES";"ANNSALES",#N/A,FALSE,"ANNSALES";"CASHFLOW",#N/A,FALSE,"CASHFLOW"}</definedName>
    <definedName name="wrn.AGN._.MODELS._1" hidden="1">{"QTRINC1",#N/A,FALSE,"QTRINC";"QTRINC2",#N/A,FALSE,"QTRINC";"QTRSALES",#N/A,FALSE,"QTRSALES";"ANNSALES",#N/A,FALSE,"ANNSALES";"CASHFLOW",#N/A,FALSE,"CASHFLOW"}</definedName>
    <definedName name="wrn.AHP._.MODELS." localSheetId="4" hidden="1">{"QTRINC",#N/A,FALSE,"QTRINC";"MARGIN",#N/A,FALSE,"MARGIN";"CASHFLOW",#N/A,FALSE,"CASHFLOW"}</definedName>
    <definedName name="wrn.AHP._.MODELS." localSheetId="15" hidden="1">{"QTRINC",#N/A,FALSE,"QTRINC";"MARGIN",#N/A,FALSE,"MARGIN";"CASHFLOW",#N/A,FALSE,"CASHFLOW"}</definedName>
    <definedName name="wrn.AHP._.MODELS." hidden="1">{"QTRINC",#N/A,FALSE,"QTRINC";"MARGIN",#N/A,FALSE,"MARGIN";"CASHFLOW",#N/A,FALSE,"CASHFLOW"}</definedName>
    <definedName name="wrn.AHP._.MODELS._1" localSheetId="4" hidden="1">{"QTRINC",#N/A,FALSE,"QTRINC";"MARGIN",#N/A,FALSE,"MARGIN";"CASHFLOW",#N/A,FALSE,"CASHFLOW"}</definedName>
    <definedName name="wrn.AHP._.MODELS._1" hidden="1">{"QTRINC",#N/A,FALSE,"QTRINC";"MARGIN",#N/A,FALSE,"MARGIN";"CASHFLOW",#N/A,FALSE,"CASHFLOW"}</definedName>
    <definedName name="wrn.All." localSheetId="4" hidden="1">{"Netbacks",#N/A,FALSE,"B";"IS Annually",#N/A,FALSE,"C";"IS Q95 Q96",#N/A,FALSE,"C";"Corp Pro",#N/A,FALSE,"D";"Prod Pro",#N/A,FALSE,"E"}</definedName>
    <definedName name="wrn.All." localSheetId="15" hidden="1">{"Netbacks",#N/A,FALSE,"B";"IS Annually",#N/A,FALSE,"C";"IS Q95 Q96",#N/A,FALSE,"C";"Corp Pro",#N/A,FALSE,"D";"Prod Pro",#N/A,FALSE,"E"}</definedName>
    <definedName name="wrn.All." hidden="1">{"Netbacks",#N/A,FALSE,"B";"IS Annually",#N/A,FALSE,"C";"IS Q95 Q96",#N/A,FALSE,"C";"Corp Pro",#N/A,FALSE,"D";"Prod Pro",#N/A,FALSE,"E"}</definedName>
    <definedName name="wrn.All._.sheets." localSheetId="4" hidden="1">{"Operating Statictics",#N/A,FALSE,"Operating Statistics";"Netbacks",#N/A,FALSE,"Netbacks";"IS Quarterly",#N/A,FALSE,"Income Statement";"IS Yearly",#N/A,FALSE,"Income Statement";"Corporate Profile",#N/A,FALSE,"Corporate Profile";"Production Schedule",#N/A,FALSE,"Production Schedule"}</definedName>
    <definedName name="wrn.All._.sheets." localSheetId="15" hidden="1">{"Operating Statictics",#N/A,FALSE,"Operating Statistics";"Netbacks",#N/A,FALSE,"Netbacks";"IS Quarterly",#N/A,FALSE,"Income Statement";"IS Yearly",#N/A,FALSE,"Income Statement";"Corporate Profile",#N/A,FALSE,"Corporate Profile";"Production Schedule",#N/A,FALSE,"Production Schedule"}</definedName>
    <definedName name="wrn.All._.sheets." hidden="1">{"Operating Statictics",#N/A,FALSE,"Operating Statistics";"Netbacks",#N/A,FALSE,"Netbacks";"IS Quarterly",#N/A,FALSE,"Income Statement";"IS Yearly",#N/A,FALSE,"Income Statement";"Corporate Profile",#N/A,FALSE,"Corporate Profile";"Production Schedule",#N/A,FALSE,"Production Schedule"}</definedName>
    <definedName name="wrn.All._.sheets._1" localSheetId="4" hidden="1">{"Operating Statictics",#N/A,FALSE,"Operating Statistics";"Netbacks",#N/A,FALSE,"Netbacks";"IS Quarterly",#N/A,FALSE,"Income Statement";"IS Yearly",#N/A,FALSE,"Income Statement";"Corporate Profile",#N/A,FALSE,"Corporate Profile";"Production Schedule",#N/A,FALSE,"Production Schedule"}</definedName>
    <definedName name="wrn.All._.sheets._1" hidden="1">{"Operating Statictics",#N/A,FALSE,"Operating Statistics";"Netbacks",#N/A,FALSE,"Netbacks";"IS Quarterly",#N/A,FALSE,"Income Statement";"IS Yearly",#N/A,FALSE,"Income Statement";"Corporate Profile",#N/A,FALSE,"Corporate Profile";"Production Schedule",#N/A,FALSE,"Production Schedule"}</definedName>
    <definedName name="wrn.All._1" localSheetId="4" hidden="1">{"Netbacks",#N/A,FALSE,"B";"IS Annually",#N/A,FALSE,"C";"IS Q95 Q96",#N/A,FALSE,"C";"Corp Pro",#N/A,FALSE,"D";"Prod Pro",#N/A,FALSE,"E"}</definedName>
    <definedName name="wrn.All._1" hidden="1">{"Netbacks",#N/A,FALSE,"B";"IS Annually",#N/A,FALSE,"C";"IS Q95 Q96",#N/A,FALSE,"C";"Corp Pro",#N/A,FALSE,"D";"Prod Pro",#N/A,FALSE,"E"}</definedName>
    <definedName name="wrn.allpages." localSheetId="4" hidden="1">{#N/A,#N/A,TRUE,"Historicals";#N/A,#N/A,TRUE,"Charts";#N/A,#N/A,TRUE,"Forecasts"}</definedName>
    <definedName name="wrn.allpages." localSheetId="15" hidden="1">{#N/A,#N/A,TRUE,"Historicals";#N/A,#N/A,TRUE,"Charts";#N/A,#N/A,TRUE,"Forecasts"}</definedName>
    <definedName name="wrn.allpages." hidden="1">{#N/A,#N/A,TRUE,"Historicals";#N/A,#N/A,TRUE,"Charts";#N/A,#N/A,TRUE,"Forecasts"}</definedName>
    <definedName name="wrn.allpages._1" localSheetId="4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merican._.risk._.97." localSheetId="4" hidden="1">{#N/A,#N/A,FALSE,"capa";#N/A,#N/A,FALSE,"capa 2";#N/A,#N/A,FALSE,"BS";#N/A,#N/A,FALSE,"P &amp; L";#N/A,#N/A,FALSE,"DMPL";#N/A,#N/A,FALSE,"Doar";#N/A,#N/A,FALSE,"Translation";#N/A,#N/A,FALSE,"R$";#N/A,#N/A,FALSE,"US$"}</definedName>
    <definedName name="wrn.american._.risk._.97." localSheetId="15" hidden="1">{#N/A,#N/A,FALSE,"capa";#N/A,#N/A,FALSE,"capa 2";#N/A,#N/A,FALSE,"BS";#N/A,#N/A,FALSE,"P &amp; L";#N/A,#N/A,FALSE,"DMPL";#N/A,#N/A,FALSE,"Doar";#N/A,#N/A,FALSE,"Translation";#N/A,#N/A,FALSE,"R$";#N/A,#N/A,FALSE,"US$"}</definedName>
    <definedName name="wrn.american._.risk._.97." hidden="1">{#N/A,#N/A,FALSE,"capa";#N/A,#N/A,FALSE,"capa 2";#N/A,#N/A,FALSE,"BS";#N/A,#N/A,FALSE,"P &amp; L";#N/A,#N/A,FALSE,"DMPL";#N/A,#N/A,FALSE,"Doar";#N/A,#N/A,FALSE,"Translation";#N/A,#N/A,FALSE,"R$";#N/A,#N/A,FALSE,"US$"}</definedName>
    <definedName name="wrn.american._.risk._.97._1" localSheetId="4" hidden="1">{#N/A,#N/A,FALSE,"capa";#N/A,#N/A,FALSE,"capa 2";#N/A,#N/A,FALSE,"BS";#N/A,#N/A,FALSE,"P &amp; L";#N/A,#N/A,FALSE,"DMPL";#N/A,#N/A,FALSE,"Doar";#N/A,#N/A,FALSE,"Translation";#N/A,#N/A,FALSE,"R$";#N/A,#N/A,FALSE,"US$"}</definedName>
    <definedName name="wrn.american._.risk._.97._1" hidden="1">{#N/A,#N/A,FALSE,"capa";#N/A,#N/A,FALSE,"capa 2";#N/A,#N/A,FALSE,"BS";#N/A,#N/A,FALSE,"P &amp; L";#N/A,#N/A,FALSE,"DMPL";#N/A,#N/A,FALSE,"Doar";#N/A,#N/A,FALSE,"Translation";#N/A,#N/A,FALSE,"R$";#N/A,#N/A,FALSE,"US$"}</definedName>
    <definedName name="wrn.Annual._.Operating._.Earnings." localSheetId="4" hidden="1">{"Annual 1996",#N/A,FALSE,"Ann-Op (Mng)";"Annual 1996",#N/A,FALSE,"Ann-Op (Rep)";"Operating Vs. Reported Earnings",#N/A,FALSE,"Rpt-Op Inc"}</definedName>
    <definedName name="wrn.Annual._.Operating._.Earnings." localSheetId="15" hidden="1">{"Annual 1996",#N/A,FALSE,"Ann-Op (Mng)";"Annual 1996",#N/A,FALSE,"Ann-Op (Rep)";"Operating Vs. Reported Earnings",#N/A,FALSE,"Rpt-Op Inc"}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._1" localSheetId="4" hidden="1">{"Annual 1996",#N/A,FALSE,"Ann-Op (Mng)";"Annual 1996",#N/A,FALSE,"Ann-Op (Rep)";"Operating Vs. Reported Earnings",#N/A,FALSE,"Rpt-Op Inc"}</definedName>
    <definedName name="wrn.Annual._.Operating._.Earnings._1" hidden="1">{"Annual 1996",#N/A,FALSE,"Ann-Op (Mng)";"Annual 1996",#N/A,FALSE,"Ann-Op (Rep)";"Operating Vs. Reported Earnings",#N/A,FALSE,"Rpt-Op Inc"}</definedName>
    <definedName name="wrn.Annual._.Operating._.Earnings1." localSheetId="4" hidden="1">{"Annual 1996",#N/A,FALSE,"Ann-Op (Mng)";"Annual 1996",#N/A,FALSE,"Ann-Op (Rep)";"Operating Vs. Reported Earnings",#N/A,FALSE,"Rpt-Op Inc"}</definedName>
    <definedName name="wrn.Annual._.Operating._.Earnings1." localSheetId="15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nnual._.Operating._.Earnings1._1" localSheetId="4" hidden="1">{"Annual 1996",#N/A,FALSE,"Ann-Op (Mng)";"Annual 1996",#N/A,FALSE,"Ann-Op (Rep)";"Operating Vs. Reported Earnings",#N/A,FALSE,"Rpt-Op Inc"}</definedName>
    <definedName name="wrn.Annual._.Operating._.Earnings1._1" hidden="1">{"Annual 1996",#N/A,FALSE,"Ann-Op (Mng)";"Annual 1996",#N/A,FALSE,"Ann-Op (Rep)";"Operating Vs. Reported Earnings",#N/A,FALSE,"Rpt-Op Inc"}</definedName>
    <definedName name="wrn.Ares_Serono." localSheetId="4" hidden="1">{"revenue",#N/A,FALSE,"Revenue";"Qearn1",#N/A,FALSE,"Qearn";"Qearn2",#N/A,FALSE,"Qearn";"Qmargin",#N/A,FALSE,"Qmargin";"Cashflow",#N/A,FALSE,"Cashflow"}</definedName>
    <definedName name="wrn.Ares_Serono." localSheetId="15" hidden="1">{"revenue",#N/A,FALSE,"Revenue";"Qearn1",#N/A,FALSE,"Qearn";"Qearn2",#N/A,FALSE,"Qearn";"Qmargin",#N/A,FALSE,"Qmargin";"Cashflow",#N/A,FALSE,"Cashflow"}</definedName>
    <definedName name="wrn.Ares_Serono." hidden="1">{"revenue",#N/A,FALSE,"Revenue";"Qearn1",#N/A,FALSE,"Qearn";"Qearn2",#N/A,FALSE,"Qearn";"Qmargin",#N/A,FALSE,"Qmargin";"Cashflow",#N/A,FALSE,"Cashflow"}</definedName>
    <definedName name="wrn.Ares_Serono._1" localSheetId="4" hidden="1">{"revenue",#N/A,FALSE,"Revenue";"Qearn1",#N/A,FALSE,"Qearn";"Qearn2",#N/A,FALSE,"Qearn";"Qmargin",#N/A,FALSE,"Qmargin";"Cashflow",#N/A,FALSE,"Cashflow"}</definedName>
    <definedName name="wrn.Ares_Serono._1" hidden="1">{"revenue",#N/A,FALSE,"Revenue";"Qearn1",#N/A,FALSE,"Qearn";"Qearn2",#N/A,FALSE,"Qearn";"Qmargin",#N/A,FALSE,"Qmargin";"Cashflow",#N/A,FALSE,"Cashflow"}</definedName>
    <definedName name="wrn.Basic." localSheetId="4" hidden="1">{"ca",#N/A,FALSE,"C";"D",#N/A,FALSE,"D"}</definedName>
    <definedName name="wrn.Basic." localSheetId="15" hidden="1">{"ca",#N/A,FALSE,"C";"D",#N/A,FALSE,"D"}</definedName>
    <definedName name="wrn.Basic." hidden="1">{"ca",#N/A,FALSE,"C";"D",#N/A,FALSE,"D"}</definedName>
    <definedName name="wrn.Basic._1" localSheetId="4" hidden="1">{"ca",#N/A,FALSE,"C";"D",#N/A,FALSE,"D"}</definedName>
    <definedName name="wrn.Basic._1" hidden="1">{"ca",#N/A,FALSE,"C";"D",#N/A,FALSE,"D"}</definedName>
    <definedName name="wrn.BEL." localSheetId="4" hidden="1">{"IS",#N/A,FALSE,"IS";"RPTIS",#N/A,FALSE,"RPTIS";"STATS",#N/A,FALSE,"STATS";"CELL",#N/A,FALSE,"CELL";"BS",#N/A,FALSE,"BS"}</definedName>
    <definedName name="wrn.BEL." localSheetId="15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EL._1" localSheetId="4" hidden="1">{"IS",#N/A,FALSE,"IS";"RPTIS",#N/A,FALSE,"RPTIS";"STATS",#N/A,FALSE,"STATS";"CELL",#N/A,FALSE,"CELL";"BS",#N/A,FALSE,"BS"}</definedName>
    <definedName name="wrn.BEL._1" hidden="1">{"IS",#N/A,FALSE,"IS";"RPTIS",#N/A,FALSE,"RPTIS";"STATS",#N/A,FALSE,"STATS";"CELL",#N/A,FALSE,"CELL";"BS",#N/A,FALSE,"BS"}</definedName>
    <definedName name="wrn.Brafs97." localSheetId="4" hidden="1">{#N/A,#N/A,FALSE,"Capas";#N/A,#N/A,FALSE,"BS";#N/A,#N/A,FALSE,"P &amp; L";#N/A,#N/A,FALSE,"DMPL";#N/A,#N/A,FALSE,"Doar";#N/A,#N/A,FALSE,"Translation";#N/A,#N/A,FALSE,"R$";#N/A,#N/A,FALSE,"US$";#N/A,#N/A,FALSE,"Marketable"}</definedName>
    <definedName name="wrn.Brafs97." localSheetId="15" hidden="1">{#N/A,#N/A,FALSE,"Capas";#N/A,#N/A,FALSE,"BS";#N/A,#N/A,FALSE,"P &amp; L";#N/A,#N/A,FALSE,"DMPL";#N/A,#N/A,FALSE,"Doar";#N/A,#N/A,FALSE,"Translation";#N/A,#N/A,FALSE,"R$";#N/A,#N/A,FALSE,"US$";#N/A,#N/A,FALSE,"Marketable"}</definedName>
    <definedName name="wrn.Brafs97." hidden="1">{#N/A,#N/A,FALSE,"Capas";#N/A,#N/A,FALSE,"BS";#N/A,#N/A,FALSE,"P &amp; L";#N/A,#N/A,FALSE,"DMPL";#N/A,#N/A,FALSE,"Doar";#N/A,#N/A,FALSE,"Translation";#N/A,#N/A,FALSE,"R$";#N/A,#N/A,FALSE,"US$";#N/A,#N/A,FALSE,"Marketable"}</definedName>
    <definedName name="wrn.Brafs97._1" localSheetId="4" hidden="1">{#N/A,#N/A,FALSE,"Capas";#N/A,#N/A,FALSE,"BS";#N/A,#N/A,FALSE,"P &amp; L";#N/A,#N/A,FALSE,"DMPL";#N/A,#N/A,FALSE,"Doar";#N/A,#N/A,FALSE,"Translation";#N/A,#N/A,FALSE,"R$";#N/A,#N/A,FALSE,"US$";#N/A,#N/A,FALSE,"Marketable"}</definedName>
    <definedName name="wrn.Brafs97._1" hidden="1">{#N/A,#N/A,FALSE,"Capas";#N/A,#N/A,FALSE,"BS";#N/A,#N/A,FALSE,"P &amp; L";#N/A,#N/A,FALSE,"DMPL";#N/A,#N/A,FALSE,"Doar";#N/A,#N/A,FALSE,"Translation";#N/A,#N/A,FALSE,"R$";#N/A,#N/A,FALSE,"US$";#N/A,#N/A,FALSE,"Marketable"}</definedName>
    <definedName name="wrn.Cadispa._.SA." localSheetId="4" hidden="1">{"Cadispa SA",#N/A,FALSE,"Cadispa SA"}</definedName>
    <definedName name="wrn.Cadispa._.SA." localSheetId="15" hidden="1">{"Cadispa SA",#N/A,FALSE,"Cadispa SA"}</definedName>
    <definedName name="wrn.Cadispa._.SA." hidden="1">{"Cadispa SA",#N/A,FALSE,"Cadispa SA"}</definedName>
    <definedName name="wrn.Cadispa._.SA._1" localSheetId="4" hidden="1">{"Cadispa SA",#N/A,FALSE,"Cadispa SA"}</definedName>
    <definedName name="wrn.Cadispa._.SA._1" hidden="1">{"Cadispa SA",#N/A,FALSE,"Cadispa SA"}</definedName>
    <definedName name="wrn.Canada." localSheetId="4" hidden="1">{"Canada",#N/A,FALSE,"Canada"}</definedName>
    <definedName name="wrn.Canada." localSheetId="15" hidden="1">{"Canada",#N/A,FALSE,"Canada"}</definedName>
    <definedName name="wrn.Canada." hidden="1">{"Canada",#N/A,FALSE,"Canada"}</definedName>
    <definedName name="wrn.Canada._1" localSheetId="4" hidden="1">{"Canada",#N/A,FALSE,"Canada"}</definedName>
    <definedName name="wrn.Canada._1" hidden="1">{"Canada",#N/A,FALSE,"Canada"}</definedName>
    <definedName name="wrn.Cash._.Flow." localSheetId="4" hidden="1">{"Cash Flow",#N/A,FALSE,"Multiples"}</definedName>
    <definedName name="wrn.Cash._.Flow." localSheetId="15" hidden="1">{"Cash Flow",#N/A,FALSE,"Multiples"}</definedName>
    <definedName name="wrn.Cash._.Flow." hidden="1">{"Cash Flow",#N/A,FALSE,"Multiples"}</definedName>
    <definedName name="wrn.Cash._.Flow._1" localSheetId="4" hidden="1">{"Cash Flow",#N/A,FALSE,"Multiples"}</definedName>
    <definedName name="wrn.Cash._.Flow._1" hidden="1">{"Cash Flow",#N/A,FALSE,"Multiples"}</definedName>
    <definedName name="wrn.chi._.tiÆt." localSheetId="4" hidden="1">{#N/A,#N/A,FALSE,"Chi tiÆt"}</definedName>
    <definedName name="wrn.chi._.tiÆt." localSheetId="15" hidden="1">{#N/A,#N/A,FALSE,"Chi tiÆt"}</definedName>
    <definedName name="wrn.chi._.tiÆt." hidden="1">{#N/A,#N/A,FALSE,"Chi tiÆt"}</definedName>
    <definedName name="wrn.chi._.tiÆt._1" localSheetId="4" hidden="1">{#N/A,#N/A,FALSE,"Chi tiÆt"}</definedName>
    <definedName name="wrn.chi._.tiÆt._1" hidden="1">{#N/A,#N/A,FALSE,"Chi tiÆt"}</definedName>
    <definedName name="wrn.Clam." localSheetId="4" hidden="1">{"Clam",#N/A,FALSE,"Clam"}</definedName>
    <definedName name="wrn.Clam." localSheetId="15" hidden="1">{"Clam",#N/A,FALSE,"Clam"}</definedName>
    <definedName name="wrn.Clam." hidden="1">{"Clam",#N/A,FALSE,"Clam"}</definedName>
    <definedName name="wrn.Clam._1" localSheetId="4" hidden="1">{"Clam",#N/A,FALSE,"Clam"}</definedName>
    <definedName name="wrn.Clam._1" hidden="1">{"Clam",#N/A,FALSE,"Clam"}</definedName>
    <definedName name="wrn.Client._.cfbs." localSheetId="4" hidden="1">{"client cfbs",#N/A,FALSE,"Client"}</definedName>
    <definedName name="wrn.Client._.cfbs." localSheetId="15" hidden="1">{"client cfbs",#N/A,FALSE,"Client"}</definedName>
    <definedName name="wrn.Client._.cfbs." hidden="1">{"client cfbs",#N/A,FALSE,"Client"}</definedName>
    <definedName name="wrn.Client._.cfbs._1" localSheetId="4" hidden="1">{"client cfbs",#N/A,FALSE,"Client"}</definedName>
    <definedName name="wrn.Client._.cfbs._1" hidden="1">{"client cfbs",#N/A,FALSE,"Client"}</definedName>
    <definedName name="wrn.Client._.is." localSheetId="4" hidden="1">{"Client is",#N/A,FALSE,"Client"}</definedName>
    <definedName name="wrn.Client._.is." localSheetId="15" hidden="1">{"Client is",#N/A,FALSE,"Client"}</definedName>
    <definedName name="wrn.Client._.is." hidden="1">{"Client is",#N/A,FALSE,"Client"}</definedName>
    <definedName name="wrn.Client._.is._1" localSheetId="4" hidden="1">{"Client is",#N/A,FALSE,"Client"}</definedName>
    <definedName name="wrn.Client._.is._1" hidden="1">{"Client is",#N/A,FALSE,"Client"}</definedName>
    <definedName name="wrn.Client._.Sheets." localSheetId="4" hidden="1">{"Netbacks",#N/A,FALSE,"Netbacks";"IS Quarterly",#N/A,FALSE,"Income Statement";"IS Yearly",#N/A,FALSE,"Income Statement";"Corporate Profile",#N/A,FALSE,"Corporate Profile"}</definedName>
    <definedName name="wrn.Client._.Sheets." localSheetId="15" hidden="1">{"Netbacks",#N/A,FALSE,"Netbacks";"IS Quarterly",#N/A,FALSE,"Income Statement";"IS Yearly",#N/A,FALSE,"Income Statement";"Corporate Profile",#N/A,FALSE,"Corporate Profile"}</definedName>
    <definedName name="wrn.Client._.Sheets." hidden="1">{"Netbacks",#N/A,FALSE,"Netbacks";"IS Quarterly",#N/A,FALSE,"Income Statement";"IS Yearly",#N/A,FALSE,"Income Statement";"Corporate Profile",#N/A,FALSE,"Corporate Profile"}</definedName>
    <definedName name="wrn.Client._.Sheets._1" localSheetId="4" hidden="1">{"Netbacks",#N/A,FALSE,"Netbacks";"IS Quarterly",#N/A,FALSE,"Income Statement";"IS Yearly",#N/A,FALSE,"Income Statement";"Corporate Profile",#N/A,FALSE,"Corporate Profile"}</definedName>
    <definedName name="wrn.Client._.Sheets._1" hidden="1">{"Netbacks",#N/A,FALSE,"Netbacks";"IS Quarterly",#N/A,FALSE,"Income Statement";"IS Yearly",#N/A,FALSE,"Income Statement";"Corporate Profile",#N/A,FALSE,"Corporate Profile"}</definedName>
    <definedName name="wrn.Client._.stats." localSheetId="4" hidden="1">{"Client stats",#N/A,FALSE,"Client"}</definedName>
    <definedName name="wrn.Client._.stats." localSheetId="15" hidden="1">{"Client stats",#N/A,FALSE,"Client"}</definedName>
    <definedName name="wrn.Client._.stats." hidden="1">{"Client stats",#N/A,FALSE,"Client"}</definedName>
    <definedName name="wrn.Client._.stats._1" localSheetId="4" hidden="1">{"Client stats",#N/A,FALSE,"Client"}</definedName>
    <definedName name="wrn.Client._.stats._1" hidden="1">{"Client stats",#N/A,FALSE,"Client"}</definedName>
    <definedName name="wrn.COMP." localSheetId="4" hidden="1">{"CF",#N/A,FALSE,"Stone Energy";"Mult",#N/A,FALSE,"Stone Energy";"Cover",#N/A,FALSE,"Stone Energy";"TEV",#N/A,FALSE,"Stone Energy"}</definedName>
    <definedName name="wrn.COMP." localSheetId="15" hidden="1">{"CF",#N/A,FALSE,"Stone Energy";"Mult",#N/A,FALSE,"Stone Energy";"Cover",#N/A,FALSE,"Stone Energy";"TEV",#N/A,FALSE,"Stone Energy"}</definedName>
    <definedName name="wrn.COMP." hidden="1">{"CF",#N/A,FALSE,"Stone Energy";"Mult",#N/A,FALSE,"Stone Energy";"Cover",#N/A,FALSE,"Stone Energy";"TEV",#N/A,FALSE,"Stone Energy"}</definedName>
    <definedName name="wrn.COMP._1" localSheetId="4" hidden="1">{"CF",#N/A,FALSE,"Stone Energy";"Mult",#N/A,FALSE,"Stone Energy";"Cover",#N/A,FALSE,"Stone Energy";"TEV",#N/A,FALSE,"Stone Energy"}</definedName>
    <definedName name="wrn.COMP._1" hidden="1">{"CF",#N/A,FALSE,"Stone Energy";"Mult",#N/A,FALSE,"Stone Energy";"Cover",#N/A,FALSE,"Stone Energy";"TEV",#N/A,FALSE,"Stone Energy"}</definedName>
    <definedName name="wrn.Comp1." localSheetId="4" hidden="1">{"BSsheet2",#N/A,FALSE,"BS and Multiple Analysis";"netback2",#N/A,FALSE,"Reserve and Netback Analysis"}</definedName>
    <definedName name="wrn.Comp1." localSheetId="15" hidden="1">{"BSsheet2",#N/A,FALSE,"BS and Multiple Analysis";"netback2",#N/A,FALSE,"Reserve and Netback Analysis"}</definedName>
    <definedName name="wrn.Comp1." hidden="1">{"BSsheet2",#N/A,FALSE,"BS and Multiple Analysis";"netback2",#N/A,FALSE,"Reserve and Netback Analysis"}</definedName>
    <definedName name="wrn.Comp1._1" localSheetId="4" hidden="1">{"BSsheet2",#N/A,FALSE,"BS and Multiple Analysis";"netback2",#N/A,FALSE,"Reserve and Netback Analysis"}</definedName>
    <definedName name="wrn.Comp1._1" hidden="1">{"BSsheet2",#N/A,FALSE,"BS and Multiple Analysis";"netback2",#N/A,FALSE,"Reserve and Netback Analysis"}</definedName>
    <definedName name="wrn.compco." localSheetId="4" hidden="1">{"page1",#N/A,FALSE,"BHCOMPC5";"page2",#N/A,FALSE,"BHCOMPC5";"page3",#N/A,FALSE,"BHCOMPC5";"page4",#N/A,FALSE,"BHCOMPC5"}</definedName>
    <definedName name="wrn.compco." localSheetId="15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mpco._1" localSheetId="4" hidden="1">{"page1",#N/A,FALSE,"BHCOMPC5";"page2",#N/A,FALSE,"BHCOMPC5";"page3",#N/A,FALSE,"BHCOMPC5";"page4",#N/A,FALSE,"BHCOMPC5"}</definedName>
    <definedName name="wrn.compco._1" hidden="1">{"page1",#N/A,FALSE,"BHCOMPC5";"page2",#N/A,FALSE,"BHCOMPC5";"page3",#N/A,FALSE,"BHCOMPC5";"page4",#N/A,FALSE,"BHCOMPC5"}</definedName>
    <definedName name="wrn.Complete." localSheetId="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1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localSheetId="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go." localSheetId="4" hidden="1">{"Congo",#N/A,FALSE,"Congo"}</definedName>
    <definedName name="wrn.Congo." localSheetId="15" hidden="1">{"Congo",#N/A,FALSE,"Congo"}</definedName>
    <definedName name="wrn.Congo." hidden="1">{"Congo",#N/A,FALSE,"Congo"}</definedName>
    <definedName name="wrn.Congo._1" localSheetId="4" hidden="1">{"Congo",#N/A,FALSE,"Congo"}</definedName>
    <definedName name="wrn.Congo._1" hidden="1">{"Congo",#N/A,FALSE,"Congo"}</definedName>
    <definedName name="wrn.Consolidated._.Statements." localSheetId="4" hidden="1">{"view1",#N/A,FALSE,"EARN (US$)";"view1",#N/A,FALSE,"DASTBS (US$)";"view1",#N/A,FALSE,"DASTCF (US$)"}</definedName>
    <definedName name="wrn.Consolidated._.Statements." localSheetId="15" hidden="1">{"view1",#N/A,FALSE,"EARN (US$)";"view1",#N/A,FALSE,"DASTBS (US$)";"view1",#N/A,FALSE,"DASTCF (US$)"}</definedName>
    <definedName name="wrn.Consolidated._.Statements." hidden="1">{"view1",#N/A,FALSE,"EARN (US$)";"view1",#N/A,FALSE,"DASTBS (US$)";"view1",#N/A,FALSE,"DASTCF (US$)"}</definedName>
    <definedName name="wrn.Consolidated._.Statements._1" localSheetId="4" hidden="1">{"view1",#N/A,FALSE,"EARN (US$)";"view1",#N/A,FALSE,"DASTBS (US$)";"view1",#N/A,FALSE,"DASTCF (US$)"}</definedName>
    <definedName name="wrn.Consolidated._.Statements._1" hidden="1">{"view1",#N/A,FALSE,"EARN (US$)";"view1",#N/A,FALSE,"DASTBS (US$)";"view1",#N/A,FALSE,"DASTCF (US$)"}</definedName>
    <definedName name="wrn.Corp.._.Profile." localSheetId="4" hidden="1">{"Corp Pro",#N/A,FALSE,"D"}</definedName>
    <definedName name="wrn.Corp.._.Profile." localSheetId="15" hidden="1">{"Corp Pro",#N/A,FALSE,"D"}</definedName>
    <definedName name="wrn.Corp.._.Profile." hidden="1">{"Corp Pro",#N/A,FALSE,"D"}</definedName>
    <definedName name="wrn.Corp.._.Profile._1" localSheetId="4" hidden="1">{"Corp Pro",#N/A,FALSE,"D"}</definedName>
    <definedName name="wrn.Corp.._.Profile._1" hidden="1">{"Corp Pro",#N/A,FALSE,"D"}</definedName>
    <definedName name="wrn.Corp.Profile." localSheetId="4" hidden="1">{"Corp. Profile",#N/A,FALSE,"Corporate Profile"}</definedName>
    <definedName name="wrn.Corp.Profile." localSheetId="15" hidden="1">{"Corp. Profile",#N/A,FALSE,"Corporate Profile"}</definedName>
    <definedName name="wrn.Corp.Profile." hidden="1">{"Corp. Profile",#N/A,FALSE,"Corporate Profile"}</definedName>
    <definedName name="wrn.Corp.Profile._1" localSheetId="4" hidden="1">{"Corp. Profile",#N/A,FALSE,"Corporate Profile"}</definedName>
    <definedName name="wrn.Corp.Profile._1" hidden="1">{"Corp. Profile",#N/A,FALSE,"Corporate Profile"}</definedName>
    <definedName name="wrn.Corporate." localSheetId="4" hidden="1">{"Corporate",#N/A,FALSE,"Corporate Profile"}</definedName>
    <definedName name="wrn.Corporate." localSheetId="15" hidden="1">{"Corporate",#N/A,FALSE,"Corporate Profile"}</definedName>
    <definedName name="wrn.Corporate." hidden="1">{"Corporate",#N/A,FALSE,"Corporate Profile"}</definedName>
    <definedName name="wrn.Corporate._.Profile." localSheetId="4" hidden="1">{"Corporate Profile",#N/A,FALSE,"D"}</definedName>
    <definedName name="wrn.Corporate._.Profile." localSheetId="15" hidden="1">{"Corporate Profile",#N/A,FALSE,"D"}</definedName>
    <definedName name="wrn.Corporate._.Profile." hidden="1">{"Corporate Profile",#N/A,FALSE,"D"}</definedName>
    <definedName name="wrn.Corporate._.Profile._1" localSheetId="4" hidden="1">{"Corporate Profile",#N/A,FALSE,"D"}</definedName>
    <definedName name="wrn.Corporate._.Profile._1" hidden="1">{"Corporate Profile",#N/A,FALSE,"D"}</definedName>
    <definedName name="wrn.Corporate._1" localSheetId="4" hidden="1">{"Corporate",#N/A,FALSE,"Corporate Profile"}</definedName>
    <definedName name="wrn.Corporate._1" hidden="1">{"Corporate",#N/A,FALSE,"Corporate Profile"}</definedName>
    <definedName name="wrn.CorporateProfile." localSheetId="4" hidden="1">{"CorporateProfile",#N/A,FALSE,"corp profile"}</definedName>
    <definedName name="wrn.CorporateProfile." localSheetId="15" hidden="1">{"CorporateProfile",#N/A,FALSE,"corp profile"}</definedName>
    <definedName name="wrn.CorporateProfile." hidden="1">{"CorporateProfile",#N/A,FALSE,"corp profile"}</definedName>
    <definedName name="wrn.CorporateProfile._1" localSheetId="4" hidden="1">{"CorporateProfile",#N/A,FALSE,"corp profile"}</definedName>
    <definedName name="wrn.CorporateProfile._1" hidden="1">{"CorporateProfile",#N/A,FALSE,"corp profile"}</definedName>
    <definedName name="wrn.CORR." localSheetId="4" hidden="1">{"INCSTMT1",#N/A,FALSE,"COR";"INCSTMT2",#N/A,FALSE,"COR"}</definedName>
    <definedName name="wrn.CORR." localSheetId="15" hidden="1">{"INCSTMT1",#N/A,FALSE,"COR";"INCSTMT2",#N/A,FALSE,"COR"}</definedName>
    <definedName name="wrn.CORR." hidden="1">{"INCSTMT1",#N/A,FALSE,"COR";"INCSTMT2",#N/A,FALSE,"COR"}</definedName>
    <definedName name="wrn.CORR._1" localSheetId="4" hidden="1">{"INCSTMT1",#N/A,FALSE,"COR";"INCSTMT2",#N/A,FALSE,"COR"}</definedName>
    <definedName name="wrn.CORR._1" hidden="1">{"INCSTMT1",#N/A,FALSE,"COR";"INCSTMT2",#N/A,FALSE,"COR"}</definedName>
    <definedName name="wrn.cotop." localSheetId="4" hidden="1">{"ReportTop",#N/A,FALSE,"report top"}</definedName>
    <definedName name="wrn.cotop." localSheetId="15" hidden="1">{"ReportTop",#N/A,FALSE,"report top"}</definedName>
    <definedName name="wrn.cotop." hidden="1">{"ReportTop",#N/A,FALSE,"report top"}</definedName>
    <definedName name="wrn.cotop._1" localSheetId="4" hidden="1">{"ReportTop",#N/A,FALSE,"report top"}</definedName>
    <definedName name="wrn.cotop._1" hidden="1">{"ReportTop",#N/A,FALSE,"report top"}</definedName>
    <definedName name="wrn.daily." localSheetId="4" hidden="1">{#N/A,#N/A,FALSE,"Major v. River";#N/A,#N/A,FALSE,"Large Operators";#N/A,#N/A,FALSE,"Smaller Operators";#N/A,#N/A,FALSE,"Equip. Supply";#N/A,#N/A,FALSE,"EBITDA"}</definedName>
    <definedName name="wrn.daily." localSheetId="15" hidden="1">{#N/A,#N/A,FALSE,"Major v. River";#N/A,#N/A,FALSE,"Large Operators";#N/A,#N/A,FALSE,"Smaller Operators";#N/A,#N/A,FALSE,"Equip. Supply";#N/A,#N/A,FALSE,"EBITDA"}</definedName>
    <definedName name="wrn.daily." hidden="1">{#N/A,#N/A,FALSE,"Major v. River";#N/A,#N/A,FALSE,"Large Operators";#N/A,#N/A,FALSE,"Smaller Operators";#N/A,#N/A,FALSE,"Equip. Supply";#N/A,#N/A,FALSE,"EBITDA"}</definedName>
    <definedName name="wrn.daily._1" localSheetId="4" hidden="1">{#N/A,#N/A,FALSE,"Major v. River";#N/A,#N/A,FALSE,"Large Operators";#N/A,#N/A,FALSE,"Smaller Operators";#N/A,#N/A,FALSE,"Equip. Supply";#N/A,#N/A,FALSE,"EBITDA"}</definedName>
    <definedName name="wrn.daily._1" hidden="1">{#N/A,#N/A,FALSE,"Major v. River";#N/A,#N/A,FALSE,"Large Operators";#N/A,#N/A,FALSE,"Smaller Operators";#N/A,#N/A,FALSE,"Equip. Supply";#N/A,#N/A,FALSE,"EBITDA"}</definedName>
    <definedName name="wrn.DCF." localSheetId="4" hidden="1">{"DCF1",#N/A,FALSE,"SIERRA DCF";"MATRIX1",#N/A,FALSE,"SIERRA DCF"}</definedName>
    <definedName name="wrn.DCF." localSheetId="15" hidden="1">{"DCF1",#N/A,FALSE,"SIERRA DCF";"MATRIX1",#N/A,FALSE,"SIERRA DCF"}</definedName>
    <definedName name="wrn.DCF." hidden="1">{"DCF1",#N/A,FALSE,"SIERRA DCF";"MATRIX1",#N/A,FALSE,"SIERRA DCF"}</definedName>
    <definedName name="wrn.DCF._1" localSheetId="4" hidden="1">{"DCF1",#N/A,FALSE,"SIERRA DCF";"MATRIX1",#N/A,FALSE,"SIERRA DCF"}</definedName>
    <definedName name="wrn.DCF._1" hidden="1">{"DCF1",#N/A,FALSE,"SIERRA DCF";"MATRIX1",#N/A,FALSE,"SIERRA DCF"}</definedName>
    <definedName name="wrn.Earnings._.Model.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localSheetId="4" hidden="1">{"EVA",#N/A,FALSE,"EVA";"WACC",#N/A,FALSE,"WACC"}</definedName>
    <definedName name="wrn.Economic._.Value._.Added._.Analysis." localSheetId="15" hidden="1">{"EVA",#N/A,FALSE,"EVA";"WACC",#N/A,FALSE,"WACC"}</definedName>
    <definedName name="wrn.Economic._.Value._.Added._.Analysis." hidden="1">{"EVA",#N/A,FALSE,"EVA";"WACC",#N/A,FALSE,"WACC"}</definedName>
    <definedName name="wrn.Economic._.Value._.Added._.Analysis._1" localSheetId="4" hidden="1">{"EVA",#N/A,FALSE,"EVA";"WACC",#N/A,FALSE,"WACC"}</definedName>
    <definedName name="wrn.Economic._.Value._.Added._.Analysis._1" hidden="1">{"EVA",#N/A,FALSE,"EVA";"WACC",#N/A,FALSE,"WACC"}</definedName>
    <definedName name="wrn.Exist." localSheetId="4" hidden="1">{"Exist1",#N/A,FALSE,"Exist";"exist2",#N/A,FALSE,"Exist"}</definedName>
    <definedName name="wrn.Exist." localSheetId="15" hidden="1">{"Exist1",#N/A,FALSE,"Exist";"exist2",#N/A,FALSE,"Exist"}</definedName>
    <definedName name="wrn.Exist." hidden="1">{"Exist1",#N/A,FALSE,"Exist";"exist2",#N/A,FALSE,"Exist"}</definedName>
    <definedName name="wrn.Exist._1" localSheetId="4" hidden="1">{"Exist1",#N/A,FALSE,"Exist";"exist2",#N/A,FALSE,"Exist"}</definedName>
    <definedName name="wrn.Exist._1" hidden="1">{"Exist1",#N/A,FALSE,"Exist";"exist2",#N/A,FALSE,"Exist"}</definedName>
    <definedName name="wrn.Forecast._.Q1." localSheetId="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localSheetId="1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1" localSheetId="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1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1" localSheetId="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1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1" localSheetId="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4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15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1" localSheetId="4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1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1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1" localSheetId="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1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localSheetId="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S1198." localSheetId="4" hidden="1">{#N/A,#N/A,FALSE,"COVER";#N/A,#N/A,FALSE,"SHEET";#N/A,#N/A,FALSE,"R$";#N/A,#N/A,FALSE,"US$";#N/A,#N/A,FALSE,"SCQE";#N/A,#N/A,FALSE,"SFP";#N/A,#N/A,FALSE,"G&amp;L";#N/A,#N/A,FALSE,"BS";#N/A,#N/A,FALSE,"US$1";#N/A,#N/A,FALSE,"US$DETAILS"}</definedName>
    <definedName name="wrn.FS1198." localSheetId="15" hidden="1">{#N/A,#N/A,FALSE,"COVER";#N/A,#N/A,FALSE,"SHEET";#N/A,#N/A,FALSE,"R$";#N/A,#N/A,FALSE,"US$";#N/A,#N/A,FALSE,"SCQE";#N/A,#N/A,FALSE,"SFP";#N/A,#N/A,FALSE,"G&amp;L";#N/A,#N/A,FALSE,"BS";#N/A,#N/A,FALSE,"US$1";#N/A,#N/A,FALSE,"US$DETAILS"}</definedName>
    <definedName name="wrn.FS1198." hidden="1">{#N/A,#N/A,FALSE,"COVER";#N/A,#N/A,FALSE,"SHEET";#N/A,#N/A,FALSE,"R$";#N/A,#N/A,FALSE,"US$";#N/A,#N/A,FALSE,"SCQE";#N/A,#N/A,FALSE,"SFP";#N/A,#N/A,FALSE,"G&amp;L";#N/A,#N/A,FALSE,"BS";#N/A,#N/A,FALSE,"US$1";#N/A,#N/A,FALSE,"US$DETAILS"}</definedName>
    <definedName name="wrn.FS1198._1" localSheetId="4" hidden="1">{#N/A,#N/A,FALSE,"COVER";#N/A,#N/A,FALSE,"SHEET";#N/A,#N/A,FALSE,"R$";#N/A,#N/A,FALSE,"US$";#N/A,#N/A,FALSE,"SCQE";#N/A,#N/A,FALSE,"SFP";#N/A,#N/A,FALSE,"G&amp;L";#N/A,#N/A,FALSE,"BS";#N/A,#N/A,FALSE,"US$1";#N/A,#N/A,FALSE,"US$DETAILS"}</definedName>
    <definedName name="wrn.FS1198._1" hidden="1">{#N/A,#N/A,FALSE,"COVER";#N/A,#N/A,FALSE,"SHEET";#N/A,#N/A,FALSE,"R$";#N/A,#N/A,FALSE,"US$";#N/A,#N/A,FALSE,"SCQE";#N/A,#N/A,FALSE,"SFP";#N/A,#N/A,FALSE,"G&amp;L";#N/A,#N/A,FALSE,"BS";#N/A,#N/A,FALSE,"US$1";#N/A,#N/A,FALSE,"US$DETAILS"}</definedName>
    <definedName name="wrn.Full._.Report." localSheetId="4" hidden="1">{#N/A,#N/A,FALSE,"COVER";#N/A,#N/A,FALSE,"VALUATION";#N/A,#N/A,FALSE,"FORECAST";#N/A,#N/A,FALSE,"FY ANALYSIS ";#N/A,#N/A,FALSE," HY ANALYSIS"}</definedName>
    <definedName name="wrn.Full._.Report." localSheetId="15" hidden="1">{#N/A,#N/A,FALSE,"COVER";#N/A,#N/A,FALSE,"VALUATION";#N/A,#N/A,FALSE,"FORECAST";#N/A,#N/A,FALSE,"FY ANALYSIS ";#N/A,#N/A,FALSE," HY ANALYSIS"}</definedName>
    <definedName name="wrn.Full._.Report." hidden="1">{#N/A,#N/A,FALSE,"COVER";#N/A,#N/A,FALSE,"VALUATION";#N/A,#N/A,FALSE,"FORECAST";#N/A,#N/A,FALSE,"FY ANALYSIS ";#N/A,#N/A,FALSE," HY ANALYSIS"}</definedName>
    <definedName name="wrn.Full._.Report._1" localSheetId="4" hidden="1">{#N/A,#N/A,FALSE,"COVER";#N/A,#N/A,FALSE,"VALUATION";#N/A,#N/A,FALSE,"FORECAST";#N/A,#N/A,FALSE,"FY ANALYSIS ";#N/A,#N/A,FALSE," HY ANALYSIS"}</definedName>
    <definedName name="wrn.Full._.Report._1" hidden="1">{#N/A,#N/A,FALSE,"COVER";#N/A,#N/A,FALSE,"VALUATION";#N/A,#N/A,FALSE,"FORECAST";#N/A,#N/A,FALSE,"FY ANALYSIS ";#N/A,#N/A,FALSE," HY ANALYSIS"}</definedName>
    <definedName name="wrn.FY97SBP." localSheetId="4" hidden="1">{#N/A,#N/A,FALSE,"FY97";#N/A,#N/A,FALSE,"FY98";#N/A,#N/A,FALSE,"FY99";#N/A,#N/A,FALSE,"FY00";#N/A,#N/A,FALSE,"FY01"}</definedName>
    <definedName name="wrn.FY97SBP." localSheetId="15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localSheetId="4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IGT._.Model." localSheetId="4" hidden="1">{#N/A,#N/A,TRUE,"IGT";#N/A,#N/A,TRUE,"IGTSLOT"}</definedName>
    <definedName name="wrn.IGT._.Model." localSheetId="15" hidden="1">{#N/A,#N/A,TRUE,"IGT";#N/A,#N/A,TRUE,"IGTSLOT"}</definedName>
    <definedName name="wrn.IGT._.Model." hidden="1">{#N/A,#N/A,TRUE,"IGT";#N/A,#N/A,TRUE,"IGTSLOT"}</definedName>
    <definedName name="wrn.IGT._.Model._1" localSheetId="4" hidden="1">{#N/A,#N/A,TRUE,"IGT";#N/A,#N/A,TRUE,"IGTSLOT"}</definedName>
    <definedName name="wrn.IGT._.Model._1" hidden="1">{#N/A,#N/A,TRUE,"IGT";#N/A,#N/A,TRUE,"IGTSLOT"}</definedName>
    <definedName name="wrn.Income._.Q96." localSheetId="4" hidden="1">{#N/A,#N/A,FALSE,"Income Statement"}</definedName>
    <definedName name="wrn.Income._.Q96." localSheetId="15" hidden="1">{#N/A,#N/A,FALSE,"Income Statement"}</definedName>
    <definedName name="wrn.Income._.Q96." hidden="1">{#N/A,#N/A,FALSE,"Income Statement"}</definedName>
    <definedName name="wrn.Income._.Q96._1" localSheetId="4" hidden="1">{#N/A,#N/A,FALSE,"Income Statement"}</definedName>
    <definedName name="wrn.Income._.Q96._1" hidden="1">{#N/A,#N/A,FALSE,"Income Statement"}</definedName>
    <definedName name="wrn.Income._.Q97." localSheetId="4" hidden="1">{#N/A,#N/A,FALSE,"Income Statement"}</definedName>
    <definedName name="wrn.Income._.Q97." localSheetId="15" hidden="1">{#N/A,#N/A,FALSE,"Income Statement"}</definedName>
    <definedName name="wrn.Income._.Q97." hidden="1">{#N/A,#N/A,FALSE,"Income Statement"}</definedName>
    <definedName name="wrn.Income._.Q97._1" localSheetId="4" hidden="1">{#N/A,#N/A,FALSE,"Income Statement"}</definedName>
    <definedName name="wrn.Income._.Q97._1" hidden="1">{#N/A,#N/A,FALSE,"Income Statement"}</definedName>
    <definedName name="wrn.Income._.Statement." localSheetId="4" hidden="1">{"income statement",#N/A,FALSE,"ATLAS-A"}</definedName>
    <definedName name="wrn.Income._.Statement." localSheetId="15" hidden="1">{"income statement",#N/A,FALSE,"ATLAS-A"}</definedName>
    <definedName name="wrn.Income._.Statement." hidden="1">{"income statement",#N/A,FALSE,"ATLAS-A"}</definedName>
    <definedName name="wrn.Income._.Statement._1" localSheetId="4" hidden="1">{"income statement",#N/A,FALSE,"ATLAS-A"}</definedName>
    <definedName name="wrn.Income._.Statement._1" hidden="1">{"income statement",#N/A,FALSE,"ATLAS-A"}</definedName>
    <definedName name="wrn.Income._.Stmt." localSheetId="4" hidden="1">{"Income Stmt",#N/A,FALSE,"Model"}</definedName>
    <definedName name="wrn.Income._.Stmt." localSheetId="15" hidden="1">{"Income Stmt",#N/A,FALSE,"Model"}</definedName>
    <definedName name="wrn.Income._.Stmt." hidden="1">{"Income Stmt",#N/A,FALSE,"Model"}</definedName>
    <definedName name="wrn.Income._.Stmt._1" localSheetId="4" hidden="1">{"Income Stmt",#N/A,FALSE,"Model"}</definedName>
    <definedName name="wrn.Income._.Stmt._1" hidden="1">{"Income Stmt",#N/A,FALSE,"Model"}</definedName>
    <definedName name="wrn.Income._.Years." localSheetId="4" hidden="1">{#N/A,#N/A,FALSE,"Income Statement"}</definedName>
    <definedName name="wrn.Income._.Years." localSheetId="15" hidden="1">{#N/A,#N/A,FALSE,"Income Statement"}</definedName>
    <definedName name="wrn.Income._.Years." hidden="1">{#N/A,#N/A,FALSE,"Income Statement"}</definedName>
    <definedName name="wrn.Income._.Years._1" localSheetId="4" hidden="1">{#N/A,#N/A,FALSE,"Income Statement"}</definedName>
    <definedName name="wrn.Income._.Years._1" hidden="1">{#N/A,#N/A,FALSE,"Income Statement"}</definedName>
    <definedName name="wrn.India." localSheetId="4" hidden="1">{"India",#N/A,FALSE,"India"}</definedName>
    <definedName name="wrn.India." localSheetId="15" hidden="1">{"India",#N/A,FALSE,"India"}</definedName>
    <definedName name="wrn.India." hidden="1">{"India",#N/A,FALSE,"India"}</definedName>
    <definedName name="wrn.India._1" localSheetId="4" hidden="1">{"India",#N/A,FALSE,"India"}</definedName>
    <definedName name="wrn.India._1" hidden="1">{"India",#N/A,FALSE,"India"}</definedName>
    <definedName name="wrn.Industry.xls." localSheetId="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localSheetId="1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localSheetId="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ternal._.is." localSheetId="4" hidden="1">{"Internal is",#N/A,FALSE,"Model"}</definedName>
    <definedName name="wrn.Internal._.is." localSheetId="15" hidden="1">{"Internal is",#N/A,FALSE,"Model"}</definedName>
    <definedName name="wrn.Internal._.is." hidden="1">{"Internal is",#N/A,FALSE,"Model"}</definedName>
    <definedName name="wrn.Internal._.is._1" localSheetId="4" hidden="1">{"Internal is",#N/A,FALSE,"Model"}</definedName>
    <definedName name="wrn.Internal._.is._1" hidden="1">{"Internal is",#N/A,FALSE,"Model"}</definedName>
    <definedName name="wrn.IS._.All." localSheetId="4" hidden="1">{"IS Q95",#N/A,FALSE,"C";"IS Q96",#N/A,FALSE,"C";"IS Years",#N/A,FALSE,"C"}</definedName>
    <definedName name="wrn.IS._.All." localSheetId="15" hidden="1">{"IS Q95",#N/A,FALSE,"C";"IS Q96",#N/A,FALSE,"C";"IS Years",#N/A,FALSE,"C"}</definedName>
    <definedName name="wrn.IS._.All." hidden="1">{"IS Q95",#N/A,FALSE,"C";"IS Q96",#N/A,FALSE,"C";"IS Years",#N/A,FALSE,"C"}</definedName>
    <definedName name="wrn.IS._.All._1" localSheetId="4" hidden="1">{"IS Q95",#N/A,FALSE,"C";"IS Q96",#N/A,FALSE,"C";"IS Years",#N/A,FALSE,"C"}</definedName>
    <definedName name="wrn.IS._.All._1" hidden="1">{"IS Q95",#N/A,FALSE,"C";"IS Q96",#N/A,FALSE,"C";"IS Years",#N/A,FALSE,"C"}</definedName>
    <definedName name="wrn.IS._.Annual." localSheetId="4" hidden="1">{"IS Annual",#N/A,FALSE,"Income Statement"}</definedName>
    <definedName name="wrn.IS._.Annual." localSheetId="15" hidden="1">{"IS Annual",#N/A,FALSE,"Income Statement"}</definedName>
    <definedName name="wrn.IS._.Annual." hidden="1">{"IS Annual",#N/A,FALSE,"Income Statement"}</definedName>
    <definedName name="wrn.IS._.Annual._1" localSheetId="4" hidden="1">{"IS Annual",#N/A,FALSE,"Income Statement"}</definedName>
    <definedName name="wrn.IS._.Annual._1" hidden="1">{"IS Annual",#N/A,FALSE,"Income Statement"}</definedName>
    <definedName name="wrn.IS._.Q._.96." localSheetId="4" hidden="1">{"IS Q 96",#N/A,FALSE,"C"}</definedName>
    <definedName name="wrn.IS._.Q._.96." localSheetId="15" hidden="1">{"IS Q 96",#N/A,FALSE,"C"}</definedName>
    <definedName name="wrn.IS._.Q._.96." hidden="1">{"IS Q 96",#N/A,FALSE,"C"}</definedName>
    <definedName name="wrn.IS._.Q._.96._1" localSheetId="4" hidden="1">{"IS Q 96",#N/A,FALSE,"C"}</definedName>
    <definedName name="wrn.IS._.Q._.96._1" hidden="1">{"IS Q 96",#N/A,FALSE,"C"}</definedName>
    <definedName name="wrn.IS._.Q95." localSheetId="4" hidden="1">{"IS Q95",#N/A,FALSE,"C"}</definedName>
    <definedName name="wrn.IS._.Q95." localSheetId="15" hidden="1">{"IS Q95",#N/A,FALSE,"C"}</definedName>
    <definedName name="wrn.IS._.Q95." hidden="1">{"IS Q95",#N/A,FALSE,"C"}</definedName>
    <definedName name="wrn.IS._.Q95._1" localSheetId="4" hidden="1">{"IS Q95",#N/A,FALSE,"C"}</definedName>
    <definedName name="wrn.IS._.Q95._1" hidden="1">{"IS Q95",#N/A,FALSE,"C"}</definedName>
    <definedName name="wrn.IS._.Q96." localSheetId="4" hidden="1">{"IS Q96",#N/A,FALSE,"C"}</definedName>
    <definedName name="wrn.IS._.Q96." localSheetId="15" hidden="1">{"IS Q96",#N/A,FALSE,"C"}</definedName>
    <definedName name="wrn.IS._.Q96." hidden="1">{"IS Q96",#N/A,FALSE,"C"}</definedName>
    <definedName name="wrn.IS._.Q96._1" localSheetId="4" hidden="1">{"IS Q96",#N/A,FALSE,"C"}</definedName>
    <definedName name="wrn.IS._.Q96._1" hidden="1">{"IS Q96",#N/A,FALSE,"C"}</definedName>
    <definedName name="wrn.IS._.Q97." localSheetId="4" hidden="1">{"IS Q97",#N/A,FALSE,"C"}</definedName>
    <definedName name="wrn.IS._.Q97." localSheetId="15" hidden="1">{"IS Q97",#N/A,FALSE,"C"}</definedName>
    <definedName name="wrn.IS._.Q97." hidden="1">{"IS Q97",#N/A,FALSE,"C"}</definedName>
    <definedName name="wrn.IS._.Q97._1" localSheetId="4" hidden="1">{"IS Q97",#N/A,FALSE,"C"}</definedName>
    <definedName name="wrn.IS._.Q97._1" hidden="1">{"IS Q97",#N/A,FALSE,"C"}</definedName>
    <definedName name="wrn.IS._.Qtr.." localSheetId="4" hidden="1">{"IS Qtr.",#N/A,FALSE,"Income Statement"}</definedName>
    <definedName name="wrn.IS._.Qtr.." localSheetId="15" hidden="1">{"IS Qtr.",#N/A,FALSE,"Income Statement"}</definedName>
    <definedName name="wrn.IS._.Qtr.." hidden="1">{"IS Qtr.",#N/A,FALSE,"Income Statement"}</definedName>
    <definedName name="wrn.IS._.Qtr.._1" localSheetId="4" hidden="1">{"IS Qtr.",#N/A,FALSE,"Income Statement"}</definedName>
    <definedName name="wrn.IS._.Qtr.._1" hidden="1">{"IS Qtr.",#N/A,FALSE,"Income Statement"}</definedName>
    <definedName name="wrn.IS._.Quarterly." localSheetId="4" hidden="1">{"IS 96Q",#N/A,FALSE,"Income Statement";"IS 97Q",#N/A,FALSE,"Income Statement"}</definedName>
    <definedName name="wrn.IS._.Quarterly." localSheetId="15" hidden="1">{"IS 96Q",#N/A,FALSE,"Income Statement";"IS 97Q",#N/A,FALSE,"Income Statement"}</definedName>
    <definedName name="wrn.IS._.Quarterly." hidden="1">{"IS 96Q",#N/A,FALSE,"Income Statement";"IS 97Q",#N/A,FALSE,"Income Statement"}</definedName>
    <definedName name="wrn.IS._.Quarterly._1" localSheetId="4" hidden="1">{"IS 96Q",#N/A,FALSE,"Income Statement";"IS 97Q",#N/A,FALSE,"Income Statement"}</definedName>
    <definedName name="wrn.IS._.Quarterly._1" hidden="1">{"IS 96Q",#N/A,FALSE,"Income Statement";"IS 97Q",#N/A,FALSE,"Income Statement"}</definedName>
    <definedName name="wrn.IS._.Yearly." localSheetId="4" hidden="1">{"IS Years",#N/A,FALSE,"Income Statement"}</definedName>
    <definedName name="wrn.IS._.Yearly." localSheetId="15" hidden="1">{"IS Years",#N/A,FALSE,"Income Statement"}</definedName>
    <definedName name="wrn.IS._.Yearly." hidden="1">{"IS Years",#N/A,FALSE,"Income Statement"}</definedName>
    <definedName name="wrn.IS._.Yearly._1" localSheetId="4" hidden="1">{"IS Years",#N/A,FALSE,"Income Statement"}</definedName>
    <definedName name="wrn.IS._.Yearly._1" hidden="1">{"IS Years",#N/A,FALSE,"Income Statement"}</definedName>
    <definedName name="wrn.IS._.Years." localSheetId="4" hidden="1">{"IS Years",#N/A,FALSE,"C"}</definedName>
    <definedName name="wrn.IS._.Years." localSheetId="15" hidden="1">{"IS Years",#N/A,FALSE,"C"}</definedName>
    <definedName name="wrn.IS._.Years." hidden="1">{"IS Years",#N/A,FALSE,"C"}</definedName>
    <definedName name="wrn.IS._.Years._1" localSheetId="4" hidden="1">{"IS Years",#N/A,FALSE,"C"}</definedName>
    <definedName name="wrn.IS._.Years._1" hidden="1">{"IS Years",#N/A,FALSE,"C"}</definedName>
    <definedName name="wrn.JODM._.Graphs." localSheetId="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localSheetId="1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localSheetId="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Leases.xls." localSheetId="4" hidden="1">{#N/A,#N/A,FALSE,"Initial Year";#N/A,#N/A,FALSE,"Historical";#N/A,#N/A,FALSE,"balsheet";#N/A,#N/A,FALSE,"incstate";#N/A,#N/A,FALSE,"Fleet"}</definedName>
    <definedName name="wrn.Leases.xls." localSheetId="15" hidden="1">{#N/A,#N/A,FALSE,"Initial Year";#N/A,#N/A,FALSE,"Historical";#N/A,#N/A,FALSE,"balsheet";#N/A,#N/A,FALSE,"incstate";#N/A,#N/A,FALSE,"Fleet"}</definedName>
    <definedName name="wrn.Leases.xls." hidden="1">{#N/A,#N/A,FALSE,"Initial Year";#N/A,#N/A,FALSE,"Historical";#N/A,#N/A,FALSE,"balsheet";#N/A,#N/A,FALSE,"incstate";#N/A,#N/A,FALSE,"Fleet"}</definedName>
    <definedName name="wrn.Leases.xls._1" localSheetId="4" hidden="1">{#N/A,#N/A,FALSE,"Initial Year";#N/A,#N/A,FALSE,"Historical";#N/A,#N/A,FALSE,"balsheet";#N/A,#N/A,FALSE,"incstate";#N/A,#N/A,FALSE,"Fleet"}</definedName>
    <definedName name="wrn.Leases.xls._1" hidden="1">{#N/A,#N/A,FALSE,"Initial Year";#N/A,#N/A,FALSE,"Historical";#N/A,#N/A,FALSE,"balsheet";#N/A,#N/A,FALSE,"incstate";#N/A,#N/A,FALSE,"Fleet"}</definedName>
    <definedName name="wrn.Lodging." localSheetId="4" hidden="1">{#N/A,#N/A,FALSE,"EPS";#N/A,#N/A,FALSE,"EBITDA"}</definedName>
    <definedName name="wrn.Lodging." localSheetId="15" hidden="1">{#N/A,#N/A,FALSE,"EPS";#N/A,#N/A,FALSE,"EBITDA"}</definedName>
    <definedName name="wrn.Lodging." hidden="1">{#N/A,#N/A,FALSE,"EPS";#N/A,#N/A,FALSE,"EBITDA"}</definedName>
    <definedName name="wrn.Lodging._1" localSheetId="4" hidden="1">{#N/A,#N/A,FALSE,"EPS";#N/A,#N/A,FALSE,"EBITDA"}</definedName>
    <definedName name="wrn.Lodging._1" hidden="1">{#N/A,#N/A,FALSE,"EPS";#N/A,#N/A,FALSE,"EBITDA"}</definedName>
    <definedName name="wrn.Main._.Fields." localSheetId="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localSheetId="1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localSheetId="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rketing._.Programs." localSheetId="4" hidden="1">{"Marketing",#N/A,FALSE,"Marketing Programs"}</definedName>
    <definedName name="wrn.Marketing._.Programs." localSheetId="15" hidden="1">{"Marketing",#N/A,FALSE,"Marketing Programs"}</definedName>
    <definedName name="wrn.Marketing._.Programs." hidden="1">{"Marketing",#N/A,FALSE,"Marketing Programs"}</definedName>
    <definedName name="wrn.Marketing._.Programs._1" localSheetId="4" hidden="1">{"Marketing",#N/A,FALSE,"Marketing Programs"}</definedName>
    <definedName name="wrn.Marketing._.Programs._1" hidden="1">{"Marketing",#N/A,FALSE,"Marketing Programs"}</definedName>
    <definedName name="wrn.mirBellagio." localSheetId="4" hidden="1">{#N/A,#N/A,FALSE,"MIR";#N/A,#N/A,FALSE,"NYNY"}</definedName>
    <definedName name="wrn.mirBellagio." localSheetId="15" hidden="1">{#N/A,#N/A,FALSE,"MIR";#N/A,#N/A,FALSE,"NYNY"}</definedName>
    <definedName name="wrn.mirBellagio." hidden="1">{#N/A,#N/A,FALSE,"MIR";#N/A,#N/A,FALSE,"NYNY"}</definedName>
    <definedName name="wrn.mirBellagio._1" localSheetId="4" hidden="1">{#N/A,#N/A,FALSE,"MIR";#N/A,#N/A,FALSE,"NYNY"}</definedName>
    <definedName name="wrn.mirBellagio._1" hidden="1">{#N/A,#N/A,FALSE,"MIR";#N/A,#N/A,FALSE,"NYNY"}</definedName>
    <definedName name="wrn.MOBIL." localSheetId="4" hidden="1">{"quarter",#N/A,FALSE,"MOB"}</definedName>
    <definedName name="wrn.MOBIL." localSheetId="15" hidden="1">{"quarter",#N/A,FALSE,"MOB"}</definedName>
    <definedName name="wrn.MOBIL." hidden="1">{"quarter",#N/A,FALSE,"MOB"}</definedName>
    <definedName name="wrn.MOBIL._1" localSheetId="4" hidden="1">{"quarter",#N/A,FALSE,"MOB"}</definedName>
    <definedName name="wrn.MOBIL._1" hidden="1">{"quarter",#N/A,FALSE,"MOB"}</definedName>
    <definedName name="wrn.Model." localSheetId="4" hidden="1">{#N/A,#N/A,FALSE,"PRH";#N/A,#N/A,FALSE,"Units"}</definedName>
    <definedName name="wrn.Model." localSheetId="15" hidden="1">{#N/A,#N/A,FALSE,"PRH";#N/A,#N/A,FALSE,"Units"}</definedName>
    <definedName name="wrn.Model." hidden="1">{#N/A,#N/A,FALSE,"PRH";#N/A,#N/A,FALSE,"Units"}</definedName>
    <definedName name="wrn.Model._1" localSheetId="4" hidden="1">{#N/A,#N/A,FALSE,"PRH";#N/A,#N/A,FALSE,"Units"}</definedName>
    <definedName name="wrn.Model._1" hidden="1">{#N/A,#N/A,FALSE,"PRH";#N/A,#N/A,FALSE,"Units"}</definedName>
    <definedName name="wrn.MODELS." localSheetId="4" hidden="1">{"QTR1",#N/A,FALSE,"WLA";"QTR2",#N/A,FALSE,"WLA";"QTRSALES1",#N/A,FALSE,"QTRSALES";"QTRSALES2",#N/A,FALSE,"QTRSALES";"QTRSALES3",#N/A,FALSE,"QTRSALES";"ANNSALES1",#N/A,FALSE,"ANNSALES";"ANNSALES2",#N/A,FALSE,"ANNSALES";"ANNSALES3",#N/A,FALSE,"ANNSALES";"SEGSMARGIN",#N/A,FALSE,"SEGS-MARGIN";"CASHFLOW",#N/A,FALSE,"CASHFLOW";"NEWPRODS",#N/A,FALSE,"NEWPRODS"}</definedName>
    <definedName name="wrn.MODELS." localSheetId="15" hidden="1">{"QTR1",#N/A,FALSE,"WLA";"QTR2",#N/A,FALSE,"WLA";"QTRSALES1",#N/A,FALSE,"QTRSALES";"QTRSALES2",#N/A,FALSE,"QTRSALES";"QTRSALES3",#N/A,FALSE,"QTRSALES";"ANNSALES1",#N/A,FALSE,"ANNSALES";"ANNSALES2",#N/A,FALSE,"ANNSALES";"ANNSALES3",#N/A,FALSE,"ANNSALES";"SEGSMARGIN",#N/A,FALSE,"SEGS-MARGIN";"CASHFLOW",#N/A,FALSE,"CASHFLOW";"NEWPRODS",#N/A,FALSE,"NEWPRODS"}</definedName>
    <definedName name="wrn.MODELS." hidden="1">{"QTR1",#N/A,FALSE,"WLA";"QTR2",#N/A,FALSE,"WLA";"QTRSALES1",#N/A,FALSE,"QTRSALES";"QTRSALES2",#N/A,FALSE,"QTRSALES";"QTRSALES3",#N/A,FALSE,"QTRSALES";"ANNSALES1",#N/A,FALSE,"ANNSALES";"ANNSALES2",#N/A,FALSE,"ANNSALES";"ANNSALES3",#N/A,FALSE,"ANNSALES";"SEGSMARGIN",#N/A,FALSE,"SEGS-MARGIN";"CASHFLOW",#N/A,FALSE,"CASHFLOW";"NEWPRODS",#N/A,FALSE,"NEWPRODS"}</definedName>
    <definedName name="wrn.MODELS._1" localSheetId="4" hidden="1">{"QTR1",#N/A,FALSE,"WLA";"QTR2",#N/A,FALSE,"WLA";"QTRSALES1",#N/A,FALSE,"QTRSALES";"QTRSALES2",#N/A,FALSE,"QTRSALES";"QTRSALES3",#N/A,FALSE,"QTRSALES";"ANNSALES1",#N/A,FALSE,"ANNSALES";"ANNSALES2",#N/A,FALSE,"ANNSALES";"ANNSALES3",#N/A,FALSE,"ANNSALES";"SEGSMARGIN",#N/A,FALSE,"SEGS-MARGIN";"CASHFLOW",#N/A,FALSE,"CASHFLOW";"NEWPRODS",#N/A,FALSE,"NEWPRODS"}</definedName>
    <definedName name="wrn.MODELS._1" hidden="1">{"QTR1",#N/A,FALSE,"WLA";"QTR2",#N/A,FALSE,"WLA";"QTRSALES1",#N/A,FALSE,"QTRSALES";"QTRSALES2",#N/A,FALSE,"QTRSALES";"QTRSALES3",#N/A,FALSE,"QTRSALES";"ANNSALES1",#N/A,FALSE,"ANNSALES";"ANNSALES2",#N/A,FALSE,"ANNSALES";"ANNSALES3",#N/A,FALSE,"ANNSALES";"SEGSMARGIN",#N/A,FALSE,"SEGS-MARGIN";"CASHFLOW",#N/A,FALSE,"CASHFLOW";"NEWPRODS",#N/A,FALSE,"NEWPRODS"}</definedName>
    <definedName name="wrn.monthly." localSheetId="4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monthly." localSheetId="15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monthly._1" localSheetId="4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monthly._1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Net._.Backs." localSheetId="4" hidden="1">{"Net Backs",#N/A,FALSE,"Net Backs"}</definedName>
    <definedName name="wrn.Net._.Backs." localSheetId="15" hidden="1">{"Net Backs",#N/A,FALSE,"Net Backs"}</definedName>
    <definedName name="wrn.Net._.Backs." hidden="1">{"Net Backs",#N/A,FALSE,"Net Backs"}</definedName>
    <definedName name="wrn.Net._.Backs._1" localSheetId="4" hidden="1">{"Net Backs",#N/A,FALSE,"Net Backs"}</definedName>
    <definedName name="wrn.Net._.Backs._1" hidden="1">{"Net Backs",#N/A,FALSE,"Net Backs"}</definedName>
    <definedName name="wrn.Netbacks." localSheetId="4" hidden="1">{"Netbacks",#N/A,FALSE,"B"}</definedName>
    <definedName name="wrn.Netbacks." localSheetId="15" hidden="1">{"Netbacks",#N/A,FALSE,"B"}</definedName>
    <definedName name="wrn.Netbacks." hidden="1">{"Netbacks",#N/A,FALSE,"B"}</definedName>
    <definedName name="wrn.Netbacks._1" localSheetId="4" hidden="1">{"Netbacks",#N/A,FALSE,"B"}</definedName>
    <definedName name="wrn.Netbacks._1" hidden="1">{"Netbacks",#N/A,FALSE,"B"}</definedName>
    <definedName name="wrn.Operating._.Statistics." localSheetId="4" hidden="1">{"Operating Statictics",#N/A,FALSE,"Operating Statistics"}</definedName>
    <definedName name="wrn.Operating._.Statistics." localSheetId="15" hidden="1">{"Operating Statictics",#N/A,FALSE,"Operating Statistics"}</definedName>
    <definedName name="wrn.Operating._.Statistics." hidden="1">{"Operating Statictics",#N/A,FALSE,"Operating Statistics"}</definedName>
    <definedName name="wrn.Operating._.Statistics._1" localSheetId="4" hidden="1">{"Operating Statictics",#N/A,FALSE,"Operating Statistics"}</definedName>
    <definedName name="wrn.Operating._.Statistics._1" hidden="1">{"Operating Statictics",#N/A,FALSE,"Operating Statistics"}</definedName>
    <definedName name="wrn.Other._.Foreign." localSheetId="4" hidden="1">{"Other Foreign",#N/A,FALSE,"Other For."}</definedName>
    <definedName name="wrn.Other._.Foreign." localSheetId="15" hidden="1">{"Other Foreign",#N/A,FALSE,"Other For."}</definedName>
    <definedName name="wrn.Other._.Foreign." hidden="1">{"Other Foreign",#N/A,FALSE,"Other For."}</definedName>
    <definedName name="wrn.Other._.Foreign._1" localSheetId="4" hidden="1">{"Other Foreign",#N/A,FALSE,"Other For."}</definedName>
    <definedName name="wrn.Other._.Foreign._1" hidden="1">{"Other Foreign",#N/A,FALSE,"Other For."}</definedName>
    <definedName name="wrn.OUTPUT." localSheetId="4" hidden="1">{"DCF","UPSIDE CASE",FALSE,"Sheet1";"DCF","BASE CASE",FALSE,"Sheet1";"DCF","DOWNSIDE CASE",FALSE,"Sheet1"}</definedName>
    <definedName name="wrn.OUTPUT." localSheetId="15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OUTPUT._1" localSheetId="4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Portrait._.IS." localSheetId="4" hidden="1">{"Portrait letter is",#N/A,FALSE,"Model"}</definedName>
    <definedName name="wrn.Portrait._.IS." localSheetId="15" hidden="1">{"Portrait letter is",#N/A,FALSE,"Model"}</definedName>
    <definedName name="wrn.Portrait._.IS." hidden="1">{"Portrait letter is",#N/A,FALSE,"Model"}</definedName>
    <definedName name="wrn.Portrait._.IS._1" localSheetId="4" hidden="1">{"Portrait letter is",#N/A,FALSE,"Model"}</definedName>
    <definedName name="wrn.Portrait._.IS._1" hidden="1">{"Portrait letter is",#N/A,FALSE,"Model"}</definedName>
    <definedName name="wrn.Portrait._.letter._.is." localSheetId="4" hidden="1">{"Portrait letter is",#N/A,FALSE,"Model"}</definedName>
    <definedName name="wrn.Portrait._.letter._.is." localSheetId="15" hidden="1">{"Portrait letter is",#N/A,FALSE,"Model"}</definedName>
    <definedName name="wrn.Portrait._.letter._.is." hidden="1">{"Portrait letter is",#N/A,FALSE,"Model"}</definedName>
    <definedName name="wrn.Portrait._.letter._.is._1" localSheetId="4" hidden="1">{"Portrait letter is",#N/A,FALSE,"Model"}</definedName>
    <definedName name="wrn.Portrait._.letter._.is._1" hidden="1">{"Portrait letter is",#N/A,FALSE,"Model"}</definedName>
    <definedName name="wrn.pres." localSheetId="4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." localSheetId="15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._1" localSheetId="4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._1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localSheetId="4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97." localSheetId="15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97._1" localSheetId="4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97._1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imary._.Reports." localSheetId="4" hidden="1">{#N/A,#N/A,FALSE,"Plan Summary";#N/A,#N/A,FALSE,"Monthly Goals";#N/A,#N/A,FALSE,"Profit Detail";#N/A,#N/A,FALSE,"Output Comparison";#N/A,#N/A,FALSE,"Production Goals"}</definedName>
    <definedName name="wrn.Primary._.Reports." localSheetId="15" hidden="1">{#N/A,#N/A,FALSE,"Plan Summary";#N/A,#N/A,FALSE,"Monthly Goals";#N/A,#N/A,FALSE,"Profit Detail";#N/A,#N/A,FALSE,"Output Comparison";#N/A,#N/A,FALSE,"Production Goals"}</definedName>
    <definedName name="wrn.Primary._.Reports." hidden="1">{#N/A,#N/A,FALSE,"Plan Summary";#N/A,#N/A,FALSE,"Monthly Goals";#N/A,#N/A,FALSE,"Profit Detail";#N/A,#N/A,FALSE,"Output Comparison";#N/A,#N/A,FALSE,"Production Goals"}</definedName>
    <definedName name="wrn.Primary._.Reports._1" localSheetId="4" hidden="1">{#N/A,#N/A,FALSE,"Plan Summary";#N/A,#N/A,FALSE,"Monthly Goals";#N/A,#N/A,FALSE,"Profit Detail";#N/A,#N/A,FALSE,"Output Comparison";#N/A,#N/A,FALSE,"Production Goals"}</definedName>
    <definedName name="wrn.Primary._.Reports._1" hidden="1">{#N/A,#N/A,FALSE,"Plan Summary";#N/A,#N/A,FALSE,"Monthly Goals";#N/A,#N/A,FALSE,"Profit Detail";#N/A,#N/A,FALSE,"Output Comparison";#N/A,#N/A,FALSE,"Production Goals"}</definedName>
    <definedName name="wrn.PRIME." localSheetId="4" hidden="1">{#N/A,#N/A,FALSE,"PRIME ACTIVITY CRST"}</definedName>
    <definedName name="wrn.PRIME." localSheetId="15" hidden="1">{#N/A,#N/A,FALSE,"PRIME ACTIVITY CRST"}</definedName>
    <definedName name="wrn.PRIME." hidden="1">{#N/A,#N/A,FALSE,"PRIME ACTIVITY CRST"}</definedName>
    <definedName name="wrn.PRIME._1" localSheetId="4" hidden="1">{#N/A,#N/A,FALSE,"PRIME ACTIVITY CRST"}</definedName>
    <definedName name="wrn.PRIME._1" hidden="1">{#N/A,#N/A,FALSE,"PRIME ACTIVITY CRST"}</definedName>
    <definedName name="wrn.print." localSheetId="4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15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.All." localSheetId="4" hidden="1">{"Production Profile",#N/A,FALSE,"Production";"Cadispa SA",#N/A,FALSE,"Cadispa SA";"Corporate Profile",#N/A,FALSE,"D";"IS Q96",#N/A,FALSE,"C";"IS Q97",#N/A,FALSE,"C";"IS Years",#N/A,FALSE,"C";"Netbacks",#N/A,FALSE,"B"}</definedName>
    <definedName name="wrn.Print._.All." localSheetId="15" hidden="1">{"Production Profile",#N/A,FALSE,"Production";"Cadispa SA",#N/A,FALSE,"Cadispa SA";"Corporate Profile",#N/A,FALSE,"D";"IS Q96",#N/A,FALSE,"C";"IS Q97",#N/A,FALSE,"C";"IS Years",#N/A,FALSE,"C";"Netbacks",#N/A,FALSE,"B"}</definedName>
    <definedName name="wrn.Print._.All." hidden="1">{"Production Profile",#N/A,FALSE,"Production";"Cadispa SA",#N/A,FALSE,"Cadispa SA";"Corporate Profile",#N/A,FALSE,"D";"IS Q96",#N/A,FALSE,"C";"IS Q97",#N/A,FALSE,"C";"IS Years",#N/A,FALSE,"C";"Netbacks",#N/A,FALSE,"B"}</definedName>
    <definedName name="wrn.Print._.All._1" localSheetId="4" hidden="1">{"Production Profile",#N/A,FALSE,"Production";"Cadispa SA",#N/A,FALSE,"Cadispa SA";"Corporate Profile",#N/A,FALSE,"D";"IS Q96",#N/A,FALSE,"C";"IS Q97",#N/A,FALSE,"C";"IS Years",#N/A,FALSE,"C";"Netbacks",#N/A,FALSE,"B"}</definedName>
    <definedName name="wrn.Print._.All._1" hidden="1">{"Production Profile",#N/A,FALSE,"Production";"Cadispa SA",#N/A,FALSE,"Cadispa SA";"Corporate Profile",#N/A,FALSE,"D";"IS Q96",#N/A,FALSE,"C";"IS Q97",#N/A,FALSE,"C";"IS Years",#N/A,FALSE,"C";"Netbacks",#N/A,FALSE,"B"}</definedName>
    <definedName name="wrn.print._1" localSheetId="4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all." localSheetId="4" hidden="1">{"printall",#N/A,FALSE,"BAIRNUMB"}</definedName>
    <definedName name="wrn.printall." localSheetId="15" hidden="1">{"printall",#N/A,FALSE,"BAIRNUMB"}</definedName>
    <definedName name="wrn.printall." hidden="1">{"printall",#N/A,FALSE,"BAIRNUMB"}</definedName>
    <definedName name="wrn.printall._1" localSheetId="4" hidden="1">{"printall",#N/A,FALSE,"BAIRNUMB"}</definedName>
    <definedName name="wrn.printall._1" hidden="1">{"printall",#N/A,FALSE,"BAIRNUMB"}</definedName>
    <definedName name="wrn.Prod.._.Profile." localSheetId="4" hidden="1">{"Prod Pro",#N/A,FALSE,"E"}</definedName>
    <definedName name="wrn.Prod.._.Profile." localSheetId="15" hidden="1">{"Prod Pro",#N/A,FALSE,"E"}</definedName>
    <definedName name="wrn.Prod.._.Profile." hidden="1">{"Prod Pro",#N/A,FALSE,"E"}</definedName>
    <definedName name="wrn.Prod.._.Profile._1" localSheetId="4" hidden="1">{"Prod Pro",#N/A,FALSE,"E"}</definedName>
    <definedName name="wrn.Prod.._.Profile._1" hidden="1">{"Prod Pro",#N/A,FALSE,"E"}</definedName>
    <definedName name="wrn.Produciton._.Profile." localSheetId="4" hidden="1">{"Production Profile",#N/A,FALSE,"Production Profile"}</definedName>
    <definedName name="wrn.Produciton._.Profile." localSheetId="15" hidden="1">{"Production Profile",#N/A,FALSE,"Production Profile"}</definedName>
    <definedName name="wrn.Produciton._.Profile." hidden="1">{"Production Profile",#N/A,FALSE,"Production Profile"}</definedName>
    <definedName name="wrn.Produciton._.Profile._1" localSheetId="4" hidden="1">{"Production Profile",#N/A,FALSE,"Production Profile"}</definedName>
    <definedName name="wrn.Produciton._.Profile._1" hidden="1">{"Production Profile",#N/A,FALSE,"Production Profile"}</definedName>
    <definedName name="wrn.Production._.Profile." localSheetId="4" hidden="1">{"Production Profile",#N/A,FALSE,"Production"}</definedName>
    <definedName name="wrn.Production._.Profile." localSheetId="15" hidden="1">{"Production Profile",#N/A,FALSE,"Production"}</definedName>
    <definedName name="wrn.Production._.Profile." hidden="1">{"Production Profile",#N/A,FALSE,"Production"}</definedName>
    <definedName name="wrn.Production._.Profile._1" localSheetId="4" hidden="1">{"Production Profile",#N/A,FALSE,"Production"}</definedName>
    <definedName name="wrn.Production._.Profile._1" hidden="1">{"Production Profile",#N/A,FALSE,"Production"}</definedName>
    <definedName name="wrn.Production._.Schedule." localSheetId="4" hidden="1">{"Production Schedule",#N/A,FALSE,"Production Schedule"}</definedName>
    <definedName name="wrn.Production._.Schedule." localSheetId="15" hidden="1">{"Production Schedule",#N/A,FALSE,"Production Schedule"}</definedName>
    <definedName name="wrn.Production._.Schedule." hidden="1">{"Production Schedule",#N/A,FALSE,"Production Schedule"}</definedName>
    <definedName name="wrn.Production._.Schedule._1" localSheetId="4" hidden="1">{"Production Schedule",#N/A,FALSE,"Production Schedule"}</definedName>
    <definedName name="wrn.Production._.Schedule._1" hidden="1">{"Production Schedule",#N/A,FALSE,"Production Schedule"}</definedName>
    <definedName name="wrn.Pulp." localSheetId="4" hidden="1">{"Pulp Production",#N/A,FALSE,"Pulp";"Pulp Earnings",#N/A,FALSE,"Pulp"}</definedName>
    <definedName name="wrn.Pulp." localSheetId="15" hidden="1">{"Pulp Production",#N/A,FALSE,"Pulp";"Pulp Earnings",#N/A,FALSE,"Pulp"}</definedName>
    <definedName name="wrn.Pulp." hidden="1">{"Pulp Production",#N/A,FALSE,"Pulp";"Pulp Earnings",#N/A,FALSE,"Pulp"}</definedName>
    <definedName name="wrn.Pulp._1" localSheetId="4" hidden="1">{"Pulp Production",#N/A,FALSE,"Pulp";"Pulp Earnings",#N/A,FALSE,"Pulp"}</definedName>
    <definedName name="wrn.Pulp._1" hidden="1">{"Pulp Production",#N/A,FALSE,"Pulp";"Pulp Earnings",#N/A,FALSE,"Pulp"}</definedName>
    <definedName name="wrn.qrt95." localSheetId="4" hidden="1">{"qrt95",#N/A,FALSE,"BAIRNUMB"}</definedName>
    <definedName name="wrn.qrt95." localSheetId="15" hidden="1">{"qrt95",#N/A,FALSE,"BAIRNUMB"}</definedName>
    <definedName name="wrn.qrt95." hidden="1">{"qrt95",#N/A,FALSE,"BAIRNUMB"}</definedName>
    <definedName name="wrn.qrt95._1" localSheetId="4" hidden="1">{"qrt95",#N/A,FALSE,"BAIRNUMB"}</definedName>
    <definedName name="wrn.qrt95._1" hidden="1">{"qrt95",#N/A,FALSE,"BAIRNUMB"}</definedName>
    <definedName name="wrn.Qtr._.Op._.Q1." localSheetId="4" hidden="1">{"Qtr Op Mgd Q1",#N/A,FALSE,"Qtr-Op (Mng)";"Qtr Op Rpt Q1",#N/A,FALSE,"Qtr-Op (Rpt)";"Operating Vs Reported",#N/A,FALSE,"Rpt-Op Inc"}</definedName>
    <definedName name="wrn.Qtr._.Op._.Q1." localSheetId="15" hidden="1">{"Qtr Op Mgd Q1",#N/A,FALSE,"Qtr-Op (Mng)";"Qtr Op Rpt Q1",#N/A,FALSE,"Qtr-Op (Rpt)";"Operating Vs Reported",#N/A,FALSE,"Rpt-Op Inc"}</definedName>
    <definedName name="wrn.Qtr._.Op._.Q1." hidden="1">{"Qtr Op Mgd Q1",#N/A,FALSE,"Qtr-Op (Mng)";"Qtr Op Rpt Q1",#N/A,FALSE,"Qtr-Op (Rpt)";"Operating Vs Reported",#N/A,FALSE,"Rpt-Op Inc"}</definedName>
    <definedName name="wrn.Qtr._.Op._.Q1._1" localSheetId="4" hidden="1">{"Qtr Op Mgd Q1",#N/A,FALSE,"Qtr-Op (Mng)";"Qtr Op Rpt Q1",#N/A,FALSE,"Qtr-Op (Rpt)";"Operating Vs Reported",#N/A,FALSE,"Rpt-Op Inc"}</definedName>
    <definedName name="wrn.Qtr._.Op._.Q1._1" hidden="1">{"Qtr Op Mgd Q1",#N/A,FALSE,"Qtr-Op (Mng)";"Qtr Op Rpt Q1",#N/A,FALSE,"Qtr-Op (Rpt)";"Operating Vs Reported",#N/A,FALSE,"Rpt-Op Inc"}</definedName>
    <definedName name="wrn.Qtr._.Op._.Q2." localSheetId="4" hidden="1">{"Qtr Op Mgd Q2",#N/A,FALSE,"Qtr-Op (Mng)";"Qtr Op Rpt Q2",#N/A,FALSE,"Qtr-Op (Rpt)";"Operating Vs Reported",#N/A,FALSE,"Rpt-Op Inc"}</definedName>
    <definedName name="wrn.Qtr._.Op._.Q2." localSheetId="15" hidden="1">{"Qtr Op Mgd Q2",#N/A,FALSE,"Qtr-Op (Mng)";"Qtr Op Rpt Q2",#N/A,FALSE,"Qtr-Op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2._1" localSheetId="4" hidden="1">{"Qtr Op Mgd Q2",#N/A,FALSE,"Qtr-Op (Mng)";"Qtr Op Rpt Q2",#N/A,FALSE,"Qtr-Op (Rpt)";"Operating Vs Reported",#N/A,FALSE,"Rpt-Op Inc"}</definedName>
    <definedName name="wrn.Qtr._.Op._.Q2._1" hidden="1">{"Qtr Op Mgd Q2",#N/A,FALSE,"Qtr-Op (Mng)";"Qtr Op Rpt Q2",#N/A,FALSE,"Qtr-Op (Rpt)";"Operating Vs Reported",#N/A,FALSE,"Rpt-Op Inc"}</definedName>
    <definedName name="wrn.Qtr._.Op._.Q3." localSheetId="4" hidden="1">{"Qtr Op Mgd Q3",#N/A,FALSE,"Qtr-Op (Mng)";"Qtr Op Rpt Q3",#N/A,FALSE,"Qtr-Op (Rpt)";"Operating Vs Reported",#N/A,FALSE,"Rpt-Op Inc"}</definedName>
    <definedName name="wrn.Qtr._.Op._.Q3." localSheetId="15" hidden="1">{"Qtr Op Mgd Q3",#N/A,FALSE,"Qtr-Op (Mng)";"Qtr Op Rpt Q3",#N/A,FALSE,"Qtr-Op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3._1" localSheetId="4" hidden="1">{"Qtr Op Mgd Q3",#N/A,FALSE,"Qtr-Op (Mng)";"Qtr Op Rpt Q3",#N/A,FALSE,"Qtr-Op (Rpt)";"Operating Vs Reported",#N/A,FALSE,"Rpt-Op Inc"}</definedName>
    <definedName name="wrn.Qtr._.Op._.Q3._1" hidden="1">{"Qtr Op Mgd Q3",#N/A,FALSE,"Qtr-Op (Mng)";"Qtr Op Rpt Q3",#N/A,FALSE,"Qtr-Op (Rpt)";"Operating Vs Reported",#N/A,FALSE,"Rpt-Op Inc"}</definedName>
    <definedName name="wrn.Qtr._.Op._.Q4." localSheetId="4" hidden="1">{"Qtr Op Mgd Q3",#N/A,FALSE,"Qtr-Op (Mng)";"Qtr Op Rpt Q4",#N/A,FALSE,"Qtr-Op (Rpt)";"Operating Vs Reported",#N/A,FALSE,"Rpt-Op Inc"}</definedName>
    <definedName name="wrn.Qtr._.Op._.Q4." localSheetId="15" hidden="1">{"Qtr Op Mgd Q3",#N/A,FALSE,"Qtr-Op (Mng)";"Qtr Op Rpt Q4",#N/A,FALSE,"Qtr-Op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.Q4._1" localSheetId="4" hidden="1">{"Qtr Op Mgd Q3",#N/A,FALSE,"Qtr-Op (Mng)";"Qtr Op Rpt Q4",#N/A,FALSE,"Qtr-Op (Rpt)";"Operating Vs Reported",#N/A,FALSE,"Rpt-Op Inc"}</definedName>
    <definedName name="wrn.Qtr._.Op._.Q4._1" hidden="1">{"Qtr Op Mgd Q3",#N/A,FALSE,"Qtr-Op (Mng)";"Qtr Op Rpt Q4",#N/A,FALSE,"Qtr-Op (Rpt)";"Operating Vs Reported",#N/A,FALSE,"Rpt-Op Inc"}</definedName>
    <definedName name="wrn.Qtr._.Op._Q2a." localSheetId="4" hidden="1">{"Qtr Op Mgd Q2",#N/A,FALSE,"Qtr-Op (Mng)";"Qtr Op Rpt Q2",#N/A,FALSE,"Qtr-Op (Rpt)";"Operating Vs Reported",#N/A,FALSE,"Rpt-Op Inc"}</definedName>
    <definedName name="wrn.Qtr._.Op._Q2a." localSheetId="15" hidden="1">{"Qtr Op Mgd Q2",#N/A,FALSE,"Qtr-Op (Mng)";"Qtr Op Rpt Q2",#N/A,FALSE,"Qtr-Op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._.Op._Q2a._1" localSheetId="4" hidden="1">{"Qtr Op Mgd Q2",#N/A,FALSE,"Qtr-Op (Mng)";"Qtr Op Rpt Q2",#N/A,FALSE,"Qtr-Op (Rpt)";"Operating Vs Reported",#N/A,FALSE,"Rpt-Op Inc"}</definedName>
    <definedName name="wrn.Qtr._.Op._Q2a._1" hidden="1">{"Qtr Op Mgd Q2",#N/A,FALSE,"Qtr-Op (Mng)";"Qtr Op Rpt Q2",#N/A,FALSE,"Qtr-Op (Rpt)";"Operating Vs Reported",#N/A,FALSE,"Rpt-Op Inc"}</definedName>
    <definedName name="wrn.Qtr_.Op._.Q4." localSheetId="4" hidden="1">{"Qtr Op Mgd Q3",#N/A,FALSE,"Qtr-Op (Mng)";"Qtr Op Rpt Q4",#N/A,FALSE,"Qtr-Op (Rpt)";"Operating Vs Reported",#N/A,FALSE,"Rpt-Op Inc"}</definedName>
    <definedName name="wrn.Qtr_.Op._.Q4." localSheetId="15" hidden="1">{"Qtr Op Mgd Q3",#N/A,FALSE,"Qtr-Op (Mng)";"Qtr Op Rpt Q4",#N/A,FALSE,"Qtr-Op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Qtr_.Op._.Q4._1" localSheetId="4" hidden="1">{"Qtr Op Mgd Q3",#N/A,FALSE,"Qtr-Op (Mng)";"Qtr Op Rpt Q4",#N/A,FALSE,"Qtr-Op (Rpt)";"Operating Vs Reported",#N/A,FALSE,"Rpt-Op Inc"}</definedName>
    <definedName name="wrn.Qtr_.Op._.Q4._1" hidden="1">{"Qtr Op Mgd Q3",#N/A,FALSE,"Qtr-Op (Mng)";"Qtr Op Rpt Q4",#N/A,FALSE,"Qtr-Op (Rpt)";"Operating Vs Reported",#N/A,FALSE,"Rpt-Op Inc"}</definedName>
    <definedName name="wrn.quarterly." localSheetId="4" hidden="1">{"quarterly",#N/A,FALSE,"BAIRNUMB"}</definedName>
    <definedName name="wrn.quarterly." localSheetId="15" hidden="1">{"quarterly",#N/A,FALSE,"BAIRNUMB"}</definedName>
    <definedName name="wrn.quarterly." hidden="1">{"quarterly",#N/A,FALSE,"BAIRNUMB"}</definedName>
    <definedName name="wrn.quarterly._1" localSheetId="4" hidden="1">{"quarterly",#N/A,FALSE,"BAIRNUMB"}</definedName>
    <definedName name="wrn.quarterly._1" hidden="1">{"quarterly",#N/A,FALSE,"BAIRNUMB"}</definedName>
    <definedName name="wrn.Refining." localSheetId="4" hidden="1">{"Refining",#N/A,FALSE,"Refining"}</definedName>
    <definedName name="wrn.Refining." localSheetId="15" hidden="1">{"Refining",#N/A,FALSE,"Refining"}</definedName>
    <definedName name="wrn.Refining." hidden="1">{"Refining",#N/A,FALSE,"Refining"}</definedName>
    <definedName name="wrn.Refining._1" localSheetId="4" hidden="1">{"Refining",#N/A,FALSE,"Refining"}</definedName>
    <definedName name="wrn.Refining._1" hidden="1">{"Refining",#N/A,FALSE,"Refining"}</definedName>
    <definedName name="wrn.Report." localSheetId="4" hidden="1">{#N/A,#N/A,FALSE,"COVER";#N/A,#N/A,FALSE,"FORECAST";#N/A,#N/A,FALSE,"VALUATION";#N/A,#N/A,FALSE,"FY ANALYSIS ";#N/A,#N/A,FALSE," HY ANALYSIS"}</definedName>
    <definedName name="wrn.Report." localSheetId="15" hidden="1">{#N/A,#N/A,FALSE,"COVER";#N/A,#N/A,FALSE,"FORECAST";#N/A,#N/A,FALSE,"VALUATION";#N/A,#N/A,FALSE,"FY ANALYSIS ";#N/A,#N/A,FALSE," HY ANALYSIS"}</definedName>
    <definedName name="wrn.Report." hidden="1">{#N/A,#N/A,FALSE,"COVER";#N/A,#N/A,FALSE,"FORECAST";#N/A,#N/A,FALSE,"VALUATION";#N/A,#N/A,FALSE,"FY ANALYSIS ";#N/A,#N/A,FALSE," HY ANALYSIS"}</definedName>
    <definedName name="wrn.Report._1" localSheetId="4" hidden="1">{#N/A,#N/A,FALSE,"COVER";#N/A,#N/A,FALSE,"FORECAST";#N/A,#N/A,FALSE,"VALUATION";#N/A,#N/A,FALSE,"FY ANALYSIS ";#N/A,#N/A,FALSE," HY ANALYSIS"}</definedName>
    <definedName name="wrn.Report._1" hidden="1">{#N/A,#N/A,FALSE,"COVER";#N/A,#N/A,FALSE,"FORECAST";#N/A,#N/A,FALSE,"VALUATION";#N/A,#N/A,FALSE,"FY ANALYSIS ";#N/A,#N/A,FALSE," HY ANALYSIS"}</definedName>
    <definedName name="wrn.Robert." localSheetId="4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bert." localSheetId="15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bert.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bert._1" localSheetId="4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bert._1" hidden="1">{"ROR",#N/A,FALSE,"CF";"Total",#N/A,FALSE,"Reserve Report";"HPDP",#N/A,FALSE,"Reserve Report";"PPDP",#N/A,FALSE,"Reserve Report";"PDNP",#N/A,FALSE,"Reserve Report";"PUD",#N/A,FALSE,"Reserve Report";"Price",#N/A,FALSE,"Reserve Report"}</definedName>
    <definedName name="wrn.Roll._.Up._.Fields." localSheetId="4" hidden="1">{"Total",#N/A,FALSE,"Six Fields";"PDP",#N/A,FALSE,"Six Fields";"PNP",#N/A,FALSE,"Six Fields";"PUD",#N/A,FALSE,"Six Fields";"Prob",#N/A,FALSE,"Six Fields"}</definedName>
    <definedName name="wrn.Roll._.Up._.Fields." localSheetId="15" hidden="1">{"Total",#N/A,FALSE,"Six Fields";"PDP",#N/A,FALSE,"Six Fields";"PNP",#N/A,FALSE,"Six Fields";"PUD",#N/A,FALSE,"Six Fields";"Prob",#N/A,FALSE,"Six Fields"}</definedName>
    <definedName name="wrn.Roll._.Up._.Fields." hidden="1">{"Total",#N/A,FALSE,"Six Fields";"PDP",#N/A,FALSE,"Six Fields";"PNP",#N/A,FALSE,"Six Fields";"PUD",#N/A,FALSE,"Six Fields";"Prob",#N/A,FALSE,"Six Fields"}</definedName>
    <definedName name="wrn.Roll._.Up._.Fields._1" localSheetId="4" hidden="1">{"Total",#N/A,FALSE,"Six Fields";"PDP",#N/A,FALSE,"Six Fields";"PNP",#N/A,FALSE,"Six Fields";"PUD",#N/A,FALSE,"Six Fields";"Prob",#N/A,FALSE,"Six Fields"}</definedName>
    <definedName name="wrn.Roll._.Up._.Fields._1" hidden="1">{"Total",#N/A,FALSE,"Six Fields";"PDP",#N/A,FALSE,"Six Fields";"PNP",#N/A,FALSE,"Six Fields";"PUD",#N/A,FALSE,"Six Fields";"Prob",#N/A,FALSE,"Six Fields"}</definedName>
    <definedName name="wrn.SGPMODELS." localSheetId="4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GPMODELS." localSheetId="15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GPMODELS.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GPMODELS._1" localSheetId="4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GPMODELS._1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hareholders._.and._.Employees." localSheetId="4" hidden="1">{#N/A,#N/A,FALSE,"Share the Wealth";#N/A,#N/A,FALSE,"Shareholders vs Employees";#N/A,#N/A,FALSE,"Share vs Emp Summary"}</definedName>
    <definedName name="wrn.Shareholders._.and._.Employees." localSheetId="15" hidden="1">{#N/A,#N/A,FALSE,"Share the Wealth";#N/A,#N/A,FALSE,"Shareholders vs Employees";#N/A,#N/A,FALSE,"Share vs Emp Summary"}</definedName>
    <definedName name="wrn.Shareholders._.and._.Employees." hidden="1">{#N/A,#N/A,FALSE,"Share the Wealth";#N/A,#N/A,FALSE,"Shareholders vs Employees";#N/A,#N/A,FALSE,"Share vs Emp Summary"}</definedName>
    <definedName name="wrn.Shareholders._.and._.Employees._1" localSheetId="4" hidden="1">{#N/A,#N/A,FALSE,"Share the Wealth";#N/A,#N/A,FALSE,"Shareholders vs Employees";#N/A,#N/A,FALSE,"Share vs Emp Summary"}</definedName>
    <definedName name="wrn.Shareholders._.and._.Employees._1" hidden="1">{#N/A,#N/A,FALSE,"Share the Wealth";#N/A,#N/A,FALSE,"Shareholders vs Employees";#N/A,#N/A,FALSE,"Share vs Emp Summary"}</definedName>
    <definedName name="wrn.SunModel." localSheetId="4" hidden="1">{#N/A,#N/A,FALSE,"summary";#N/A,#N/A,FALSE,"SIH";#N/A,#N/A,FALSE,"SIH Value";#N/A,#N/A,FALSE,"tax est.";#N/A,#N/A,FALSE,"Mohegan";#N/A,#N/A,FALSE,"Resorts";#N/A,#N/A,FALSE,"Win Per Day";#N/A,#N/A,FALSE,"CapStr"}</definedName>
    <definedName name="wrn.SunModel." localSheetId="15" hidden="1">{#N/A,#N/A,FALSE,"summary";#N/A,#N/A,FALSE,"SIH";#N/A,#N/A,FALSE,"SIH Value";#N/A,#N/A,FALSE,"tax est.";#N/A,#N/A,FALSE,"Mohegan";#N/A,#N/A,FALSE,"Resorts";#N/A,#N/A,FALSE,"Win Per Day";#N/A,#N/A,FALSE,"CapStr"}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SunModel._1" localSheetId="4" hidden="1">{#N/A,#N/A,FALSE,"summary";#N/A,#N/A,FALSE,"SIH";#N/A,#N/A,FALSE,"SIH Value";#N/A,#N/A,FALSE,"tax est.";#N/A,#N/A,FALSE,"Mohegan";#N/A,#N/A,FALSE,"Resorts";#N/A,#N/A,FALSE,"Win Per Day";#N/A,#N/A,FALSE,"CapStr"}</definedName>
    <definedName name="wrn.SunModel._1" hidden="1">{#N/A,#N/A,FALSE,"summary";#N/A,#N/A,FALSE,"SIH";#N/A,#N/A,FALSE,"SIH Value";#N/A,#N/A,FALSE,"tax est.";#N/A,#N/A,FALSE,"Mohegan";#N/A,#N/A,FALSE,"Resorts";#N/A,#N/A,FALSE,"Win Per Day";#N/A,#N/A,FALSE,"CapStr"}</definedName>
    <definedName name="wrn.Tables." localSheetId="4" hidden="1">{"view1",#N/A,FALSE,"Tables";"view2",#N/A,FALSE,"Tables";"view3",#N/A,FALSE,"Tables"}</definedName>
    <definedName name="wrn.Tables." localSheetId="15" hidden="1">{"view1",#N/A,FALSE,"Tables";"view2",#N/A,FALSE,"Tables";"view3",#N/A,FALSE,"Tables"}</definedName>
    <definedName name="wrn.Tables." hidden="1">{"view1",#N/A,FALSE,"Tables";"view2",#N/A,FALSE,"Tables";"view3",#N/A,FALSE,"Tables"}</definedName>
    <definedName name="wrn.Tables._1" localSheetId="4" hidden="1">{"view1",#N/A,FALSE,"Tables";"view2",#N/A,FALSE,"Tables";"view3",#N/A,FALSE,"Tables"}</definedName>
    <definedName name="wrn.Tables._1" hidden="1">{"view1",#N/A,FALSE,"Tables";"view2",#N/A,FALSE,"Tables";"view3",#N/A,FALSE,"Tables"}</definedName>
    <definedName name="wrn.TheWholeEnchilada." localSheetId="4" hidden="1">{"CSheet",#N/A,FALSE,"C";"SmCap",#N/A,FALSE,"VAL1";"GulfCoast",#N/A,FALSE,"VAL1";"nav",#N/A,FALSE,"NAV";"Summary",#N/A,FALSE,"NAV"}</definedName>
    <definedName name="wrn.TheWholeEnchilada." localSheetId="15" hidden="1">{"CSheet",#N/A,FALSE,"C";"SmCap",#N/A,FALSE,"VAL1";"GulfCoast",#N/A,FALSE,"VAL1";"nav",#N/A,FALSE,"NAV";"Summary",#N/A,FALSE,"NAV"}</definedName>
    <definedName name="wrn.TheWholeEnchilada." hidden="1">{"CSheet",#N/A,FALSE,"C";"SmCap",#N/A,FALSE,"VAL1";"GulfCoast",#N/A,FALSE,"VAL1";"nav",#N/A,FALSE,"NAV";"Summary",#N/A,FALSE,"NAV"}</definedName>
    <definedName name="wrn.TheWholeEnchilada._1" localSheetId="4" hidden="1">{"CSheet",#N/A,FALSE,"C";"SmCap",#N/A,FALSE,"VAL1";"GulfCoast",#N/A,FALSE,"VAL1";"nav",#N/A,FALSE,"NAV";"Summary",#N/A,FALSE,"NAV"}</definedName>
    <definedName name="wrn.TheWholeEnchilada._1" hidden="1">{"CSheet",#N/A,FALSE,"C";"SmCap",#N/A,FALSE,"VAL1";"GulfCoast",#N/A,FALSE,"VAL1";"nav",#N/A,FALSE,"NAV";"Summary",#N/A,FALSE,"NAV"}</definedName>
    <definedName name="wrn.Total._.Proved." localSheetId="4" hidden="1">{"Total",#N/A,FALSE,"Reserve Report";"HPDP",#N/A,FALSE,"Reserve Report";"PPDP",#N/A,FALSE,"Reserve Report";"PDNP",#N/A,FALSE,"Reserve Report";"PUD",#N/A,FALSE,"Reserve Report"}</definedName>
    <definedName name="wrn.Total._.Proved." localSheetId="15" hidden="1">{"Total",#N/A,FALSE,"Reserve Report";"HPDP",#N/A,FALSE,"Reserve Report";"PPDP",#N/A,FALSE,"Reserve Report";"PDNP",#N/A,FALSE,"Reserve Report";"PUD",#N/A,FALSE,"Reserve Report"}</definedName>
    <definedName name="wrn.Total._.Proved." hidden="1">{"Total",#N/A,FALSE,"Reserve Report";"HPDP",#N/A,FALSE,"Reserve Report";"PPDP",#N/A,FALSE,"Reserve Report";"PDNP",#N/A,FALSE,"Reserve Report";"PUD",#N/A,FALSE,"Reserve Report"}</definedName>
    <definedName name="wrn.Total._.Proved._.plus._.Probable." localSheetId="4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localSheetId="15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localSheetId="4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1" localSheetId="4" hidden="1">{"Total",#N/A,FALSE,"Reserve Report";"HPDP",#N/A,FALSE,"Reserve Report";"PPDP",#N/A,FALSE,"Reserve Report";"PDNP",#N/A,FALSE,"Reserve Report";"PUD",#N/A,FALSE,"Reserve Report"}</definedName>
    <definedName name="wrn.Total._.Proved._1" hidden="1">{"Total",#N/A,FALSE,"Reserve Report";"HPDP",#N/A,FALSE,"Reserve Report";"PPDP",#N/A,FALSE,"Reserve Report";"PDNP",#N/A,FALSE,"Reserve Report";"PUD",#N/A,FALSE,"Reserve Report"}</definedName>
    <definedName name="wrn.Trinidad." localSheetId="4" hidden="1">{"Trinidad",#N/A,FALSE,"Trinidad"}</definedName>
    <definedName name="wrn.Trinidad." localSheetId="15" hidden="1">{"Trinidad",#N/A,FALSE,"Trinidad"}</definedName>
    <definedName name="wrn.Trinidad." hidden="1">{"Trinidad",#N/A,FALSE,"Trinidad"}</definedName>
    <definedName name="wrn.Trinidad._1" localSheetId="4" hidden="1">{"Trinidad",#N/A,FALSE,"Trinidad"}</definedName>
    <definedName name="wrn.Trinidad._1" hidden="1">{"Trinidad",#N/A,FALSE,"Trinidad"}</definedName>
    <definedName name="wrn.UK." localSheetId="4" hidden="1">{"UK",#N/A,FALSE,"U.K."}</definedName>
    <definedName name="wrn.UK." localSheetId="15" hidden="1">{"UK",#N/A,FALSE,"U.K."}</definedName>
    <definedName name="wrn.UK." hidden="1">{"UK",#N/A,FALSE,"U.K."}</definedName>
    <definedName name="wrn.UK._1" localSheetId="4" hidden="1">{"UK",#N/A,FALSE,"U.K."}</definedName>
    <definedName name="wrn.UK._1" hidden="1">{"UK",#N/A,FALSE,"U.K."}</definedName>
    <definedName name="wrn.United._.States." localSheetId="4" hidden="1">{"US",#N/A,FALSE,"United States"}</definedName>
    <definedName name="wrn.United._.States." localSheetId="15" hidden="1">{"US",#N/A,FALSE,"United States"}</definedName>
    <definedName name="wrn.United._.States." hidden="1">{"US",#N/A,FALSE,"United States"}</definedName>
    <definedName name="wrn.United._.States._1" localSheetId="4" hidden="1">{"US",#N/A,FALSE,"United States"}</definedName>
    <definedName name="wrn.United._.States._1" hidden="1">{"US",#N/A,FALSE,"United States"}</definedName>
    <definedName name="wrn.USA." localSheetId="4" hidden="1">{"USA",#N/A,FALSE,"U.S.A."}</definedName>
    <definedName name="wrn.USA." localSheetId="15" hidden="1">{"USA",#N/A,FALSE,"U.S.A."}</definedName>
    <definedName name="wrn.USA." hidden="1">{"USA",#N/A,FALSE,"U.S.A."}</definedName>
    <definedName name="wrn.USA._1" localSheetId="4" hidden="1">{"USA",#N/A,FALSE,"U.S.A."}</definedName>
    <definedName name="wrn.USA._1" hidden="1">{"USA",#N/A,FALSE,"U.S.A."}</definedName>
    <definedName name="wrn.USW." localSheetId="4" hidden="1">{"IS",#N/A,FALSE,"IS";"RPTIS",#N/A,FALSE,"RPTIS";"STATS",#N/A,FALSE,"STATS";"BS",#N/A,FALSE,"BS"}</definedName>
    <definedName name="wrn.USW." localSheetId="15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rn.USW._1" localSheetId="4" hidden="1">{"IS",#N/A,FALSE,"IS";"RPTIS",#N/A,FALSE,"RPTIS";"STATS",#N/A,FALSE,"STATS";"BS",#N/A,FALSE,"BS"}</definedName>
    <definedName name="wrn.USW._1" hidden="1">{"IS",#N/A,FALSE,"IS";"RPTIS",#N/A,FALSE,"RPTIS";"STATS",#N/A,FALSE,"STATS";"BS",#N/A,FALSE,"BS"}</definedName>
    <definedName name="wrn.VALUENAV." localSheetId="4" hidden="1">{#N/A,#N/A,FALSE,"Value";#N/A,#N/A,FALSE,"NAV"}</definedName>
    <definedName name="wrn.VALUENAV." localSheetId="15" hidden="1">{#N/A,#N/A,FALSE,"Value";#N/A,#N/A,FALSE,"NAV"}</definedName>
    <definedName name="wrn.VALUENAV." hidden="1">{#N/A,#N/A,FALSE,"Value";#N/A,#N/A,FALSE,"NAV"}</definedName>
    <definedName name="wrn.VALUENAV._1" localSheetId="4" hidden="1">{#N/A,#N/A,FALSE,"Value";#N/A,#N/A,FALSE,"NAV"}</definedName>
    <definedName name="wrn.VALUENAV._1" hidden="1">{#N/A,#N/A,FALSE,"Value";#N/A,#N/A,FALSE,"NAV"}</definedName>
    <definedName name="wrn.Variance._.3." localSheetId="4" hidden="1">{"Variance Q3",#N/A,FALSE,"Var"}</definedName>
    <definedName name="wrn.Variance._.3." localSheetId="15" hidden="1">{"Variance Q3",#N/A,FALSE,"Var"}</definedName>
    <definedName name="wrn.Variance._.3." hidden="1">{"Variance Q3",#N/A,FALSE,"Var"}</definedName>
    <definedName name="wrn.Variance._.3._1" localSheetId="4" hidden="1">{"Variance Q3",#N/A,FALSE,"Var"}</definedName>
    <definedName name="wrn.Variance._.3._1" hidden="1">{"Variance Q3",#N/A,FALSE,"Var"}</definedName>
    <definedName name="wrn.Variance._.Q1." localSheetId="4" hidden="1">{"Variance Q1",#N/A,FALSE,"Var"}</definedName>
    <definedName name="wrn.Variance._.Q1." localSheetId="15" hidden="1">{"Variance Q1",#N/A,FALSE,"Var"}</definedName>
    <definedName name="wrn.Variance._.Q1." hidden="1">{"Variance Q1",#N/A,FALSE,"Var"}</definedName>
    <definedName name="wrn.Variance._.Q1._1" localSheetId="4" hidden="1">{"Variance Q1",#N/A,FALSE,"Var"}</definedName>
    <definedName name="wrn.Variance._.Q1._1" hidden="1">{"Variance Q1",#N/A,FALSE,"Var"}</definedName>
    <definedName name="wrn.Variance._.Q2." localSheetId="4" hidden="1">{"Variance Q2",#N/A,FALSE,"Var"}</definedName>
    <definedName name="wrn.Variance._.Q2." localSheetId="15" hidden="1">{"Variance Q2",#N/A,FALSE,"Var"}</definedName>
    <definedName name="wrn.Variance._.Q2." hidden="1">{"Variance Q2",#N/A,FALSE,"Var"}</definedName>
    <definedName name="wrn.Variance._.Q2._1" localSheetId="4" hidden="1">{"Variance Q2",#N/A,FALSE,"Var"}</definedName>
    <definedName name="wrn.Variance._.Q2._1" hidden="1">{"Variance Q2",#N/A,FALSE,"Var"}</definedName>
    <definedName name="wrn.Variance._.Q3." localSheetId="4" hidden="1">{"Variance Q3",#N/A,FALSE,"Var"}</definedName>
    <definedName name="wrn.Variance._.Q3." localSheetId="15" hidden="1">{"Variance Q3",#N/A,FALSE,"Var"}</definedName>
    <definedName name="wrn.Variance._.Q3." hidden="1">{"Variance Q3",#N/A,FALSE,"Var"}</definedName>
    <definedName name="wrn.Variance._.Q3._1" localSheetId="4" hidden="1">{"Variance Q3",#N/A,FALSE,"Var"}</definedName>
    <definedName name="wrn.Variance._.Q3._1" hidden="1">{"Variance Q3",#N/A,FALSE,"Var"}</definedName>
    <definedName name="wrn.Variance._.Q4" localSheetId="4" hidden="1">{"Variance Q4",#N/A,FALSE,"Var"}</definedName>
    <definedName name="wrn.Variance._.Q4" localSheetId="15" hidden="1">{"Variance Q4",#N/A,FALSE,"Var"}</definedName>
    <definedName name="wrn.Variance._.Q4" hidden="1">{"Variance Q4",#N/A,FALSE,"Var"}</definedName>
    <definedName name="wrn.Variance._.Q4." localSheetId="4" hidden="1">{"Variance Q4",#N/A,FALSE,"Var"}</definedName>
    <definedName name="wrn.Variance._.Q4." localSheetId="15" hidden="1">{"Variance Q4",#N/A,FALSE,"Var"}</definedName>
    <definedName name="wrn.Variance._.Q4." hidden="1">{"Variance Q4",#N/A,FALSE,"Var"}</definedName>
    <definedName name="wrn.Variance._.Q4._1" localSheetId="4" hidden="1">{"Variance Q4",#N/A,FALSE,"Var"}</definedName>
    <definedName name="wrn.Variance._.Q4._1" hidden="1">{"Variance Q4",#N/A,FALSE,"Var"}</definedName>
    <definedName name="wrn.Variance._.Q4_1" localSheetId="4" hidden="1">{"Variance Q4",#N/A,FALSE,"Var"}</definedName>
    <definedName name="wrn.Variance._.Q4_1" hidden="1">{"Variance Q4",#N/A,FALSE,"Var"}</definedName>
    <definedName name="wrn.weekly." localSheetId="4" hidden="1">{#N/A,#N/A,FALSE,"Large Operators";#N/A,#N/A,FALSE,"Smaller Operators";#N/A,#N/A,FALSE,"Equip. Supply";#N/A,#N/A,FALSE,"EBITDA";#N/A,#N/A,FALSE,"perform"}</definedName>
    <definedName name="wrn.weekly." localSheetId="15" hidden="1">{#N/A,#N/A,FALSE,"Large Operators";#N/A,#N/A,FALSE,"Smaller Operators";#N/A,#N/A,FALSE,"Equip. Supply";#N/A,#N/A,FALSE,"EBITDA";#N/A,#N/A,FALSE,"perform"}</definedName>
    <definedName name="wrn.weekly." hidden="1">{#N/A,#N/A,FALSE,"Large Operators";#N/A,#N/A,FALSE,"Smaller Operators";#N/A,#N/A,FALSE,"Equip. Supply";#N/A,#N/A,FALSE,"EBITDA";#N/A,#N/A,FALSE,"perform"}</definedName>
    <definedName name="wrn.weekly._1" localSheetId="4" hidden="1">{#N/A,#N/A,FALSE,"Large Operators";#N/A,#N/A,FALSE,"Smaller Operators";#N/A,#N/A,FALSE,"Equip. Supply";#N/A,#N/A,FALSE,"EBITDA";#N/A,#N/A,FALSE,"perform"}</definedName>
    <definedName name="wrn.weekly._1" hidden="1">{#N/A,#N/A,FALSE,"Large Operators";#N/A,#N/A,FALSE,"Smaller Operators";#N/A,#N/A,FALSE,"Equip. Supply";#N/A,#N/A,FALSE,"EBITDA";#N/A,#N/A,FALSE,"perform"}</definedName>
    <definedName name="wrn.wells." localSheetId="4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ells." localSheetId="15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ells.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ells._1" localSheetId="4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ells._1" hidden="1">{"lobo1",#N/A,FALSE,"Projections";"lobo2",#N/A,FALSE,"Projections";"bob1",#N/A,FALSE,"Projections";"bob2",#N/A,FALSE,"Projections";"cubra1",#N/A,FALSE,"Projections";"cubra2",#N/A,FALSE,"Projections";"chittim1",#N/A,FALSE,"Projections";"chittim2",#N/A,FALSE,"Projections";"lagrulla1",#N/A,FALSE,"Projections";"lagrulla2",#N/A,FALSE,"Projections";"valverde1",#N/A,FALSE,"Projections";"valverde2",#N/A,FALSE,"Projections"}</definedName>
    <definedName name="wrn.WLAVARIANCEANALYSIS." localSheetId="4" hidden="1">{"INCOME STATEMENT",#N/A,FALSE,"IS";"WWSALES",#N/A,FALSE,"WWSALES";"USSALES",#N/A,FALSE,"USSALES";"INTLSALES",#N/A,FALSE,"INTLSALES"}</definedName>
    <definedName name="wrn.WLAVARIANCEANALYSIS." localSheetId="15" hidden="1">{"INCOME STATEMENT",#N/A,FALSE,"IS";"WWSALES",#N/A,FALSE,"WWSALES";"USSALES",#N/A,FALSE,"USSALES";"INTLSALES",#N/A,FALSE,"INTLSALES"}</definedName>
    <definedName name="wrn.WLAVARIANCEANALYSIS." hidden="1">{"INCOME STATEMENT",#N/A,FALSE,"IS";"WWSALES",#N/A,FALSE,"WWSALES";"USSALES",#N/A,FALSE,"USSALES";"INTLSALES",#N/A,FALSE,"INTLSALES"}</definedName>
    <definedName name="wrn.WLAVARIANCEANALYSIS._1" localSheetId="4" hidden="1">{"INCOME STATEMENT",#N/A,FALSE,"IS";"WWSALES",#N/A,FALSE,"WWSALES";"USSALES",#N/A,FALSE,"USSALES";"INTLSALES",#N/A,FALSE,"INTLSALES"}</definedName>
    <definedName name="wrn.WLAVARIANCEANALYSIS._1" hidden="1">{"INCOME STATEMENT",#N/A,FALSE,"IS";"WWSALES",#N/A,FALSE,"WWSALES";"USSALES",#N/A,FALSE,"USSALES";"INTLSALES",#N/A,FALSE,"INTLSALES"}</definedName>
    <definedName name="wrn1.corporate._Profile" localSheetId="4" hidden="1">{"Corporate Profile",#N/A,FALSE,"D"}</definedName>
    <definedName name="wrn1.corporate._Profile" localSheetId="15" hidden="1">{"Corporate Profile",#N/A,FALSE,"D"}</definedName>
    <definedName name="wrn1.corporate._Profile" hidden="1">{"Corporate Profile",#N/A,FALSE,"D"}</definedName>
    <definedName name="wrn1.corporate._Profile_1" localSheetId="4" hidden="1">{"Corporate Profile",#N/A,FALSE,"D"}</definedName>
    <definedName name="wrn1.corporate._Profile_1" hidden="1">{"Corporate Profile",#N/A,FALSE,"D"}</definedName>
    <definedName name="wvu.cash." localSheetId="4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localSheetId="15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localSheetId="4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profits." localSheetId="4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localSheetId="15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localSheetId="4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turnover." localSheetId="4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localSheetId="15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localSheetId="4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x" hidden="1">"c2205"</definedName>
    <definedName name="X_rate">1.7974</definedName>
    <definedName name="XAxisIncr" localSheetId="4" hidden="1">#REF!</definedName>
    <definedName name="XAxisIncr" localSheetId="15" hidden="1">#REF!</definedName>
    <definedName name="XAxisIncr" hidden="1">#REF!</definedName>
    <definedName name="XR_1" localSheetId="4">#REF!</definedName>
    <definedName name="XR_1" localSheetId="15">#REF!</definedName>
    <definedName name="XR_1">#REF!</definedName>
    <definedName name="XREF_COLUMN_2" localSheetId="4" hidden="1">#REF!</definedName>
    <definedName name="XREF_COLUMN_2" localSheetId="15" hidden="1">#REF!</definedName>
    <definedName name="XREF_COLUMN_2" hidden="1">#REF!</definedName>
    <definedName name="XREF_COLUMN_5" localSheetId="4" hidden="1">#REF!</definedName>
    <definedName name="XREF_COLUMN_5" localSheetId="15" hidden="1">#REF!</definedName>
    <definedName name="XREF_COLUMN_5" hidden="1">#REF!</definedName>
    <definedName name="XRefColumnsCount" hidden="1">5</definedName>
    <definedName name="XRefCopy14Row" localSheetId="4" hidden="1">#REF!</definedName>
    <definedName name="XRefCopy14Row" localSheetId="15" hidden="1">#REF!</definedName>
    <definedName name="XRefCopy14Row" hidden="1">#REF!</definedName>
    <definedName name="XRefCopyRangeCount" hidden="1">17</definedName>
    <definedName name="XRefPaste21" localSheetId="4" hidden="1">#REF!</definedName>
    <definedName name="XRefPaste21" localSheetId="15" hidden="1">#REF!</definedName>
    <definedName name="XRefPaste21" hidden="1">#REF!</definedName>
    <definedName name="XRefPaste22Row" localSheetId="4" hidden="1">#REF!</definedName>
    <definedName name="XRefPaste22Row" localSheetId="15" hidden="1">#REF!</definedName>
    <definedName name="XRefPaste22Row" hidden="1">#REF!</definedName>
    <definedName name="XRefPaste5" localSheetId="4" hidden="1">#REF!</definedName>
    <definedName name="XRefPaste5" localSheetId="15" hidden="1">#REF!</definedName>
    <definedName name="XRefPaste5" hidden="1">#REF!</definedName>
    <definedName name="XRefPasteRangeCount" hidden="1">23</definedName>
    <definedName name="xxxx" localSheetId="4">#REF!</definedName>
    <definedName name="xxxx" localSheetId="15">#REF!</definedName>
    <definedName name="xxxx">#REF!</definedName>
    <definedName name="YAxisIncr" localSheetId="4" hidden="1">#REF!</definedName>
    <definedName name="YAxisIncr" localSheetId="15" hidden="1">#REF!</definedName>
    <definedName name="YAxisIncr" hidden="1">#REF!</definedName>
    <definedName name="YAxisMax" localSheetId="4" hidden="1">#REF!</definedName>
    <definedName name="YAxisMax" localSheetId="15" hidden="1">#REF!</definedName>
    <definedName name="YAxisMax" hidden="1">#REF!</definedName>
    <definedName name="YAxisMin" localSheetId="4" hidden="1">#REF!</definedName>
    <definedName name="YAxisMin" localSheetId="15" hidden="1">#REF!</definedName>
    <definedName name="YAxisMin" hidden="1">#REF!</definedName>
    <definedName name="year" localSheetId="4">#REF!</definedName>
    <definedName name="year" localSheetId="15">#REF!</definedName>
    <definedName name="year">#REF!</definedName>
    <definedName name="Year_End">1988</definedName>
    <definedName name="YrEnd_FFr_USD">0.1767</definedName>
    <definedName name="z" localSheetId="4" hidden="1">#REF!</definedName>
    <definedName name="z" localSheetId="15" hidden="1">#REF!</definedName>
    <definedName name="z" hidden="1">#REF!</definedName>
    <definedName name="Z_17976261_F5E5_11D4_90E9_006008C336DD_.wvu.PrintArea" localSheetId="4" hidden="1">#REF!</definedName>
    <definedName name="Z_17976261_F5E5_11D4_90E9_006008C336DD_.wvu.PrintArea" localSheetId="15" hidden="1">#REF!</definedName>
    <definedName name="Z_17976261_F5E5_11D4_90E9_006008C336DD_.wvu.PrintArea" hidden="1">#REF!</definedName>
    <definedName name="Z_58286F35_F5CE_11D4_9F48_00105A5DEBCF_.wvu.PrintArea" localSheetId="4" hidden="1">#REF!</definedName>
    <definedName name="Z_58286F35_F5CE_11D4_9F48_00105A5DEBCF_.wvu.PrintArea" localSheetId="15" hidden="1">#REF!</definedName>
    <definedName name="Z_58286F35_F5CE_11D4_9F48_00105A5DEBCF_.wvu.PrintArea" hidden="1">#REF!</definedName>
    <definedName name="Z_71A69E21_E3CE_11D4_B18D_0050DA65E937_.wvu.PrintTitles" localSheetId="4" hidden="1">#REF!,#REF!</definedName>
    <definedName name="Z_71A69E21_E3CE_11D4_B18D_0050DA65E937_.wvu.PrintTitles" localSheetId="15" hidden="1">#REF!,#REF!</definedName>
    <definedName name="Z_71A69E21_E3CE_11D4_B18D_0050DA65E937_.wvu.PrintTitles" hidden="1">#REF!,#REF!</definedName>
    <definedName name="Z_9ACAA327_FC0E_11D4_999F_006008C4686B_.wvu.PrintArea" localSheetId="4" hidden="1">#REF!</definedName>
    <definedName name="Z_9ACAA327_FC0E_11D4_999F_006008C4686B_.wvu.PrintArea" localSheetId="15" hidden="1">#REF!</definedName>
    <definedName name="Z_9ACAA327_FC0E_11D4_999F_006008C4686B_.wvu.PrintArea" hidden="1">#REF!</definedName>
    <definedName name="Z_BA1AACAD_F5D0_11D4_A537_00A02499DD9E_.wvu.PrintArea" localSheetId="4" hidden="1">#REF!</definedName>
    <definedName name="Z_BA1AACAD_F5D0_11D4_A537_00A02499DD9E_.wvu.PrintArea" localSheetId="15" hidden="1">#REF!</definedName>
    <definedName name="Z_BA1AACAD_F5D0_11D4_A537_00A02499DD9E_.wvu.PrintArea" hidden="1">#REF!</definedName>
    <definedName name="zzPPTAuthorTable001" localSheetId="4">#REF!</definedName>
    <definedName name="zzPPTAuthorTable001" localSheetId="15">#REF!</definedName>
    <definedName name="zzPPTAuthorTable001">#REF!</definedName>
    <definedName name="zzPPTAuthorTable002" localSheetId="4">#REF!</definedName>
    <definedName name="zzPPTAuthorTable002" localSheetId="15">#REF!</definedName>
    <definedName name="zzPPTAuthorTable002">#REF!</definedName>
    <definedName name="zzPPTAuthorTable003" localSheetId="4">#REF!</definedName>
    <definedName name="zzPPTAuthorTable003" localSheetId="15">#REF!</definedName>
    <definedName name="zzPPTAuthorTable003">#REF!</definedName>
    <definedName name="zzPPTAuthorTable004" localSheetId="4">#REF!</definedName>
    <definedName name="zzPPTAuthorTable004" localSheetId="15">#REF!</definedName>
    <definedName name="zzPPTAuthorTable004">#REF!</definedName>
    <definedName name="zzPPTAuthorTable005" localSheetId="4">#REF!</definedName>
    <definedName name="zzPPTAuthorTable005" localSheetId="15">#REF!</definedName>
    <definedName name="zzPPTAuthorTable005">#REF!</definedName>
    <definedName name="zzPPTAuthorTable006" localSheetId="4">#REF!</definedName>
    <definedName name="zzPPTAuthorTable006" localSheetId="15">#REF!</definedName>
    <definedName name="zzPPTAuthorTable006">#REF!</definedName>
    <definedName name="zzPPTAuthorTable007" localSheetId="4">#REF!</definedName>
    <definedName name="zzPPTAuthorTable007" localSheetId="15">#REF!</definedName>
    <definedName name="zzPPTAuthorTable007">#REF!</definedName>
    <definedName name="zzPPTAuthorTable008" localSheetId="4">#REF!</definedName>
    <definedName name="zzPPTAuthorTable008" localSheetId="15">#REF!</definedName>
    <definedName name="zzPPTAuthorTable008">#REF!</definedName>
    <definedName name="zzPPTAuthorTable009" localSheetId="4">#REF!</definedName>
    <definedName name="zzPPTAuthorTable009" localSheetId="15">#REF!</definedName>
    <definedName name="zzPPTAuthorTable009">#REF!</definedName>
    <definedName name="zzPPTAuthorTable010" localSheetId="4">#REF!</definedName>
    <definedName name="zzPPTAuthorTable010" localSheetId="15">#REF!</definedName>
    <definedName name="zzPPTAuthorTable010">#REF!</definedName>
    <definedName name="zzPPTAuthorTable011" localSheetId="4">#REF!</definedName>
    <definedName name="zzPPTAuthorTable011" localSheetId="15">#REF!</definedName>
    <definedName name="zzPPTAuthorTable011">#REF!</definedName>
    <definedName name="zzPPTAuthorTable012" localSheetId="4">#REF!</definedName>
    <definedName name="zzPPTAuthorTable012" localSheetId="15">#REF!</definedName>
    <definedName name="zzPPTAuthorTable012">#REF!</definedName>
    <definedName name="zzPPTAuthorTable013" localSheetId="4">#REF!</definedName>
    <definedName name="zzPPTAuthorTable013" localSheetId="15">#REF!</definedName>
    <definedName name="zzPPTAuthorTable013">#REF!</definedName>
    <definedName name="zzPPTAuthorTable014" localSheetId="4">#REF!</definedName>
    <definedName name="zzPPTAuthorTable014" localSheetId="15">#REF!</definedName>
    <definedName name="zzPPTAuthorTable014">#REF!</definedName>
    <definedName name="zzPPTAuthorTable015" localSheetId="4">#REF!</definedName>
    <definedName name="zzPPTAuthorTable015" localSheetId="15">#REF!</definedName>
    <definedName name="zzPPTAuthorTable015">#REF!</definedName>
    <definedName name="zzPPTAuthorTable016" localSheetId="4">#REF!</definedName>
    <definedName name="zzPPTAuthorTable016" localSheetId="15">#REF!</definedName>
    <definedName name="zzPPTAuthorTable016">#REF!</definedName>
    <definedName name="zzPPTAuthorTable017" localSheetId="4">#REF!</definedName>
    <definedName name="zzPPTAuthorTable017" localSheetId="15">#REF!</definedName>
    <definedName name="zzPPTAuthorTable017">#REF!</definedName>
    <definedName name="zzPPTAuthorTable018" localSheetId="4">#REF!</definedName>
    <definedName name="zzPPTAuthorTable018" localSheetId="15">#REF!</definedName>
    <definedName name="zzPPTAuthorTable018">#REF!</definedName>
    <definedName name="zzPPTAuthorTable019" localSheetId="4">#REF!</definedName>
    <definedName name="zzPPTAuthorTable019" localSheetId="15">#REF!</definedName>
    <definedName name="zzPPTAuthorTable019">#REF!</definedName>
    <definedName name="zzPPTAuthorTable020" localSheetId="4">#REF!</definedName>
    <definedName name="zzPPTAuthorTable020" localSheetId="15">#REF!</definedName>
    <definedName name="zzPPTAuthorTable020">#REF!</definedName>
    <definedName name="zzPPTAuthorTable021" localSheetId="4">#REF!</definedName>
    <definedName name="zzPPTAuthorTable021" localSheetId="15">#REF!</definedName>
    <definedName name="zzPPTAuthorTable021">#REF!</definedName>
    <definedName name="zzPPTAuthorTable022" localSheetId="4">#REF!</definedName>
    <definedName name="zzPPTAuthorTable022" localSheetId="15">#REF!</definedName>
    <definedName name="zzPPTAuthorTable022">#REF!</definedName>
    <definedName name="zzPPTAuthorTable023" localSheetId="4">#REF!</definedName>
    <definedName name="zzPPTAuthorTable023" localSheetId="15">#REF!</definedName>
    <definedName name="zzPPTAuthorTable023">#REF!</definedName>
    <definedName name="zzPPTAuthorTable1" localSheetId="4">#REF!</definedName>
    <definedName name="zzPPTAuthorTable1" localSheetId="15">#REF!</definedName>
    <definedName name="zzPPTAuthorTable1">#REF!</definedName>
    <definedName name="zzPPTAuthorTable2" localSheetId="4">#REF!</definedName>
    <definedName name="zzPPTAuthorTable2" localSheetId="15">#REF!</definedName>
    <definedName name="zzPPTAuthorTable2">#REF!</definedName>
    <definedName name="zzPPTAuthorTable22" localSheetId="4">#REF!</definedName>
    <definedName name="zzPPTAuthorTable22" localSheetId="15">#REF!</definedName>
    <definedName name="zzPPTAuthorTable22">#REF!</definedName>
    <definedName name="zzPPTAuthorTable3" localSheetId="4">#REF!</definedName>
    <definedName name="zzPPTAuthorTable3" localSheetId="15">#REF!</definedName>
    <definedName name="zzPPTAuthorTable3">#REF!</definedName>
    <definedName name="zzPPTAuthorTable4" localSheetId="4">#REF!</definedName>
    <definedName name="zzPPTAuthorTable4" localSheetId="15">#REF!</definedName>
    <definedName name="zzPPTAuthorTable4">#REF!</definedName>
    <definedName name="zzPPTAuthorTable5" localSheetId="4">#REF!</definedName>
    <definedName name="zzPPTAuthorTable5" localSheetId="15">#REF!</definedName>
    <definedName name="zzPPTAuthorTable5">#REF!</definedName>
    <definedName name="zzPPTAuthorTable6" localSheetId="4">#REF!</definedName>
    <definedName name="zzPPTAuthorTable6" localSheetId="15">#REF!</definedName>
    <definedName name="zzPPTAuthorTable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" i="2" l="1"/>
  <c r="AK4" i="2"/>
  <c r="AL4" i="2"/>
  <c r="AM4" i="2"/>
  <c r="J6" i="6"/>
  <c r="AL23" i="17"/>
  <c r="AM23" i="17"/>
  <c r="J49" i="15"/>
  <c r="AM166" i="15" l="1"/>
  <c r="AM152" i="15"/>
  <c r="AM142" i="15"/>
  <c r="AM141" i="15"/>
  <c r="AM140" i="15"/>
  <c r="AM139" i="15"/>
  <c r="AM138" i="15"/>
  <c r="AM137" i="15"/>
  <c r="AM127" i="15"/>
  <c r="AM126" i="15"/>
  <c r="AM125" i="15"/>
  <c r="AM124" i="15"/>
  <c r="AM121" i="15"/>
  <c r="AM131" i="15" s="1"/>
  <c r="AM110" i="15"/>
  <c r="AM109" i="15"/>
  <c r="AM108" i="15"/>
  <c r="AM107" i="15"/>
  <c r="AM30" i="15"/>
  <c r="AM29" i="15"/>
  <c r="AM48" i="15" s="1"/>
  <c r="AM49" i="15" s="1"/>
  <c r="AL166" i="15"/>
  <c r="AL152" i="15"/>
  <c r="AL142" i="15"/>
  <c r="AL141" i="15"/>
  <c r="AL140" i="15"/>
  <c r="AL139" i="15"/>
  <c r="AL138" i="15"/>
  <c r="AL137" i="15"/>
  <c r="AL127" i="15"/>
  <c r="AL126" i="15"/>
  <c r="AL125" i="15"/>
  <c r="AL124" i="15"/>
  <c r="AL121" i="15"/>
  <c r="AL131" i="15" s="1"/>
  <c r="AL110" i="15"/>
  <c r="AL109" i="15"/>
  <c r="AL108" i="15"/>
  <c r="AL107" i="15"/>
  <c r="AL30" i="15"/>
  <c r="AL29" i="15"/>
  <c r="AK152" i="15"/>
  <c r="AK29" i="15"/>
  <c r="AK166" i="15"/>
  <c r="AK142" i="15"/>
  <c r="AK141" i="15"/>
  <c r="AK140" i="15"/>
  <c r="AK139" i="15"/>
  <c r="AK138" i="15"/>
  <c r="AK137" i="15"/>
  <c r="AK127" i="15"/>
  <c r="AK126" i="15"/>
  <c r="AK125" i="15"/>
  <c r="AK124" i="15"/>
  <c r="AK121" i="15"/>
  <c r="AK131" i="15" s="1"/>
  <c r="AK110" i="15"/>
  <c r="AK109" i="15"/>
  <c r="AK108" i="15"/>
  <c r="AK107" i="15"/>
  <c r="AK30" i="15"/>
  <c r="AM63" i="15" l="1"/>
  <c r="AM64" i="15" s="1"/>
  <c r="AM43" i="15"/>
  <c r="AM44" i="15" s="1"/>
  <c r="AK43" i="15"/>
  <c r="AL43" i="15"/>
  <c r="AL44" i="15" s="1"/>
  <c r="AL48" i="15"/>
  <c r="AL49" i="15" s="1"/>
  <c r="AL63" i="15"/>
  <c r="AL64" i="15" s="1"/>
  <c r="AK66" i="15"/>
  <c r="AK134" i="15"/>
  <c r="AK44" i="15"/>
  <c r="AK48" i="15"/>
  <c r="AK49" i="15" s="1"/>
  <c r="AK63" i="15"/>
  <c r="AK64" i="15" s="1"/>
  <c r="AM66" i="15" l="1"/>
  <c r="AM134" i="15"/>
  <c r="AL66" i="15"/>
  <c r="AL134" i="15"/>
  <c r="AK69" i="15"/>
  <c r="AK67" i="15"/>
  <c r="AM69" i="15" l="1"/>
  <c r="AM67" i="15"/>
  <c r="AL69" i="15"/>
  <c r="AL67" i="15"/>
  <c r="AK76" i="15"/>
  <c r="AK70" i="15"/>
  <c r="AM76" i="15" l="1"/>
  <c r="AM70" i="15"/>
  <c r="AL76" i="15"/>
  <c r="AL70" i="15"/>
  <c r="AK77" i="15"/>
  <c r="AK79" i="15"/>
  <c r="AM79" i="15" l="1"/>
  <c r="AM77" i="15"/>
  <c r="AL79" i="15"/>
  <c r="AL77" i="15"/>
  <c r="AK83" i="15"/>
  <c r="AK80" i="15"/>
  <c r="AM83" i="15" l="1"/>
  <c r="AM80" i="15"/>
  <c r="AL83" i="15"/>
  <c r="AL80" i="15"/>
  <c r="AK87" i="15"/>
  <c r="AK84" i="15"/>
  <c r="AM87" i="15" l="1"/>
  <c r="AM84" i="15"/>
  <c r="AL87" i="15"/>
  <c r="AL84" i="15"/>
  <c r="AK94" i="15"/>
  <c r="AK88" i="15"/>
  <c r="AM94" i="15" l="1"/>
  <c r="AM88" i="15"/>
  <c r="AL94" i="15"/>
  <c r="AL88" i="15"/>
  <c r="AK100" i="15"/>
  <c r="AK95" i="15"/>
  <c r="AM100" i="15" l="1"/>
  <c r="AM95" i="15"/>
  <c r="AL100" i="15"/>
  <c r="AL95" i="15"/>
  <c r="AK103" i="15"/>
  <c r="AK101" i="15"/>
  <c r="AM103" i="15" l="1"/>
  <c r="AM101" i="15"/>
  <c r="AL103" i="15"/>
  <c r="AL101" i="15"/>
  <c r="AK113" i="15"/>
  <c r="AK104" i="15"/>
  <c r="AM113" i="15" l="1"/>
  <c r="AM104" i="15"/>
  <c r="AL113" i="15"/>
  <c r="AL104" i="15"/>
  <c r="AK118" i="15"/>
  <c r="AK114" i="15"/>
  <c r="AM118" i="15" l="1"/>
  <c r="AM114" i="15"/>
  <c r="AL118" i="15"/>
  <c r="AL114" i="15"/>
  <c r="AK119" i="15"/>
  <c r="AK129" i="15"/>
  <c r="AM119" i="15" l="1"/>
  <c r="AM129" i="15"/>
  <c r="AL119" i="15"/>
  <c r="AL129" i="15"/>
  <c r="AK135" i="15"/>
  <c r="AK130" i="15"/>
  <c r="AM135" i="15" l="1"/>
  <c r="AM130" i="15"/>
  <c r="AL135" i="15"/>
  <c r="AL130" i="15"/>
  <c r="AK136" i="15"/>
  <c r="AK144" i="15"/>
  <c r="AK147" i="15" s="1"/>
  <c r="AK149" i="15" s="1"/>
  <c r="AM136" i="15" l="1"/>
  <c r="AM144" i="15"/>
  <c r="AM147" i="15" s="1"/>
  <c r="AM149" i="15" s="1"/>
  <c r="AL136" i="15"/>
  <c r="AL144" i="15"/>
  <c r="AL147" i="15" s="1"/>
  <c r="AL149" i="15" s="1"/>
  <c r="AK164" i="15"/>
  <c r="AK174" i="15" s="1"/>
  <c r="AK150" i="15"/>
  <c r="AM164" i="15" l="1"/>
  <c r="AM174" i="15" s="1"/>
  <c r="AM150" i="15"/>
  <c r="AL164" i="15"/>
  <c r="AL174" i="15" s="1"/>
  <c r="AL150" i="15"/>
  <c r="AP142" i="15" l="1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AJ141" i="15"/>
  <c r="AP141" i="15" s="1"/>
  <c r="AQ141" i="15" s="1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AJ126" i="15"/>
  <c r="AP126" i="15" s="1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AJ125" i="15"/>
  <c r="AI125" i="15"/>
  <c r="AH125" i="15"/>
  <c r="AG125" i="15"/>
  <c r="AF125" i="15"/>
  <c r="AE125" i="15"/>
  <c r="AD125" i="15"/>
  <c r="AC125" i="15"/>
  <c r="AB125" i="15"/>
  <c r="AA125" i="15"/>
  <c r="Z125" i="15"/>
  <c r="Y125" i="15"/>
  <c r="X125" i="15"/>
  <c r="W125" i="15"/>
  <c r="V125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AJ124" i="15"/>
  <c r="AP124" i="15" s="1"/>
  <c r="AQ124" i="15" s="1"/>
  <c r="AI124" i="15"/>
  <c r="AH124" i="15"/>
  <c r="AG124" i="15"/>
  <c r="AF124" i="15"/>
  <c r="AE124" i="15"/>
  <c r="AD124" i="15"/>
  <c r="AC124" i="15"/>
  <c r="AB124" i="15"/>
  <c r="AA124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AJ109" i="15"/>
  <c r="AP109" i="15" s="1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AJ107" i="15"/>
  <c r="AP107" i="15" s="1"/>
  <c r="AQ107" i="15" s="1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AP92" i="15"/>
  <c r="AQ92" i="15" s="1"/>
  <c r="AP91" i="15"/>
  <c r="AQ91" i="15" s="1"/>
  <c r="AQ142" i="15" l="1"/>
  <c r="AP108" i="15"/>
  <c r="AQ108" i="15" s="1"/>
  <c r="AP125" i="15"/>
  <c r="AQ125" i="15" s="1"/>
  <c r="AP139" i="15"/>
  <c r="AQ139" i="15" s="1"/>
  <c r="AP140" i="15"/>
  <c r="AQ140" i="15" s="1"/>
  <c r="AQ126" i="15"/>
  <c r="AP127" i="15"/>
  <c r="AQ127" i="15" s="1"/>
  <c r="AQ109" i="15"/>
  <c r="AP110" i="15"/>
  <c r="AQ110" i="15" s="1"/>
  <c r="AP93" i="15"/>
  <c r="AQ93" i="15" s="1"/>
  <c r="AP90" i="15"/>
  <c r="AQ90" i="15" s="1"/>
  <c r="AJ29" i="15" l="1"/>
  <c r="AJ152" i="15"/>
  <c r="AJ166" i="15"/>
  <c r="AJ138" i="15"/>
  <c r="AJ137" i="15"/>
  <c r="AJ121" i="15"/>
  <c r="AJ131" i="15" s="1"/>
  <c r="AJ30" i="15"/>
  <c r="AI166" i="15"/>
  <c r="AI152" i="15"/>
  <c r="AI138" i="15"/>
  <c r="AI137" i="15"/>
  <c r="AI121" i="15"/>
  <c r="AI131" i="15" s="1"/>
  <c r="AI30" i="15"/>
  <c r="AI29" i="15"/>
  <c r="AJ43" i="15" l="1"/>
  <c r="AJ48" i="15"/>
  <c r="AJ49" i="15" s="1"/>
  <c r="AJ63" i="15"/>
  <c r="AJ64" i="15" s="1"/>
  <c r="AI43" i="15"/>
  <c r="AI48" i="15"/>
  <c r="AI49" i="15" s="1"/>
  <c r="AI63" i="15"/>
  <c r="AI64" i="15" s="1"/>
  <c r="AV140" i="15" l="1"/>
  <c r="AV142" i="15"/>
  <c r="AV141" i="15"/>
  <c r="AV139" i="15"/>
  <c r="AU140" i="15"/>
  <c r="AU142" i="15"/>
  <c r="AU141" i="15"/>
  <c r="AU139" i="15"/>
  <c r="AU125" i="15"/>
  <c r="AU124" i="15"/>
  <c r="AU127" i="15"/>
  <c r="AU126" i="15"/>
  <c r="AV125" i="15"/>
  <c r="AV124" i="15"/>
  <c r="AV126" i="15"/>
  <c r="AV127" i="15"/>
  <c r="AU108" i="15"/>
  <c r="AU107" i="15"/>
  <c r="AU109" i="15"/>
  <c r="AU110" i="15"/>
  <c r="AV108" i="15"/>
  <c r="AV107" i="15"/>
  <c r="AV110" i="15"/>
  <c r="AV109" i="15"/>
  <c r="AU91" i="15"/>
  <c r="AU90" i="15"/>
  <c r="AU92" i="15"/>
  <c r="AU93" i="15"/>
  <c r="AV91" i="15"/>
  <c r="AV90" i="15"/>
  <c r="AV92" i="15"/>
  <c r="AV93" i="15"/>
  <c r="AJ134" i="15"/>
  <c r="AJ66" i="15"/>
  <c r="AJ44" i="15"/>
  <c r="AI134" i="15"/>
  <c r="AI66" i="15"/>
  <c r="AI44" i="15"/>
  <c r="AY141" i="15" l="1"/>
  <c r="AZ141" i="15" s="1"/>
  <c r="AY142" i="15"/>
  <c r="AZ142" i="15" s="1"/>
  <c r="AY108" i="15"/>
  <c r="AZ108" i="15" s="1"/>
  <c r="AY140" i="15"/>
  <c r="AZ140" i="15" s="1"/>
  <c r="AY124" i="15"/>
  <c r="AZ124" i="15" s="1"/>
  <c r="AY139" i="15"/>
  <c r="AZ139" i="15" s="1"/>
  <c r="AY127" i="15"/>
  <c r="AZ127" i="15" s="1"/>
  <c r="AY126" i="15"/>
  <c r="AZ126" i="15" s="1"/>
  <c r="AY125" i="15"/>
  <c r="AZ125" i="15" s="1"/>
  <c r="AY109" i="15"/>
  <c r="AZ109" i="15" s="1"/>
  <c r="AY110" i="15"/>
  <c r="AZ110" i="15" s="1"/>
  <c r="AY107" i="15"/>
  <c r="AZ107" i="15" s="1"/>
  <c r="AY90" i="15"/>
  <c r="AZ90" i="15" s="1"/>
  <c r="AY91" i="15"/>
  <c r="AZ91" i="15" s="1"/>
  <c r="AY92" i="15"/>
  <c r="AZ92" i="15" s="1"/>
  <c r="AY93" i="15"/>
  <c r="AZ93" i="15" s="1"/>
  <c r="AJ69" i="15"/>
  <c r="AJ67" i="15"/>
  <c r="AI69" i="15"/>
  <c r="AI67" i="15"/>
  <c r="AJ70" i="15" l="1"/>
  <c r="AJ76" i="15"/>
  <c r="AI70" i="15"/>
  <c r="AI76" i="15"/>
  <c r="AJ77" i="15" l="1"/>
  <c r="AJ79" i="15"/>
  <c r="AI79" i="15"/>
  <c r="AI77" i="15"/>
  <c r="AJ83" i="15" l="1"/>
  <c r="AJ80" i="15"/>
  <c r="AI83" i="15"/>
  <c r="AI80" i="15"/>
  <c r="AJ87" i="15" l="1"/>
  <c r="AJ84" i="15"/>
  <c r="AI87" i="15"/>
  <c r="AI84" i="15"/>
  <c r="AJ94" i="15" l="1"/>
  <c r="AJ88" i="15"/>
  <c r="AI94" i="15"/>
  <c r="AI88" i="15"/>
  <c r="AJ100" i="15" l="1"/>
  <c r="AJ95" i="15"/>
  <c r="AI100" i="15"/>
  <c r="AI95" i="15"/>
  <c r="AJ101" i="15" l="1"/>
  <c r="AJ103" i="15"/>
  <c r="AI101" i="15"/>
  <c r="AI103" i="15"/>
  <c r="AJ104" i="15" l="1"/>
  <c r="AJ113" i="15"/>
  <c r="AI113" i="15"/>
  <c r="AI104" i="15"/>
  <c r="AJ118" i="15" l="1"/>
  <c r="AJ114" i="15"/>
  <c r="AI118" i="15"/>
  <c r="AI114" i="15"/>
  <c r="AJ129" i="15" l="1"/>
  <c r="AJ119" i="15"/>
  <c r="AI129" i="15"/>
  <c r="AI119" i="15"/>
  <c r="AJ135" i="15" l="1"/>
  <c r="AJ130" i="15"/>
  <c r="AI135" i="15"/>
  <c r="AI130" i="15"/>
  <c r="AJ136" i="15" l="1"/>
  <c r="AJ144" i="15"/>
  <c r="AJ147" i="15" s="1"/>
  <c r="AJ149" i="15" s="1"/>
  <c r="AI144" i="15"/>
  <c r="AI147" i="15" s="1"/>
  <c r="AI149" i="15" s="1"/>
  <c r="AI136" i="15"/>
  <c r="AJ164" i="15" l="1"/>
  <c r="AJ174" i="15" s="1"/>
  <c r="AJ150" i="15"/>
  <c r="AI164" i="15"/>
  <c r="AI174" i="15" s="1"/>
  <c r="AI150" i="15"/>
  <c r="AF152" i="15" l="1"/>
  <c r="AE152" i="15"/>
  <c r="AD152" i="15"/>
  <c r="AA152" i="15"/>
  <c r="Z152" i="15"/>
  <c r="AB152" i="15"/>
  <c r="Y152" i="15"/>
  <c r="J121" i="15"/>
  <c r="J131" i="15" s="1"/>
  <c r="K121" i="15"/>
  <c r="K131" i="15" s="1"/>
  <c r="L121" i="15"/>
  <c r="L131" i="15" s="1"/>
  <c r="M121" i="15"/>
  <c r="M131" i="15" s="1"/>
  <c r="N121" i="15"/>
  <c r="N131" i="15" s="1"/>
  <c r="O121" i="15"/>
  <c r="O131" i="15" s="1"/>
  <c r="P121" i="15"/>
  <c r="P131" i="15" s="1"/>
  <c r="Q121" i="15"/>
  <c r="Q131" i="15" s="1"/>
  <c r="R121" i="15"/>
  <c r="R131" i="15" s="1"/>
  <c r="S121" i="15"/>
  <c r="S131" i="15" s="1"/>
  <c r="T121" i="15"/>
  <c r="T131" i="15" s="1"/>
  <c r="U121" i="15"/>
  <c r="U131" i="15" s="1"/>
  <c r="V121" i="15"/>
  <c r="V131" i="15" s="1"/>
  <c r="W121" i="15"/>
  <c r="W131" i="15" s="1"/>
  <c r="X121" i="15"/>
  <c r="X131" i="15" s="1"/>
  <c r="Y121" i="15"/>
  <c r="Y131" i="15" s="1"/>
  <c r="Z121" i="15"/>
  <c r="Z131" i="15" s="1"/>
  <c r="AA121" i="15"/>
  <c r="AA131" i="15" s="1"/>
  <c r="AB121" i="15"/>
  <c r="AB131" i="15" s="1"/>
  <c r="AC121" i="15"/>
  <c r="AC131" i="15" s="1"/>
  <c r="AD121" i="15"/>
  <c r="AD131" i="15" s="1"/>
  <c r="AE121" i="15"/>
  <c r="AE131" i="15" s="1"/>
  <c r="AF121" i="15"/>
  <c r="AF131" i="15" s="1"/>
  <c r="AG121" i="15"/>
  <c r="AG131" i="15" s="1"/>
  <c r="AH121" i="15"/>
  <c r="AH131" i="15" s="1"/>
  <c r="J137" i="15"/>
  <c r="K137" i="15"/>
  <c r="L137" i="15"/>
  <c r="M137" i="15"/>
  <c r="N137" i="15"/>
  <c r="O137" i="15"/>
  <c r="P137" i="15"/>
  <c r="Q137" i="15"/>
  <c r="R137" i="15"/>
  <c r="S137" i="15"/>
  <c r="T137" i="15"/>
  <c r="U137" i="15"/>
  <c r="V137" i="15"/>
  <c r="W137" i="15"/>
  <c r="X137" i="15"/>
  <c r="Y137" i="15"/>
  <c r="Z137" i="15"/>
  <c r="AA137" i="15"/>
  <c r="AB137" i="15"/>
  <c r="AC137" i="15"/>
  <c r="AD137" i="15"/>
  <c r="AE137" i="15"/>
  <c r="AF137" i="15"/>
  <c r="AG137" i="15"/>
  <c r="AH137" i="15"/>
  <c r="J138" i="15"/>
  <c r="K138" i="15"/>
  <c r="L138" i="15"/>
  <c r="M138" i="15"/>
  <c r="N138" i="15"/>
  <c r="O138" i="15"/>
  <c r="P138" i="15"/>
  <c r="Q138" i="15"/>
  <c r="R138" i="15"/>
  <c r="S138" i="15"/>
  <c r="T138" i="15"/>
  <c r="U138" i="15"/>
  <c r="V138" i="15"/>
  <c r="W138" i="15"/>
  <c r="X138" i="15"/>
  <c r="Y138" i="15"/>
  <c r="Z138" i="15"/>
  <c r="AA138" i="15"/>
  <c r="AB138" i="15"/>
  <c r="AC138" i="15"/>
  <c r="AD138" i="15"/>
  <c r="AE138" i="15"/>
  <c r="AF138" i="15"/>
  <c r="AG138" i="15"/>
  <c r="AH138" i="15"/>
  <c r="J152" i="15"/>
  <c r="K152" i="15"/>
  <c r="L152" i="15"/>
  <c r="M152" i="15"/>
  <c r="N152" i="15"/>
  <c r="O152" i="15"/>
  <c r="P152" i="15"/>
  <c r="Q152" i="15"/>
  <c r="R152" i="15"/>
  <c r="S152" i="15"/>
  <c r="T152" i="15"/>
  <c r="U152" i="15"/>
  <c r="V152" i="15"/>
  <c r="X152" i="15"/>
  <c r="W152" i="15"/>
  <c r="AC152" i="15"/>
  <c r="AG152" i="15"/>
  <c r="AH152" i="15"/>
  <c r="J166" i="15"/>
  <c r="K166" i="15"/>
  <c r="L166" i="15"/>
  <c r="M166" i="15"/>
  <c r="N166" i="15"/>
  <c r="O166" i="15"/>
  <c r="P166" i="15"/>
  <c r="Q166" i="15"/>
  <c r="R166" i="15"/>
  <c r="S166" i="15"/>
  <c r="T166" i="15"/>
  <c r="U166" i="15"/>
  <c r="V166" i="15"/>
  <c r="W166" i="15"/>
  <c r="X166" i="15"/>
  <c r="Y166" i="15"/>
  <c r="Z166" i="15"/>
  <c r="AA166" i="15"/>
  <c r="AB166" i="15"/>
  <c r="AC166" i="15"/>
  <c r="AD166" i="15"/>
  <c r="AE166" i="15"/>
  <c r="AF166" i="15"/>
  <c r="AG166" i="15"/>
  <c r="AH166" i="15"/>
  <c r="AG30" i="15"/>
  <c r="AH30" i="15"/>
  <c r="AF30" i="15"/>
  <c r="AF63" i="15" s="1"/>
  <c r="AF64" i="15" s="1"/>
  <c r="AF149" i="19"/>
  <c r="AF135" i="19"/>
  <c r="AF125" i="19"/>
  <c r="AF124" i="19"/>
  <c r="AF118" i="19"/>
  <c r="AF112" i="19"/>
  <c r="AF30" i="19"/>
  <c r="AF62" i="19" s="1"/>
  <c r="AF63" i="19" s="1"/>
  <c r="AF10" i="19"/>
  <c r="AH63" i="15" l="1"/>
  <c r="AH64" i="15" s="1"/>
  <c r="AG63" i="15"/>
  <c r="AG64" i="15" s="1"/>
  <c r="AF29" i="19"/>
  <c r="AF42" i="19" s="1"/>
  <c r="AE149" i="19"/>
  <c r="AE135" i="19"/>
  <c r="AE125" i="19"/>
  <c r="AE124" i="19"/>
  <c r="AE118" i="19"/>
  <c r="AE112" i="19"/>
  <c r="AE30" i="19"/>
  <c r="AE62" i="19" s="1"/>
  <c r="AE63" i="19" s="1"/>
  <c r="AE29" i="19"/>
  <c r="AE30" i="15"/>
  <c r="AD149" i="19"/>
  <c r="AD125" i="19"/>
  <c r="AD124" i="19"/>
  <c r="AD112" i="19"/>
  <c r="AD118" i="19" s="1"/>
  <c r="AD30" i="19"/>
  <c r="AD62" i="19" s="1"/>
  <c r="AD63" i="19" s="1"/>
  <c r="AD30" i="15"/>
  <c r="AE63" i="15" l="1"/>
  <c r="AE64" i="15" s="1"/>
  <c r="AD63" i="15"/>
  <c r="AD64" i="15" s="1"/>
  <c r="AF47" i="19"/>
  <c r="AF48" i="19" s="1"/>
  <c r="AF121" i="19"/>
  <c r="AF43" i="19"/>
  <c r="AF65" i="19"/>
  <c r="AE47" i="19"/>
  <c r="AE48" i="19" s="1"/>
  <c r="AE42" i="19"/>
  <c r="AF68" i="19" l="1"/>
  <c r="AF66" i="19"/>
  <c r="AE121" i="19"/>
  <c r="AE43" i="19"/>
  <c r="AE65" i="19"/>
  <c r="AC149" i="19"/>
  <c r="AC125" i="19"/>
  <c r="AC124" i="19"/>
  <c r="AC112" i="19"/>
  <c r="AC118" i="19" s="1"/>
  <c r="AC30" i="19"/>
  <c r="AC30" i="15"/>
  <c r="AC63" i="15" l="1"/>
  <c r="AC64" i="15" s="1"/>
  <c r="AF75" i="19"/>
  <c r="AF69" i="19"/>
  <c r="AE68" i="19"/>
  <c r="AE66" i="19"/>
  <c r="AC62" i="19"/>
  <c r="AC63" i="19" s="1"/>
  <c r="AO15" i="19"/>
  <c r="AX15" i="19" s="1"/>
  <c r="AB149" i="19"/>
  <c r="AB125" i="19"/>
  <c r="AB124" i="19"/>
  <c r="AB112" i="19"/>
  <c r="AB118" i="19" s="1"/>
  <c r="AB30" i="19"/>
  <c r="AI156" i="19"/>
  <c r="AJ156" i="19" s="1"/>
  <c r="AI155" i="19"/>
  <c r="AJ155" i="19" s="1"/>
  <c r="AI154" i="19"/>
  <c r="AJ154" i="19" s="1"/>
  <c r="AI153" i="19"/>
  <c r="AJ153" i="19" s="1"/>
  <c r="AI152" i="19"/>
  <c r="AJ152" i="19" s="1"/>
  <c r="AI151" i="19"/>
  <c r="AJ151" i="19" s="1"/>
  <c r="AI150" i="19"/>
  <c r="AJ150" i="19" s="1"/>
  <c r="AI149" i="19"/>
  <c r="AA149" i="19"/>
  <c r="Z149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AI145" i="19"/>
  <c r="AJ145" i="19" s="1"/>
  <c r="AI144" i="19"/>
  <c r="AJ144" i="19" s="1"/>
  <c r="AI142" i="19"/>
  <c r="AJ142" i="19" s="1"/>
  <c r="AI141" i="19"/>
  <c r="AJ141" i="19" s="1"/>
  <c r="AI140" i="19"/>
  <c r="AJ140" i="19" s="1"/>
  <c r="AI139" i="19"/>
  <c r="AJ139" i="19" s="1"/>
  <c r="AI138" i="19"/>
  <c r="AJ138" i="19" s="1"/>
  <c r="AI136" i="19"/>
  <c r="AJ136" i="19" s="1"/>
  <c r="AA135" i="19"/>
  <c r="Z135" i="19"/>
  <c r="Y135" i="19"/>
  <c r="X135" i="19"/>
  <c r="W135" i="19"/>
  <c r="V135" i="19"/>
  <c r="U135" i="19"/>
  <c r="T135" i="19"/>
  <c r="S135" i="19"/>
  <c r="R135" i="19"/>
  <c r="Q135" i="19"/>
  <c r="P135" i="19"/>
  <c r="O135" i="19"/>
  <c r="N135" i="19"/>
  <c r="M135" i="19"/>
  <c r="L135" i="19"/>
  <c r="K135" i="19"/>
  <c r="J135" i="19"/>
  <c r="AI131" i="19"/>
  <c r="AJ131" i="19" s="1"/>
  <c r="AI128" i="19"/>
  <c r="AJ128" i="19" s="1"/>
  <c r="AI126" i="19"/>
  <c r="AJ126" i="19" s="1"/>
  <c r="AA125" i="19"/>
  <c r="Z125" i="19"/>
  <c r="Y125" i="19"/>
  <c r="X125" i="19"/>
  <c r="W125" i="19"/>
  <c r="V125" i="19"/>
  <c r="U125" i="19"/>
  <c r="T125" i="19"/>
  <c r="S125" i="19"/>
  <c r="R125" i="19"/>
  <c r="Q125" i="19"/>
  <c r="P125" i="19"/>
  <c r="O125" i="19"/>
  <c r="N125" i="19"/>
  <c r="M125" i="19"/>
  <c r="L125" i="19"/>
  <c r="K125" i="19"/>
  <c r="J125" i="19"/>
  <c r="AA124" i="19"/>
  <c r="Z124" i="19"/>
  <c r="Y124" i="19"/>
  <c r="X124" i="19"/>
  <c r="W124" i="19"/>
  <c r="V124" i="19"/>
  <c r="U124" i="19"/>
  <c r="T124" i="19"/>
  <c r="S124" i="19"/>
  <c r="R124" i="19"/>
  <c r="Q124" i="19"/>
  <c r="P124" i="19"/>
  <c r="O124" i="19"/>
  <c r="N124" i="19"/>
  <c r="M124" i="19"/>
  <c r="L124" i="19"/>
  <c r="K124" i="19"/>
  <c r="J124" i="19"/>
  <c r="AI120" i="19"/>
  <c r="AJ120" i="19" s="1"/>
  <c r="Y118" i="19"/>
  <c r="AI114" i="19"/>
  <c r="AJ114" i="19" s="1"/>
  <c r="AI113" i="19"/>
  <c r="AJ113" i="19" s="1"/>
  <c r="AA112" i="19"/>
  <c r="AA118" i="19" s="1"/>
  <c r="Z112" i="19"/>
  <c r="Z118" i="19" s="1"/>
  <c r="Y112" i="19"/>
  <c r="X112" i="19"/>
  <c r="X118" i="19" s="1"/>
  <c r="W112" i="19"/>
  <c r="W118" i="19" s="1"/>
  <c r="V112" i="19"/>
  <c r="V118" i="19" s="1"/>
  <c r="U112" i="19"/>
  <c r="U118" i="19" s="1"/>
  <c r="T112" i="19"/>
  <c r="T118" i="19" s="1"/>
  <c r="S112" i="19"/>
  <c r="S118" i="19" s="1"/>
  <c r="R112" i="19"/>
  <c r="R118" i="19" s="1"/>
  <c r="Q112" i="19"/>
  <c r="Q118" i="19" s="1"/>
  <c r="P112" i="19"/>
  <c r="P118" i="19" s="1"/>
  <c r="O112" i="19"/>
  <c r="O118" i="19" s="1"/>
  <c r="N112" i="19"/>
  <c r="N118" i="19" s="1"/>
  <c r="M112" i="19"/>
  <c r="M118" i="19" s="1"/>
  <c r="L112" i="19"/>
  <c r="L118" i="19" s="1"/>
  <c r="K112" i="19"/>
  <c r="K118" i="19" s="1"/>
  <c r="J112" i="19"/>
  <c r="J118" i="19" s="1"/>
  <c r="AI107" i="19"/>
  <c r="AJ107" i="19" s="1"/>
  <c r="AI102" i="19"/>
  <c r="AJ102" i="19" s="1"/>
  <c r="AI101" i="19"/>
  <c r="AJ101" i="19" s="1"/>
  <c r="AI100" i="19"/>
  <c r="AJ100" i="19" s="1"/>
  <c r="AI97" i="19"/>
  <c r="AJ97" i="19" s="1"/>
  <c r="AI94" i="19"/>
  <c r="AJ94" i="19" s="1"/>
  <c r="AI93" i="19"/>
  <c r="AJ93" i="19" s="1"/>
  <c r="AI92" i="19"/>
  <c r="AJ92" i="19" s="1"/>
  <c r="AI91" i="19"/>
  <c r="AJ91" i="19" s="1"/>
  <c r="AI88" i="19"/>
  <c r="AJ88" i="19" s="1"/>
  <c r="AI85" i="19"/>
  <c r="AJ85" i="19" s="1"/>
  <c r="AI84" i="19"/>
  <c r="AJ84" i="19" s="1"/>
  <c r="AI80" i="19"/>
  <c r="AJ80" i="19" s="1"/>
  <c r="AI77" i="19"/>
  <c r="AJ77" i="19" s="1"/>
  <c r="AI74" i="19"/>
  <c r="AJ74" i="19" s="1"/>
  <c r="AI72" i="19"/>
  <c r="AJ72" i="19" s="1"/>
  <c r="AI71" i="19"/>
  <c r="AJ71" i="19" s="1"/>
  <c r="AI70" i="19"/>
  <c r="AJ70" i="19" s="1"/>
  <c r="AI61" i="19"/>
  <c r="AJ61" i="19" s="1"/>
  <c r="AI60" i="19"/>
  <c r="AJ60" i="19" s="1"/>
  <c r="AI59" i="19"/>
  <c r="AJ59" i="19" s="1"/>
  <c r="AI58" i="19"/>
  <c r="AJ58" i="19" s="1"/>
  <c r="AI57" i="19"/>
  <c r="AJ57" i="19" s="1"/>
  <c r="AI56" i="19"/>
  <c r="AJ56" i="19" s="1"/>
  <c r="AI55" i="19"/>
  <c r="AJ55" i="19" s="1"/>
  <c r="AI54" i="19"/>
  <c r="AJ54" i="19" s="1"/>
  <c r="AI53" i="19"/>
  <c r="AJ53" i="19" s="1"/>
  <c r="AI52" i="19"/>
  <c r="AJ52" i="19" s="1"/>
  <c r="AI51" i="19"/>
  <c r="AJ51" i="19" s="1"/>
  <c r="AI50" i="19"/>
  <c r="AJ50" i="19" s="1"/>
  <c r="AI49" i="19"/>
  <c r="AJ49" i="19" s="1"/>
  <c r="AI41" i="19"/>
  <c r="AJ41" i="19" s="1"/>
  <c r="AI40" i="19"/>
  <c r="AJ40" i="19" s="1"/>
  <c r="AI39" i="19"/>
  <c r="AJ39" i="19" s="1"/>
  <c r="AI38" i="19"/>
  <c r="AJ38" i="19" s="1"/>
  <c r="AI37" i="19"/>
  <c r="AJ37" i="19" s="1"/>
  <c r="AI36" i="19"/>
  <c r="AJ36" i="19" s="1"/>
  <c r="AI35" i="19"/>
  <c r="AJ35" i="19" s="1"/>
  <c r="AI34" i="19"/>
  <c r="AJ34" i="19" s="1"/>
  <c r="AI33" i="19"/>
  <c r="AJ33" i="19" s="1"/>
  <c r="AI32" i="19"/>
  <c r="AJ32" i="19" s="1"/>
  <c r="AI31" i="19"/>
  <c r="AJ31" i="19" s="1"/>
  <c r="AA30" i="19"/>
  <c r="AA62" i="19" s="1"/>
  <c r="Z30" i="19"/>
  <c r="Y30" i="19"/>
  <c r="X30" i="19"/>
  <c r="X62" i="19" s="1"/>
  <c r="X63" i="19" s="1"/>
  <c r="W30" i="19"/>
  <c r="W62" i="19" s="1"/>
  <c r="W63" i="19" s="1"/>
  <c r="V30" i="19"/>
  <c r="V62" i="19" s="1"/>
  <c r="V63" i="19" s="1"/>
  <c r="U30" i="19"/>
  <c r="U62" i="19" s="1"/>
  <c r="U63" i="19" s="1"/>
  <c r="T30" i="19"/>
  <c r="T62" i="19" s="1"/>
  <c r="T63" i="19" s="1"/>
  <c r="S30" i="19"/>
  <c r="S62" i="19" s="1"/>
  <c r="S63" i="19" s="1"/>
  <c r="R30" i="19"/>
  <c r="R62" i="19" s="1"/>
  <c r="R63" i="19" s="1"/>
  <c r="Q30" i="19"/>
  <c r="P30" i="19"/>
  <c r="P62" i="19" s="1"/>
  <c r="P63" i="19" s="1"/>
  <c r="O30" i="19"/>
  <c r="O62" i="19" s="1"/>
  <c r="O63" i="19" s="1"/>
  <c r="N30" i="19"/>
  <c r="M30" i="19"/>
  <c r="M62" i="19" s="1"/>
  <c r="M63" i="19" s="1"/>
  <c r="L30" i="19"/>
  <c r="L62" i="19" s="1"/>
  <c r="L63" i="19" s="1"/>
  <c r="K30" i="19"/>
  <c r="K62" i="19" s="1"/>
  <c r="K63" i="19" s="1"/>
  <c r="J30" i="19"/>
  <c r="J62" i="19" s="1"/>
  <c r="J63" i="19" s="1"/>
  <c r="U29" i="19"/>
  <c r="U42" i="19" s="1"/>
  <c r="U121" i="19" s="1"/>
  <c r="T29" i="19"/>
  <c r="T42" i="19" s="1"/>
  <c r="S29" i="19"/>
  <c r="S47" i="19" s="1"/>
  <c r="S48" i="19" s="1"/>
  <c r="R29" i="19"/>
  <c r="R42" i="19" s="1"/>
  <c r="Q29" i="19"/>
  <c r="Q42" i="19" s="1"/>
  <c r="P29" i="19"/>
  <c r="P47" i="19" s="1"/>
  <c r="P48" i="19" s="1"/>
  <c r="O29" i="19"/>
  <c r="O42" i="19" s="1"/>
  <c r="N29" i="19"/>
  <c r="N47" i="19" s="1"/>
  <c r="N48" i="19" s="1"/>
  <c r="M29" i="19"/>
  <c r="M47" i="19" s="1"/>
  <c r="M48" i="19" s="1"/>
  <c r="L29" i="19"/>
  <c r="K29" i="19"/>
  <c r="K47" i="19" s="1"/>
  <c r="K48" i="19" s="1"/>
  <c r="J29" i="19"/>
  <c r="J47" i="19" s="1"/>
  <c r="J48" i="19" s="1"/>
  <c r="AI28" i="19"/>
  <c r="AJ28" i="19" s="1"/>
  <c r="AI27" i="19"/>
  <c r="AJ27" i="19" s="1"/>
  <c r="AO16" i="19"/>
  <c r="AX16" i="19" s="1"/>
  <c r="AN16" i="19"/>
  <c r="AW16" i="19" s="1"/>
  <c r="AM16" i="19"/>
  <c r="AV16" i="19" s="1"/>
  <c r="AI16" i="19"/>
  <c r="AJ16" i="19" s="1"/>
  <c r="AN15" i="19"/>
  <c r="AW15" i="19" s="1"/>
  <c r="AM15" i="19"/>
  <c r="AV15" i="19" s="1"/>
  <c r="K10" i="19"/>
  <c r="L10" i="19" s="1"/>
  <c r="M10" i="19" s="1"/>
  <c r="N10" i="19" s="1"/>
  <c r="O10" i="19" s="1"/>
  <c r="P10" i="19" s="1"/>
  <c r="Q10" i="19" s="1"/>
  <c r="R10" i="19" s="1"/>
  <c r="S10" i="19" s="1"/>
  <c r="T10" i="19" s="1"/>
  <c r="U10" i="19" s="1"/>
  <c r="V10" i="19" s="1"/>
  <c r="W10" i="19" s="1"/>
  <c r="X10" i="19" s="1"/>
  <c r="Y10" i="19" s="1"/>
  <c r="Z10" i="19" s="1"/>
  <c r="AF78" i="19" l="1"/>
  <c r="AF76" i="19"/>
  <c r="AE75" i="19"/>
  <c r="AE69" i="19"/>
  <c r="Q47" i="19"/>
  <c r="Q48" i="19" s="1"/>
  <c r="J42" i="19"/>
  <c r="J65" i="19" s="1"/>
  <c r="P42" i="19"/>
  <c r="P121" i="19" s="1"/>
  <c r="U43" i="19"/>
  <c r="AI15" i="19"/>
  <c r="AJ15" i="19" s="1"/>
  <c r="AB62" i="19"/>
  <c r="AB63" i="19" s="1"/>
  <c r="BA16" i="19"/>
  <c r="BB16" i="19" s="1"/>
  <c r="BA15" i="19"/>
  <c r="BB15" i="19" s="1"/>
  <c r="Q121" i="19"/>
  <c r="Q65" i="19"/>
  <c r="R65" i="19"/>
  <c r="R121" i="19"/>
  <c r="T121" i="19"/>
  <c r="T65" i="19"/>
  <c r="T43" i="19"/>
  <c r="AA10" i="19"/>
  <c r="AB10" i="19" s="1"/>
  <c r="AC10" i="19" s="1"/>
  <c r="AD10" i="19" s="1"/>
  <c r="AE10" i="19" s="1"/>
  <c r="O121" i="19"/>
  <c r="O65" i="19"/>
  <c r="Y62" i="19"/>
  <c r="Y63" i="19" s="1"/>
  <c r="N62" i="19"/>
  <c r="N63" i="19" s="1"/>
  <c r="Z62" i="19"/>
  <c r="AA63" i="19"/>
  <c r="K42" i="19"/>
  <c r="M42" i="19"/>
  <c r="M43" i="19" s="1"/>
  <c r="J43" i="19"/>
  <c r="L47" i="19"/>
  <c r="L48" i="19" s="1"/>
  <c r="L42" i="19"/>
  <c r="L43" i="19" s="1"/>
  <c r="Q43" i="19"/>
  <c r="Q62" i="19"/>
  <c r="Q63" i="19" s="1"/>
  <c r="AI30" i="19"/>
  <c r="AJ30" i="19" s="1"/>
  <c r="N42" i="19"/>
  <c r="N43" i="19" s="1"/>
  <c r="O47" i="19"/>
  <c r="O48" i="19" s="1"/>
  <c r="AR15" i="19"/>
  <c r="AS15" i="19" s="1"/>
  <c r="AR16" i="19"/>
  <c r="AS16" i="19" s="1"/>
  <c r="O43" i="19"/>
  <c r="R47" i="19"/>
  <c r="R48" i="19" s="1"/>
  <c r="P43" i="19"/>
  <c r="T47" i="19"/>
  <c r="T48" i="19" s="1"/>
  <c r="S42" i="19"/>
  <c r="R43" i="19"/>
  <c r="U47" i="19"/>
  <c r="U48" i="19" s="1"/>
  <c r="U65" i="19"/>
  <c r="AI112" i="19"/>
  <c r="AJ112" i="19" s="1"/>
  <c r="AI124" i="19"/>
  <c r="AJ124" i="19" s="1"/>
  <c r="AI125" i="19"/>
  <c r="AJ125" i="19" s="1"/>
  <c r="AJ149" i="19"/>
  <c r="AF79" i="19" l="1"/>
  <c r="AF82" i="19"/>
  <c r="J121" i="19"/>
  <c r="AE78" i="19"/>
  <c r="AE76" i="19"/>
  <c r="P65" i="19"/>
  <c r="AM10" i="19"/>
  <c r="AV10" i="19" s="1"/>
  <c r="AI118" i="19"/>
  <c r="AJ118" i="19" s="1"/>
  <c r="AI62" i="19"/>
  <c r="AJ62" i="19" s="1"/>
  <c r="U68" i="19"/>
  <c r="U66" i="19"/>
  <c r="S121" i="19"/>
  <c r="S65" i="19"/>
  <c r="L65" i="19"/>
  <c r="L121" i="19"/>
  <c r="K121" i="19"/>
  <c r="K65" i="19"/>
  <c r="O66" i="19"/>
  <c r="O68" i="19"/>
  <c r="R68" i="19"/>
  <c r="R66" i="19"/>
  <c r="AN10" i="19"/>
  <c r="AW10" i="19" s="1"/>
  <c r="AO10" i="19"/>
  <c r="AX10" i="19" s="1"/>
  <c r="Q66" i="19"/>
  <c r="Q68" i="19"/>
  <c r="S43" i="19"/>
  <c r="K43" i="19"/>
  <c r="J68" i="19"/>
  <c r="J66" i="19"/>
  <c r="P68" i="19"/>
  <c r="P66" i="19"/>
  <c r="N121" i="19"/>
  <c r="N65" i="19"/>
  <c r="M121" i="19"/>
  <c r="M65" i="19"/>
  <c r="Z63" i="19"/>
  <c r="T68" i="19"/>
  <c r="T66" i="19"/>
  <c r="AF86" i="19" l="1"/>
  <c r="AF83" i="19"/>
  <c r="AE79" i="19"/>
  <c r="AE82" i="19"/>
  <c r="P75" i="19"/>
  <c r="P69" i="19"/>
  <c r="R75" i="19"/>
  <c r="R69" i="19"/>
  <c r="O69" i="19"/>
  <c r="O75" i="19"/>
  <c r="M66" i="19"/>
  <c r="M68" i="19"/>
  <c r="K66" i="19"/>
  <c r="K68" i="19"/>
  <c r="L66" i="19"/>
  <c r="L68" i="19"/>
  <c r="Q69" i="19"/>
  <c r="Q75" i="19"/>
  <c r="T75" i="19"/>
  <c r="T69" i="19"/>
  <c r="S68" i="19"/>
  <c r="S66" i="19"/>
  <c r="N66" i="19"/>
  <c r="N68" i="19"/>
  <c r="J69" i="19"/>
  <c r="J75" i="19"/>
  <c r="U69" i="19"/>
  <c r="U75" i="19"/>
  <c r="AF89" i="19" l="1"/>
  <c r="AF87" i="19"/>
  <c r="AE86" i="19"/>
  <c r="AE83" i="19"/>
  <c r="J78" i="19"/>
  <c r="J76" i="19"/>
  <c r="K69" i="19"/>
  <c r="K75" i="19"/>
  <c r="T76" i="19"/>
  <c r="T78" i="19"/>
  <c r="R78" i="19"/>
  <c r="R76" i="19"/>
  <c r="S75" i="19"/>
  <c r="S69" i="19"/>
  <c r="P78" i="19"/>
  <c r="P76" i="19"/>
  <c r="L75" i="19"/>
  <c r="L69" i="19"/>
  <c r="M69" i="19"/>
  <c r="M75" i="19"/>
  <c r="N75" i="19"/>
  <c r="N69" i="19"/>
  <c r="U76" i="19"/>
  <c r="U78" i="19"/>
  <c r="Q78" i="19"/>
  <c r="Q76" i="19"/>
  <c r="O76" i="19"/>
  <c r="O78" i="19"/>
  <c r="AF95" i="19" l="1"/>
  <c r="AF90" i="19"/>
  <c r="AE89" i="19"/>
  <c r="AE87" i="19"/>
  <c r="Q79" i="19"/>
  <c r="Q82" i="19"/>
  <c r="O82" i="19"/>
  <c r="O79" i="19"/>
  <c r="R79" i="19"/>
  <c r="R82" i="19"/>
  <c r="M76" i="19"/>
  <c r="M78" i="19"/>
  <c r="L76" i="19"/>
  <c r="L78" i="19"/>
  <c r="T82" i="19"/>
  <c r="T79" i="19"/>
  <c r="N78" i="19"/>
  <c r="N76" i="19"/>
  <c r="U79" i="19"/>
  <c r="U82" i="19"/>
  <c r="P82" i="19"/>
  <c r="P79" i="19"/>
  <c r="K76" i="19"/>
  <c r="K78" i="19"/>
  <c r="S76" i="19"/>
  <c r="S78" i="19"/>
  <c r="J79" i="19"/>
  <c r="J82" i="19"/>
  <c r="AF98" i="19" l="1"/>
  <c r="AF96" i="19"/>
  <c r="AE95" i="19"/>
  <c r="AE90" i="19"/>
  <c r="K79" i="19"/>
  <c r="K82" i="19"/>
  <c r="J86" i="19"/>
  <c r="J83" i="19"/>
  <c r="T83" i="19"/>
  <c r="T86" i="19"/>
  <c r="M79" i="19"/>
  <c r="M82" i="19"/>
  <c r="R86" i="19"/>
  <c r="R83" i="19"/>
  <c r="L82" i="19"/>
  <c r="L79" i="19"/>
  <c r="U83" i="19"/>
  <c r="U86" i="19"/>
  <c r="S79" i="19"/>
  <c r="S82" i="19"/>
  <c r="O83" i="19"/>
  <c r="O86" i="19"/>
  <c r="P83" i="19"/>
  <c r="P86" i="19"/>
  <c r="N82" i="19"/>
  <c r="N79" i="19"/>
  <c r="Q83" i="19"/>
  <c r="Q86" i="19"/>
  <c r="AF99" i="19" l="1"/>
  <c r="AF104" i="19"/>
  <c r="AE98" i="19"/>
  <c r="AE96" i="19"/>
  <c r="U89" i="19"/>
  <c r="U87" i="19"/>
  <c r="L86" i="19"/>
  <c r="L83" i="19"/>
  <c r="T87" i="19"/>
  <c r="T89" i="19"/>
  <c r="Q87" i="19"/>
  <c r="Q89" i="19"/>
  <c r="R89" i="19"/>
  <c r="R87" i="19"/>
  <c r="O89" i="19"/>
  <c r="O87" i="19"/>
  <c r="S83" i="19"/>
  <c r="S86" i="19"/>
  <c r="J89" i="19"/>
  <c r="J87" i="19"/>
  <c r="N86" i="19"/>
  <c r="N83" i="19"/>
  <c r="M86" i="19"/>
  <c r="M83" i="19"/>
  <c r="K86" i="19"/>
  <c r="K83" i="19"/>
  <c r="P87" i="19"/>
  <c r="P89" i="19"/>
  <c r="AF109" i="19" l="1"/>
  <c r="AF105" i="19"/>
  <c r="AE99" i="19"/>
  <c r="AE104" i="19"/>
  <c r="P95" i="19"/>
  <c r="P90" i="19"/>
  <c r="S87" i="19"/>
  <c r="S89" i="19"/>
  <c r="K89" i="19"/>
  <c r="K87" i="19"/>
  <c r="T90" i="19"/>
  <c r="T95" i="19"/>
  <c r="M87" i="19"/>
  <c r="M89" i="19"/>
  <c r="O90" i="19"/>
  <c r="O95" i="19"/>
  <c r="N87" i="19"/>
  <c r="N89" i="19"/>
  <c r="R90" i="19"/>
  <c r="R95" i="19"/>
  <c r="L89" i="19"/>
  <c r="L87" i="19"/>
  <c r="Q90" i="19"/>
  <c r="Q95" i="19"/>
  <c r="J95" i="19"/>
  <c r="J90" i="19"/>
  <c r="U95" i="19"/>
  <c r="U90" i="19"/>
  <c r="AF116" i="19" l="1"/>
  <c r="AF110" i="19"/>
  <c r="AE109" i="19"/>
  <c r="AE105" i="19"/>
  <c r="J98" i="19"/>
  <c r="J96" i="19"/>
  <c r="O96" i="19"/>
  <c r="O98" i="19"/>
  <c r="Q98" i="19"/>
  <c r="Q96" i="19"/>
  <c r="P96" i="19"/>
  <c r="P98" i="19"/>
  <c r="U96" i="19"/>
  <c r="U98" i="19"/>
  <c r="N90" i="19"/>
  <c r="N95" i="19"/>
  <c r="S95" i="19"/>
  <c r="S90" i="19"/>
  <c r="M95" i="19"/>
  <c r="M90" i="19"/>
  <c r="L95" i="19"/>
  <c r="L90" i="19"/>
  <c r="K90" i="19"/>
  <c r="K95" i="19"/>
  <c r="R96" i="19"/>
  <c r="R98" i="19"/>
  <c r="T98" i="19"/>
  <c r="T96" i="19"/>
  <c r="AF122" i="19" l="1"/>
  <c r="AF117" i="19"/>
  <c r="AE116" i="19"/>
  <c r="AE110" i="19"/>
  <c r="M98" i="19"/>
  <c r="M96" i="19"/>
  <c r="T104" i="19"/>
  <c r="T99" i="19"/>
  <c r="S98" i="19"/>
  <c r="S96" i="19"/>
  <c r="Q104" i="19"/>
  <c r="Q99" i="19"/>
  <c r="U104" i="19"/>
  <c r="U99" i="19"/>
  <c r="O104" i="19"/>
  <c r="O99" i="19"/>
  <c r="L96" i="19"/>
  <c r="L98" i="19"/>
  <c r="R104" i="19"/>
  <c r="R99" i="19"/>
  <c r="N98" i="19"/>
  <c r="N96" i="19"/>
  <c r="K98" i="19"/>
  <c r="K96" i="19"/>
  <c r="P99" i="19"/>
  <c r="P104" i="19"/>
  <c r="J99" i="19"/>
  <c r="J104" i="19"/>
  <c r="AF123" i="19" l="1"/>
  <c r="AF127" i="19"/>
  <c r="AF130" i="19" s="1"/>
  <c r="AF132" i="19" s="1"/>
  <c r="AE122" i="19"/>
  <c r="AE117" i="19"/>
  <c r="J109" i="19"/>
  <c r="J105" i="19"/>
  <c r="L104" i="19"/>
  <c r="L99" i="19"/>
  <c r="P109" i="19"/>
  <c r="P105" i="19"/>
  <c r="S99" i="19"/>
  <c r="S104" i="19"/>
  <c r="Q105" i="19"/>
  <c r="Q109" i="19"/>
  <c r="R105" i="19"/>
  <c r="R109" i="19"/>
  <c r="O109" i="19"/>
  <c r="O105" i="19"/>
  <c r="T105" i="19"/>
  <c r="T109" i="19"/>
  <c r="M99" i="19"/>
  <c r="M104" i="19"/>
  <c r="K99" i="19"/>
  <c r="K104" i="19"/>
  <c r="U105" i="19"/>
  <c r="U109" i="19"/>
  <c r="N99" i="19"/>
  <c r="N104" i="19"/>
  <c r="AF147" i="19" l="1"/>
  <c r="AF157" i="19" s="1"/>
  <c r="AF133" i="19"/>
  <c r="AE123" i="19"/>
  <c r="AE127" i="19"/>
  <c r="AE130" i="19" s="1"/>
  <c r="AE132" i="19" s="1"/>
  <c r="N105" i="19"/>
  <c r="N109" i="19"/>
  <c r="P116" i="19"/>
  <c r="P110" i="19"/>
  <c r="O110" i="19"/>
  <c r="O116" i="19"/>
  <c r="T116" i="19"/>
  <c r="T110" i="19"/>
  <c r="U110" i="19"/>
  <c r="U116" i="19"/>
  <c r="K105" i="19"/>
  <c r="K109" i="19"/>
  <c r="L105" i="19"/>
  <c r="L109" i="19"/>
  <c r="S109" i="19"/>
  <c r="S105" i="19"/>
  <c r="R116" i="19"/>
  <c r="R110" i="19"/>
  <c r="M109" i="19"/>
  <c r="M105" i="19"/>
  <c r="Q110" i="19"/>
  <c r="Q116" i="19"/>
  <c r="J116" i="19"/>
  <c r="J110" i="19"/>
  <c r="AE147" i="19" l="1"/>
  <c r="AE157" i="19" s="1"/>
  <c r="AE133" i="19"/>
  <c r="Q117" i="19"/>
  <c r="Q122" i="19"/>
  <c r="K116" i="19"/>
  <c r="K110" i="19"/>
  <c r="M116" i="19"/>
  <c r="M110" i="19"/>
  <c r="U122" i="19"/>
  <c r="U117" i="19"/>
  <c r="N116" i="19"/>
  <c r="N110" i="19"/>
  <c r="S116" i="19"/>
  <c r="S110" i="19"/>
  <c r="L116" i="19"/>
  <c r="L110" i="19"/>
  <c r="P122" i="19"/>
  <c r="P117" i="19"/>
  <c r="J117" i="19"/>
  <c r="J122" i="19"/>
  <c r="R117" i="19"/>
  <c r="R122" i="19"/>
  <c r="T122" i="19"/>
  <c r="T117" i="19"/>
  <c r="O117" i="19"/>
  <c r="O122" i="19"/>
  <c r="S122" i="19" l="1"/>
  <c r="S117" i="19"/>
  <c r="N122" i="19"/>
  <c r="N117" i="19"/>
  <c r="M117" i="19"/>
  <c r="M122" i="19"/>
  <c r="R123" i="19"/>
  <c r="R127" i="19"/>
  <c r="R130" i="19" s="1"/>
  <c r="R132" i="19" s="1"/>
  <c r="J127" i="19"/>
  <c r="J130" i="19" s="1"/>
  <c r="J132" i="19" s="1"/>
  <c r="J123" i="19"/>
  <c r="K117" i="19"/>
  <c r="K122" i="19"/>
  <c r="T123" i="19"/>
  <c r="T127" i="19"/>
  <c r="T130" i="19" s="1"/>
  <c r="T132" i="19" s="1"/>
  <c r="L117" i="19"/>
  <c r="L122" i="19"/>
  <c r="U123" i="19"/>
  <c r="U127" i="19"/>
  <c r="U130" i="19" s="1"/>
  <c r="U132" i="19" s="1"/>
  <c r="Q127" i="19"/>
  <c r="Q130" i="19" s="1"/>
  <c r="Q132" i="19" s="1"/>
  <c r="Q123" i="19"/>
  <c r="O127" i="19"/>
  <c r="O130" i="19" s="1"/>
  <c r="O132" i="19" s="1"/>
  <c r="O123" i="19"/>
  <c r="P127" i="19"/>
  <c r="P130" i="19" s="1"/>
  <c r="P132" i="19" s="1"/>
  <c r="P123" i="19"/>
  <c r="P147" i="19" l="1"/>
  <c r="P157" i="19" s="1"/>
  <c r="P133" i="19"/>
  <c r="T133" i="19"/>
  <c r="T147" i="19"/>
  <c r="T157" i="19" s="1"/>
  <c r="J147" i="19"/>
  <c r="J157" i="19" s="1"/>
  <c r="J133" i="19"/>
  <c r="O147" i="19"/>
  <c r="O157" i="19" s="1"/>
  <c r="O133" i="19"/>
  <c r="R147" i="19"/>
  <c r="R157" i="19" s="1"/>
  <c r="R133" i="19"/>
  <c r="N123" i="19"/>
  <c r="N127" i="19"/>
  <c r="N130" i="19" s="1"/>
  <c r="N132" i="19" s="1"/>
  <c r="Q147" i="19"/>
  <c r="Q157" i="19" s="1"/>
  <c r="Q133" i="19"/>
  <c r="K123" i="19"/>
  <c r="K127" i="19"/>
  <c r="K130" i="19" s="1"/>
  <c r="K132" i="19" s="1"/>
  <c r="U147" i="19"/>
  <c r="U157" i="19" s="1"/>
  <c r="U133" i="19"/>
  <c r="M123" i="19"/>
  <c r="M127" i="19"/>
  <c r="M130" i="19" s="1"/>
  <c r="M132" i="19" s="1"/>
  <c r="L123" i="19"/>
  <c r="L127" i="19"/>
  <c r="L130" i="19" s="1"/>
  <c r="L132" i="19" s="1"/>
  <c r="S123" i="19"/>
  <c r="S127" i="19"/>
  <c r="S130" i="19" s="1"/>
  <c r="S132" i="19" s="1"/>
  <c r="S133" i="19" l="1"/>
  <c r="S147" i="19"/>
  <c r="S157" i="19" s="1"/>
  <c r="K147" i="19"/>
  <c r="K157" i="19" s="1"/>
  <c r="K133" i="19"/>
  <c r="L147" i="19"/>
  <c r="L157" i="19" s="1"/>
  <c r="L133" i="19"/>
  <c r="M147" i="19"/>
  <c r="M157" i="19" s="1"/>
  <c r="M133" i="19"/>
  <c r="N147" i="19"/>
  <c r="N157" i="19" s="1"/>
  <c r="N133" i="19"/>
  <c r="AB30" i="15" l="1"/>
  <c r="AB63" i="15" l="1"/>
  <c r="AB64" i="15" s="1"/>
  <c r="AA30" i="15" l="1"/>
  <c r="AA63" i="15" l="1"/>
  <c r="AA64" i="15" s="1"/>
  <c r="AP173" i="15" l="1"/>
  <c r="AQ173" i="15" s="1"/>
  <c r="AP172" i="15"/>
  <c r="AQ172" i="15" s="1"/>
  <c r="AP171" i="15"/>
  <c r="AQ171" i="15" s="1"/>
  <c r="AP170" i="15"/>
  <c r="AQ170" i="15" s="1"/>
  <c r="AP169" i="15"/>
  <c r="AQ169" i="15" s="1"/>
  <c r="AP168" i="15"/>
  <c r="AQ168" i="15" s="1"/>
  <c r="AP167" i="15"/>
  <c r="AQ167" i="15" s="1"/>
  <c r="AP166" i="15"/>
  <c r="AP162" i="15"/>
  <c r="AQ162" i="15" s="1"/>
  <c r="AP161" i="15"/>
  <c r="AP159" i="15"/>
  <c r="AQ159" i="15" s="1"/>
  <c r="AP158" i="15"/>
  <c r="AQ158" i="15" s="1"/>
  <c r="AP157" i="15"/>
  <c r="AQ157" i="15" s="1"/>
  <c r="AP156" i="15"/>
  <c r="AQ156" i="15" s="1"/>
  <c r="AP155" i="15"/>
  <c r="AQ155" i="15" s="1"/>
  <c r="AP153" i="15"/>
  <c r="AQ153" i="15" s="1"/>
  <c r="AP148" i="15"/>
  <c r="AQ148" i="15" s="1"/>
  <c r="AP145" i="15"/>
  <c r="AQ145" i="15" s="1"/>
  <c r="AP143" i="15"/>
  <c r="AQ143" i="15" s="1"/>
  <c r="AP138" i="15"/>
  <c r="AP133" i="15"/>
  <c r="AQ133" i="15" s="1"/>
  <c r="AP123" i="15"/>
  <c r="AQ123" i="15" s="1"/>
  <c r="AP122" i="15"/>
  <c r="AQ122" i="15" s="1"/>
  <c r="AP116" i="15"/>
  <c r="AQ116" i="15" s="1"/>
  <c r="AP111" i="15"/>
  <c r="AQ111" i="15" s="1"/>
  <c r="AP106" i="15"/>
  <c r="AQ106" i="15" s="1"/>
  <c r="AP105" i="15"/>
  <c r="AQ105" i="15" s="1"/>
  <c r="AP102" i="15"/>
  <c r="AQ102" i="15" s="1"/>
  <c r="AP99" i="15"/>
  <c r="AQ99" i="15" s="1"/>
  <c r="AP98" i="15"/>
  <c r="AQ98" i="15" s="1"/>
  <c r="AP97" i="15"/>
  <c r="AQ97" i="15" s="1"/>
  <c r="AP96" i="15"/>
  <c r="AQ96" i="15" s="1"/>
  <c r="AP89" i="15"/>
  <c r="AQ89" i="15" s="1"/>
  <c r="AP86" i="15"/>
  <c r="AQ86" i="15" s="1"/>
  <c r="AP85" i="15"/>
  <c r="AQ85" i="15" s="1"/>
  <c r="AP82" i="15"/>
  <c r="AQ82" i="15" s="1"/>
  <c r="AP81" i="15"/>
  <c r="AQ81" i="15" s="1"/>
  <c r="AP78" i="15"/>
  <c r="AQ78" i="15" s="1"/>
  <c r="AP75" i="15"/>
  <c r="AQ75" i="15" s="1"/>
  <c r="AP74" i="15"/>
  <c r="AQ74" i="15" s="1"/>
  <c r="AP73" i="15"/>
  <c r="AQ73" i="15" s="1"/>
  <c r="AP72" i="15"/>
  <c r="AQ72" i="15" s="1"/>
  <c r="AP71" i="15"/>
  <c r="AQ71" i="15" s="1"/>
  <c r="AP62" i="15"/>
  <c r="AQ62" i="15" s="1"/>
  <c r="AP61" i="15"/>
  <c r="AQ61" i="15" s="1"/>
  <c r="AP60" i="15"/>
  <c r="AQ60" i="15" s="1"/>
  <c r="AP59" i="15"/>
  <c r="AQ59" i="15" s="1"/>
  <c r="AP58" i="15"/>
  <c r="AQ58" i="15" s="1"/>
  <c r="AP57" i="15"/>
  <c r="AQ57" i="15" s="1"/>
  <c r="AP56" i="15"/>
  <c r="AQ56" i="15" s="1"/>
  <c r="AP55" i="15"/>
  <c r="AQ55" i="15" s="1"/>
  <c r="AP54" i="15"/>
  <c r="AQ54" i="15" s="1"/>
  <c r="AP53" i="15"/>
  <c r="AQ53" i="15" s="1"/>
  <c r="AP52" i="15"/>
  <c r="AQ52" i="15" s="1"/>
  <c r="AP51" i="15"/>
  <c r="AQ51" i="15" s="1"/>
  <c r="AP50" i="15"/>
  <c r="AQ50" i="15" s="1"/>
  <c r="AP42" i="15"/>
  <c r="AQ42" i="15" s="1"/>
  <c r="AP41" i="15"/>
  <c r="AQ41" i="15" s="1"/>
  <c r="AP40" i="15"/>
  <c r="AQ40" i="15" s="1"/>
  <c r="AP39" i="15"/>
  <c r="AQ39" i="15" s="1"/>
  <c r="AP38" i="15"/>
  <c r="AQ38" i="15" s="1"/>
  <c r="AP36" i="15"/>
  <c r="AQ36" i="15" s="1"/>
  <c r="AP35" i="15"/>
  <c r="AQ35" i="15" s="1"/>
  <c r="AP34" i="15"/>
  <c r="AQ34" i="15" s="1"/>
  <c r="AP33" i="15"/>
  <c r="AQ33" i="15" s="1"/>
  <c r="AP32" i="15"/>
  <c r="AQ32" i="15" s="1"/>
  <c r="AP31" i="15"/>
  <c r="AQ31" i="15" s="1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U29" i="15"/>
  <c r="U48" i="15" s="1"/>
  <c r="U49" i="15" s="1"/>
  <c r="T29" i="15"/>
  <c r="T48" i="15" s="1"/>
  <c r="T49" i="15" s="1"/>
  <c r="S29" i="15"/>
  <c r="S48" i="15" s="1"/>
  <c r="S49" i="15" s="1"/>
  <c r="R29" i="15"/>
  <c r="R48" i="15" s="1"/>
  <c r="R49" i="15" s="1"/>
  <c r="Q29" i="15"/>
  <c r="Q48" i="15" s="1"/>
  <c r="Q49" i="15" s="1"/>
  <c r="P29" i="15"/>
  <c r="P48" i="15" s="1"/>
  <c r="P49" i="15" s="1"/>
  <c r="O29" i="15"/>
  <c r="O48" i="15" s="1"/>
  <c r="O49" i="15" s="1"/>
  <c r="N29" i="15"/>
  <c r="N48" i="15" s="1"/>
  <c r="N49" i="15" s="1"/>
  <c r="M29" i="15"/>
  <c r="M48" i="15" s="1"/>
  <c r="M49" i="15" s="1"/>
  <c r="L29" i="15"/>
  <c r="L48" i="15" s="1"/>
  <c r="L49" i="15" s="1"/>
  <c r="K29" i="15"/>
  <c r="K48" i="15" s="1"/>
  <c r="K49" i="15" s="1"/>
  <c r="J29" i="15"/>
  <c r="J48" i="15" s="1"/>
  <c r="AP28" i="15"/>
  <c r="AQ28" i="15" s="1"/>
  <c r="AP27" i="15"/>
  <c r="AQ27" i="15" s="1"/>
  <c r="AP25" i="15"/>
  <c r="AQ25" i="15" s="1"/>
  <c r="AV16" i="15"/>
  <c r="BE16" i="15" s="1"/>
  <c r="AU16" i="15"/>
  <c r="BD16" i="15" s="1"/>
  <c r="AT16" i="15"/>
  <c r="BC16" i="15" s="1"/>
  <c r="AP16" i="15"/>
  <c r="AQ16" i="15" s="1"/>
  <c r="AV15" i="15"/>
  <c r="BE15" i="15" s="1"/>
  <c r="AU15" i="15"/>
  <c r="BD15" i="15" s="1"/>
  <c r="AT15" i="15"/>
  <c r="BC15" i="15" s="1"/>
  <c r="AP15" i="15"/>
  <c r="AQ15" i="15" s="1"/>
  <c r="K10" i="15"/>
  <c r="L10" i="15" s="1"/>
  <c r="M10" i="15" s="1"/>
  <c r="N10" i="15" s="1"/>
  <c r="O10" i="15" s="1"/>
  <c r="P10" i="15" s="1"/>
  <c r="Q10" i="15" s="1"/>
  <c r="R10" i="15" s="1"/>
  <c r="S10" i="15" s="1"/>
  <c r="T10" i="15" s="1"/>
  <c r="U10" i="15" s="1"/>
  <c r="V10" i="15" s="1"/>
  <c r="W10" i="15" s="1"/>
  <c r="X10" i="15" s="1"/>
  <c r="R63" i="15" l="1"/>
  <c r="R64" i="15" s="1"/>
  <c r="R43" i="15"/>
  <c r="R44" i="15"/>
  <c r="Q63" i="15"/>
  <c r="Q64" i="15" s="1"/>
  <c r="Q43" i="15"/>
  <c r="Q44" i="15" s="1"/>
  <c r="W63" i="15"/>
  <c r="W64" i="15" s="1"/>
  <c r="S63" i="15"/>
  <c r="S64" i="15" s="1"/>
  <c r="S43" i="15"/>
  <c r="S44" i="15" s="1"/>
  <c r="T63" i="15"/>
  <c r="T64" i="15" s="1"/>
  <c r="T43" i="15"/>
  <c r="U63" i="15"/>
  <c r="U64" i="15" s="1"/>
  <c r="U43" i="15"/>
  <c r="J43" i="15"/>
  <c r="J44" i="15" s="1"/>
  <c r="J63" i="15"/>
  <c r="J64" i="15" s="1"/>
  <c r="L43" i="15"/>
  <c r="L44" i="15"/>
  <c r="L63" i="15"/>
  <c r="L64" i="15" s="1"/>
  <c r="X63" i="15"/>
  <c r="X64" i="15" s="1"/>
  <c r="P63" i="15"/>
  <c r="P64" i="15" s="1"/>
  <c r="P43" i="15"/>
  <c r="P44" i="15"/>
  <c r="K43" i="15"/>
  <c r="K44" i="15"/>
  <c r="K63" i="15"/>
  <c r="K64" i="15" s="1"/>
  <c r="M43" i="15"/>
  <c r="M44" i="15"/>
  <c r="M63" i="15"/>
  <c r="M64" i="15" s="1"/>
  <c r="Y63" i="15"/>
  <c r="Y64" i="15" s="1"/>
  <c r="N63" i="15"/>
  <c r="N64" i="15" s="1"/>
  <c r="N43" i="15"/>
  <c r="N44" i="15"/>
  <c r="Z63" i="15"/>
  <c r="Z64" i="15" s="1"/>
  <c r="V63" i="15"/>
  <c r="V64" i="15" s="1"/>
  <c r="O63" i="15"/>
  <c r="O64" i="15" s="1"/>
  <c r="O43" i="15"/>
  <c r="O44" i="15" s="1"/>
  <c r="AP30" i="15"/>
  <c r="AQ30" i="15" s="1"/>
  <c r="AQ161" i="15"/>
  <c r="AQ166" i="15"/>
  <c r="BH16" i="15"/>
  <c r="BI16" i="15" s="1"/>
  <c r="BH15" i="15"/>
  <c r="BI15" i="15" s="1"/>
  <c r="Y10" i="15"/>
  <c r="AY15" i="15"/>
  <c r="AZ15" i="15" s="1"/>
  <c r="AY16" i="15"/>
  <c r="AZ16" i="15" s="1"/>
  <c r="AP121" i="15"/>
  <c r="AQ121" i="15" s="1"/>
  <c r="AQ138" i="15"/>
  <c r="AP137" i="15"/>
  <c r="AQ137" i="15" s="1"/>
  <c r="S66" i="15" l="1"/>
  <c r="S134" i="15"/>
  <c r="M66" i="15"/>
  <c r="M134" i="15"/>
  <c r="L134" i="15"/>
  <c r="L66" i="15"/>
  <c r="K134" i="15"/>
  <c r="K66" i="15"/>
  <c r="J134" i="15"/>
  <c r="J66" i="15"/>
  <c r="U66" i="15"/>
  <c r="U134" i="15"/>
  <c r="N66" i="15"/>
  <c r="N134" i="15"/>
  <c r="P66" i="15"/>
  <c r="P134" i="15"/>
  <c r="Q66" i="15"/>
  <c r="Q134" i="15"/>
  <c r="U44" i="15"/>
  <c r="T66" i="15"/>
  <c r="T134" i="15"/>
  <c r="O66" i="15"/>
  <c r="O134" i="15"/>
  <c r="T44" i="15"/>
  <c r="R66" i="15"/>
  <c r="R134" i="15"/>
  <c r="AP63" i="15"/>
  <c r="AQ63" i="15" s="1"/>
  <c r="Z10" i="15"/>
  <c r="AP131" i="15"/>
  <c r="AQ131" i="15" s="1"/>
  <c r="K69" i="15" l="1"/>
  <c r="K67" i="15"/>
  <c r="Q67" i="15"/>
  <c r="Q69" i="15"/>
  <c r="P67" i="15"/>
  <c r="P69" i="15"/>
  <c r="L67" i="15"/>
  <c r="L69" i="15"/>
  <c r="R67" i="15"/>
  <c r="R69" i="15"/>
  <c r="N67" i="15"/>
  <c r="N69" i="15"/>
  <c r="U69" i="15"/>
  <c r="U67" i="15"/>
  <c r="M67" i="15"/>
  <c r="M69" i="15"/>
  <c r="O67" i="15"/>
  <c r="O69" i="15"/>
  <c r="T67" i="15"/>
  <c r="T69" i="15"/>
  <c r="J69" i="15"/>
  <c r="J67" i="15"/>
  <c r="S67" i="15"/>
  <c r="S69" i="15"/>
  <c r="AA10" i="15"/>
  <c r="AB10" i="15" s="1"/>
  <c r="AC10" i="15" s="1"/>
  <c r="AD10" i="15" s="1"/>
  <c r="AE10" i="15" s="1"/>
  <c r="O70" i="15" l="1"/>
  <c r="O76" i="15"/>
  <c r="S76" i="15"/>
  <c r="S70" i="15"/>
  <c r="M70" i="15"/>
  <c r="M76" i="15"/>
  <c r="P70" i="15"/>
  <c r="P76" i="15"/>
  <c r="J70" i="15"/>
  <c r="J76" i="15"/>
  <c r="U70" i="15"/>
  <c r="U76" i="15"/>
  <c r="T76" i="15"/>
  <c r="T70" i="15"/>
  <c r="N70" i="15"/>
  <c r="N76" i="15"/>
  <c r="Q70" i="15"/>
  <c r="Q76" i="15"/>
  <c r="R70" i="15"/>
  <c r="R76" i="15"/>
  <c r="K70" i="15"/>
  <c r="K76" i="15"/>
  <c r="L70" i="15"/>
  <c r="L76" i="15"/>
  <c r="AF10" i="15"/>
  <c r="R79" i="15" l="1"/>
  <c r="R77" i="15"/>
  <c r="Q79" i="15"/>
  <c r="Q77" i="15"/>
  <c r="P77" i="15"/>
  <c r="P79" i="15"/>
  <c r="N77" i="15"/>
  <c r="N79" i="15"/>
  <c r="M77" i="15"/>
  <c r="M79" i="15"/>
  <c r="L77" i="15"/>
  <c r="L79" i="15"/>
  <c r="T77" i="15"/>
  <c r="T79" i="15"/>
  <c r="S77" i="15"/>
  <c r="S79" i="15"/>
  <c r="K77" i="15"/>
  <c r="K79" i="15"/>
  <c r="U77" i="15"/>
  <c r="U79" i="15"/>
  <c r="J77" i="15"/>
  <c r="J79" i="15"/>
  <c r="O77" i="15"/>
  <c r="O79" i="15"/>
  <c r="AG10" i="15"/>
  <c r="K80" i="15" l="1"/>
  <c r="K83" i="15"/>
  <c r="O80" i="15"/>
  <c r="O83" i="15"/>
  <c r="S80" i="15"/>
  <c r="S83" i="15"/>
  <c r="P83" i="15"/>
  <c r="P80" i="15"/>
  <c r="J80" i="15"/>
  <c r="J83" i="15"/>
  <c r="T80" i="15"/>
  <c r="T83" i="15"/>
  <c r="Q80" i="15"/>
  <c r="Q83" i="15"/>
  <c r="L80" i="15"/>
  <c r="L83" i="15"/>
  <c r="M80" i="15"/>
  <c r="M83" i="15"/>
  <c r="U80" i="15"/>
  <c r="U83" i="15"/>
  <c r="N80" i="15"/>
  <c r="N83" i="15"/>
  <c r="R80" i="15"/>
  <c r="R83" i="15"/>
  <c r="AH10" i="15"/>
  <c r="AI10" i="15" l="1"/>
  <c r="AJ10" i="15" s="1"/>
  <c r="J84" i="15"/>
  <c r="J87" i="15"/>
  <c r="R84" i="15"/>
  <c r="R87" i="15"/>
  <c r="P84" i="15"/>
  <c r="P87" i="15"/>
  <c r="S84" i="15"/>
  <c r="S87" i="15"/>
  <c r="N87" i="15"/>
  <c r="N84" i="15"/>
  <c r="O84" i="15"/>
  <c r="O87" i="15"/>
  <c r="L84" i="15"/>
  <c r="L87" i="15"/>
  <c r="Q84" i="15"/>
  <c r="Q87" i="15"/>
  <c r="U84" i="15"/>
  <c r="U87" i="15"/>
  <c r="M84" i="15"/>
  <c r="M87" i="15"/>
  <c r="T84" i="15"/>
  <c r="T87" i="15"/>
  <c r="K84" i="15"/>
  <c r="K87" i="15"/>
  <c r="AK10" i="15" l="1"/>
  <c r="K88" i="15"/>
  <c r="K94" i="15"/>
  <c r="S88" i="15"/>
  <c r="S94" i="15"/>
  <c r="P88" i="15"/>
  <c r="P94" i="15"/>
  <c r="T88" i="15"/>
  <c r="T94" i="15"/>
  <c r="M88" i="15"/>
  <c r="M94" i="15"/>
  <c r="L94" i="15"/>
  <c r="L88" i="15"/>
  <c r="R88" i="15"/>
  <c r="R94" i="15"/>
  <c r="O88" i="15"/>
  <c r="O94" i="15"/>
  <c r="J88" i="15"/>
  <c r="J94" i="15"/>
  <c r="Q88" i="15"/>
  <c r="Q94" i="15"/>
  <c r="U88" i="15"/>
  <c r="U94" i="15"/>
  <c r="N88" i="15"/>
  <c r="N94" i="15"/>
  <c r="AL10" i="15" l="1"/>
  <c r="AT10" i="15"/>
  <c r="BC10" i="15" s="1"/>
  <c r="T95" i="15"/>
  <c r="T100" i="15"/>
  <c r="P95" i="15"/>
  <c r="P100" i="15"/>
  <c r="N95" i="15"/>
  <c r="N100" i="15"/>
  <c r="U95" i="15"/>
  <c r="U100" i="15"/>
  <c r="K95" i="15"/>
  <c r="K100" i="15"/>
  <c r="O95" i="15"/>
  <c r="O100" i="15"/>
  <c r="M95" i="15"/>
  <c r="M100" i="15"/>
  <c r="S95" i="15"/>
  <c r="S100" i="15"/>
  <c r="Q95" i="15"/>
  <c r="Q100" i="15"/>
  <c r="R95" i="15"/>
  <c r="R100" i="15"/>
  <c r="J100" i="15"/>
  <c r="J95" i="15"/>
  <c r="L95" i="15"/>
  <c r="L100" i="15"/>
  <c r="AU10" i="15" l="1"/>
  <c r="BD10" i="15" s="1"/>
  <c r="AM10" i="15"/>
  <c r="AV10" i="15" s="1"/>
  <c r="BE10" i="15" s="1"/>
  <c r="N101" i="15"/>
  <c r="N103" i="15"/>
  <c r="U101" i="15"/>
  <c r="U103" i="15"/>
  <c r="O101" i="15"/>
  <c r="O103" i="15"/>
  <c r="M101" i="15"/>
  <c r="M103" i="15"/>
  <c r="J101" i="15"/>
  <c r="J103" i="15"/>
  <c r="P101" i="15"/>
  <c r="P103" i="15"/>
  <c r="R101" i="15"/>
  <c r="R103" i="15"/>
  <c r="K101" i="15"/>
  <c r="K103" i="15"/>
  <c r="T103" i="15"/>
  <c r="T101" i="15"/>
  <c r="Q101" i="15"/>
  <c r="Q103" i="15"/>
  <c r="S101" i="15"/>
  <c r="S103" i="15"/>
  <c r="L101" i="15"/>
  <c r="L103" i="15"/>
  <c r="O104" i="15" l="1"/>
  <c r="O113" i="15"/>
  <c r="L104" i="15"/>
  <c r="L113" i="15"/>
  <c r="Q104" i="15"/>
  <c r="Q113" i="15"/>
  <c r="U104" i="15"/>
  <c r="U113" i="15"/>
  <c r="P104" i="15"/>
  <c r="P113" i="15"/>
  <c r="R113" i="15"/>
  <c r="R104" i="15"/>
  <c r="M104" i="15"/>
  <c r="M113" i="15"/>
  <c r="N104" i="15"/>
  <c r="N113" i="15"/>
  <c r="T104" i="15"/>
  <c r="T113" i="15"/>
  <c r="S104" i="15"/>
  <c r="S113" i="15"/>
  <c r="K104" i="15"/>
  <c r="K113" i="15"/>
  <c r="J104" i="15"/>
  <c r="J113" i="15"/>
  <c r="U114" i="15" l="1"/>
  <c r="U118" i="15"/>
  <c r="N114" i="15"/>
  <c r="N118" i="15"/>
  <c r="K114" i="15"/>
  <c r="K118" i="15"/>
  <c r="O114" i="15"/>
  <c r="O118" i="15"/>
  <c r="L114" i="15"/>
  <c r="L118" i="15"/>
  <c r="R114" i="15"/>
  <c r="R118" i="15"/>
  <c r="T114" i="15"/>
  <c r="T118" i="15"/>
  <c r="J114" i="15"/>
  <c r="J118" i="15"/>
  <c r="S114" i="15"/>
  <c r="S118" i="15"/>
  <c r="P118" i="15"/>
  <c r="P114" i="15"/>
  <c r="Q114" i="15"/>
  <c r="Q118" i="15"/>
  <c r="M114" i="15"/>
  <c r="M118" i="15"/>
  <c r="J119" i="15" l="1"/>
  <c r="J129" i="15"/>
  <c r="Q119" i="15"/>
  <c r="Q129" i="15"/>
  <c r="U119" i="15"/>
  <c r="U129" i="15"/>
  <c r="T119" i="15"/>
  <c r="T129" i="15"/>
  <c r="K119" i="15"/>
  <c r="K129" i="15"/>
  <c r="M129" i="15"/>
  <c r="M119" i="15"/>
  <c r="N129" i="15"/>
  <c r="N119" i="15"/>
  <c r="R119" i="15"/>
  <c r="R129" i="15"/>
  <c r="P119" i="15"/>
  <c r="P129" i="15"/>
  <c r="S119" i="15"/>
  <c r="S129" i="15"/>
  <c r="L119" i="15"/>
  <c r="L129" i="15"/>
  <c r="O119" i="15"/>
  <c r="O129" i="15"/>
  <c r="R130" i="15" l="1"/>
  <c r="R135" i="15"/>
  <c r="M130" i="15"/>
  <c r="M135" i="15"/>
  <c r="U135" i="15"/>
  <c r="U130" i="15"/>
  <c r="T130" i="15"/>
  <c r="T135" i="15"/>
  <c r="Q130" i="15"/>
  <c r="Q135" i="15"/>
  <c r="J135" i="15"/>
  <c r="J130" i="15"/>
  <c r="O130" i="15"/>
  <c r="O135" i="15"/>
  <c r="L130" i="15"/>
  <c r="L135" i="15"/>
  <c r="P130" i="15"/>
  <c r="P135" i="15"/>
  <c r="K135" i="15"/>
  <c r="K130" i="15"/>
  <c r="N130" i="15"/>
  <c r="N135" i="15"/>
  <c r="S130" i="15"/>
  <c r="S135" i="15"/>
  <c r="L136" i="15" l="1"/>
  <c r="L144" i="15"/>
  <c r="L147" i="15" s="1"/>
  <c r="L149" i="15" s="1"/>
  <c r="T136" i="15"/>
  <c r="T144" i="15"/>
  <c r="T147" i="15" s="1"/>
  <c r="T149" i="15" s="1"/>
  <c r="P136" i="15"/>
  <c r="P144" i="15"/>
  <c r="P147" i="15" s="1"/>
  <c r="P149" i="15" s="1"/>
  <c r="U136" i="15"/>
  <c r="U144" i="15"/>
  <c r="U147" i="15" s="1"/>
  <c r="U149" i="15" s="1"/>
  <c r="M136" i="15"/>
  <c r="M144" i="15"/>
  <c r="M147" i="15" s="1"/>
  <c r="M149" i="15" s="1"/>
  <c r="O136" i="15"/>
  <c r="O144" i="15"/>
  <c r="O147" i="15" s="1"/>
  <c r="O149" i="15" s="1"/>
  <c r="N136" i="15"/>
  <c r="N144" i="15"/>
  <c r="N147" i="15" s="1"/>
  <c r="N149" i="15" s="1"/>
  <c r="R144" i="15"/>
  <c r="R147" i="15" s="1"/>
  <c r="R149" i="15" s="1"/>
  <c r="R136" i="15"/>
  <c r="Q144" i="15"/>
  <c r="Q147" i="15" s="1"/>
  <c r="Q149" i="15" s="1"/>
  <c r="Q136" i="15"/>
  <c r="S144" i="15"/>
  <c r="S147" i="15" s="1"/>
  <c r="S149" i="15" s="1"/>
  <c r="S136" i="15"/>
  <c r="K136" i="15"/>
  <c r="K144" i="15"/>
  <c r="K147" i="15" s="1"/>
  <c r="K149" i="15" s="1"/>
  <c r="J136" i="15"/>
  <c r="J144" i="15"/>
  <c r="J147" i="15" s="1"/>
  <c r="J149" i="15" s="1"/>
  <c r="N150" i="15" l="1"/>
  <c r="N164" i="15"/>
  <c r="N174" i="15" s="1"/>
  <c r="R150" i="15"/>
  <c r="R164" i="15"/>
  <c r="R174" i="15" s="1"/>
  <c r="K164" i="15"/>
  <c r="K174" i="15" s="1"/>
  <c r="K150" i="15"/>
  <c r="P150" i="15"/>
  <c r="P164" i="15"/>
  <c r="P174" i="15" s="1"/>
  <c r="U150" i="15"/>
  <c r="U164" i="15"/>
  <c r="U174" i="15" s="1"/>
  <c r="S150" i="15"/>
  <c r="S164" i="15"/>
  <c r="S174" i="15" s="1"/>
  <c r="O150" i="15"/>
  <c r="O164" i="15"/>
  <c r="O174" i="15" s="1"/>
  <c r="T150" i="15"/>
  <c r="T164" i="15"/>
  <c r="T174" i="15" s="1"/>
  <c r="Q150" i="15"/>
  <c r="Q164" i="15"/>
  <c r="Q174" i="15" s="1"/>
  <c r="M164" i="15"/>
  <c r="M174" i="15" s="1"/>
  <c r="M150" i="15"/>
  <c r="L164" i="15"/>
  <c r="L174" i="15" s="1"/>
  <c r="L150" i="15"/>
  <c r="J150" i="15"/>
  <c r="J164" i="15"/>
  <c r="J174" i="15" s="1"/>
  <c r="AV13" i="15" l="1"/>
  <c r="BE13" i="15" l="1"/>
  <c r="AD29" i="19" l="1"/>
  <c r="AO14" i="19"/>
  <c r="AX14" i="19" l="1"/>
  <c r="AX46" i="19" s="1"/>
  <c r="AD47" i="19"/>
  <c r="AD42" i="19"/>
  <c r="AO81" i="19" s="1"/>
  <c r="AO29" i="19"/>
  <c r="AO67" i="19"/>
  <c r="AO13" i="19"/>
  <c r="AO46" i="19" l="1"/>
  <c r="AO73" i="19"/>
  <c r="AX73" i="19"/>
  <c r="AX67" i="19"/>
  <c r="AX13" i="19"/>
  <c r="AX156" i="19"/>
  <c r="AX112" i="19"/>
  <c r="AX52" i="19"/>
  <c r="AX59" i="19"/>
  <c r="AX141" i="19"/>
  <c r="AX94" i="19"/>
  <c r="AX34" i="19"/>
  <c r="AX124" i="19"/>
  <c r="AX37" i="19"/>
  <c r="AX28" i="19"/>
  <c r="AX41" i="19"/>
  <c r="AX102" i="19"/>
  <c r="AX72" i="19"/>
  <c r="AX138" i="19"/>
  <c r="AX53" i="19"/>
  <c r="AX136" i="19"/>
  <c r="AX155" i="19"/>
  <c r="AX32" i="19"/>
  <c r="AX38" i="19"/>
  <c r="AX100" i="19"/>
  <c r="AX120" i="19"/>
  <c r="AX107" i="19"/>
  <c r="AX49" i="19"/>
  <c r="AX55" i="19"/>
  <c r="AX118" i="19"/>
  <c r="AX39" i="19"/>
  <c r="AX70" i="19"/>
  <c r="AX80" i="19"/>
  <c r="AX60" i="19"/>
  <c r="AX113" i="19"/>
  <c r="AX54" i="19"/>
  <c r="AX131" i="19"/>
  <c r="AX145" i="19"/>
  <c r="AX74" i="19"/>
  <c r="AX153" i="19"/>
  <c r="AX51" i="19"/>
  <c r="AX139" i="19"/>
  <c r="AX56" i="19"/>
  <c r="AX30" i="19"/>
  <c r="AX128" i="19"/>
  <c r="AX58" i="19"/>
  <c r="AX40" i="19"/>
  <c r="AX31" i="19"/>
  <c r="AX101" i="19"/>
  <c r="AX140" i="19"/>
  <c r="AX88" i="19"/>
  <c r="AX50" i="19"/>
  <c r="AX36" i="19"/>
  <c r="AX91" i="19"/>
  <c r="AX61" i="19"/>
  <c r="AX85" i="19"/>
  <c r="AX35" i="19"/>
  <c r="AX33" i="19"/>
  <c r="AX97" i="19"/>
  <c r="AX142" i="19"/>
  <c r="AX57" i="19"/>
  <c r="AX71" i="19"/>
  <c r="AX92" i="19"/>
  <c r="AX84" i="19"/>
  <c r="AX27" i="19"/>
  <c r="AX77" i="19"/>
  <c r="AX154" i="19"/>
  <c r="AX150" i="19"/>
  <c r="AX149" i="19"/>
  <c r="AX152" i="19"/>
  <c r="AX125" i="19"/>
  <c r="AX126" i="19"/>
  <c r="AX62" i="19"/>
  <c r="AX151" i="19"/>
  <c r="AX93" i="19"/>
  <c r="AX114" i="19"/>
  <c r="AX144" i="19"/>
  <c r="AX26" i="19"/>
  <c r="AX45" i="19"/>
  <c r="AX25" i="19"/>
  <c r="AX44" i="19"/>
  <c r="AX29" i="19"/>
  <c r="AX81" i="19"/>
  <c r="AD121" i="19"/>
  <c r="AD43" i="19"/>
  <c r="AD65" i="19"/>
  <c r="AO28" i="19"/>
  <c r="AO71" i="19"/>
  <c r="AO114" i="19"/>
  <c r="AO156" i="19"/>
  <c r="AO33" i="19"/>
  <c r="AO101" i="19"/>
  <c r="AO92" i="19"/>
  <c r="AO138" i="19"/>
  <c r="AO94" i="19"/>
  <c r="AO145" i="19"/>
  <c r="AO32" i="19"/>
  <c r="AO49" i="19"/>
  <c r="AO91" i="19"/>
  <c r="AO36" i="19"/>
  <c r="AO118" i="19"/>
  <c r="AO100" i="19"/>
  <c r="AO52" i="19"/>
  <c r="AO120" i="19"/>
  <c r="AO126" i="19"/>
  <c r="AO56" i="19"/>
  <c r="AO60" i="19"/>
  <c r="AO27" i="19"/>
  <c r="AO41" i="19"/>
  <c r="AO97" i="19"/>
  <c r="AO74" i="19"/>
  <c r="AO50" i="19"/>
  <c r="AO113" i="19"/>
  <c r="AO153" i="19"/>
  <c r="AO35" i="19"/>
  <c r="AO40" i="19"/>
  <c r="AO34" i="19"/>
  <c r="AO38" i="19"/>
  <c r="AO59" i="19"/>
  <c r="AO93" i="19"/>
  <c r="AO140" i="19"/>
  <c r="AO151" i="19"/>
  <c r="AO62" i="19"/>
  <c r="AO102" i="19"/>
  <c r="AO152" i="19"/>
  <c r="AO37" i="19"/>
  <c r="AO149" i="19"/>
  <c r="AO51" i="19"/>
  <c r="AO124" i="19"/>
  <c r="AO30" i="19"/>
  <c r="AO88" i="19"/>
  <c r="AO53" i="19"/>
  <c r="AO136" i="19"/>
  <c r="AO107" i="19"/>
  <c r="AO70" i="19"/>
  <c r="AO54" i="19"/>
  <c r="AO139" i="19"/>
  <c r="AO58" i="19"/>
  <c r="AO141" i="19"/>
  <c r="AO128" i="19"/>
  <c r="AO80" i="19"/>
  <c r="AO142" i="19"/>
  <c r="AX42" i="19"/>
  <c r="AO112" i="19"/>
  <c r="AO84" i="19"/>
  <c r="AO61" i="19"/>
  <c r="AO31" i="19"/>
  <c r="AO150" i="19"/>
  <c r="AO55" i="19"/>
  <c r="AO57" i="19"/>
  <c r="AO154" i="19"/>
  <c r="AO144" i="19"/>
  <c r="AO155" i="19"/>
  <c r="AO72" i="19"/>
  <c r="AO77" i="19"/>
  <c r="AO125" i="19"/>
  <c r="AO39" i="19"/>
  <c r="AO85" i="19"/>
  <c r="AO131" i="19"/>
  <c r="AO42" i="19"/>
  <c r="AO26" i="19"/>
  <c r="AO45" i="19"/>
  <c r="AO25" i="19"/>
  <c r="AO44" i="19"/>
  <c r="AD48" i="19"/>
  <c r="AX47" i="19"/>
  <c r="AO47" i="19"/>
  <c r="AD135" i="19" l="1"/>
  <c r="AX137" i="19"/>
  <c r="AO137" i="19"/>
  <c r="AD68" i="19"/>
  <c r="AD66" i="19"/>
  <c r="AX65" i="19"/>
  <c r="AO65" i="19"/>
  <c r="AX135" i="19" l="1"/>
  <c r="AO135" i="19"/>
  <c r="AD75" i="19"/>
  <c r="AD69" i="19"/>
  <c r="AO68" i="19"/>
  <c r="AX68" i="19"/>
  <c r="AD78" i="19" l="1"/>
  <c r="AD76" i="19"/>
  <c r="AO75" i="19"/>
  <c r="AX75" i="19"/>
  <c r="AD82" i="19" l="1"/>
  <c r="AD79" i="19"/>
  <c r="AX78" i="19"/>
  <c r="AO78" i="19"/>
  <c r="AD83" i="19" l="1"/>
  <c r="AD86" i="19"/>
  <c r="AO82" i="19"/>
  <c r="AX82" i="19"/>
  <c r="AD87" i="19" l="1"/>
  <c r="AD89" i="19"/>
  <c r="AX86" i="19"/>
  <c r="AO86" i="19"/>
  <c r="AD90" i="19" l="1"/>
  <c r="AD95" i="19"/>
  <c r="AO89" i="19"/>
  <c r="AX89" i="19"/>
  <c r="AD98" i="19" l="1"/>
  <c r="AD96" i="19"/>
  <c r="AX95" i="19"/>
  <c r="AO95" i="19"/>
  <c r="AD104" i="19" l="1"/>
  <c r="AD99" i="19"/>
  <c r="AO98" i="19"/>
  <c r="AX98" i="19"/>
  <c r="AD105" i="19" l="1"/>
  <c r="AD109" i="19"/>
  <c r="AO104" i="19"/>
  <c r="AX104" i="19"/>
  <c r="AD116" i="19" l="1"/>
  <c r="AD110" i="19"/>
  <c r="AX109" i="19"/>
  <c r="AO109" i="19"/>
  <c r="AD117" i="19" l="1"/>
  <c r="AD122" i="19"/>
  <c r="AO116" i="19"/>
  <c r="AX116" i="19"/>
  <c r="AD123" i="19" l="1"/>
  <c r="AD127" i="19"/>
  <c r="AX122" i="19"/>
  <c r="AO122" i="19"/>
  <c r="AD130" i="19" l="1"/>
  <c r="AO127" i="19"/>
  <c r="AX127" i="19"/>
  <c r="AD132" i="19" l="1"/>
  <c r="AX130" i="19"/>
  <c r="AO130" i="19"/>
  <c r="AD147" i="19" l="1"/>
  <c r="AD133" i="19"/>
  <c r="AX132" i="19"/>
  <c r="AO132" i="19"/>
  <c r="AD157" i="19" l="1"/>
  <c r="AX147" i="19"/>
  <c r="AO147" i="19"/>
  <c r="AO157" i="19" l="1"/>
  <c r="AX157" i="19"/>
  <c r="AI44" i="19" l="1"/>
  <c r="AJ44" i="19" s="1"/>
  <c r="AN13" i="19"/>
  <c r="AI13" i="19"/>
  <c r="AJ13" i="19" s="1"/>
  <c r="AN14" i="19"/>
  <c r="AI14" i="19"/>
  <c r="AJ14" i="19" s="1"/>
  <c r="AI25" i="19"/>
  <c r="AJ25" i="19" s="1"/>
  <c r="AI26" i="19" l="1"/>
  <c r="AJ26" i="19" s="1"/>
  <c r="AI67" i="19"/>
  <c r="AJ67" i="19" s="1"/>
  <c r="AC135" i="19"/>
  <c r="AI137" i="19"/>
  <c r="AJ137" i="19" s="1"/>
  <c r="AI45" i="19"/>
  <c r="AJ45" i="19" s="1"/>
  <c r="AC29" i="19"/>
  <c r="AI46" i="19"/>
  <c r="AJ46" i="19" s="1"/>
  <c r="AW14" i="19"/>
  <c r="AW73" i="19" s="1"/>
  <c r="BA73" i="19" s="1"/>
  <c r="BB73" i="19" s="1"/>
  <c r="AR14" i="19"/>
  <c r="AS14" i="19" s="1"/>
  <c r="AI73" i="19"/>
  <c r="AJ73" i="19" s="1"/>
  <c r="AW13" i="19"/>
  <c r="BA13" i="19" s="1"/>
  <c r="BB13" i="19" s="1"/>
  <c r="AR13" i="19"/>
  <c r="AS13" i="19" s="1"/>
  <c r="AW45" i="19" l="1"/>
  <c r="BA45" i="19" s="1"/>
  <c r="BB45" i="19" s="1"/>
  <c r="AW137" i="19"/>
  <c r="BA137" i="19" s="1"/>
  <c r="BB137" i="19" s="1"/>
  <c r="AW81" i="19"/>
  <c r="BA81" i="19" s="1"/>
  <c r="BB81" i="19" s="1"/>
  <c r="AI81" i="19"/>
  <c r="AJ81" i="19" s="1"/>
  <c r="AW135" i="19"/>
  <c r="BA135" i="19" s="1"/>
  <c r="BB135" i="19" s="1"/>
  <c r="AI135" i="19"/>
  <c r="AJ135" i="19" s="1"/>
  <c r="AW46" i="19"/>
  <c r="BA46" i="19" s="1"/>
  <c r="BB46" i="19" s="1"/>
  <c r="AW72" i="19"/>
  <c r="BA72" i="19" s="1"/>
  <c r="BB72" i="19" s="1"/>
  <c r="AW56" i="19"/>
  <c r="BA56" i="19" s="1"/>
  <c r="BB56" i="19" s="1"/>
  <c r="AW55" i="19"/>
  <c r="BA55" i="19" s="1"/>
  <c r="BB55" i="19" s="1"/>
  <c r="AW140" i="19"/>
  <c r="BA140" i="19" s="1"/>
  <c r="BB140" i="19" s="1"/>
  <c r="AW40" i="19"/>
  <c r="BA40" i="19" s="1"/>
  <c r="BB40" i="19" s="1"/>
  <c r="AW141" i="19"/>
  <c r="BA141" i="19" s="1"/>
  <c r="BB141" i="19" s="1"/>
  <c r="AW31" i="19"/>
  <c r="BA31" i="19" s="1"/>
  <c r="BB31" i="19" s="1"/>
  <c r="AW138" i="19"/>
  <c r="BA138" i="19" s="1"/>
  <c r="BB138" i="19" s="1"/>
  <c r="AW136" i="19"/>
  <c r="BA136" i="19" s="1"/>
  <c r="BB136" i="19" s="1"/>
  <c r="AW93" i="19"/>
  <c r="BA93" i="19" s="1"/>
  <c r="BB93" i="19" s="1"/>
  <c r="AW124" i="19"/>
  <c r="BA124" i="19" s="1"/>
  <c r="BB124" i="19" s="1"/>
  <c r="AW53" i="19"/>
  <c r="BA53" i="19" s="1"/>
  <c r="BB53" i="19" s="1"/>
  <c r="AW114" i="19"/>
  <c r="BA114" i="19" s="1"/>
  <c r="BB114" i="19" s="1"/>
  <c r="AW41" i="19"/>
  <c r="BA41" i="19" s="1"/>
  <c r="BB41" i="19" s="1"/>
  <c r="AW84" i="19"/>
  <c r="BA84" i="19" s="1"/>
  <c r="BB84" i="19" s="1"/>
  <c r="AW131" i="19"/>
  <c r="BA131" i="19" s="1"/>
  <c r="BB131" i="19" s="1"/>
  <c r="AW151" i="19"/>
  <c r="BA151" i="19" s="1"/>
  <c r="BB151" i="19" s="1"/>
  <c r="AW36" i="19"/>
  <c r="BA36" i="19" s="1"/>
  <c r="BB36" i="19" s="1"/>
  <c r="AW120" i="19"/>
  <c r="BA120" i="19" s="1"/>
  <c r="BB120" i="19" s="1"/>
  <c r="AW38" i="19"/>
  <c r="BA38" i="19" s="1"/>
  <c r="BB38" i="19" s="1"/>
  <c r="AW156" i="19"/>
  <c r="BA156" i="19" s="1"/>
  <c r="BB156" i="19" s="1"/>
  <c r="AW70" i="19"/>
  <c r="BA70" i="19" s="1"/>
  <c r="BB70" i="19" s="1"/>
  <c r="AW153" i="19"/>
  <c r="BA153" i="19" s="1"/>
  <c r="BB153" i="19" s="1"/>
  <c r="AW144" i="19"/>
  <c r="BA144" i="19" s="1"/>
  <c r="BB144" i="19" s="1"/>
  <c r="AW107" i="19"/>
  <c r="BA107" i="19" s="1"/>
  <c r="BB107" i="19" s="1"/>
  <c r="AW32" i="19"/>
  <c r="BA32" i="19" s="1"/>
  <c r="BB32" i="19" s="1"/>
  <c r="AW155" i="19"/>
  <c r="BA155" i="19" s="1"/>
  <c r="BB155" i="19" s="1"/>
  <c r="AW77" i="19"/>
  <c r="BA77" i="19" s="1"/>
  <c r="BB77" i="19" s="1"/>
  <c r="AW85" i="19"/>
  <c r="BA85" i="19" s="1"/>
  <c r="BB85" i="19" s="1"/>
  <c r="AW59" i="19"/>
  <c r="BA59" i="19" s="1"/>
  <c r="BB59" i="19" s="1"/>
  <c r="AW49" i="19"/>
  <c r="BA49" i="19" s="1"/>
  <c r="BB49" i="19" s="1"/>
  <c r="AW57" i="19"/>
  <c r="BA57" i="19" s="1"/>
  <c r="BB57" i="19" s="1"/>
  <c r="AW118" i="19"/>
  <c r="BA118" i="19" s="1"/>
  <c r="BB118" i="19" s="1"/>
  <c r="AW28" i="19"/>
  <c r="BA28" i="19" s="1"/>
  <c r="BB28" i="19" s="1"/>
  <c r="AW62" i="19"/>
  <c r="BA62" i="19" s="1"/>
  <c r="BB62" i="19" s="1"/>
  <c r="AW60" i="19"/>
  <c r="BA60" i="19" s="1"/>
  <c r="BB60" i="19" s="1"/>
  <c r="AW52" i="19"/>
  <c r="BA52" i="19" s="1"/>
  <c r="BB52" i="19" s="1"/>
  <c r="AW128" i="19"/>
  <c r="BA128" i="19" s="1"/>
  <c r="BB128" i="19" s="1"/>
  <c r="AW39" i="19"/>
  <c r="BA39" i="19" s="1"/>
  <c r="BB39" i="19" s="1"/>
  <c r="AW142" i="19"/>
  <c r="BA142" i="19" s="1"/>
  <c r="BB142" i="19" s="1"/>
  <c r="AW33" i="19"/>
  <c r="BA33" i="19" s="1"/>
  <c r="BB33" i="19" s="1"/>
  <c r="AW152" i="19"/>
  <c r="BA152" i="19" s="1"/>
  <c r="BB152" i="19" s="1"/>
  <c r="AW94" i="19"/>
  <c r="BA94" i="19" s="1"/>
  <c r="BB94" i="19" s="1"/>
  <c r="AW92" i="19"/>
  <c r="BA92" i="19" s="1"/>
  <c r="BB92" i="19" s="1"/>
  <c r="AW139" i="19"/>
  <c r="BA139" i="19" s="1"/>
  <c r="BB139" i="19" s="1"/>
  <c r="AW50" i="19"/>
  <c r="BA50" i="19" s="1"/>
  <c r="BB50" i="19" s="1"/>
  <c r="AW35" i="19"/>
  <c r="BA35" i="19" s="1"/>
  <c r="BB35" i="19" s="1"/>
  <c r="AW125" i="19"/>
  <c r="BA125" i="19" s="1"/>
  <c r="BB125" i="19" s="1"/>
  <c r="AW91" i="19"/>
  <c r="BA91" i="19" s="1"/>
  <c r="BB91" i="19" s="1"/>
  <c r="AW100" i="19"/>
  <c r="BA100" i="19" s="1"/>
  <c r="BB100" i="19" s="1"/>
  <c r="AW61" i="19"/>
  <c r="BA61" i="19" s="1"/>
  <c r="BB61" i="19" s="1"/>
  <c r="AW37" i="19"/>
  <c r="BA37" i="19" s="1"/>
  <c r="BB37" i="19" s="1"/>
  <c r="AW112" i="19"/>
  <c r="BA112" i="19" s="1"/>
  <c r="BB112" i="19" s="1"/>
  <c r="AW30" i="19"/>
  <c r="BA30" i="19" s="1"/>
  <c r="BB30" i="19" s="1"/>
  <c r="AW126" i="19"/>
  <c r="BA126" i="19" s="1"/>
  <c r="BB126" i="19" s="1"/>
  <c r="AW51" i="19"/>
  <c r="BA51" i="19" s="1"/>
  <c r="BB51" i="19" s="1"/>
  <c r="AW58" i="19"/>
  <c r="BA58" i="19" s="1"/>
  <c r="BB58" i="19" s="1"/>
  <c r="AW74" i="19"/>
  <c r="BA74" i="19" s="1"/>
  <c r="BB74" i="19" s="1"/>
  <c r="AW101" i="19"/>
  <c r="BA101" i="19" s="1"/>
  <c r="BB101" i="19" s="1"/>
  <c r="AW34" i="19"/>
  <c r="BA34" i="19" s="1"/>
  <c r="BB34" i="19" s="1"/>
  <c r="AW71" i="19"/>
  <c r="BA71" i="19" s="1"/>
  <c r="BB71" i="19" s="1"/>
  <c r="AW27" i="19"/>
  <c r="BA27" i="19" s="1"/>
  <c r="BB27" i="19" s="1"/>
  <c r="AW113" i="19"/>
  <c r="BA113" i="19" s="1"/>
  <c r="BB113" i="19" s="1"/>
  <c r="AW80" i="19"/>
  <c r="BA80" i="19" s="1"/>
  <c r="BB80" i="19" s="1"/>
  <c r="AW145" i="19"/>
  <c r="BA145" i="19" s="1"/>
  <c r="BB145" i="19" s="1"/>
  <c r="AW97" i="19"/>
  <c r="BA97" i="19" s="1"/>
  <c r="BB97" i="19" s="1"/>
  <c r="AW102" i="19"/>
  <c r="BA102" i="19" s="1"/>
  <c r="BB102" i="19" s="1"/>
  <c r="AW150" i="19"/>
  <c r="BA150" i="19" s="1"/>
  <c r="BB150" i="19" s="1"/>
  <c r="AW149" i="19"/>
  <c r="BA149" i="19" s="1"/>
  <c r="BB149" i="19" s="1"/>
  <c r="AW154" i="19"/>
  <c r="BA154" i="19" s="1"/>
  <c r="BB154" i="19" s="1"/>
  <c r="AW88" i="19"/>
  <c r="BA88" i="19" s="1"/>
  <c r="BB88" i="19" s="1"/>
  <c r="AW54" i="19"/>
  <c r="BA54" i="19" s="1"/>
  <c r="BB54" i="19" s="1"/>
  <c r="BA14" i="19"/>
  <c r="BB14" i="19" s="1"/>
  <c r="AW44" i="19"/>
  <c r="BA44" i="19" s="1"/>
  <c r="BB44" i="19" s="1"/>
  <c r="AW25" i="19"/>
  <c r="BA25" i="19" s="1"/>
  <c r="BB25" i="19" s="1"/>
  <c r="AW67" i="19"/>
  <c r="BA67" i="19" s="1"/>
  <c r="BB67" i="19" s="1"/>
  <c r="AW29" i="19"/>
  <c r="BA29" i="19" s="1"/>
  <c r="BB29" i="19" s="1"/>
  <c r="AC47" i="19"/>
  <c r="AC42" i="19"/>
  <c r="AN135" i="19" s="1"/>
  <c r="AR135" i="19" s="1"/>
  <c r="AS135" i="19" s="1"/>
  <c r="AI29" i="19"/>
  <c r="AJ29" i="19" s="1"/>
  <c r="AW26" i="19"/>
  <c r="BA26" i="19" s="1"/>
  <c r="BB26" i="19" s="1"/>
  <c r="AN29" i="19" l="1"/>
  <c r="AR29" i="19" s="1"/>
  <c r="AS29" i="19" s="1"/>
  <c r="AN152" i="19"/>
  <c r="AR152" i="19" s="1"/>
  <c r="AS152" i="19" s="1"/>
  <c r="AN54" i="19"/>
  <c r="AR54" i="19" s="1"/>
  <c r="AS54" i="19" s="1"/>
  <c r="AN136" i="19"/>
  <c r="AR136" i="19" s="1"/>
  <c r="AS136" i="19" s="1"/>
  <c r="AN52" i="19"/>
  <c r="AR52" i="19" s="1"/>
  <c r="AS52" i="19" s="1"/>
  <c r="AN144" i="19"/>
  <c r="AR144" i="19" s="1"/>
  <c r="AS144" i="19" s="1"/>
  <c r="AN37" i="19"/>
  <c r="AR37" i="19" s="1"/>
  <c r="AS37" i="19" s="1"/>
  <c r="AN141" i="19"/>
  <c r="AR141" i="19" s="1"/>
  <c r="AS141" i="19" s="1"/>
  <c r="AN145" i="19"/>
  <c r="AR145" i="19" s="1"/>
  <c r="AS145" i="19" s="1"/>
  <c r="AN50" i="19"/>
  <c r="AR50" i="19" s="1"/>
  <c r="AS50" i="19" s="1"/>
  <c r="AN51" i="19"/>
  <c r="AR51" i="19" s="1"/>
  <c r="AS51" i="19" s="1"/>
  <c r="AN62" i="19"/>
  <c r="AR62" i="19" s="1"/>
  <c r="AS62" i="19" s="1"/>
  <c r="AN74" i="19"/>
  <c r="AR74" i="19" s="1"/>
  <c r="AS74" i="19" s="1"/>
  <c r="AN113" i="19"/>
  <c r="AR113" i="19" s="1"/>
  <c r="AS113" i="19" s="1"/>
  <c r="AN150" i="19"/>
  <c r="AR150" i="19" s="1"/>
  <c r="AS150" i="19" s="1"/>
  <c r="AN36" i="19"/>
  <c r="AR36" i="19" s="1"/>
  <c r="AS36" i="19" s="1"/>
  <c r="AN40" i="19"/>
  <c r="AR40" i="19" s="1"/>
  <c r="AS40" i="19" s="1"/>
  <c r="AN125" i="19"/>
  <c r="AR125" i="19" s="1"/>
  <c r="AS125" i="19" s="1"/>
  <c r="AN155" i="19"/>
  <c r="AR155" i="19" s="1"/>
  <c r="AS155" i="19" s="1"/>
  <c r="AN55" i="19"/>
  <c r="AR55" i="19" s="1"/>
  <c r="AS55" i="19" s="1"/>
  <c r="AN38" i="19"/>
  <c r="AR38" i="19" s="1"/>
  <c r="AS38" i="19" s="1"/>
  <c r="AN70" i="19"/>
  <c r="AR70" i="19" s="1"/>
  <c r="AS70" i="19" s="1"/>
  <c r="AN114" i="19"/>
  <c r="AR114" i="19" s="1"/>
  <c r="AS114" i="19" s="1"/>
  <c r="AN35" i="19"/>
  <c r="AR35" i="19" s="1"/>
  <c r="AS35" i="19" s="1"/>
  <c r="AN77" i="19"/>
  <c r="AR77" i="19" s="1"/>
  <c r="AS77" i="19" s="1"/>
  <c r="AN139" i="19"/>
  <c r="AR139" i="19" s="1"/>
  <c r="AS139" i="19" s="1"/>
  <c r="AN120" i="19"/>
  <c r="AR120" i="19" s="1"/>
  <c r="AS120" i="19" s="1"/>
  <c r="AN101" i="19"/>
  <c r="AR101" i="19" s="1"/>
  <c r="AS101" i="19" s="1"/>
  <c r="AN91" i="19"/>
  <c r="AR91" i="19" s="1"/>
  <c r="AS91" i="19" s="1"/>
  <c r="AN118" i="19"/>
  <c r="AR118" i="19" s="1"/>
  <c r="AS118" i="19" s="1"/>
  <c r="AN102" i="19"/>
  <c r="AR102" i="19" s="1"/>
  <c r="AS102" i="19" s="1"/>
  <c r="AN142" i="19"/>
  <c r="AR142" i="19" s="1"/>
  <c r="AS142" i="19" s="1"/>
  <c r="AN58" i="19"/>
  <c r="AR58" i="19" s="1"/>
  <c r="AS58" i="19" s="1"/>
  <c r="AC121" i="19"/>
  <c r="AN88" i="19"/>
  <c r="AR88" i="19" s="1"/>
  <c r="AS88" i="19" s="1"/>
  <c r="AN34" i="19"/>
  <c r="AR34" i="19" s="1"/>
  <c r="AS34" i="19" s="1"/>
  <c r="AN32" i="19"/>
  <c r="AR32" i="19" s="1"/>
  <c r="AS32" i="19" s="1"/>
  <c r="AN31" i="19"/>
  <c r="AR31" i="19" s="1"/>
  <c r="AS31" i="19" s="1"/>
  <c r="AN107" i="19"/>
  <c r="AR107" i="19" s="1"/>
  <c r="AS107" i="19" s="1"/>
  <c r="AN93" i="19"/>
  <c r="AR93" i="19" s="1"/>
  <c r="AS93" i="19" s="1"/>
  <c r="AN84" i="19"/>
  <c r="AR84" i="19" s="1"/>
  <c r="AS84" i="19" s="1"/>
  <c r="AN100" i="19"/>
  <c r="AR100" i="19" s="1"/>
  <c r="AS100" i="19" s="1"/>
  <c r="AN92" i="19"/>
  <c r="AR92" i="19" s="1"/>
  <c r="AS92" i="19" s="1"/>
  <c r="AC43" i="19"/>
  <c r="AN94" i="19"/>
  <c r="AR94" i="19" s="1"/>
  <c r="AS94" i="19" s="1"/>
  <c r="AN138" i="19"/>
  <c r="AR138" i="19" s="1"/>
  <c r="AS138" i="19" s="1"/>
  <c r="AN33" i="19"/>
  <c r="AR33" i="19" s="1"/>
  <c r="AS33" i="19" s="1"/>
  <c r="AN97" i="19"/>
  <c r="AR97" i="19" s="1"/>
  <c r="AS97" i="19" s="1"/>
  <c r="AN85" i="19"/>
  <c r="AR85" i="19" s="1"/>
  <c r="AS85" i="19" s="1"/>
  <c r="AN154" i="19"/>
  <c r="AR154" i="19" s="1"/>
  <c r="AS154" i="19" s="1"/>
  <c r="AN39" i="19"/>
  <c r="AR39" i="19" s="1"/>
  <c r="AS39" i="19" s="1"/>
  <c r="AC65" i="19"/>
  <c r="AN59" i="19"/>
  <c r="AR59" i="19" s="1"/>
  <c r="AS59" i="19" s="1"/>
  <c r="AN72" i="19"/>
  <c r="AR72" i="19" s="1"/>
  <c r="AS72" i="19" s="1"/>
  <c r="AN42" i="19"/>
  <c r="AR42" i="19" s="1"/>
  <c r="AS42" i="19" s="1"/>
  <c r="AN56" i="19"/>
  <c r="AR56" i="19" s="1"/>
  <c r="AS56" i="19" s="1"/>
  <c r="AN124" i="19"/>
  <c r="AR124" i="19" s="1"/>
  <c r="AS124" i="19" s="1"/>
  <c r="AN156" i="19"/>
  <c r="AR156" i="19" s="1"/>
  <c r="AS156" i="19" s="1"/>
  <c r="AN30" i="19"/>
  <c r="AR30" i="19" s="1"/>
  <c r="AS30" i="19" s="1"/>
  <c r="AN112" i="19"/>
  <c r="AR112" i="19" s="1"/>
  <c r="AS112" i="19" s="1"/>
  <c r="AN61" i="19"/>
  <c r="AR61" i="19" s="1"/>
  <c r="AS61" i="19" s="1"/>
  <c r="AN27" i="19"/>
  <c r="AR27" i="19" s="1"/>
  <c r="AS27" i="19" s="1"/>
  <c r="AN41" i="19"/>
  <c r="AR41" i="19" s="1"/>
  <c r="AS41" i="19" s="1"/>
  <c r="AN71" i="19"/>
  <c r="AR71" i="19" s="1"/>
  <c r="AS71" i="19" s="1"/>
  <c r="AN149" i="19"/>
  <c r="AR149" i="19" s="1"/>
  <c r="AS149" i="19" s="1"/>
  <c r="AW42" i="19"/>
  <c r="BA42" i="19" s="1"/>
  <c r="BB42" i="19" s="1"/>
  <c r="AN131" i="19"/>
  <c r="AR131" i="19" s="1"/>
  <c r="AS131" i="19" s="1"/>
  <c r="AN80" i="19"/>
  <c r="AR80" i="19" s="1"/>
  <c r="AS80" i="19" s="1"/>
  <c r="AN49" i="19"/>
  <c r="AR49" i="19" s="1"/>
  <c r="AS49" i="19" s="1"/>
  <c r="AN140" i="19"/>
  <c r="AR140" i="19" s="1"/>
  <c r="AS140" i="19" s="1"/>
  <c r="AN60" i="19"/>
  <c r="AR60" i="19" s="1"/>
  <c r="AS60" i="19" s="1"/>
  <c r="AN28" i="19"/>
  <c r="AR28" i="19" s="1"/>
  <c r="AS28" i="19" s="1"/>
  <c r="AN126" i="19"/>
  <c r="AR126" i="19" s="1"/>
  <c r="AS126" i="19" s="1"/>
  <c r="AN151" i="19"/>
  <c r="AR151" i="19" s="1"/>
  <c r="AS151" i="19" s="1"/>
  <c r="AN153" i="19"/>
  <c r="AR153" i="19" s="1"/>
  <c r="AS153" i="19" s="1"/>
  <c r="AN53" i="19"/>
  <c r="AR53" i="19" s="1"/>
  <c r="AS53" i="19" s="1"/>
  <c r="AN57" i="19"/>
  <c r="AR57" i="19" s="1"/>
  <c r="AS57" i="19" s="1"/>
  <c r="AN128" i="19"/>
  <c r="AR128" i="19" s="1"/>
  <c r="AS128" i="19" s="1"/>
  <c r="AI42" i="19"/>
  <c r="AJ42" i="19" s="1"/>
  <c r="AN44" i="19"/>
  <c r="AR44" i="19" s="1"/>
  <c r="AS44" i="19" s="1"/>
  <c r="AN25" i="19"/>
  <c r="AR25" i="19" s="1"/>
  <c r="AS25" i="19" s="1"/>
  <c r="AN45" i="19"/>
  <c r="AR45" i="19" s="1"/>
  <c r="AS45" i="19" s="1"/>
  <c r="AN26" i="19"/>
  <c r="AR26" i="19" s="1"/>
  <c r="AS26" i="19" s="1"/>
  <c r="AN46" i="19"/>
  <c r="AR46" i="19" s="1"/>
  <c r="AS46" i="19" s="1"/>
  <c r="AN67" i="19"/>
  <c r="AR67" i="19" s="1"/>
  <c r="AS67" i="19" s="1"/>
  <c r="AN137" i="19"/>
  <c r="AR137" i="19" s="1"/>
  <c r="AS137" i="19" s="1"/>
  <c r="AN73" i="19"/>
  <c r="AR73" i="19" s="1"/>
  <c r="AS73" i="19" s="1"/>
  <c r="AN81" i="19"/>
  <c r="AR81" i="19" s="1"/>
  <c r="AS81" i="19" s="1"/>
  <c r="AC48" i="19"/>
  <c r="AN47" i="19"/>
  <c r="AR47" i="19" s="1"/>
  <c r="AS47" i="19" s="1"/>
  <c r="AW47" i="19"/>
  <c r="BA47" i="19" s="1"/>
  <c r="BB47" i="19" s="1"/>
  <c r="AI47" i="19"/>
  <c r="AJ47" i="19" s="1"/>
  <c r="AC68" i="19" l="1"/>
  <c r="AW65" i="19"/>
  <c r="BA65" i="19" s="1"/>
  <c r="BB65" i="19" s="1"/>
  <c r="AC66" i="19"/>
  <c r="AN65" i="19"/>
  <c r="AR65" i="19" s="1"/>
  <c r="AS65" i="19" s="1"/>
  <c r="AI65" i="19"/>
  <c r="AJ65" i="19" s="1"/>
  <c r="AN68" i="19" l="1"/>
  <c r="AR68" i="19" s="1"/>
  <c r="AS68" i="19" s="1"/>
  <c r="AC69" i="19"/>
  <c r="AW68" i="19"/>
  <c r="BA68" i="19" s="1"/>
  <c r="BB68" i="19" s="1"/>
  <c r="AC75" i="19"/>
  <c r="AI68" i="19"/>
  <c r="AJ68" i="19" s="1"/>
  <c r="AC78" i="19" l="1"/>
  <c r="AW75" i="19"/>
  <c r="BA75" i="19" s="1"/>
  <c r="BB75" i="19" s="1"/>
  <c r="AC76" i="19"/>
  <c r="AN75" i="19"/>
  <c r="AR75" i="19" s="1"/>
  <c r="AS75" i="19" s="1"/>
  <c r="AI75" i="19"/>
  <c r="AJ75" i="19" s="1"/>
  <c r="AC82" i="19" l="1"/>
  <c r="AC79" i="19"/>
  <c r="AN78" i="19"/>
  <c r="AR78" i="19" s="1"/>
  <c r="AS78" i="19" s="1"/>
  <c r="AW78" i="19"/>
  <c r="BA78" i="19" s="1"/>
  <c r="BB78" i="19" s="1"/>
  <c r="AI78" i="19"/>
  <c r="AJ78" i="19" s="1"/>
  <c r="AC86" i="19" l="1"/>
  <c r="AW82" i="19"/>
  <c r="BA82" i="19" s="1"/>
  <c r="BB82" i="19" s="1"/>
  <c r="AC83" i="19"/>
  <c r="AN82" i="19"/>
  <c r="AR82" i="19" s="1"/>
  <c r="AS82" i="19" s="1"/>
  <c r="AI82" i="19"/>
  <c r="AJ82" i="19" s="1"/>
  <c r="AW86" i="19" l="1"/>
  <c r="BA86" i="19" s="1"/>
  <c r="BB86" i="19" s="1"/>
  <c r="AC89" i="19"/>
  <c r="AN86" i="19"/>
  <c r="AR86" i="19" s="1"/>
  <c r="AS86" i="19" s="1"/>
  <c r="AC87" i="19"/>
  <c r="AI86" i="19"/>
  <c r="AJ86" i="19" s="1"/>
  <c r="AC90" i="19" l="1"/>
  <c r="AC95" i="19"/>
  <c r="AW89" i="19"/>
  <c r="BA89" i="19" s="1"/>
  <c r="BB89" i="19" s="1"/>
  <c r="AN89" i="19"/>
  <c r="AR89" i="19" s="1"/>
  <c r="AS89" i="19" s="1"/>
  <c r="AI89" i="19"/>
  <c r="AJ89" i="19" s="1"/>
  <c r="AW95" i="19" l="1"/>
  <c r="BA95" i="19" s="1"/>
  <c r="BB95" i="19" s="1"/>
  <c r="AC98" i="19"/>
  <c r="AN95" i="19"/>
  <c r="AR95" i="19" s="1"/>
  <c r="AS95" i="19" s="1"/>
  <c r="AC96" i="19"/>
  <c r="AI95" i="19"/>
  <c r="AJ95" i="19" s="1"/>
  <c r="AC99" i="19" l="1"/>
  <c r="AC104" i="19"/>
  <c r="AN98" i="19"/>
  <c r="AR98" i="19" s="1"/>
  <c r="AS98" i="19" s="1"/>
  <c r="AW98" i="19"/>
  <c r="BA98" i="19" s="1"/>
  <c r="BB98" i="19" s="1"/>
  <c r="AI98" i="19"/>
  <c r="AJ98" i="19" s="1"/>
  <c r="AW104" i="19" l="1"/>
  <c r="BA104" i="19" s="1"/>
  <c r="BB104" i="19" s="1"/>
  <c r="AC105" i="19"/>
  <c r="AN104" i="19"/>
  <c r="AR104" i="19" s="1"/>
  <c r="AS104" i="19" s="1"/>
  <c r="AC109" i="19"/>
  <c r="AI104" i="19"/>
  <c r="AJ104" i="19" s="1"/>
  <c r="AC110" i="19" l="1"/>
  <c r="AN109" i="19"/>
  <c r="AR109" i="19" s="1"/>
  <c r="AS109" i="19" s="1"/>
  <c r="AC116" i="19"/>
  <c r="AW109" i="19"/>
  <c r="BA109" i="19" s="1"/>
  <c r="BB109" i="19" s="1"/>
  <c r="AI109" i="19"/>
  <c r="AJ109" i="19" s="1"/>
  <c r="AC122" i="19" l="1"/>
  <c r="AN116" i="19"/>
  <c r="AR116" i="19" s="1"/>
  <c r="AS116" i="19" s="1"/>
  <c r="AC117" i="19"/>
  <c r="AW116" i="19"/>
  <c r="BA116" i="19" s="1"/>
  <c r="BB116" i="19" s="1"/>
  <c r="AI116" i="19"/>
  <c r="AJ116" i="19" s="1"/>
  <c r="AN122" i="19" l="1"/>
  <c r="AR122" i="19" s="1"/>
  <c r="AS122" i="19" s="1"/>
  <c r="AC123" i="19"/>
  <c r="AW122" i="19"/>
  <c r="BA122" i="19" s="1"/>
  <c r="BB122" i="19" s="1"/>
  <c r="AC127" i="19"/>
  <c r="AI122" i="19"/>
  <c r="AJ122" i="19" s="1"/>
  <c r="AC130" i="19" l="1"/>
  <c r="AW127" i="19"/>
  <c r="BA127" i="19" s="1"/>
  <c r="BB127" i="19" s="1"/>
  <c r="AN127" i="19"/>
  <c r="AR127" i="19" s="1"/>
  <c r="AS127" i="19" s="1"/>
  <c r="AI127" i="19"/>
  <c r="AJ127" i="19" s="1"/>
  <c r="AN130" i="19" l="1"/>
  <c r="AR130" i="19" s="1"/>
  <c r="AS130" i="19" s="1"/>
  <c r="AC132" i="19"/>
  <c r="AW130" i="19"/>
  <c r="BA130" i="19" s="1"/>
  <c r="BB130" i="19" s="1"/>
  <c r="AI130" i="19"/>
  <c r="AJ130" i="19" s="1"/>
  <c r="AC147" i="19" l="1"/>
  <c r="AN132" i="19"/>
  <c r="AR132" i="19" s="1"/>
  <c r="AS132" i="19" s="1"/>
  <c r="AW132" i="19"/>
  <c r="BA132" i="19" s="1"/>
  <c r="BB132" i="19" s="1"/>
  <c r="AC133" i="19"/>
  <c r="AI132" i="19"/>
  <c r="AJ132" i="19" s="1"/>
  <c r="AC157" i="19" l="1"/>
  <c r="AW147" i="19"/>
  <c r="BA147" i="19" s="1"/>
  <c r="BB147" i="19" s="1"/>
  <c r="AN147" i="19"/>
  <c r="AR147" i="19" s="1"/>
  <c r="AS147" i="19" s="1"/>
  <c r="AI147" i="19"/>
  <c r="AJ147" i="19" s="1"/>
  <c r="AW157" i="19" l="1"/>
  <c r="BA157" i="19" s="1"/>
  <c r="BB157" i="19" s="1"/>
  <c r="AN157" i="19"/>
  <c r="AR157" i="19" s="1"/>
  <c r="AS157" i="19" s="1"/>
  <c r="AI157" i="19"/>
  <c r="AJ157" i="19" s="1"/>
  <c r="AM14" i="19" l="1"/>
  <c r="AV14" i="19" s="1"/>
  <c r="AM13" i="19"/>
  <c r="AV13" i="19" s="1"/>
  <c r="AV67" i="19" l="1"/>
  <c r="AV145" i="19"/>
  <c r="AV102" i="19"/>
  <c r="AV88" i="19"/>
  <c r="AV85" i="19"/>
  <c r="AV51" i="19"/>
  <c r="AV31" i="19"/>
  <c r="AV74" i="19"/>
  <c r="AV144" i="19"/>
  <c r="AV101" i="19"/>
  <c r="AV156" i="19"/>
  <c r="AV84" i="19"/>
  <c r="AV50" i="19"/>
  <c r="AV30" i="19"/>
  <c r="AV142" i="19"/>
  <c r="AV100" i="19"/>
  <c r="AV153" i="19"/>
  <c r="AV61" i="19"/>
  <c r="AV49" i="19"/>
  <c r="AV138" i="19"/>
  <c r="AV37" i="19"/>
  <c r="AV118" i="19"/>
  <c r="AV70" i="19"/>
  <c r="AV141" i="19"/>
  <c r="AV97" i="19"/>
  <c r="AV150" i="19"/>
  <c r="AV60" i="19"/>
  <c r="AV81" i="19"/>
  <c r="AV40" i="19"/>
  <c r="AV73" i="19"/>
  <c r="AV77" i="19"/>
  <c r="AV27" i="19"/>
  <c r="AV36" i="19"/>
  <c r="AV140" i="19"/>
  <c r="AV154" i="19"/>
  <c r="AV131" i="19"/>
  <c r="AV59" i="19"/>
  <c r="AV39" i="19"/>
  <c r="AV41" i="19"/>
  <c r="AV71" i="19"/>
  <c r="AV57" i="19"/>
  <c r="AV120" i="19"/>
  <c r="AV139" i="19"/>
  <c r="AV151" i="19"/>
  <c r="AV58" i="19"/>
  <c r="AV38" i="19"/>
  <c r="AV28" i="19"/>
  <c r="AV92" i="19"/>
  <c r="AV56" i="19"/>
  <c r="AV113" i="19"/>
  <c r="AV136" i="19"/>
  <c r="AV114" i="19"/>
  <c r="AV155" i="19"/>
  <c r="AV55" i="19"/>
  <c r="AV35" i="19"/>
  <c r="AV93" i="19"/>
  <c r="AV94" i="19"/>
  <c r="AV33" i="19"/>
  <c r="AV124" i="19"/>
  <c r="AV52" i="19"/>
  <c r="AV128" i="19"/>
  <c r="AV112" i="19"/>
  <c r="AV152" i="19"/>
  <c r="AV54" i="19"/>
  <c r="AV34" i="19"/>
  <c r="AV80" i="19"/>
  <c r="AV126" i="19"/>
  <c r="AV107" i="19"/>
  <c r="AV149" i="19"/>
  <c r="AV53" i="19"/>
  <c r="AV72" i="19"/>
  <c r="AV125" i="19"/>
  <c r="AV91" i="19"/>
  <c r="AV32" i="19"/>
  <c r="AV62" i="19"/>
  <c r="AV137" i="19" l="1"/>
  <c r="AB135" i="19"/>
  <c r="AV46" i="19"/>
  <c r="AV26" i="19"/>
  <c r="AB29" i="19"/>
  <c r="AV25" i="19"/>
  <c r="AV44" i="19"/>
  <c r="AB42" i="19" l="1"/>
  <c r="AB47" i="19"/>
  <c r="AV29" i="19"/>
  <c r="AV135" i="19"/>
  <c r="AM135" i="19"/>
  <c r="AV45" i="19"/>
  <c r="AM45" i="19"/>
  <c r="AB48" i="19" l="1"/>
  <c r="AM47" i="19"/>
  <c r="AV47" i="19"/>
  <c r="AB121" i="19"/>
  <c r="AB43" i="19"/>
  <c r="AB65" i="19"/>
  <c r="AM100" i="19"/>
  <c r="AM150" i="19"/>
  <c r="AM53" i="19"/>
  <c r="AM84" i="19"/>
  <c r="AM120" i="19"/>
  <c r="AM101" i="19"/>
  <c r="AM124" i="19"/>
  <c r="AM142" i="19"/>
  <c r="AM28" i="19"/>
  <c r="AM88" i="19"/>
  <c r="AM136" i="19"/>
  <c r="AM102" i="19"/>
  <c r="AM32" i="19"/>
  <c r="AM77" i="19"/>
  <c r="AM58" i="19"/>
  <c r="AM70" i="19"/>
  <c r="AM50" i="19"/>
  <c r="AM33" i="19"/>
  <c r="AM151" i="19"/>
  <c r="AM31" i="19"/>
  <c r="AM71" i="19"/>
  <c r="AM112" i="19"/>
  <c r="AM128" i="19"/>
  <c r="AM41" i="19"/>
  <c r="AM74" i="19"/>
  <c r="AM131" i="19"/>
  <c r="AM92" i="19"/>
  <c r="AM145" i="19"/>
  <c r="AM35" i="19"/>
  <c r="AM141" i="19"/>
  <c r="AM140" i="19"/>
  <c r="AM57" i="19"/>
  <c r="AM60" i="19"/>
  <c r="AM91" i="19"/>
  <c r="AM61" i="19"/>
  <c r="AM54" i="19"/>
  <c r="AM114" i="19"/>
  <c r="AM62" i="19"/>
  <c r="AM59" i="19"/>
  <c r="AV42" i="19"/>
  <c r="AM125" i="19"/>
  <c r="AM40" i="19"/>
  <c r="AM49" i="19"/>
  <c r="AM85" i="19"/>
  <c r="AM39" i="19"/>
  <c r="AM107" i="19"/>
  <c r="AM126" i="19"/>
  <c r="AM81" i="19"/>
  <c r="AM51" i="19"/>
  <c r="AM156" i="19"/>
  <c r="AM27" i="19"/>
  <c r="AM38" i="19"/>
  <c r="AM154" i="19"/>
  <c r="AM30" i="19"/>
  <c r="AM155" i="19"/>
  <c r="AM93" i="19"/>
  <c r="AM153" i="19"/>
  <c r="AM42" i="19"/>
  <c r="AM73" i="19"/>
  <c r="AM80" i="19"/>
  <c r="AM118" i="19"/>
  <c r="AM55" i="19"/>
  <c r="AM138" i="19"/>
  <c r="AM56" i="19"/>
  <c r="AM113" i="19"/>
  <c r="AM36" i="19"/>
  <c r="AM94" i="19"/>
  <c r="AM37" i="19"/>
  <c r="AM34" i="19"/>
  <c r="AM144" i="19"/>
  <c r="AM149" i="19"/>
  <c r="AM52" i="19"/>
  <c r="AM97" i="19"/>
  <c r="AM152" i="19"/>
  <c r="AM72" i="19"/>
  <c r="AM139" i="19"/>
  <c r="AM67" i="19"/>
  <c r="AM44" i="19"/>
  <c r="AM137" i="19"/>
  <c r="AM46" i="19"/>
  <c r="AM26" i="19"/>
  <c r="AM25" i="19"/>
  <c r="AB66" i="19" l="1"/>
  <c r="AB68" i="19"/>
  <c r="AM65" i="19"/>
  <c r="AV65" i="19"/>
  <c r="AB69" i="19" l="1"/>
  <c r="AB75" i="19"/>
  <c r="AM68" i="19"/>
  <c r="AV68" i="19"/>
  <c r="AB78" i="19" l="1"/>
  <c r="AB76" i="19"/>
  <c r="AM75" i="19"/>
  <c r="AV75" i="19"/>
  <c r="AB82" i="19" l="1"/>
  <c r="AB79" i="19"/>
  <c r="AM78" i="19"/>
  <c r="AV78" i="19"/>
  <c r="AB86" i="19" l="1"/>
  <c r="AB83" i="19"/>
  <c r="AV82" i="19"/>
  <c r="AM82" i="19"/>
  <c r="AB89" i="19" l="1"/>
  <c r="AB87" i="19"/>
  <c r="AV86" i="19"/>
  <c r="AM86" i="19"/>
  <c r="AB95" i="19" l="1"/>
  <c r="AB90" i="19"/>
  <c r="AM89" i="19"/>
  <c r="AV89" i="19"/>
  <c r="AB96" i="19" l="1"/>
  <c r="AB98" i="19"/>
  <c r="AM95" i="19"/>
  <c r="AV95" i="19"/>
  <c r="AB104" i="19" l="1"/>
  <c r="AB99" i="19"/>
  <c r="AM98" i="19"/>
  <c r="AV98" i="19"/>
  <c r="AB105" i="19" l="1"/>
  <c r="AB109" i="19"/>
  <c r="AV104" i="19"/>
  <c r="AM104" i="19"/>
  <c r="AB116" i="19" l="1"/>
  <c r="AB110" i="19"/>
  <c r="AV109" i="19"/>
  <c r="AM109" i="19"/>
  <c r="AB122" i="19" l="1"/>
  <c r="AB117" i="19"/>
  <c r="AV116" i="19"/>
  <c r="AM116" i="19"/>
  <c r="AB127" i="19" l="1"/>
  <c r="AB123" i="19"/>
  <c r="AM122" i="19"/>
  <c r="AV122" i="19"/>
  <c r="AB130" i="19" l="1"/>
  <c r="AM127" i="19"/>
  <c r="AV127" i="19"/>
  <c r="AN21" i="19" l="1"/>
  <c r="AW21" i="19" s="1"/>
  <c r="AM21" i="19"/>
  <c r="AV21" i="19" s="1"/>
  <c r="AM19" i="19"/>
  <c r="AV19" i="19" s="1"/>
  <c r="AN19" i="19"/>
  <c r="AW19" i="19" s="1"/>
  <c r="AB132" i="19"/>
  <c r="AV130" i="19"/>
  <c r="AM130" i="19"/>
  <c r="X29" i="19"/>
  <c r="Y29" i="19"/>
  <c r="Z29" i="19"/>
  <c r="W29" i="19"/>
  <c r="V29" i="19"/>
  <c r="AA29" i="19"/>
  <c r="Y47" i="19" l="1"/>
  <c r="Y48" i="19" s="1"/>
  <c r="Y42" i="19"/>
  <c r="AA47" i="19"/>
  <c r="AA48" i="19" s="1"/>
  <c r="AA42" i="19"/>
  <c r="V42" i="19"/>
  <c r="V47" i="19"/>
  <c r="V48" i="19" s="1"/>
  <c r="AB147" i="19"/>
  <c r="AB133" i="19"/>
  <c r="AV132" i="19"/>
  <c r="AM132" i="19"/>
  <c r="AO19" i="19"/>
  <c r="AI19" i="19"/>
  <c r="AJ19" i="19" s="1"/>
  <c r="W47" i="19"/>
  <c r="W48" i="19" s="1"/>
  <c r="W42" i="19"/>
  <c r="X47" i="19"/>
  <c r="X48" i="19" s="1"/>
  <c r="X42" i="19"/>
  <c r="AI21" i="19"/>
  <c r="AJ21" i="19" s="1"/>
  <c r="AO21" i="19"/>
  <c r="Z42" i="19"/>
  <c r="Z47" i="19"/>
  <c r="Z48" i="19" s="1"/>
  <c r="AR19" i="19" l="1"/>
  <c r="AS19" i="19" s="1"/>
  <c r="AX19" i="19"/>
  <c r="BA19" i="19" s="1"/>
  <c r="BB19" i="19" s="1"/>
  <c r="Z65" i="19"/>
  <c r="Z43" i="19"/>
  <c r="Z121" i="19"/>
  <c r="AB157" i="19"/>
  <c r="AV147" i="19"/>
  <c r="AM147" i="19"/>
  <c r="AX21" i="19"/>
  <c r="BA21" i="19" s="1"/>
  <c r="BB21" i="19" s="1"/>
  <c r="AR21" i="19"/>
  <c r="AS21" i="19" s="1"/>
  <c r="V43" i="19"/>
  <c r="V121" i="19"/>
  <c r="V65" i="19"/>
  <c r="X65" i="19"/>
  <c r="X43" i="19"/>
  <c r="X121" i="19"/>
  <c r="AM29" i="19"/>
  <c r="AA65" i="19"/>
  <c r="AA121" i="19"/>
  <c r="AA43" i="19"/>
  <c r="W121" i="19"/>
  <c r="W43" i="19"/>
  <c r="W65" i="19"/>
  <c r="Y65" i="19"/>
  <c r="Y121" i="19"/>
  <c r="Y43" i="19"/>
  <c r="Y66" i="19" l="1"/>
  <c r="Y68" i="19"/>
  <c r="W66" i="19"/>
  <c r="W68" i="19"/>
  <c r="AA68" i="19"/>
  <c r="AA66" i="19"/>
  <c r="AM157" i="19"/>
  <c r="AV157" i="19"/>
  <c r="Z68" i="19"/>
  <c r="Z66" i="19"/>
  <c r="X68" i="19"/>
  <c r="X66" i="19"/>
  <c r="V68" i="19"/>
  <c r="V66" i="19"/>
  <c r="X69" i="19" l="1"/>
  <c r="X75" i="19"/>
  <c r="Z69" i="19"/>
  <c r="Z75" i="19"/>
  <c r="AA75" i="19"/>
  <c r="AA69" i="19"/>
  <c r="W69" i="19"/>
  <c r="W75" i="19"/>
  <c r="Y75" i="19"/>
  <c r="Y69" i="19"/>
  <c r="V69" i="19"/>
  <c r="V75" i="19"/>
  <c r="V78" i="19" l="1"/>
  <c r="V76" i="19"/>
  <c r="Y78" i="19"/>
  <c r="Y76" i="19"/>
  <c r="W78" i="19"/>
  <c r="W76" i="19"/>
  <c r="AA76" i="19"/>
  <c r="AA78" i="19"/>
  <c r="Z78" i="19"/>
  <c r="Z76" i="19"/>
  <c r="X76" i="19"/>
  <c r="X78" i="19"/>
  <c r="X82" i="19" l="1"/>
  <c r="X79" i="19"/>
  <c r="Z82" i="19"/>
  <c r="Z79" i="19"/>
  <c r="AA79" i="19"/>
  <c r="AA82" i="19"/>
  <c r="W79" i="19"/>
  <c r="W82" i="19"/>
  <c r="Y82" i="19"/>
  <c r="Y79" i="19"/>
  <c r="V82" i="19"/>
  <c r="V79" i="19"/>
  <c r="Y83" i="19" l="1"/>
  <c r="Y86" i="19"/>
  <c r="V83" i="19"/>
  <c r="V86" i="19"/>
  <c r="AA83" i="19"/>
  <c r="AA86" i="19"/>
  <c r="W86" i="19"/>
  <c r="W83" i="19"/>
  <c r="Z86" i="19"/>
  <c r="Z83" i="19"/>
  <c r="X83" i="19"/>
  <c r="X86" i="19"/>
  <c r="X87" i="19" l="1"/>
  <c r="X89" i="19"/>
  <c r="Z89" i="19"/>
  <c r="Z87" i="19"/>
  <c r="W87" i="19"/>
  <c r="W89" i="19"/>
  <c r="AA87" i="19"/>
  <c r="AA89" i="19"/>
  <c r="V89" i="19"/>
  <c r="V87" i="19"/>
  <c r="Y89" i="19"/>
  <c r="Y87" i="19"/>
  <c r="V95" i="19" l="1"/>
  <c r="V90" i="19"/>
  <c r="W90" i="19"/>
  <c r="W95" i="19"/>
  <c r="Y95" i="19"/>
  <c r="Y90" i="19"/>
  <c r="Z90" i="19"/>
  <c r="Z95" i="19"/>
  <c r="X95" i="19"/>
  <c r="X90" i="19"/>
  <c r="AA95" i="19"/>
  <c r="AA90" i="19"/>
  <c r="AA98" i="19" l="1"/>
  <c r="AA96" i="19"/>
  <c r="X98" i="19"/>
  <c r="X96" i="19"/>
  <c r="Y98" i="19"/>
  <c r="Y96" i="19"/>
  <c r="Z98" i="19"/>
  <c r="Z96" i="19"/>
  <c r="W98" i="19"/>
  <c r="W96" i="19"/>
  <c r="V96" i="19"/>
  <c r="V98" i="19"/>
  <c r="W99" i="19" l="1"/>
  <c r="W104" i="19"/>
  <c r="Y104" i="19"/>
  <c r="Y99" i="19"/>
  <c r="X104" i="19"/>
  <c r="X99" i="19"/>
  <c r="V99" i="19"/>
  <c r="V104" i="19"/>
  <c r="Z99" i="19"/>
  <c r="Z104" i="19"/>
  <c r="AA104" i="19"/>
  <c r="AA99" i="19"/>
  <c r="AA105" i="19" l="1"/>
  <c r="AA109" i="19"/>
  <c r="X109" i="19"/>
  <c r="X105" i="19"/>
  <c r="Y109" i="19"/>
  <c r="Y105" i="19"/>
  <c r="Z109" i="19"/>
  <c r="Z105" i="19"/>
  <c r="AM17" i="19"/>
  <c r="AV17" i="19" s="1"/>
  <c r="W105" i="19"/>
  <c r="W109" i="19"/>
  <c r="V105" i="19"/>
  <c r="V109" i="19"/>
  <c r="AM12" i="19"/>
  <c r="AV12" i="19" s="1"/>
  <c r="AN12" i="19" l="1"/>
  <c r="AW12" i="19" s="1"/>
  <c r="Y116" i="19"/>
  <c r="Y110" i="19"/>
  <c r="Z110" i="19"/>
  <c r="Z116" i="19"/>
  <c r="W116" i="19"/>
  <c r="W110" i="19"/>
  <c r="X116" i="19"/>
  <c r="X110" i="19"/>
  <c r="V110" i="19"/>
  <c r="V116" i="19"/>
  <c r="AA110" i="19"/>
  <c r="AA116" i="19"/>
  <c r="W122" i="19" l="1"/>
  <c r="W117" i="19"/>
  <c r="X117" i="19"/>
  <c r="X122" i="19"/>
  <c r="Z117" i="19"/>
  <c r="Z122" i="19"/>
  <c r="AA117" i="19"/>
  <c r="AA122" i="19"/>
  <c r="Y122" i="19"/>
  <c r="Y117" i="19"/>
  <c r="V122" i="19"/>
  <c r="V117" i="19"/>
  <c r="AN17" i="19"/>
  <c r="AW17" i="19" s="1"/>
  <c r="AA127" i="19" l="1"/>
  <c r="AA130" i="19" s="1"/>
  <c r="AA132" i="19" s="1"/>
  <c r="AA123" i="19"/>
  <c r="Y123" i="19"/>
  <c r="Y127" i="19"/>
  <c r="Y130" i="19" s="1"/>
  <c r="Y132" i="19" s="1"/>
  <c r="Z123" i="19"/>
  <c r="Z127" i="19"/>
  <c r="Z130" i="19" s="1"/>
  <c r="Z132" i="19" s="1"/>
  <c r="X127" i="19"/>
  <c r="X130" i="19" s="1"/>
  <c r="X132" i="19" s="1"/>
  <c r="X123" i="19"/>
  <c r="V127" i="19"/>
  <c r="V130" i="19" s="1"/>
  <c r="V132" i="19" s="1"/>
  <c r="V123" i="19"/>
  <c r="W123" i="19"/>
  <c r="W127" i="19"/>
  <c r="W130" i="19" s="1"/>
  <c r="W132" i="19" s="1"/>
  <c r="AI12" i="19" l="1"/>
  <c r="AJ12" i="19" s="1"/>
  <c r="AO12" i="19"/>
  <c r="X147" i="19"/>
  <c r="X157" i="19" s="1"/>
  <c r="X133" i="19"/>
  <c r="Z147" i="19"/>
  <c r="Z157" i="19" s="1"/>
  <c r="Z133" i="19"/>
  <c r="Y133" i="19"/>
  <c r="Y147" i="19"/>
  <c r="Y157" i="19" s="1"/>
  <c r="W147" i="19"/>
  <c r="W157" i="19" s="1"/>
  <c r="W133" i="19"/>
  <c r="V133" i="19"/>
  <c r="V147" i="19"/>
  <c r="V157" i="19" s="1"/>
  <c r="AA147" i="19"/>
  <c r="AA157" i="19" s="1"/>
  <c r="AA133" i="19"/>
  <c r="AO17" i="19" l="1"/>
  <c r="AI17" i="19"/>
  <c r="AJ17" i="19" s="1"/>
  <c r="AR12" i="19"/>
  <c r="AS12" i="19" s="1"/>
  <c r="AX12" i="19"/>
  <c r="BA12" i="19" s="1"/>
  <c r="BB12" i="19" s="1"/>
  <c r="AR17" i="19" l="1"/>
  <c r="AS17" i="19" s="1"/>
  <c r="AX17" i="19"/>
  <c r="BA17" i="19" s="1"/>
  <c r="BB17" i="19" s="1"/>
  <c r="AV14" i="15" l="1"/>
  <c r="BE14" i="15" l="1"/>
  <c r="BE142" i="15" l="1"/>
  <c r="BE141" i="15"/>
  <c r="BE140" i="15"/>
  <c r="BE139" i="15"/>
  <c r="BE127" i="15"/>
  <c r="BE126" i="15"/>
  <c r="BE125" i="15"/>
  <c r="BE124" i="15"/>
  <c r="BE110" i="15"/>
  <c r="BE109" i="15"/>
  <c r="BE108" i="15"/>
  <c r="BE107" i="15"/>
  <c r="BE46" i="15"/>
  <c r="BE93" i="15"/>
  <c r="BE92" i="15"/>
  <c r="BE91" i="15"/>
  <c r="BE90" i="15"/>
  <c r="BE168" i="15"/>
  <c r="BE40" i="15"/>
  <c r="BE55" i="15"/>
  <c r="BE74" i="15"/>
  <c r="BE51" i="15"/>
  <c r="BE96" i="15"/>
  <c r="BE162" i="15"/>
  <c r="BE167" i="15"/>
  <c r="BE156" i="15"/>
  <c r="BE71" i="15"/>
  <c r="BE99" i="15"/>
  <c r="BE111" i="15"/>
  <c r="BE27" i="15"/>
  <c r="BE123" i="15"/>
  <c r="BE35" i="15"/>
  <c r="BE72" i="15"/>
  <c r="BE86" i="15"/>
  <c r="BE56" i="15"/>
  <c r="BE73" i="15"/>
  <c r="BE36" i="15"/>
  <c r="BE137" i="15"/>
  <c r="BE58" i="15"/>
  <c r="BE25" i="15"/>
  <c r="BE38" i="15"/>
  <c r="BE30" i="15"/>
  <c r="BE33" i="15"/>
  <c r="BE171" i="15"/>
  <c r="BE105" i="15"/>
  <c r="BE172" i="15"/>
  <c r="BE98" i="15"/>
  <c r="BE62" i="15"/>
  <c r="BE50" i="15"/>
  <c r="BE143" i="15"/>
  <c r="BE53" i="15"/>
  <c r="BE157" i="15"/>
  <c r="BE155" i="15"/>
  <c r="BE153" i="15"/>
  <c r="BE170" i="15"/>
  <c r="BE97" i="15"/>
  <c r="BE85" i="15"/>
  <c r="BE78" i="15"/>
  <c r="BE31" i="15"/>
  <c r="BE34" i="15"/>
  <c r="BE42" i="15"/>
  <c r="BE41" i="15"/>
  <c r="BE166" i="15"/>
  <c r="BE138" i="15"/>
  <c r="BE131" i="15"/>
  <c r="BE121" i="15"/>
  <c r="BE61" i="15"/>
  <c r="BE54" i="15"/>
  <c r="BE106" i="15"/>
  <c r="BE60" i="15"/>
  <c r="BE159" i="15"/>
  <c r="BE161" i="15"/>
  <c r="BE28" i="15"/>
  <c r="BE82" i="15"/>
  <c r="BE122" i="15"/>
  <c r="BE145" i="15"/>
  <c r="BE158" i="15"/>
  <c r="BE39" i="15"/>
  <c r="BE57" i="15"/>
  <c r="BE81" i="15"/>
  <c r="BE169" i="15"/>
  <c r="BE52" i="15"/>
  <c r="BE63" i="15"/>
  <c r="BE133" i="15"/>
  <c r="BE148" i="15"/>
  <c r="BE75" i="15"/>
  <c r="BE102" i="15"/>
  <c r="BE116" i="15"/>
  <c r="BE59" i="15"/>
  <c r="BE173" i="15"/>
  <c r="BE32" i="15"/>
  <c r="BE89" i="15"/>
  <c r="BE154" i="15"/>
  <c r="BE152" i="15"/>
  <c r="BE45" i="15"/>
  <c r="AP13" i="15" l="1"/>
  <c r="AQ13" i="15" s="1"/>
  <c r="AU13" i="15"/>
  <c r="AP154" i="15"/>
  <c r="AQ154" i="15" s="1"/>
  <c r="AP45" i="15" l="1"/>
  <c r="AQ45" i="15" s="1"/>
  <c r="AP152" i="15"/>
  <c r="AQ152" i="15" s="1"/>
  <c r="AU14" i="15"/>
  <c r="AP14" i="15"/>
  <c r="AQ14" i="15" s="1"/>
  <c r="BD13" i="15"/>
  <c r="BH13" i="15" s="1"/>
  <c r="BI13" i="15" s="1"/>
  <c r="AY13" i="15"/>
  <c r="AZ13" i="15" s="1"/>
  <c r="BD14" i="15" l="1"/>
  <c r="AY14" i="15"/>
  <c r="AZ14" i="15" s="1"/>
  <c r="AP46" i="15"/>
  <c r="AQ46" i="15" s="1"/>
  <c r="BD139" i="15" l="1"/>
  <c r="BD142" i="15"/>
  <c r="BD140" i="15"/>
  <c r="BD141" i="15"/>
  <c r="BD124" i="15"/>
  <c r="BD127" i="15"/>
  <c r="BD125" i="15"/>
  <c r="BD126" i="15"/>
  <c r="BD107" i="15"/>
  <c r="BD110" i="15"/>
  <c r="BD109" i="15"/>
  <c r="BD108" i="15"/>
  <c r="BD46" i="15"/>
  <c r="BH46" i="15" s="1"/>
  <c r="BI46" i="15" s="1"/>
  <c r="BD90" i="15"/>
  <c r="BD93" i="15"/>
  <c r="BD92" i="15"/>
  <c r="BD91" i="15"/>
  <c r="BD63" i="15"/>
  <c r="BH63" i="15" s="1"/>
  <c r="BI63" i="15" s="1"/>
  <c r="BD158" i="15"/>
  <c r="BH158" i="15" s="1"/>
  <c r="BI158" i="15" s="1"/>
  <c r="BD35" i="15"/>
  <c r="BH35" i="15" s="1"/>
  <c r="BI35" i="15" s="1"/>
  <c r="BD53" i="15"/>
  <c r="BH53" i="15" s="1"/>
  <c r="BI53" i="15" s="1"/>
  <c r="BD32" i="15"/>
  <c r="BH32" i="15" s="1"/>
  <c r="BI32" i="15" s="1"/>
  <c r="BD98" i="15"/>
  <c r="BH98" i="15" s="1"/>
  <c r="BI98" i="15" s="1"/>
  <c r="BD105" i="15"/>
  <c r="BH105" i="15" s="1"/>
  <c r="BI105" i="15" s="1"/>
  <c r="BD61" i="15"/>
  <c r="BH61" i="15" s="1"/>
  <c r="BI61" i="15" s="1"/>
  <c r="BD133" i="15"/>
  <c r="BH133" i="15" s="1"/>
  <c r="BI133" i="15" s="1"/>
  <c r="BD54" i="15"/>
  <c r="BH54" i="15" s="1"/>
  <c r="BI54" i="15" s="1"/>
  <c r="BD52" i="15"/>
  <c r="BH52" i="15" s="1"/>
  <c r="BI52" i="15" s="1"/>
  <c r="BD34" i="15"/>
  <c r="BH34" i="15" s="1"/>
  <c r="BI34" i="15" s="1"/>
  <c r="BD166" i="15"/>
  <c r="BH166" i="15" s="1"/>
  <c r="BI166" i="15" s="1"/>
  <c r="BD137" i="15"/>
  <c r="BH137" i="15" s="1"/>
  <c r="BI137" i="15" s="1"/>
  <c r="BD58" i="15"/>
  <c r="BH58" i="15" s="1"/>
  <c r="BI58" i="15" s="1"/>
  <c r="BD167" i="15"/>
  <c r="BH167" i="15" s="1"/>
  <c r="BI167" i="15" s="1"/>
  <c r="BD73" i="15"/>
  <c r="BH73" i="15" s="1"/>
  <c r="BI73" i="15" s="1"/>
  <c r="BD171" i="15"/>
  <c r="BH171" i="15" s="1"/>
  <c r="BI171" i="15" s="1"/>
  <c r="BD121" i="15"/>
  <c r="BH121" i="15" s="1"/>
  <c r="BI121" i="15" s="1"/>
  <c r="BD62" i="15"/>
  <c r="BH62" i="15" s="1"/>
  <c r="BI62" i="15" s="1"/>
  <c r="BD56" i="15"/>
  <c r="BH56" i="15" s="1"/>
  <c r="BI56" i="15" s="1"/>
  <c r="BD28" i="15"/>
  <c r="BH28" i="15" s="1"/>
  <c r="BI28" i="15" s="1"/>
  <c r="BD60" i="15"/>
  <c r="BH60" i="15" s="1"/>
  <c r="BI60" i="15" s="1"/>
  <c r="BD41" i="15"/>
  <c r="BH41" i="15" s="1"/>
  <c r="BI41" i="15" s="1"/>
  <c r="BD97" i="15"/>
  <c r="BH97" i="15" s="1"/>
  <c r="BI97" i="15" s="1"/>
  <c r="BD169" i="15"/>
  <c r="BH169" i="15" s="1"/>
  <c r="BI169" i="15" s="1"/>
  <c r="BD74" i="15"/>
  <c r="BH74" i="15" s="1"/>
  <c r="BI74" i="15" s="1"/>
  <c r="BD116" i="15"/>
  <c r="BH116" i="15" s="1"/>
  <c r="BI116" i="15" s="1"/>
  <c r="BD89" i="15"/>
  <c r="BH89" i="15" s="1"/>
  <c r="BI89" i="15" s="1"/>
  <c r="BD75" i="15"/>
  <c r="BH75" i="15" s="1"/>
  <c r="BI75" i="15" s="1"/>
  <c r="BD31" i="15"/>
  <c r="BH31" i="15" s="1"/>
  <c r="BI31" i="15" s="1"/>
  <c r="BD153" i="15"/>
  <c r="BH153" i="15" s="1"/>
  <c r="BI153" i="15" s="1"/>
  <c r="BD50" i="15"/>
  <c r="BH50" i="15" s="1"/>
  <c r="BI50" i="15" s="1"/>
  <c r="BD156" i="15"/>
  <c r="BH156" i="15" s="1"/>
  <c r="BI156" i="15" s="1"/>
  <c r="BD99" i="15"/>
  <c r="BH99" i="15" s="1"/>
  <c r="BI99" i="15" s="1"/>
  <c r="BD86" i="15"/>
  <c r="BH86" i="15" s="1"/>
  <c r="BI86" i="15" s="1"/>
  <c r="BD81" i="15"/>
  <c r="BH81" i="15" s="1"/>
  <c r="BI81" i="15" s="1"/>
  <c r="BD131" i="15"/>
  <c r="BH131" i="15" s="1"/>
  <c r="BI131" i="15" s="1"/>
  <c r="BD57" i="15"/>
  <c r="BH57" i="15" s="1"/>
  <c r="BI57" i="15" s="1"/>
  <c r="BD155" i="15"/>
  <c r="BH155" i="15" s="1"/>
  <c r="BI155" i="15" s="1"/>
  <c r="BD36" i="15"/>
  <c r="BH36" i="15" s="1"/>
  <c r="BI36" i="15" s="1"/>
  <c r="BD122" i="15"/>
  <c r="BH122" i="15" s="1"/>
  <c r="BI122" i="15" s="1"/>
  <c r="BD168" i="15"/>
  <c r="BH168" i="15" s="1"/>
  <c r="BI168" i="15" s="1"/>
  <c r="BD157" i="15"/>
  <c r="BH157" i="15" s="1"/>
  <c r="BI157" i="15" s="1"/>
  <c r="BD161" i="15"/>
  <c r="BH161" i="15" s="1"/>
  <c r="BI161" i="15" s="1"/>
  <c r="BD55" i="15"/>
  <c r="BH55" i="15" s="1"/>
  <c r="BI55" i="15" s="1"/>
  <c r="BD162" i="15"/>
  <c r="BH162" i="15" s="1"/>
  <c r="BI162" i="15" s="1"/>
  <c r="BD39" i="15"/>
  <c r="BH39" i="15" s="1"/>
  <c r="BI39" i="15" s="1"/>
  <c r="BD25" i="15"/>
  <c r="BH25" i="15" s="1"/>
  <c r="BI25" i="15" s="1"/>
  <c r="BD143" i="15"/>
  <c r="BH143" i="15" s="1"/>
  <c r="BI143" i="15" s="1"/>
  <c r="BD27" i="15"/>
  <c r="BH27" i="15" s="1"/>
  <c r="BI27" i="15" s="1"/>
  <c r="BD172" i="15"/>
  <c r="BH172" i="15" s="1"/>
  <c r="BI172" i="15" s="1"/>
  <c r="BD106" i="15"/>
  <c r="BH106" i="15" s="1"/>
  <c r="BI106" i="15" s="1"/>
  <c r="BD40" i="15"/>
  <c r="BH40" i="15" s="1"/>
  <c r="BI40" i="15" s="1"/>
  <c r="BD170" i="15"/>
  <c r="BH170" i="15" s="1"/>
  <c r="BI170" i="15" s="1"/>
  <c r="BD159" i="15"/>
  <c r="BH159" i="15" s="1"/>
  <c r="BI159" i="15" s="1"/>
  <c r="BD145" i="15"/>
  <c r="BH145" i="15" s="1"/>
  <c r="BI145" i="15" s="1"/>
  <c r="BD51" i="15"/>
  <c r="BH51" i="15" s="1"/>
  <c r="BI51" i="15" s="1"/>
  <c r="BD148" i="15"/>
  <c r="BH148" i="15" s="1"/>
  <c r="BI148" i="15" s="1"/>
  <c r="BD30" i="15"/>
  <c r="BH30" i="15" s="1"/>
  <c r="BI30" i="15" s="1"/>
  <c r="BD123" i="15"/>
  <c r="BH123" i="15" s="1"/>
  <c r="BI123" i="15" s="1"/>
  <c r="BD42" i="15"/>
  <c r="BH42" i="15" s="1"/>
  <c r="BI42" i="15" s="1"/>
  <c r="BD78" i="15"/>
  <c r="BH78" i="15" s="1"/>
  <c r="BI78" i="15" s="1"/>
  <c r="BD85" i="15"/>
  <c r="BH85" i="15" s="1"/>
  <c r="BI85" i="15" s="1"/>
  <c r="BD59" i="15"/>
  <c r="BH59" i="15" s="1"/>
  <c r="BI59" i="15" s="1"/>
  <c r="BD111" i="15"/>
  <c r="BH111" i="15" s="1"/>
  <c r="BI111" i="15" s="1"/>
  <c r="BD71" i="15"/>
  <c r="BH71" i="15" s="1"/>
  <c r="BI71" i="15" s="1"/>
  <c r="BD33" i="15"/>
  <c r="BH33" i="15" s="1"/>
  <c r="BI33" i="15" s="1"/>
  <c r="BD82" i="15"/>
  <c r="BH82" i="15" s="1"/>
  <c r="BI82" i="15" s="1"/>
  <c r="BD102" i="15"/>
  <c r="BH102" i="15" s="1"/>
  <c r="BI102" i="15" s="1"/>
  <c r="BD173" i="15"/>
  <c r="BH173" i="15" s="1"/>
  <c r="BI173" i="15" s="1"/>
  <c r="BD38" i="15"/>
  <c r="BH38" i="15" s="1"/>
  <c r="BI38" i="15" s="1"/>
  <c r="BD72" i="15"/>
  <c r="BH72" i="15" s="1"/>
  <c r="BI72" i="15" s="1"/>
  <c r="BD96" i="15"/>
  <c r="BH96" i="15" s="1"/>
  <c r="BI96" i="15" s="1"/>
  <c r="BD138" i="15"/>
  <c r="BH138" i="15" s="1"/>
  <c r="BI138" i="15" s="1"/>
  <c r="BH14" i="15"/>
  <c r="BI14" i="15" s="1"/>
  <c r="BD154" i="15"/>
  <c r="BH154" i="15" s="1"/>
  <c r="BI154" i="15" s="1"/>
  <c r="BD45" i="15"/>
  <c r="BH45" i="15" s="1"/>
  <c r="BI45" i="15" s="1"/>
  <c r="BD152" i="15"/>
  <c r="BH152" i="15" s="1"/>
  <c r="BI152" i="15" s="1"/>
  <c r="BH141" i="15" l="1"/>
  <c r="BI141" i="15" s="1"/>
  <c r="BH140" i="15"/>
  <c r="BI140" i="15" s="1"/>
  <c r="BH142" i="15"/>
  <c r="BI142" i="15" s="1"/>
  <c r="BH139" i="15"/>
  <c r="BI139" i="15" s="1"/>
  <c r="BH126" i="15"/>
  <c r="BI126" i="15" s="1"/>
  <c r="BH125" i="15"/>
  <c r="BI125" i="15" s="1"/>
  <c r="BH127" i="15"/>
  <c r="BI127" i="15" s="1"/>
  <c r="BH124" i="15"/>
  <c r="BI124" i="15" s="1"/>
  <c r="BH108" i="15"/>
  <c r="BI108" i="15" s="1"/>
  <c r="BH109" i="15"/>
  <c r="BI109" i="15" s="1"/>
  <c r="BH110" i="15"/>
  <c r="BI110" i="15" s="1"/>
  <c r="BH107" i="15"/>
  <c r="BI107" i="15" s="1"/>
  <c r="BH91" i="15"/>
  <c r="BI91" i="15" s="1"/>
  <c r="BH92" i="15"/>
  <c r="BI92" i="15" s="1"/>
  <c r="BH93" i="15"/>
  <c r="BI93" i="15" s="1"/>
  <c r="BH90" i="15"/>
  <c r="BI90" i="15" s="1"/>
  <c r="AH29" i="15" l="1"/>
  <c r="BE26" i="15"/>
  <c r="AV21" i="15"/>
  <c r="BE47" i="15"/>
  <c r="BE21" i="15" l="1"/>
  <c r="AH43" i="15"/>
  <c r="AH48" i="15"/>
  <c r="AV29" i="15"/>
  <c r="BE29" i="15"/>
  <c r="AT141" i="15" l="1"/>
  <c r="AT142" i="15"/>
  <c r="AT140" i="15"/>
  <c r="AT139" i="15"/>
  <c r="AT126" i="15"/>
  <c r="AT125" i="15"/>
  <c r="AT127" i="15"/>
  <c r="AT124" i="15"/>
  <c r="AT109" i="15"/>
  <c r="AT108" i="15"/>
  <c r="AT110" i="15"/>
  <c r="AT107" i="15"/>
  <c r="AT92" i="15"/>
  <c r="AT91" i="15"/>
  <c r="AT93" i="15"/>
  <c r="AT90" i="15"/>
  <c r="AH49" i="15"/>
  <c r="AV48" i="15"/>
  <c r="BE48" i="15"/>
  <c r="AH134" i="15"/>
  <c r="AH66" i="15"/>
  <c r="AH44" i="15"/>
  <c r="AV46" i="15"/>
  <c r="AV173" i="15"/>
  <c r="AV171" i="15"/>
  <c r="AV169" i="15"/>
  <c r="AV41" i="15"/>
  <c r="AV105" i="15"/>
  <c r="AV75" i="15"/>
  <c r="AV42" i="15"/>
  <c r="AV56" i="15"/>
  <c r="AV85" i="15"/>
  <c r="AV123" i="15"/>
  <c r="AV52" i="15"/>
  <c r="AV170" i="15"/>
  <c r="AV31" i="15"/>
  <c r="AV121" i="15"/>
  <c r="AV71" i="15"/>
  <c r="AV133" i="15"/>
  <c r="AV137" i="15"/>
  <c r="AV34" i="15"/>
  <c r="AV28" i="15"/>
  <c r="AV155" i="15"/>
  <c r="AV39" i="15"/>
  <c r="AV50" i="15"/>
  <c r="AV99" i="15"/>
  <c r="AV159" i="15"/>
  <c r="AV54" i="15"/>
  <c r="AV81" i="15"/>
  <c r="AV168" i="15"/>
  <c r="AV78" i="15"/>
  <c r="AV61" i="15"/>
  <c r="AV43" i="15"/>
  <c r="AV72" i="15"/>
  <c r="AV116" i="15"/>
  <c r="AV63" i="15"/>
  <c r="AV55" i="15"/>
  <c r="AV158" i="15"/>
  <c r="AV96" i="15"/>
  <c r="AV53" i="15"/>
  <c r="AV40" i="15"/>
  <c r="AV172" i="15"/>
  <c r="AV106" i="15"/>
  <c r="AV86" i="15"/>
  <c r="AV157" i="15"/>
  <c r="AV36" i="15"/>
  <c r="AV97" i="15"/>
  <c r="AV145" i="15"/>
  <c r="AV62" i="15"/>
  <c r="BE43" i="15"/>
  <c r="AV35" i="15"/>
  <c r="AV156" i="15"/>
  <c r="AV27" i="15"/>
  <c r="AV74" i="15"/>
  <c r="AV58" i="15"/>
  <c r="AV82" i="15"/>
  <c r="AV154" i="15"/>
  <c r="AV51" i="15"/>
  <c r="AV89" i="15"/>
  <c r="AV138" i="15"/>
  <c r="AV122" i="15"/>
  <c r="AV33" i="15"/>
  <c r="AV148" i="15"/>
  <c r="AV59" i="15"/>
  <c r="AV167" i="15"/>
  <c r="AV38" i="15"/>
  <c r="AV57" i="15"/>
  <c r="AV153" i="15"/>
  <c r="AV98" i="15"/>
  <c r="AV152" i="15"/>
  <c r="AV32" i="15"/>
  <c r="AV161" i="15"/>
  <c r="AV73" i="15"/>
  <c r="AV166" i="15"/>
  <c r="AV30" i="15"/>
  <c r="AV162" i="15"/>
  <c r="AV45" i="15"/>
  <c r="AV111" i="15"/>
  <c r="AV143" i="15"/>
  <c r="AV102" i="15"/>
  <c r="AV131" i="15"/>
  <c r="AV25" i="15"/>
  <c r="AV60" i="15"/>
  <c r="AV26" i="15"/>
  <c r="AV47" i="15"/>
  <c r="AH67" i="15" l="1"/>
  <c r="AV66" i="15"/>
  <c r="BE66" i="15"/>
  <c r="BE68" i="15" l="1"/>
  <c r="AV68" i="15"/>
  <c r="AH69" i="15"/>
  <c r="AH76" i="15" l="1"/>
  <c r="AH70" i="15"/>
  <c r="BE69" i="15"/>
  <c r="AV69" i="15"/>
  <c r="AH77" i="15" l="1"/>
  <c r="AH79" i="15"/>
  <c r="AV76" i="15"/>
  <c r="BE76" i="15"/>
  <c r="AH83" i="15" l="1"/>
  <c r="AH80" i="15"/>
  <c r="AV79" i="15"/>
  <c r="BE79" i="15"/>
  <c r="AH84" i="15" l="1"/>
  <c r="AH87" i="15"/>
  <c r="BE83" i="15"/>
  <c r="AV83" i="15"/>
  <c r="AH88" i="15" l="1"/>
  <c r="AH94" i="15"/>
  <c r="AV87" i="15"/>
  <c r="BE87" i="15"/>
  <c r="AH100" i="15" l="1"/>
  <c r="AH95" i="15"/>
  <c r="BE94" i="15"/>
  <c r="AV94" i="15"/>
  <c r="AH101" i="15" l="1"/>
  <c r="AH103" i="15"/>
  <c r="BE100" i="15"/>
  <c r="AV100" i="15"/>
  <c r="AH113" i="15" l="1"/>
  <c r="AH104" i="15"/>
  <c r="BE103" i="15"/>
  <c r="AV103" i="15"/>
  <c r="AH114" i="15" l="1"/>
  <c r="AH118" i="15"/>
  <c r="AV113" i="15"/>
  <c r="BE113" i="15"/>
  <c r="AH129" i="15" l="1"/>
  <c r="AH119" i="15"/>
  <c r="AV118" i="15"/>
  <c r="BE118" i="15"/>
  <c r="AH130" i="15" l="1"/>
  <c r="AH135" i="15"/>
  <c r="BE129" i="15"/>
  <c r="AV129" i="15"/>
  <c r="AH144" i="15" l="1"/>
  <c r="AH136" i="15"/>
  <c r="BE135" i="15"/>
  <c r="AV135" i="15"/>
  <c r="AH147" i="15" l="1"/>
  <c r="BE144" i="15"/>
  <c r="AV144" i="15"/>
  <c r="AH149" i="15" l="1"/>
  <c r="BE147" i="15"/>
  <c r="AV147" i="15"/>
  <c r="AH150" i="15" l="1"/>
  <c r="AH164" i="15"/>
  <c r="BE149" i="15"/>
  <c r="AV149" i="15"/>
  <c r="AH174" i="15" l="1"/>
  <c r="BE164" i="15"/>
  <c r="AV164" i="15"/>
  <c r="BE174" i="15" l="1"/>
  <c r="AV174" i="15"/>
  <c r="AU21" i="15" l="1"/>
  <c r="AP21" i="15"/>
  <c r="AQ21" i="15" s="1"/>
  <c r="BD47" i="15"/>
  <c r="BH47" i="15" s="1"/>
  <c r="BI47" i="15" s="1"/>
  <c r="AP47" i="15"/>
  <c r="AQ47" i="15" s="1"/>
  <c r="AG29" i="15" l="1"/>
  <c r="BD26" i="15"/>
  <c r="BH26" i="15" s="1"/>
  <c r="BI26" i="15" s="1"/>
  <c r="AP26" i="15"/>
  <c r="AQ26" i="15" s="1"/>
  <c r="BD21" i="15"/>
  <c r="BH21" i="15" s="1"/>
  <c r="BI21" i="15" s="1"/>
  <c r="AY21" i="15"/>
  <c r="AZ21" i="15" s="1"/>
  <c r="AG43" i="15" l="1"/>
  <c r="AG48" i="15"/>
  <c r="AU29" i="15"/>
  <c r="AY29" i="15" s="1"/>
  <c r="AZ29" i="15" s="1"/>
  <c r="BD29" i="15"/>
  <c r="BH29" i="15" s="1"/>
  <c r="BI29" i="15" s="1"/>
  <c r="AP29" i="15"/>
  <c r="AQ29" i="15" s="1"/>
  <c r="AG49" i="15" l="1"/>
  <c r="AU48" i="15"/>
  <c r="AY48" i="15" s="1"/>
  <c r="AZ48" i="15" s="1"/>
  <c r="BD48" i="15"/>
  <c r="BH48" i="15" s="1"/>
  <c r="BI48" i="15" s="1"/>
  <c r="AP48" i="15"/>
  <c r="AQ48" i="15" s="1"/>
  <c r="AG44" i="15"/>
  <c r="AG134" i="15"/>
  <c r="AG66" i="15"/>
  <c r="AU46" i="15"/>
  <c r="AY46" i="15" s="1"/>
  <c r="AZ46" i="15" s="1"/>
  <c r="AU61" i="15"/>
  <c r="AY61" i="15" s="1"/>
  <c r="AZ61" i="15" s="1"/>
  <c r="AU35" i="15"/>
  <c r="AY35" i="15" s="1"/>
  <c r="AZ35" i="15" s="1"/>
  <c r="AU131" i="15"/>
  <c r="AY131" i="15" s="1"/>
  <c r="AZ131" i="15" s="1"/>
  <c r="AU171" i="15"/>
  <c r="AY171" i="15" s="1"/>
  <c r="AZ171" i="15" s="1"/>
  <c r="AU74" i="15"/>
  <c r="AY74" i="15" s="1"/>
  <c r="AZ74" i="15" s="1"/>
  <c r="AU156" i="15"/>
  <c r="AY156" i="15" s="1"/>
  <c r="AZ156" i="15" s="1"/>
  <c r="AU25" i="15"/>
  <c r="AY25" i="15" s="1"/>
  <c r="AZ25" i="15" s="1"/>
  <c r="AU158" i="15"/>
  <c r="AY158" i="15" s="1"/>
  <c r="AZ158" i="15" s="1"/>
  <c r="AU85" i="15"/>
  <c r="AY85" i="15" s="1"/>
  <c r="AZ85" i="15" s="1"/>
  <c r="AU51" i="15"/>
  <c r="AY51" i="15" s="1"/>
  <c r="AZ51" i="15" s="1"/>
  <c r="AU116" i="15"/>
  <c r="AY116" i="15" s="1"/>
  <c r="AZ116" i="15" s="1"/>
  <c r="AU58" i="15"/>
  <c r="AY58" i="15" s="1"/>
  <c r="AZ58" i="15" s="1"/>
  <c r="AU152" i="15"/>
  <c r="AY152" i="15" s="1"/>
  <c r="AZ152" i="15" s="1"/>
  <c r="AU159" i="15"/>
  <c r="AY159" i="15" s="1"/>
  <c r="AZ159" i="15" s="1"/>
  <c r="AU62" i="15"/>
  <c r="AY62" i="15" s="1"/>
  <c r="AZ62" i="15" s="1"/>
  <c r="AU169" i="15"/>
  <c r="AY169" i="15" s="1"/>
  <c r="AZ169" i="15" s="1"/>
  <c r="AU148" i="15"/>
  <c r="AY148" i="15" s="1"/>
  <c r="AZ148" i="15" s="1"/>
  <c r="AU72" i="15"/>
  <c r="AY72" i="15" s="1"/>
  <c r="AZ72" i="15" s="1"/>
  <c r="AU60" i="15"/>
  <c r="AY60" i="15" s="1"/>
  <c r="AZ60" i="15" s="1"/>
  <c r="AU172" i="15"/>
  <c r="AY172" i="15" s="1"/>
  <c r="AZ172" i="15" s="1"/>
  <c r="AU97" i="15"/>
  <c r="AY97" i="15" s="1"/>
  <c r="AZ97" i="15" s="1"/>
  <c r="AU99" i="15"/>
  <c r="AY99" i="15" s="1"/>
  <c r="AZ99" i="15" s="1"/>
  <c r="AU63" i="15"/>
  <c r="AY63" i="15" s="1"/>
  <c r="AZ63" i="15" s="1"/>
  <c r="AU137" i="15"/>
  <c r="AY137" i="15" s="1"/>
  <c r="AZ137" i="15" s="1"/>
  <c r="AU102" i="15"/>
  <c r="AY102" i="15" s="1"/>
  <c r="AZ102" i="15" s="1"/>
  <c r="AU43" i="15"/>
  <c r="AY43" i="15" s="1"/>
  <c r="AZ43" i="15" s="1"/>
  <c r="AU57" i="15"/>
  <c r="AY57" i="15" s="1"/>
  <c r="AZ57" i="15" s="1"/>
  <c r="AU123" i="15"/>
  <c r="AY123" i="15" s="1"/>
  <c r="AZ123" i="15" s="1"/>
  <c r="AU157" i="15"/>
  <c r="AY157" i="15" s="1"/>
  <c r="AZ157" i="15" s="1"/>
  <c r="AU133" i="15"/>
  <c r="AY133" i="15" s="1"/>
  <c r="AZ133" i="15" s="1"/>
  <c r="AU39" i="15"/>
  <c r="AY39" i="15" s="1"/>
  <c r="AZ39" i="15" s="1"/>
  <c r="AU31" i="15"/>
  <c r="AY31" i="15" s="1"/>
  <c r="AZ31" i="15" s="1"/>
  <c r="AU122" i="15"/>
  <c r="AY122" i="15" s="1"/>
  <c r="AZ122" i="15" s="1"/>
  <c r="AU106" i="15"/>
  <c r="AY106" i="15" s="1"/>
  <c r="AZ106" i="15" s="1"/>
  <c r="AU40" i="15"/>
  <c r="AY40" i="15" s="1"/>
  <c r="AZ40" i="15" s="1"/>
  <c r="AU170" i="15"/>
  <c r="AY170" i="15" s="1"/>
  <c r="AZ170" i="15" s="1"/>
  <c r="AU111" i="15"/>
  <c r="AY111" i="15" s="1"/>
  <c r="AZ111" i="15" s="1"/>
  <c r="AU78" i="15"/>
  <c r="AY78" i="15" s="1"/>
  <c r="AZ78" i="15" s="1"/>
  <c r="AU55" i="15"/>
  <c r="AY55" i="15" s="1"/>
  <c r="AZ55" i="15" s="1"/>
  <c r="AU166" i="15"/>
  <c r="AY166" i="15" s="1"/>
  <c r="AZ166" i="15" s="1"/>
  <c r="AU54" i="15"/>
  <c r="AY54" i="15" s="1"/>
  <c r="AZ54" i="15" s="1"/>
  <c r="AU75" i="15"/>
  <c r="AY75" i="15" s="1"/>
  <c r="AZ75" i="15" s="1"/>
  <c r="AU81" i="15"/>
  <c r="AY81" i="15" s="1"/>
  <c r="AZ81" i="15" s="1"/>
  <c r="AU53" i="15"/>
  <c r="AY53" i="15" s="1"/>
  <c r="AZ53" i="15" s="1"/>
  <c r="AU36" i="15"/>
  <c r="AY36" i="15" s="1"/>
  <c r="AZ36" i="15" s="1"/>
  <c r="AU52" i="15"/>
  <c r="AY52" i="15" s="1"/>
  <c r="AZ52" i="15" s="1"/>
  <c r="AU42" i="15"/>
  <c r="AY42" i="15" s="1"/>
  <c r="AZ42" i="15" s="1"/>
  <c r="AU86" i="15"/>
  <c r="AY86" i="15" s="1"/>
  <c r="AZ86" i="15" s="1"/>
  <c r="AU167" i="15"/>
  <c r="AY167" i="15" s="1"/>
  <c r="AZ167" i="15" s="1"/>
  <c r="AU145" i="15"/>
  <c r="AY145" i="15" s="1"/>
  <c r="AZ145" i="15" s="1"/>
  <c r="AU73" i="15"/>
  <c r="AY73" i="15" s="1"/>
  <c r="AZ73" i="15" s="1"/>
  <c r="AU173" i="15"/>
  <c r="AY173" i="15" s="1"/>
  <c r="AZ173" i="15" s="1"/>
  <c r="AU71" i="15"/>
  <c r="AY71" i="15" s="1"/>
  <c r="AZ71" i="15" s="1"/>
  <c r="BD43" i="15"/>
  <c r="BH43" i="15" s="1"/>
  <c r="BI43" i="15" s="1"/>
  <c r="AU30" i="15"/>
  <c r="AY30" i="15" s="1"/>
  <c r="AZ30" i="15" s="1"/>
  <c r="AU27" i="15"/>
  <c r="AY27" i="15" s="1"/>
  <c r="AZ27" i="15" s="1"/>
  <c r="AU34" i="15"/>
  <c r="AY34" i="15" s="1"/>
  <c r="AZ34" i="15" s="1"/>
  <c r="AU50" i="15"/>
  <c r="AY50" i="15" s="1"/>
  <c r="AZ50" i="15" s="1"/>
  <c r="AU41" i="15"/>
  <c r="AY41" i="15" s="1"/>
  <c r="AZ41" i="15" s="1"/>
  <c r="AU121" i="15"/>
  <c r="AY121" i="15" s="1"/>
  <c r="AZ121" i="15" s="1"/>
  <c r="AU89" i="15"/>
  <c r="AY89" i="15" s="1"/>
  <c r="AZ89" i="15" s="1"/>
  <c r="AU138" i="15"/>
  <c r="AY138" i="15" s="1"/>
  <c r="AZ138" i="15" s="1"/>
  <c r="AU38" i="15"/>
  <c r="AY38" i="15" s="1"/>
  <c r="AZ38" i="15" s="1"/>
  <c r="AU96" i="15"/>
  <c r="AY96" i="15" s="1"/>
  <c r="AZ96" i="15" s="1"/>
  <c r="AU82" i="15"/>
  <c r="AY82" i="15" s="1"/>
  <c r="AZ82" i="15" s="1"/>
  <c r="AU162" i="15"/>
  <c r="AY162" i="15" s="1"/>
  <c r="AZ162" i="15" s="1"/>
  <c r="AU154" i="15"/>
  <c r="AY154" i="15" s="1"/>
  <c r="AZ154" i="15" s="1"/>
  <c r="AU155" i="15"/>
  <c r="AY155" i="15" s="1"/>
  <c r="AZ155" i="15" s="1"/>
  <c r="AU59" i="15"/>
  <c r="AY59" i="15" s="1"/>
  <c r="AZ59" i="15" s="1"/>
  <c r="AU28" i="15"/>
  <c r="AY28" i="15" s="1"/>
  <c r="AZ28" i="15" s="1"/>
  <c r="AU153" i="15"/>
  <c r="AY153" i="15" s="1"/>
  <c r="AZ153" i="15" s="1"/>
  <c r="AU56" i="15"/>
  <c r="AY56" i="15" s="1"/>
  <c r="AZ56" i="15" s="1"/>
  <c r="AU105" i="15"/>
  <c r="AY105" i="15" s="1"/>
  <c r="AZ105" i="15" s="1"/>
  <c r="AU98" i="15"/>
  <c r="AY98" i="15" s="1"/>
  <c r="AZ98" i="15" s="1"/>
  <c r="AU161" i="15"/>
  <c r="AY161" i="15" s="1"/>
  <c r="AZ161" i="15" s="1"/>
  <c r="AU32" i="15"/>
  <c r="AY32" i="15" s="1"/>
  <c r="AZ32" i="15" s="1"/>
  <c r="AU143" i="15"/>
  <c r="AY143" i="15" s="1"/>
  <c r="AZ143" i="15" s="1"/>
  <c r="AU168" i="15"/>
  <c r="AY168" i="15" s="1"/>
  <c r="AZ168" i="15" s="1"/>
  <c r="AU33" i="15"/>
  <c r="AY33" i="15" s="1"/>
  <c r="AZ33" i="15" s="1"/>
  <c r="AU45" i="15"/>
  <c r="AY45" i="15" s="1"/>
  <c r="AZ45" i="15" s="1"/>
  <c r="AP43" i="15"/>
  <c r="AQ43" i="15" s="1"/>
  <c r="AU47" i="15"/>
  <c r="AY47" i="15" s="1"/>
  <c r="AZ47" i="15" s="1"/>
  <c r="AU26" i="15"/>
  <c r="AY26" i="15" s="1"/>
  <c r="AZ26" i="15" s="1"/>
  <c r="AG67" i="15" l="1"/>
  <c r="BD66" i="15"/>
  <c r="BH66" i="15" s="1"/>
  <c r="BI66" i="15" s="1"/>
  <c r="AU66" i="15"/>
  <c r="AY66" i="15" s="1"/>
  <c r="AZ66" i="15" s="1"/>
  <c r="AP66" i="15"/>
  <c r="AQ66" i="15" s="1"/>
  <c r="BD68" i="15" l="1"/>
  <c r="BH68" i="15" s="1"/>
  <c r="BI68" i="15" s="1"/>
  <c r="AU68" i="15"/>
  <c r="AY68" i="15" s="1"/>
  <c r="AZ68" i="15" s="1"/>
  <c r="AP68" i="15"/>
  <c r="AQ68" i="15" s="1"/>
  <c r="AG69" i="15"/>
  <c r="AG76" i="15" l="1"/>
  <c r="AG70" i="15"/>
  <c r="AU69" i="15"/>
  <c r="AY69" i="15" s="1"/>
  <c r="AZ69" i="15" s="1"/>
  <c r="BD69" i="15"/>
  <c r="BH69" i="15" s="1"/>
  <c r="BI69" i="15" s="1"/>
  <c r="AP69" i="15"/>
  <c r="AQ69" i="15" s="1"/>
  <c r="AG77" i="15" l="1"/>
  <c r="AG79" i="15"/>
  <c r="AU76" i="15"/>
  <c r="AY76" i="15" s="1"/>
  <c r="AZ76" i="15" s="1"/>
  <c r="BD76" i="15"/>
  <c r="BH76" i="15" s="1"/>
  <c r="BI76" i="15" s="1"/>
  <c r="AP76" i="15"/>
  <c r="AQ76" i="15" s="1"/>
  <c r="AG80" i="15" l="1"/>
  <c r="AG83" i="15"/>
  <c r="BD79" i="15"/>
  <c r="BH79" i="15" s="1"/>
  <c r="BI79" i="15" s="1"/>
  <c r="AU79" i="15"/>
  <c r="AY79" i="15" s="1"/>
  <c r="AZ79" i="15" s="1"/>
  <c r="AP79" i="15"/>
  <c r="AQ79" i="15" s="1"/>
  <c r="AG87" i="15" l="1"/>
  <c r="AG84" i="15"/>
  <c r="BD83" i="15"/>
  <c r="BH83" i="15" s="1"/>
  <c r="BI83" i="15" s="1"/>
  <c r="AU83" i="15"/>
  <c r="AY83" i="15" s="1"/>
  <c r="AZ83" i="15" s="1"/>
  <c r="AP83" i="15"/>
  <c r="AQ83" i="15" s="1"/>
  <c r="AG88" i="15" l="1"/>
  <c r="AG94" i="15"/>
  <c r="AU87" i="15"/>
  <c r="AY87" i="15" s="1"/>
  <c r="AZ87" i="15" s="1"/>
  <c r="BD87" i="15"/>
  <c r="BH87" i="15" s="1"/>
  <c r="BI87" i="15" s="1"/>
  <c r="AP87" i="15"/>
  <c r="AQ87" i="15" s="1"/>
  <c r="AG95" i="15" l="1"/>
  <c r="AG100" i="15"/>
  <c r="BD94" i="15"/>
  <c r="BH94" i="15" s="1"/>
  <c r="BI94" i="15" s="1"/>
  <c r="AU94" i="15"/>
  <c r="AY94" i="15" s="1"/>
  <c r="AZ94" i="15" s="1"/>
  <c r="AP94" i="15"/>
  <c r="AQ94" i="15" s="1"/>
  <c r="AG101" i="15" l="1"/>
  <c r="AG103" i="15"/>
  <c r="AU100" i="15"/>
  <c r="AY100" i="15" s="1"/>
  <c r="AZ100" i="15" s="1"/>
  <c r="BD100" i="15"/>
  <c r="BH100" i="15" s="1"/>
  <c r="BI100" i="15" s="1"/>
  <c r="AP100" i="15"/>
  <c r="AQ100" i="15" s="1"/>
  <c r="AG113" i="15" l="1"/>
  <c r="AG104" i="15"/>
  <c r="AU103" i="15"/>
  <c r="AY103" i="15" s="1"/>
  <c r="AZ103" i="15" s="1"/>
  <c r="BD103" i="15"/>
  <c r="BH103" i="15" s="1"/>
  <c r="BI103" i="15" s="1"/>
  <c r="AP103" i="15"/>
  <c r="AQ103" i="15" s="1"/>
  <c r="AG118" i="15" l="1"/>
  <c r="AG114" i="15"/>
  <c r="BD113" i="15"/>
  <c r="BH113" i="15" s="1"/>
  <c r="BI113" i="15" s="1"/>
  <c r="AU113" i="15"/>
  <c r="AY113" i="15" s="1"/>
  <c r="AZ113" i="15" s="1"/>
  <c r="AP113" i="15"/>
  <c r="AQ113" i="15" s="1"/>
  <c r="AG119" i="15" l="1"/>
  <c r="AG129" i="15"/>
  <c r="BD118" i="15"/>
  <c r="BH118" i="15" s="1"/>
  <c r="BI118" i="15" s="1"/>
  <c r="AU118" i="15"/>
  <c r="AY118" i="15" s="1"/>
  <c r="AZ118" i="15" s="1"/>
  <c r="AP118" i="15"/>
  <c r="AQ118" i="15" s="1"/>
  <c r="AG130" i="15" l="1"/>
  <c r="AG135" i="15"/>
  <c r="AU129" i="15"/>
  <c r="AY129" i="15" s="1"/>
  <c r="AZ129" i="15" s="1"/>
  <c r="BD129" i="15"/>
  <c r="BH129" i="15" s="1"/>
  <c r="BI129" i="15" s="1"/>
  <c r="AP129" i="15"/>
  <c r="AQ129" i="15" s="1"/>
  <c r="AG144" i="15" l="1"/>
  <c r="AG136" i="15"/>
  <c r="AU135" i="15"/>
  <c r="AY135" i="15" s="1"/>
  <c r="AZ135" i="15" s="1"/>
  <c r="BD135" i="15"/>
  <c r="BH135" i="15" s="1"/>
  <c r="BI135" i="15" s="1"/>
  <c r="AP135" i="15"/>
  <c r="AQ135" i="15" s="1"/>
  <c r="AG147" i="15" l="1"/>
  <c r="AU144" i="15"/>
  <c r="AY144" i="15" s="1"/>
  <c r="AZ144" i="15" s="1"/>
  <c r="BD144" i="15"/>
  <c r="BH144" i="15" s="1"/>
  <c r="BI144" i="15" s="1"/>
  <c r="AP144" i="15"/>
  <c r="AQ144" i="15" s="1"/>
  <c r="AG149" i="15" l="1"/>
  <c r="AU147" i="15"/>
  <c r="AY147" i="15" s="1"/>
  <c r="AZ147" i="15" s="1"/>
  <c r="BD147" i="15"/>
  <c r="BH147" i="15" s="1"/>
  <c r="BI147" i="15" s="1"/>
  <c r="AP147" i="15"/>
  <c r="AQ147" i="15" s="1"/>
  <c r="AG150" i="15" l="1"/>
  <c r="AG164" i="15"/>
  <c r="BD149" i="15"/>
  <c r="BH149" i="15" s="1"/>
  <c r="BI149" i="15" s="1"/>
  <c r="AU149" i="15"/>
  <c r="AY149" i="15" s="1"/>
  <c r="AZ149" i="15" s="1"/>
  <c r="AP149" i="15"/>
  <c r="AQ149" i="15" s="1"/>
  <c r="AG174" i="15" l="1"/>
  <c r="AU164" i="15"/>
  <c r="AY164" i="15" s="1"/>
  <c r="AZ164" i="15" s="1"/>
  <c r="BD164" i="15"/>
  <c r="BH164" i="15" s="1"/>
  <c r="BI164" i="15" s="1"/>
  <c r="AP164" i="15"/>
  <c r="AQ164" i="15" s="1"/>
  <c r="AU174" i="15" l="1"/>
  <c r="AY174" i="15" s="1"/>
  <c r="AZ174" i="15" s="1"/>
  <c r="BD174" i="15"/>
  <c r="BH174" i="15" s="1"/>
  <c r="BI174" i="15" s="1"/>
  <c r="AP174" i="15"/>
  <c r="AQ174" i="15" s="1"/>
  <c r="AT21" i="15" l="1"/>
  <c r="BC21" i="15" s="1"/>
  <c r="AT13" i="15"/>
  <c r="BC13" i="15" s="1"/>
  <c r="AT14" i="15" l="1"/>
  <c r="BC14" i="15" s="1"/>
  <c r="BC139" i="15" l="1"/>
  <c r="BC142" i="15"/>
  <c r="BC141" i="15"/>
  <c r="BC140" i="15"/>
  <c r="BC124" i="15"/>
  <c r="BC127" i="15"/>
  <c r="BC126" i="15"/>
  <c r="BC125" i="15"/>
  <c r="BC110" i="15"/>
  <c r="BC109" i="15"/>
  <c r="BC108" i="15"/>
  <c r="BC107" i="15"/>
  <c r="BC90" i="15"/>
  <c r="BC93" i="15"/>
  <c r="BC92" i="15"/>
  <c r="BC91" i="15"/>
  <c r="BC35" i="15"/>
  <c r="BC81" i="15"/>
  <c r="BC167" i="15"/>
  <c r="BC36" i="15"/>
  <c r="BC153" i="15"/>
  <c r="BC30" i="15"/>
  <c r="BC173" i="15"/>
  <c r="BC122" i="15"/>
  <c r="BC52" i="15"/>
  <c r="BC45" i="15"/>
  <c r="BC106" i="15"/>
  <c r="BC51" i="15"/>
  <c r="BC50" i="15"/>
  <c r="BC74" i="15"/>
  <c r="BC60" i="15"/>
  <c r="BC28" i="15"/>
  <c r="BC63" i="15"/>
  <c r="BC155" i="15"/>
  <c r="BC62" i="15"/>
  <c r="BC38" i="15"/>
  <c r="BC71" i="15"/>
  <c r="BC99" i="15"/>
  <c r="BC169" i="15"/>
  <c r="BC27" i="15"/>
  <c r="BC42" i="15"/>
  <c r="BC82" i="15"/>
  <c r="BC123" i="15"/>
  <c r="BC75" i="15"/>
  <c r="BC121" i="15"/>
  <c r="BC57" i="15"/>
  <c r="BC58" i="15"/>
  <c r="BC25" i="15"/>
  <c r="BC116" i="15"/>
  <c r="BC172" i="15"/>
  <c r="BC97" i="15"/>
  <c r="BC85" i="15"/>
  <c r="BC166" i="15"/>
  <c r="BC89" i="15"/>
  <c r="BC159" i="15"/>
  <c r="BC168" i="15"/>
  <c r="BC86" i="15"/>
  <c r="BC72" i="15"/>
  <c r="BC73" i="15"/>
  <c r="BC61" i="15"/>
  <c r="BC161" i="15"/>
  <c r="BC170" i="15"/>
  <c r="BC98" i="15"/>
  <c r="BC131" i="15"/>
  <c r="BC156" i="15"/>
  <c r="BC102" i="15"/>
  <c r="BC148" i="15"/>
  <c r="BC152" i="15"/>
  <c r="BC53" i="15"/>
  <c r="BC143" i="15"/>
  <c r="BC56" i="15"/>
  <c r="BC31" i="15"/>
  <c r="BC158" i="15"/>
  <c r="BC138" i="15"/>
  <c r="BC137" i="15"/>
  <c r="BC154" i="15"/>
  <c r="BC162" i="15"/>
  <c r="BC105" i="15"/>
  <c r="BC40" i="15"/>
  <c r="BC96" i="15"/>
  <c r="BC55" i="15"/>
  <c r="BC59" i="15"/>
  <c r="BC39" i="15"/>
  <c r="BC171" i="15"/>
  <c r="BC33" i="15"/>
  <c r="BC41" i="15"/>
  <c r="BC133" i="15"/>
  <c r="BC145" i="15"/>
  <c r="BC157" i="15"/>
  <c r="BC111" i="15"/>
  <c r="BC34" i="15"/>
  <c r="BC32" i="15"/>
  <c r="BC54" i="15"/>
  <c r="BC78" i="15"/>
  <c r="BC46" i="15"/>
  <c r="AF29" i="15"/>
  <c r="BC26" i="15"/>
  <c r="BC47" i="15"/>
  <c r="AF48" i="15" l="1"/>
  <c r="AF43" i="15"/>
  <c r="AT29" i="15" s="1"/>
  <c r="BC29" i="15"/>
  <c r="AF44" i="15" l="1"/>
  <c r="AF134" i="15"/>
  <c r="AF66" i="15"/>
  <c r="AT45" i="15"/>
  <c r="AT152" i="15"/>
  <c r="AT121" i="15"/>
  <c r="AT41" i="15"/>
  <c r="AT72" i="15"/>
  <c r="BC43" i="15"/>
  <c r="AT99" i="15"/>
  <c r="AT75" i="15"/>
  <c r="AT40" i="15"/>
  <c r="AT27" i="15"/>
  <c r="AT38" i="15"/>
  <c r="AT53" i="15"/>
  <c r="AT173" i="15"/>
  <c r="AT42" i="15"/>
  <c r="AT154" i="15"/>
  <c r="AT98" i="15"/>
  <c r="AT81" i="15"/>
  <c r="AT57" i="15"/>
  <c r="AT166" i="15"/>
  <c r="AT111" i="15"/>
  <c r="AT63" i="15"/>
  <c r="AT34" i="15"/>
  <c r="AT172" i="15"/>
  <c r="AT153" i="15"/>
  <c r="AT158" i="15"/>
  <c r="AT85" i="15"/>
  <c r="AT162" i="15"/>
  <c r="AT86" i="15"/>
  <c r="AT133" i="15"/>
  <c r="AT50" i="15"/>
  <c r="AT61" i="15"/>
  <c r="AT82" i="15"/>
  <c r="AT137" i="15"/>
  <c r="AT155" i="15"/>
  <c r="AT102" i="15"/>
  <c r="AT74" i="15"/>
  <c r="AT159" i="15"/>
  <c r="AT43" i="15"/>
  <c r="AT51" i="15"/>
  <c r="AT30" i="15"/>
  <c r="AT54" i="15"/>
  <c r="AT97" i="15"/>
  <c r="AT52" i="15"/>
  <c r="AT161" i="15"/>
  <c r="AT138" i="15"/>
  <c r="AT62" i="15"/>
  <c r="AT60" i="15"/>
  <c r="AT31" i="15"/>
  <c r="AT96" i="15"/>
  <c r="AT55" i="15"/>
  <c r="AT58" i="15"/>
  <c r="AT35" i="15"/>
  <c r="AT71" i="15"/>
  <c r="AT32" i="15"/>
  <c r="AT145" i="15"/>
  <c r="AT168" i="15"/>
  <c r="AT131" i="15"/>
  <c r="AT28" i="15"/>
  <c r="AT73" i="15"/>
  <c r="AT39" i="15"/>
  <c r="AT25" i="15"/>
  <c r="AT143" i="15"/>
  <c r="AT36" i="15"/>
  <c r="AT148" i="15"/>
  <c r="AT122" i="15"/>
  <c r="AT59" i="15"/>
  <c r="AT171" i="15"/>
  <c r="AT106" i="15"/>
  <c r="AT169" i="15"/>
  <c r="AT156" i="15"/>
  <c r="AT123" i="15"/>
  <c r="AT157" i="15"/>
  <c r="AT105" i="15"/>
  <c r="AT89" i="15"/>
  <c r="AT56" i="15"/>
  <c r="AT116" i="15"/>
  <c r="AT167" i="15"/>
  <c r="AT78" i="15"/>
  <c r="AT170" i="15"/>
  <c r="AT33" i="15"/>
  <c r="AT46" i="15"/>
  <c r="AT47" i="15"/>
  <c r="AT26" i="15"/>
  <c r="AF49" i="15"/>
  <c r="AT48" i="15"/>
  <c r="BC48" i="15"/>
  <c r="AF67" i="15" l="1"/>
  <c r="AF69" i="15"/>
  <c r="AT66" i="15"/>
  <c r="BC66" i="15"/>
  <c r="AF76" i="15" l="1"/>
  <c r="AF70" i="15"/>
  <c r="AT69" i="15"/>
  <c r="BC69" i="15"/>
  <c r="BC68" i="15"/>
  <c r="AT68" i="15"/>
  <c r="AF77" i="15" l="1"/>
  <c r="AF79" i="15"/>
  <c r="AT76" i="15"/>
  <c r="BC76" i="15"/>
  <c r="AF83" i="15" l="1"/>
  <c r="AF80" i="15"/>
  <c r="BC79" i="15"/>
  <c r="AT79" i="15"/>
  <c r="AF84" i="15" l="1"/>
  <c r="AF87" i="15"/>
  <c r="AT83" i="15"/>
  <c r="BC83" i="15"/>
  <c r="AF94" i="15" l="1"/>
  <c r="AF88" i="15"/>
  <c r="AT87" i="15"/>
  <c r="BC87" i="15"/>
  <c r="AF95" i="15" l="1"/>
  <c r="AF100" i="15"/>
  <c r="BC94" i="15"/>
  <c r="AT94" i="15"/>
  <c r="AF103" i="15" l="1"/>
  <c r="AF101" i="15"/>
  <c r="AT100" i="15"/>
  <c r="BC100" i="15"/>
  <c r="AF113" i="15" l="1"/>
  <c r="AF104" i="15"/>
  <c r="AT103" i="15"/>
  <c r="BC103" i="15"/>
  <c r="AF118" i="15" l="1"/>
  <c r="AF114" i="15"/>
  <c r="AT113" i="15"/>
  <c r="BC113" i="15"/>
  <c r="AF119" i="15" l="1"/>
  <c r="AF129" i="15"/>
  <c r="BC118" i="15"/>
  <c r="AT118" i="15"/>
  <c r="AF135" i="15" l="1"/>
  <c r="AF130" i="15"/>
  <c r="AT129" i="15"/>
  <c r="BC129" i="15"/>
  <c r="AF144" i="15" l="1"/>
  <c r="AF136" i="15"/>
  <c r="AT135" i="15"/>
  <c r="BC135" i="15"/>
  <c r="AF147" i="15" l="1"/>
  <c r="AT144" i="15"/>
  <c r="BC144" i="15"/>
  <c r="AF149" i="15" l="1"/>
  <c r="BC147" i="15"/>
  <c r="AT147" i="15"/>
  <c r="AF150" i="15" l="1"/>
  <c r="AF164" i="15"/>
  <c r="BC149" i="15"/>
  <c r="AT149" i="15"/>
  <c r="AF174" i="15" l="1"/>
  <c r="AT164" i="15"/>
  <c r="BC164" i="15"/>
  <c r="BC174" i="15" l="1"/>
  <c r="AT174" i="15"/>
  <c r="AE29" i="15" l="1"/>
  <c r="AE48" i="15" l="1"/>
  <c r="AE49" i="15" s="1"/>
  <c r="AE43" i="15"/>
  <c r="AE44" i="15" l="1"/>
  <c r="AE134" i="15"/>
  <c r="AE66" i="15"/>
  <c r="AE67" i="15" l="1"/>
  <c r="AE69" i="15" l="1"/>
  <c r="AE76" i="15" l="1"/>
  <c r="AE70" i="15"/>
  <c r="AE77" i="15" l="1"/>
  <c r="AE79" i="15"/>
  <c r="AE83" i="15" l="1"/>
  <c r="AE80" i="15"/>
  <c r="AE84" i="15" l="1"/>
  <c r="AE87" i="15"/>
  <c r="AE88" i="15" l="1"/>
  <c r="AE94" i="15"/>
  <c r="AE100" i="15" l="1"/>
  <c r="AE95" i="15"/>
  <c r="AE103" i="15" l="1"/>
  <c r="AE101" i="15"/>
  <c r="AE113" i="15" l="1"/>
  <c r="AE104" i="15"/>
  <c r="AE118" i="15" l="1"/>
  <c r="AE114" i="15"/>
  <c r="AE119" i="15" l="1"/>
  <c r="AE129" i="15"/>
  <c r="AE135" i="15" l="1"/>
  <c r="AE130" i="15"/>
  <c r="AE136" i="15" l="1"/>
  <c r="AE144" i="15"/>
  <c r="AE147" i="15" s="1"/>
  <c r="AE149" i="15" s="1"/>
  <c r="AE164" i="15" l="1"/>
  <c r="AE174" i="15" s="1"/>
  <c r="AE150" i="15"/>
  <c r="AD29" i="15" l="1"/>
  <c r="AD48" i="15" l="1"/>
  <c r="AD49" i="15" s="1"/>
  <c r="AD43" i="15"/>
  <c r="AD134" i="15" l="1"/>
  <c r="AD66" i="15"/>
  <c r="AD44" i="15"/>
  <c r="AD67" i="15" l="1"/>
  <c r="AD69" i="15" l="1"/>
  <c r="AD70" i="15" l="1"/>
  <c r="AD76" i="15"/>
  <c r="AD77" i="15" l="1"/>
  <c r="AD79" i="15"/>
  <c r="AD83" i="15" l="1"/>
  <c r="AD80" i="15"/>
  <c r="AD84" i="15" l="1"/>
  <c r="AD87" i="15"/>
  <c r="AD88" i="15" l="1"/>
  <c r="AD94" i="15"/>
  <c r="AD100" i="15" l="1"/>
  <c r="AD95" i="15"/>
  <c r="AD103" i="15" l="1"/>
  <c r="AD101" i="15"/>
  <c r="AD104" i="15" l="1"/>
  <c r="AD113" i="15"/>
  <c r="AD114" i="15" l="1"/>
  <c r="AD118" i="15"/>
  <c r="AD119" i="15" l="1"/>
  <c r="AD129" i="15"/>
  <c r="AD135" i="15" l="1"/>
  <c r="AD130" i="15"/>
  <c r="AD144" i="15" l="1"/>
  <c r="AD147" i="15" s="1"/>
  <c r="AD149" i="15" s="1"/>
  <c r="AD136" i="15"/>
  <c r="AD150" i="15" l="1"/>
  <c r="AD164" i="15"/>
  <c r="AD174" i="15" s="1"/>
  <c r="AC29" i="15" l="1"/>
  <c r="AC48" i="15" l="1"/>
  <c r="AC49" i="15" s="1"/>
  <c r="AC43" i="15"/>
  <c r="AC44" i="15" l="1"/>
  <c r="AC66" i="15"/>
  <c r="AC134" i="15"/>
  <c r="AC67" i="15" l="1"/>
  <c r="AC69" i="15" l="1"/>
  <c r="AC70" i="15" l="1"/>
  <c r="AC76" i="15"/>
  <c r="AC79" i="15" l="1"/>
  <c r="AC77" i="15"/>
  <c r="AC80" i="15" l="1"/>
  <c r="AC83" i="15"/>
  <c r="AC84" i="15" l="1"/>
  <c r="AC87" i="15"/>
  <c r="AC94" i="15" l="1"/>
  <c r="AC88" i="15"/>
  <c r="AC95" i="15" l="1"/>
  <c r="AC100" i="15"/>
  <c r="AC101" i="15" l="1"/>
  <c r="AC103" i="15"/>
  <c r="AC113" i="15" l="1"/>
  <c r="AC104" i="15"/>
  <c r="AC118" i="15" l="1"/>
  <c r="AC114" i="15"/>
  <c r="AC129" i="15" l="1"/>
  <c r="AC119" i="15"/>
  <c r="AC130" i="15" l="1"/>
  <c r="AC135" i="15"/>
  <c r="AC144" i="15" l="1"/>
  <c r="AC147" i="15" s="1"/>
  <c r="AC149" i="15" s="1"/>
  <c r="AC136" i="15"/>
  <c r="AC150" i="15" l="1"/>
  <c r="AC164" i="15"/>
  <c r="AC174" i="15" s="1"/>
  <c r="AB29" i="15" l="1"/>
  <c r="AB48" i="15" l="1"/>
  <c r="AB49" i="15" s="1"/>
  <c r="AB43" i="15"/>
  <c r="AB66" i="15" l="1"/>
  <c r="AB44" i="15"/>
  <c r="AB134" i="15"/>
  <c r="AB67" i="15" l="1"/>
  <c r="AB69" i="15" l="1"/>
  <c r="AB70" i="15" l="1"/>
  <c r="AB76" i="15"/>
  <c r="AB77" i="15" l="1"/>
  <c r="AB79" i="15"/>
  <c r="AB83" i="15" l="1"/>
  <c r="AB80" i="15"/>
  <c r="AB84" i="15" l="1"/>
  <c r="AB87" i="15"/>
  <c r="AB88" i="15" l="1"/>
  <c r="AB94" i="15"/>
  <c r="AB95" i="15" l="1"/>
  <c r="AB100" i="15"/>
  <c r="AB101" i="15" l="1"/>
  <c r="AB103" i="15"/>
  <c r="AB104" i="15" l="1"/>
  <c r="AB113" i="15"/>
  <c r="AB118" i="15" l="1"/>
  <c r="AB114" i="15"/>
  <c r="AB119" i="15" l="1"/>
  <c r="AB129" i="15"/>
  <c r="AB130" i="15" l="1"/>
  <c r="AB135" i="15"/>
  <c r="AB136" i="15" l="1"/>
  <c r="AB144" i="15"/>
  <c r="AB147" i="15" s="1"/>
  <c r="AB149" i="15" s="1"/>
  <c r="AB150" i="15" l="1"/>
  <c r="AB164" i="15"/>
  <c r="AB174" i="15" s="1"/>
  <c r="AA29" i="15" l="1"/>
  <c r="AA48" i="15" l="1"/>
  <c r="AA49" i="15" s="1"/>
  <c r="AA43" i="15"/>
  <c r="AA44" i="15" l="1"/>
  <c r="AA134" i="15"/>
  <c r="AA66" i="15"/>
  <c r="AA67" i="15" l="1"/>
  <c r="AA69" i="15" l="1"/>
  <c r="AA70" i="15" l="1"/>
  <c r="AA76" i="15"/>
  <c r="AA77" i="15" l="1"/>
  <c r="AA79" i="15"/>
  <c r="AA80" i="15" l="1"/>
  <c r="AA83" i="15"/>
  <c r="AA84" i="15" l="1"/>
  <c r="AA87" i="15"/>
  <c r="AA94" i="15" l="1"/>
  <c r="AA88" i="15"/>
  <c r="AA95" i="15" l="1"/>
  <c r="AA100" i="15"/>
  <c r="AA103" i="15" l="1"/>
  <c r="AA101" i="15"/>
  <c r="AA104" i="15" l="1"/>
  <c r="AA113" i="15"/>
  <c r="AA118" i="15" l="1"/>
  <c r="AA114" i="15"/>
  <c r="AA119" i="15" l="1"/>
  <c r="AA129" i="15"/>
  <c r="AA130" i="15" l="1"/>
  <c r="AA135" i="15"/>
  <c r="AA136" i="15" l="1"/>
  <c r="AA144" i="15"/>
  <c r="AA147" i="15" s="1"/>
  <c r="AA149" i="15" s="1"/>
  <c r="AA150" i="15" l="1"/>
  <c r="AA164" i="15"/>
  <c r="AA174" i="15" s="1"/>
  <c r="AT19" i="15" l="1"/>
  <c r="BC19" i="15" s="1"/>
  <c r="AU19" i="15"/>
  <c r="BD19" i="15" s="1"/>
  <c r="V29" i="15"/>
  <c r="W29" i="15"/>
  <c r="Y29" i="15"/>
  <c r="X29" i="15"/>
  <c r="Z29" i="15"/>
  <c r="V48" i="15" l="1"/>
  <c r="V49" i="15" s="1"/>
  <c r="V43" i="15"/>
  <c r="Y48" i="15"/>
  <c r="Y49" i="15" s="1"/>
  <c r="Y43" i="15"/>
  <c r="W48" i="15"/>
  <c r="W49" i="15" s="1"/>
  <c r="W43" i="15"/>
  <c r="X48" i="15"/>
  <c r="X49" i="15" s="1"/>
  <c r="X43" i="15"/>
  <c r="AV19" i="15"/>
  <c r="AP19" i="15"/>
  <c r="AQ19" i="15" s="1"/>
  <c r="Z48" i="15"/>
  <c r="Z49" i="15" s="1"/>
  <c r="Z43" i="15"/>
  <c r="Z44" i="15" l="1"/>
  <c r="Z66" i="15"/>
  <c r="Z134" i="15"/>
  <c r="BE19" i="15"/>
  <c r="BH19" i="15" s="1"/>
  <c r="BI19" i="15" s="1"/>
  <c r="AY19" i="15"/>
  <c r="AZ19" i="15" s="1"/>
  <c r="X44" i="15"/>
  <c r="X66" i="15"/>
  <c r="X134" i="15"/>
  <c r="W44" i="15"/>
  <c r="W134" i="15"/>
  <c r="W66" i="15"/>
  <c r="Y44" i="15"/>
  <c r="Y66" i="15"/>
  <c r="Y134" i="15"/>
  <c r="V44" i="15"/>
  <c r="V134" i="15"/>
  <c r="V66" i="15"/>
  <c r="W67" i="15" l="1"/>
  <c r="X67" i="15"/>
  <c r="V67" i="15"/>
  <c r="Z67" i="15"/>
  <c r="Y67" i="15"/>
  <c r="X69" i="15" l="1"/>
  <c r="W69" i="15"/>
  <c r="V69" i="15"/>
  <c r="Z69" i="15"/>
  <c r="Y69" i="15"/>
  <c r="Z70" i="15" l="1"/>
  <c r="Z76" i="15"/>
  <c r="V70" i="15"/>
  <c r="V76" i="15"/>
  <c r="W70" i="15"/>
  <c r="W76" i="15"/>
  <c r="X70" i="15"/>
  <c r="X76" i="15"/>
  <c r="Y76" i="15"/>
  <c r="Y70" i="15"/>
  <c r="Y77" i="15" l="1"/>
  <c r="Y79" i="15"/>
  <c r="X79" i="15"/>
  <c r="X77" i="15"/>
  <c r="W77" i="15"/>
  <c r="W79" i="15"/>
  <c r="V77" i="15"/>
  <c r="V79" i="15"/>
  <c r="Z77" i="15"/>
  <c r="Z79" i="15"/>
  <c r="V83" i="15" l="1"/>
  <c r="V80" i="15"/>
  <c r="W80" i="15"/>
  <c r="W83" i="15"/>
  <c r="X80" i="15"/>
  <c r="X83" i="15"/>
  <c r="Y80" i="15"/>
  <c r="Y83" i="15"/>
  <c r="Z83" i="15"/>
  <c r="Z80" i="15"/>
  <c r="X87" i="15" l="1"/>
  <c r="X84" i="15"/>
  <c r="W84" i="15"/>
  <c r="W87" i="15"/>
  <c r="Y87" i="15"/>
  <c r="Y84" i="15"/>
  <c r="Z87" i="15"/>
  <c r="Z84" i="15"/>
  <c r="V84" i="15"/>
  <c r="V87" i="15"/>
  <c r="V88" i="15" l="1"/>
  <c r="V94" i="15"/>
  <c r="Z88" i="15"/>
  <c r="Z94" i="15"/>
  <c r="Y94" i="15"/>
  <c r="Y88" i="15"/>
  <c r="W88" i="15"/>
  <c r="W94" i="15"/>
  <c r="X94" i="15"/>
  <c r="X88" i="15"/>
  <c r="X95" i="15" l="1"/>
  <c r="X100" i="15"/>
  <c r="Y95" i="15"/>
  <c r="Y100" i="15"/>
  <c r="Z95" i="15"/>
  <c r="Z100" i="15"/>
  <c r="W95" i="15"/>
  <c r="W100" i="15"/>
  <c r="V100" i="15"/>
  <c r="V95" i="15"/>
  <c r="W103" i="15" l="1"/>
  <c r="W101" i="15"/>
  <c r="Y101" i="15"/>
  <c r="Y103" i="15"/>
  <c r="V101" i="15"/>
  <c r="V103" i="15"/>
  <c r="Z101" i="15"/>
  <c r="Z103" i="15"/>
  <c r="X103" i="15"/>
  <c r="X101" i="15"/>
  <c r="Z113" i="15" l="1"/>
  <c r="Z104" i="15"/>
  <c r="Y104" i="15"/>
  <c r="Y113" i="15"/>
  <c r="V113" i="15"/>
  <c r="V104" i="15"/>
  <c r="X104" i="15"/>
  <c r="X113" i="15"/>
  <c r="W104" i="15"/>
  <c r="W113" i="15"/>
  <c r="V118" i="15" l="1"/>
  <c r="V114" i="15"/>
  <c r="Y118" i="15"/>
  <c r="Y114" i="15"/>
  <c r="X114" i="15"/>
  <c r="X118" i="15"/>
  <c r="W118" i="15"/>
  <c r="W114" i="15"/>
  <c r="Z114" i="15"/>
  <c r="Z118" i="15"/>
  <c r="Z119" i="15" l="1"/>
  <c r="Z129" i="15"/>
  <c r="X119" i="15"/>
  <c r="X129" i="15"/>
  <c r="W129" i="15"/>
  <c r="W119" i="15"/>
  <c r="Y129" i="15"/>
  <c r="Y119" i="15"/>
  <c r="V119" i="15"/>
  <c r="V129" i="15"/>
  <c r="V130" i="15" l="1"/>
  <c r="V135" i="15"/>
  <c r="W135" i="15"/>
  <c r="W130" i="15"/>
  <c r="X130" i="15"/>
  <c r="X135" i="15"/>
  <c r="Y135" i="15"/>
  <c r="Y130" i="15"/>
  <c r="Z130" i="15"/>
  <c r="Z135" i="15"/>
  <c r="Z144" i="15" l="1"/>
  <c r="Z147" i="15" s="1"/>
  <c r="Z149" i="15" s="1"/>
  <c r="Z136" i="15"/>
  <c r="Y136" i="15"/>
  <c r="Y144" i="15"/>
  <c r="Y147" i="15" s="1"/>
  <c r="Y149" i="15" s="1"/>
  <c r="W136" i="15"/>
  <c r="W144" i="15"/>
  <c r="W147" i="15" s="1"/>
  <c r="W149" i="15" s="1"/>
  <c r="X144" i="15"/>
  <c r="X147" i="15" s="1"/>
  <c r="X149" i="15" s="1"/>
  <c r="X136" i="15"/>
  <c r="V136" i="15"/>
  <c r="V144" i="15"/>
  <c r="V147" i="15" s="1"/>
  <c r="V149" i="15" s="1"/>
  <c r="V150" i="15" l="1"/>
  <c r="V164" i="15"/>
  <c r="V174" i="15" s="1"/>
  <c r="Y164" i="15"/>
  <c r="Y174" i="15" s="1"/>
  <c r="Y150" i="15"/>
  <c r="X164" i="15"/>
  <c r="X174" i="15" s="1"/>
  <c r="X150" i="15"/>
  <c r="W164" i="15"/>
  <c r="W174" i="15" s="1"/>
  <c r="W150" i="15"/>
  <c r="Z150" i="15"/>
  <c r="Z164" i="15"/>
  <c r="Z174" i="15" s="1"/>
  <c r="AT12" i="15" l="1"/>
  <c r="BC12" i="15" s="1"/>
  <c r="AT17" i="15" l="1"/>
  <c r="BC17" i="15" s="1"/>
  <c r="AU12" i="15"/>
  <c r="BD12" i="15" s="1"/>
  <c r="AU17" i="15" l="1"/>
  <c r="BD17" i="15" s="1"/>
  <c r="AP12" i="15" l="1"/>
  <c r="AQ12" i="15" s="1"/>
  <c r="AV12" i="15"/>
  <c r="AV17" i="15" l="1"/>
  <c r="AP17" i="15"/>
  <c r="AQ17" i="15" s="1"/>
  <c r="BE12" i="15"/>
  <c r="BH12" i="15" s="1"/>
  <c r="BI12" i="15" s="1"/>
  <c r="AY12" i="15"/>
  <c r="AZ12" i="15" s="1"/>
  <c r="BE17" i="15" l="1"/>
  <c r="BH17" i="15" s="1"/>
  <c r="BI17" i="15" s="1"/>
  <c r="AY17" i="15"/>
  <c r="AZ17" i="15" s="1"/>
</calcChain>
</file>

<file path=xl/sharedStrings.xml><?xml version="1.0" encoding="utf-8"?>
<sst xmlns="http://schemas.openxmlformats.org/spreadsheetml/2006/main" count="3374" uniqueCount="159">
  <si>
    <t>KAVAK HOLDINGS LTD AND SUBSIDIARIES</t>
  </si>
  <si>
    <t>(in USD million, unless stated otherwise)</t>
  </si>
  <si>
    <t>FX</t>
  </si>
  <si>
    <t>Period</t>
  </si>
  <si>
    <t>Inventory BoM</t>
  </si>
  <si>
    <t>Cars Purchased</t>
  </si>
  <si>
    <t>Cars Sold - Delivered</t>
  </si>
  <si>
    <t>Returned consignment cars</t>
  </si>
  <si>
    <t>Cars for fixed assets</t>
  </si>
  <si>
    <t>Inventory EoM</t>
  </si>
  <si>
    <t>Delta</t>
  </si>
  <si>
    <t>As % of TNR</t>
  </si>
  <si>
    <t>Unit Economics</t>
  </si>
  <si>
    <t>MoM</t>
  </si>
  <si>
    <t>%MoM</t>
  </si>
  <si>
    <t>Total Cars Delivered</t>
  </si>
  <si>
    <t>Managerial P&amp;L</t>
  </si>
  <si>
    <t>(+)</t>
  </si>
  <si>
    <t>Net Revenue from Retail Cars Delivered</t>
  </si>
  <si>
    <t>Net Revenue from Wholesale Cars Delivered</t>
  </si>
  <si>
    <t>Net Revenue from P2P Cars Delivered</t>
  </si>
  <si>
    <t>Net Revenue from KCaaS Cars Delivered</t>
  </si>
  <si>
    <t>(=)</t>
  </si>
  <si>
    <t>Net Revenue from Cars Delivered</t>
  </si>
  <si>
    <t>Other Revenues</t>
  </si>
  <si>
    <t>3rd Party Financing Commissions (Net)</t>
  </si>
  <si>
    <t>Insurance Intermediation Commissions (Net)</t>
  </si>
  <si>
    <t>Kuna Revenues (Net of Revenue Taxes, Cancellations &amp; Discounts)</t>
  </si>
  <si>
    <t>Extended Warranties (Net)</t>
  </si>
  <si>
    <t>Services &amp; Maintenance (Net)</t>
  </si>
  <si>
    <t>Services &amp; Maintenance as a Service (Net)</t>
  </si>
  <si>
    <t>Logistics SaaS (Draiver) (Net)</t>
  </si>
  <si>
    <t>Revenue From Core Inspection, Reconditioning &amp; Title, Registration and Other Legal Purchases</t>
  </si>
  <si>
    <t>P2P</t>
  </si>
  <si>
    <t>Other Wholesale Revenues</t>
  </si>
  <si>
    <t>Other Revenues (Net)</t>
  </si>
  <si>
    <t>Total Net Revenues</t>
  </si>
  <si>
    <t>Other Revenues as % of Total Net Revenues</t>
  </si>
  <si>
    <t>(–)</t>
  </si>
  <si>
    <t>Cost of Cars Delivered</t>
  </si>
  <si>
    <t>Auto Parts, Bodywork &amp; Painting Materials</t>
  </si>
  <si>
    <t>Title, Registration and Other Legal Purchase Costs</t>
  </si>
  <si>
    <t>Metal Margin (mm)</t>
  </si>
  <si>
    <t>Metal Margin as % of Net Revenue from Car Sales</t>
  </si>
  <si>
    <t>Other Costs of Sales</t>
  </si>
  <si>
    <t>3rd Party Financing Costs</t>
  </si>
  <si>
    <t>Insurance Intermediation Costs</t>
  </si>
  <si>
    <t>Kuna Costs</t>
  </si>
  <si>
    <t>Extended Warranties</t>
  </si>
  <si>
    <t>Services &amp; Maintenance</t>
  </si>
  <si>
    <t>Services &amp; Maintenance as a Service</t>
  </si>
  <si>
    <t>Extended Warranties / Services &amp; Maintenance Payroll</t>
  </si>
  <si>
    <t>Logistics SaaS (Draiver)</t>
  </si>
  <si>
    <t>Costs of Other Revenues</t>
  </si>
  <si>
    <t>Gross Profit from Other Revenues (mm)</t>
  </si>
  <si>
    <t>Gross Margin from Other Revenues (%)</t>
  </si>
  <si>
    <t>PC1 (mm)</t>
  </si>
  <si>
    <t>PC1 (%)</t>
  </si>
  <si>
    <t>Provision for Inventory Obsolescence</t>
  </si>
  <si>
    <t>PC1.5 (mm)</t>
  </si>
  <si>
    <t>PC1.5 (%)</t>
  </si>
  <si>
    <t>Inspection</t>
  </si>
  <si>
    <t>Vehicular Research</t>
  </si>
  <si>
    <t>Inbound Logistics</t>
  </si>
  <si>
    <t>Reconditioning, Bodywork &amp; Detailing</t>
  </si>
  <si>
    <t>Operating Overhead</t>
  </si>
  <si>
    <t>Gross Profit (mm)</t>
  </si>
  <si>
    <t>Gross Margin</t>
  </si>
  <si>
    <t>Performance Marketing</t>
  </si>
  <si>
    <t>Gross Profit – Perf. Mkt. (mm)</t>
  </si>
  <si>
    <t>Gross Margin – Perf. Mkt. as % of Net Revenue</t>
  </si>
  <si>
    <t>Warehousing</t>
  </si>
  <si>
    <t>After-Sales Expenses</t>
  </si>
  <si>
    <t>PC3 – Perf. Mkt. (mm)</t>
  </si>
  <si>
    <t>PC3 – Perf. Mkt. as % of Net Revenue</t>
  </si>
  <si>
    <t>Outbound Logistics</t>
  </si>
  <si>
    <t>Title, Registration and Other Legal Sales Expenses</t>
  </si>
  <si>
    <t>PC4 – Perf. Mkt. (mm)</t>
  </si>
  <si>
    <t>PC4 – Perf. Mkt. as % of Net Revenue</t>
  </si>
  <si>
    <t>Interest Expense (Warehouse + Floor Plan Facilities)</t>
  </si>
  <si>
    <t>Contribution Before General Expenses</t>
  </si>
  <si>
    <t>Contribution Margin</t>
  </si>
  <si>
    <t>Hubs - Compensation &amp; Benefits</t>
  </si>
  <si>
    <t>Central Commercial Teams Compensation &amp; Benefits</t>
  </si>
  <si>
    <t>Customer Service Compensation &amp; Benefits</t>
  </si>
  <si>
    <t>Offline Marketing, Branding and Sponsorship Expenses</t>
  </si>
  <si>
    <t>PC7 (mm)</t>
  </si>
  <si>
    <t>PC7 (%)</t>
  </si>
  <si>
    <t>SG&amp;A</t>
  </si>
  <si>
    <t>PC8 (mm)</t>
  </si>
  <si>
    <t>PC8 (%)</t>
  </si>
  <si>
    <t>IT</t>
  </si>
  <si>
    <t>Interest Expense (Warehouse + Floor Plan Add-Back</t>
  </si>
  <si>
    <t>(±)</t>
  </si>
  <si>
    <t>Other Income / (Expenses)</t>
  </si>
  <si>
    <t>Adj. EBITDA</t>
  </si>
  <si>
    <t>EBITDA Margin</t>
  </si>
  <si>
    <t>Equity-Based Compensation</t>
  </si>
  <si>
    <t>EBITDA</t>
  </si>
  <si>
    <t>Net Interest Expense</t>
  </si>
  <si>
    <t>Interest Income</t>
  </si>
  <si>
    <t>EBTDA</t>
  </si>
  <si>
    <t>EBTDA Margin</t>
  </si>
  <si>
    <t>Net Interest Add-back</t>
  </si>
  <si>
    <t>D&amp;A</t>
  </si>
  <si>
    <t>D&amp;A as % of Net Revenues</t>
  </si>
  <si>
    <t>EBIT</t>
  </si>
  <si>
    <t>EBIT Margin</t>
  </si>
  <si>
    <t>Gains / (Losses) from FX Rate Variations</t>
  </si>
  <si>
    <t>Pretax Income Before One-Offs</t>
  </si>
  <si>
    <t>(+/-)</t>
  </si>
  <si>
    <t>One-offs</t>
  </si>
  <si>
    <t>Pretax Income</t>
  </si>
  <si>
    <t>Income Taxes</t>
  </si>
  <si>
    <t>Net Income</t>
  </si>
  <si>
    <t>Net Income Margin</t>
  </si>
  <si>
    <t>Non-Cash Adjustments</t>
  </si>
  <si>
    <t>Depreciation &amp; Amortization</t>
  </si>
  <si>
    <t>Rent for Equity Expenses</t>
  </si>
  <si>
    <t>Media for Equity Expenses</t>
  </si>
  <si>
    <t>Provisions for Contingent Liabilities</t>
  </si>
  <si>
    <t>Impairment Charges</t>
  </si>
  <si>
    <t>Loan Loss Provisions</t>
  </si>
  <si>
    <t>Unrealized FX Gain/Loss</t>
  </si>
  <si>
    <t>Other Non-Cash Adjustments</t>
  </si>
  <si>
    <t>Operating Cash Flow Before Working Capital Adjustments</t>
  </si>
  <si>
    <t>Capital Expenditures</t>
  </si>
  <si>
    <t>Leasehold Improvements</t>
  </si>
  <si>
    <t>Machinery &amp; Equipment</t>
  </si>
  <si>
    <t>Furnishings &amp; Office Equipment</t>
  </si>
  <si>
    <t>Computers, Servers &amp; Peripherals</t>
  </si>
  <si>
    <t>Telecommunications Equipment</t>
  </si>
  <si>
    <t>Vehicles (Fixed Assets)</t>
  </si>
  <si>
    <t>Intangibles</t>
  </si>
  <si>
    <t>Cash Flow Before Financing and Working Capital Adjustments</t>
  </si>
  <si>
    <t>Check</t>
  </si>
  <si>
    <t>Consolidated</t>
  </si>
  <si>
    <t>Brazil</t>
  </si>
  <si>
    <t>SSA</t>
  </si>
  <si>
    <t>Argentina</t>
  </si>
  <si>
    <t>Chile</t>
  </si>
  <si>
    <t>Colombia</t>
  </si>
  <si>
    <t>Peru</t>
  </si>
  <si>
    <t>Turkey</t>
  </si>
  <si>
    <t>GCC</t>
  </si>
  <si>
    <t>Global</t>
  </si>
  <si>
    <t>Realized FX Gain/Loss</t>
  </si>
  <si>
    <t>Services Fees</t>
  </si>
  <si>
    <t>Service Fees</t>
  </si>
  <si>
    <t>Interest Expense (Inventory Backed)</t>
  </si>
  <si>
    <t>Interest Expense (KC Loan Backed)</t>
  </si>
  <si>
    <t>Interest Expense (KCaaS Loan Backed)</t>
  </si>
  <si>
    <t>Unsecured Interest Expense</t>
  </si>
  <si>
    <t>Mexico Consolidated'</t>
  </si>
  <si>
    <t>Mexico'</t>
  </si>
  <si>
    <t>Kuna'</t>
  </si>
  <si>
    <t xml:space="preserve"> </t>
  </si>
  <si>
    <t>a</t>
  </si>
  <si>
    <t>PC1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</si>
</sst>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[$-409]mmm\-yy;@"/>
    <numFmt numFmtId="165" formatCode="#,##0.0_);\(#,##0.0\)"/>
    <numFmt numFmtId="166" formatCode="0.0%"/>
    <numFmt numFmtId="167" formatCode="_(* #,##0.0_);_(* \(#,##0.0\);_(* &quot;-&quot;??_);_(@_)"/>
    <numFmt numFmtId="168" formatCode="_-* #,##0.0000_-;\-* #,##0.0000_-;_-* &quot;-&quot;??_-;_-@_-"/>
    <numFmt numFmtId="169" formatCode="_-* #,##0.00000_-;\-* #,##0.00000_-;_-* &quot;-&quot;??_-;_-@_-"/>
    <numFmt numFmtId="170" formatCode="#,##0.00000_);\(#,##0.00000\)"/>
    <numFmt numFmtId="171" formatCode="_-* #,##0.0000000_-;\-* #,##0.0000000_-;_-* &quot;-&quot;??_-;_-@_-"/>
    <numFmt numFmtId="172" formatCode="#,##0.0000_);\(#,##0.0000\)"/>
    <numFmt numFmtId="173" formatCode="_-* #,##0.000000_-;\-* #,##0.000000_-;_-* &quot;-&quot;??_-;_-@_-"/>
    <numFmt numFmtId="174" formatCode="_-* #,##0.000000000_-;\-* #,##0.000000000_-;_-* &quot;-&quot;??_-;_-@_-"/>
    <numFmt numFmtId="175" formatCode="_-* #,##0.0000000000_-;\-* #,##0.0000000000_-;_-* &quot;-&quot;??_-;_-@_-"/>
    <numFmt numFmtId="176" formatCode="_-* #,##0.0_-;\-* #,##0.0_-;_-* &quot;-&quot;??_-;_-@_-"/>
    <numFmt numFmtId="177" formatCode="_-* #,##0.00000000000_-;\-* #,##0.00000000000_-;_-* &quot;-&quot;??_-;_-@_-"/>
    <numFmt numFmtId="178" formatCode="#,##0.00_);\(#,##0.00\)"/>
    <numFmt numFmtId="179" formatCode="#,##0.000_);\(#,##0.000\)"/>
  </numFmts>
  <fonts count="17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i/>
      <sz val="8"/>
      <color theme="6" tint="-0.249977111117893"/>
      <name val="Arial"/>
      <family val="2"/>
    </font>
    <font>
      <sz val="8"/>
      <color theme="6" tint="-0.249977111117893"/>
      <name val="Arial"/>
      <family val="2"/>
    </font>
    <font>
      <sz val="10"/>
      <color theme="1"/>
      <name val="Arial"/>
      <family val="2"/>
    </font>
    <font>
      <sz val="8"/>
      <color rgb="FF0000FF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8"/>
      <color rgb="FF008000"/>
      <name val="Arial"/>
      <family val="2"/>
    </font>
    <font>
      <sz val="8"/>
      <color theme="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22B3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D9E1F2"/>
        <bgColor rgb="FFD9E1F2"/>
      </patternFill>
    </fill>
  </fills>
  <borders count="13">
    <border>
      <left/>
      <right/>
      <top/>
      <bottom/>
      <diagonal/>
    </border>
    <border>
      <left style="thin">
        <color theme="6" tint="0.39994506668294322"/>
      </left>
      <right/>
      <top style="thin">
        <color theme="6" tint="0.39994506668294322"/>
      </top>
      <bottom style="thin">
        <color theme="6" tint="0.39994506668294322"/>
      </bottom>
      <diagonal/>
    </border>
    <border>
      <left/>
      <right/>
      <top style="thin">
        <color theme="6" tint="0.39994506668294322"/>
      </top>
      <bottom style="thin">
        <color theme="6" tint="0.39994506668294322"/>
      </bottom>
      <diagonal/>
    </border>
    <border>
      <left/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11" fillId="0" borderId="0"/>
    <xf numFmtId="9" fontId="7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4" fillId="0" borderId="0"/>
    <xf numFmtId="0" fontId="2" fillId="0" borderId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93">
    <xf numFmtId="0" fontId="0" fillId="0" borderId="0" xfId="0"/>
    <xf numFmtId="0" fontId="8" fillId="0" borderId="0" xfId="2" applyFont="1"/>
    <xf numFmtId="0" fontId="4" fillId="0" borderId="0" xfId="2" applyFont="1"/>
    <xf numFmtId="0" fontId="5" fillId="0" borderId="0" xfId="2" applyFont="1"/>
    <xf numFmtId="0" fontId="9" fillId="0" borderId="0" xfId="2" applyFont="1"/>
    <xf numFmtId="0" fontId="10" fillId="0" borderId="0" xfId="2" applyFont="1"/>
    <xf numFmtId="0" fontId="6" fillId="2" borderId="0" xfId="3" applyFont="1" applyFill="1"/>
    <xf numFmtId="164" fontId="6" fillId="2" borderId="0" xfId="4" applyNumberFormat="1" applyFont="1" applyFill="1" applyAlignment="1">
      <alignment horizontal="center" vertical="center" wrapText="1"/>
    </xf>
    <xf numFmtId="0" fontId="4" fillId="3" borderId="0" xfId="3" applyFont="1" applyFill="1"/>
    <xf numFmtId="0" fontId="4" fillId="0" borderId="0" xfId="2" applyFont="1" applyAlignment="1">
      <alignment horizontal="left" vertical="center"/>
    </xf>
    <xf numFmtId="165" fontId="4" fillId="0" borderId="0" xfId="2" applyNumberFormat="1" applyFont="1"/>
    <xf numFmtId="165" fontId="12" fillId="0" borderId="0" xfId="4" applyNumberFormat="1" applyFont="1" applyAlignment="1">
      <alignment horizontal="center" vertical="center"/>
    </xf>
    <xf numFmtId="164" fontId="10" fillId="4" borderId="0" xfId="4" applyNumberFormat="1" applyFont="1" applyFill="1" applyAlignment="1">
      <alignment horizontal="centerContinuous" vertical="center"/>
    </xf>
    <xf numFmtId="43" fontId="10" fillId="4" borderId="0" xfId="4" applyNumberFormat="1" applyFont="1" applyFill="1" applyAlignment="1">
      <alignment horizontal="centerContinuous" vertical="center"/>
    </xf>
    <xf numFmtId="0" fontId="9" fillId="0" borderId="0" xfId="3" applyFont="1"/>
    <xf numFmtId="0" fontId="4" fillId="0" borderId="0" xfId="2" applyFont="1" applyAlignment="1">
      <alignment horizontal="centerContinuous"/>
    </xf>
    <xf numFmtId="164" fontId="13" fillId="0" borderId="0" xfId="4" applyNumberFormat="1" applyFont="1" applyAlignment="1">
      <alignment horizontal="centerContinuous" vertical="center"/>
    </xf>
    <xf numFmtId="43" fontId="13" fillId="0" borderId="0" xfId="4" applyNumberFormat="1" applyFont="1" applyAlignment="1">
      <alignment horizontal="centerContinuous" vertical="center"/>
    </xf>
    <xf numFmtId="0" fontId="8" fillId="0" borderId="0" xfId="3" applyFont="1"/>
    <xf numFmtId="37" fontId="13" fillId="3" borderId="0" xfId="3" applyNumberFormat="1" applyFont="1" applyFill="1"/>
    <xf numFmtId="37" fontId="4" fillId="3" borderId="0" xfId="3" applyNumberFormat="1" applyFont="1" applyFill="1" applyAlignment="1">
      <alignment horizontal="right"/>
    </xf>
    <xf numFmtId="166" fontId="13" fillId="3" borderId="0" xfId="5" applyNumberFormat="1" applyFont="1" applyFill="1" applyAlignment="1">
      <alignment vertical="center" wrapText="1"/>
    </xf>
    <xf numFmtId="166" fontId="13" fillId="3" borderId="0" xfId="5" applyNumberFormat="1" applyFont="1" applyFill="1" applyBorder="1" applyAlignment="1">
      <alignment horizontal="right" vertical="center" wrapText="1"/>
    </xf>
    <xf numFmtId="166" fontId="4" fillId="3" borderId="0" xfId="5" applyNumberFormat="1" applyFont="1" applyFill="1" applyBorder="1" applyAlignment="1">
      <alignment horizontal="right"/>
    </xf>
    <xf numFmtId="37" fontId="13" fillId="0" borderId="0" xfId="2" applyNumberFormat="1" applyFont="1" applyAlignment="1">
      <alignment horizontal="right" vertical="center"/>
    </xf>
    <xf numFmtId="37" fontId="4" fillId="0" borderId="0" xfId="2" applyNumberFormat="1" applyFont="1" applyAlignment="1">
      <alignment horizontal="right" vertical="center"/>
    </xf>
    <xf numFmtId="166" fontId="4" fillId="0" borderId="0" xfId="5" applyNumberFormat="1" applyFont="1" applyAlignment="1">
      <alignment horizontal="right" vertical="center"/>
    </xf>
    <xf numFmtId="37" fontId="13" fillId="0" borderId="0" xfId="2" applyNumberFormat="1" applyFont="1"/>
    <xf numFmtId="0" fontId="4" fillId="5" borderId="1" xfId="3" applyFont="1" applyFill="1" applyBorder="1"/>
    <xf numFmtId="0" fontId="4" fillId="5" borderId="2" xfId="3" applyFont="1" applyFill="1" applyBorder="1"/>
    <xf numFmtId="0" fontId="8" fillId="0" borderId="0" xfId="2" applyFont="1" applyAlignment="1">
      <alignment horizontal="left"/>
    </xf>
    <xf numFmtId="37" fontId="13" fillId="5" borderId="2" xfId="3" applyNumberFormat="1" applyFont="1" applyFill="1" applyBorder="1" applyAlignment="1">
      <alignment horizontal="right"/>
    </xf>
    <xf numFmtId="37" fontId="4" fillId="5" borderId="1" xfId="3" applyNumberFormat="1" applyFont="1" applyFill="1" applyBorder="1" applyAlignment="1">
      <alignment horizontal="right"/>
    </xf>
    <xf numFmtId="166" fontId="4" fillId="5" borderId="3" xfId="5" applyNumberFormat="1" applyFont="1" applyFill="1" applyBorder="1" applyAlignment="1">
      <alignment horizontal="right"/>
    </xf>
    <xf numFmtId="37" fontId="4" fillId="5" borderId="1" xfId="3" applyNumberFormat="1" applyFont="1" applyFill="1" applyBorder="1"/>
    <xf numFmtId="37" fontId="4" fillId="5" borderId="2" xfId="3" applyNumberFormat="1" applyFont="1" applyFill="1" applyBorder="1"/>
    <xf numFmtId="37" fontId="4" fillId="5" borderId="3" xfId="3" applyNumberFormat="1" applyFont="1" applyFill="1" applyBorder="1"/>
    <xf numFmtId="37" fontId="4" fillId="5" borderId="2" xfId="3" applyNumberFormat="1" applyFont="1" applyFill="1" applyBorder="1" applyAlignment="1">
      <alignment horizontal="right"/>
    </xf>
    <xf numFmtId="37" fontId="4" fillId="5" borderId="3" xfId="3" applyNumberFormat="1" applyFont="1" applyFill="1" applyBorder="1" applyAlignment="1">
      <alignment horizontal="right"/>
    </xf>
    <xf numFmtId="37" fontId="14" fillId="0" borderId="0" xfId="2" applyNumberFormat="1" applyFont="1" applyAlignment="1">
      <alignment horizontal="left"/>
    </xf>
    <xf numFmtId="165" fontId="4" fillId="0" borderId="0" xfId="2" applyNumberFormat="1" applyFont="1" applyAlignment="1">
      <alignment horizontal="right"/>
    </xf>
    <xf numFmtId="166" fontId="4" fillId="0" borderId="0" xfId="5" applyNumberFormat="1" applyFont="1" applyAlignment="1">
      <alignment horizontal="right"/>
    </xf>
    <xf numFmtId="37" fontId="4" fillId="0" borderId="0" xfId="2" applyNumberFormat="1" applyFont="1" applyAlignment="1">
      <alignment horizontal="right"/>
    </xf>
    <xf numFmtId="0" fontId="6" fillId="6" borderId="0" xfId="3" applyFont="1" applyFill="1" applyAlignment="1">
      <alignment horizontal="left"/>
    </xf>
    <xf numFmtId="165" fontId="6" fillId="6" borderId="0" xfId="3" applyNumberFormat="1" applyFont="1" applyFill="1" applyAlignment="1">
      <alignment horizontal="right"/>
    </xf>
    <xf numFmtId="166" fontId="6" fillId="6" borderId="0" xfId="5" applyNumberFormat="1" applyFont="1" applyFill="1" applyBorder="1" applyAlignment="1">
      <alignment horizontal="right"/>
    </xf>
    <xf numFmtId="165" fontId="4" fillId="0" borderId="0" xfId="2" applyNumberFormat="1" applyFont="1" applyAlignment="1">
      <alignment horizontal="right" vertical="center"/>
    </xf>
    <xf numFmtId="166" fontId="13" fillId="0" borderId="0" xfId="5" applyNumberFormat="1" applyFont="1" applyAlignment="1">
      <alignment horizontal="right" vertical="center"/>
    </xf>
    <xf numFmtId="166" fontId="13" fillId="0" borderId="0" xfId="5" applyNumberFormat="1" applyFont="1" applyBorder="1" applyAlignment="1">
      <alignment horizontal="right"/>
    </xf>
    <xf numFmtId="165" fontId="13" fillId="0" borderId="0" xfId="2" applyNumberFormat="1" applyFont="1" applyAlignment="1">
      <alignment vertical="center"/>
    </xf>
    <xf numFmtId="166" fontId="13" fillId="0" borderId="0" xfId="5" applyNumberFormat="1" applyFont="1" applyAlignment="1">
      <alignment vertical="center"/>
    </xf>
    <xf numFmtId="37" fontId="13" fillId="0" borderId="0" xfId="3" applyNumberFormat="1" applyFont="1"/>
    <xf numFmtId="37" fontId="13" fillId="0" borderId="0" xfId="3" applyNumberFormat="1" applyFont="1" applyAlignment="1">
      <alignment horizontal="right"/>
    </xf>
    <xf numFmtId="9" fontId="13" fillId="0" borderId="0" xfId="5" applyFont="1" applyBorder="1" applyAlignment="1">
      <alignment horizontal="right"/>
    </xf>
    <xf numFmtId="165" fontId="13" fillId="0" borderId="0" xfId="2" applyNumberFormat="1" applyFont="1" applyAlignment="1">
      <alignment horizontal="right"/>
    </xf>
    <xf numFmtId="166" fontId="13" fillId="0" borderId="0" xfId="5" applyNumberFormat="1" applyFont="1" applyAlignment="1">
      <alignment horizontal="right"/>
    </xf>
    <xf numFmtId="165" fontId="13" fillId="0" borderId="0" xfId="2" applyNumberFormat="1" applyFont="1"/>
    <xf numFmtId="166" fontId="13" fillId="0" borderId="0" xfId="5" applyNumberFormat="1" applyFont="1" applyAlignment="1"/>
    <xf numFmtId="37" fontId="13" fillId="0" borderId="0" xfId="2" applyNumberFormat="1" applyFont="1" applyAlignment="1">
      <alignment horizontal="right"/>
    </xf>
    <xf numFmtId="9" fontId="13" fillId="0" borderId="0" xfId="5" applyFont="1" applyAlignment="1">
      <alignment horizontal="right"/>
    </xf>
    <xf numFmtId="0" fontId="15" fillId="0" borderId="0" xfId="2" applyFont="1"/>
    <xf numFmtId="0" fontId="4" fillId="7" borderId="4" xfId="2" applyFont="1" applyFill="1" applyBorder="1"/>
    <xf numFmtId="0" fontId="4" fillId="7" borderId="0" xfId="2" applyFont="1" applyFill="1"/>
    <xf numFmtId="167" fontId="4" fillId="7" borderId="0" xfId="2" applyNumberFormat="1" applyFont="1" applyFill="1"/>
    <xf numFmtId="165" fontId="4" fillId="7" borderId="4" xfId="2" applyNumberFormat="1" applyFont="1" applyFill="1" applyBorder="1"/>
    <xf numFmtId="165" fontId="13" fillId="7" borderId="4" xfId="2" applyNumberFormat="1" applyFont="1" applyFill="1" applyBorder="1" applyAlignment="1">
      <alignment horizontal="right"/>
    </xf>
    <xf numFmtId="166" fontId="13" fillId="7" borderId="4" xfId="5" applyNumberFormat="1" applyFont="1" applyFill="1" applyBorder="1" applyAlignment="1">
      <alignment horizontal="right"/>
    </xf>
    <xf numFmtId="165" fontId="13" fillId="7" borderId="4" xfId="2" applyNumberFormat="1" applyFont="1" applyFill="1" applyBorder="1"/>
    <xf numFmtId="166" fontId="13" fillId="7" borderId="4" xfId="5" applyNumberFormat="1" applyFont="1" applyFill="1" applyBorder="1" applyAlignment="1"/>
    <xf numFmtId="37" fontId="13" fillId="7" borderId="4" xfId="2" applyNumberFormat="1" applyFont="1" applyFill="1" applyBorder="1"/>
    <xf numFmtId="37" fontId="13" fillId="7" borderId="4" xfId="2" applyNumberFormat="1" applyFont="1" applyFill="1" applyBorder="1" applyAlignment="1">
      <alignment horizontal="right"/>
    </xf>
    <xf numFmtId="9" fontId="13" fillId="7" borderId="4" xfId="5" applyFont="1" applyFill="1" applyBorder="1" applyAlignment="1">
      <alignment horizontal="right"/>
    </xf>
    <xf numFmtId="165" fontId="4" fillId="7" borderId="0" xfId="2" applyNumberFormat="1" applyFont="1" applyFill="1"/>
    <xf numFmtId="165" fontId="13" fillId="7" borderId="0" xfId="2" applyNumberFormat="1" applyFont="1" applyFill="1" applyAlignment="1">
      <alignment horizontal="right"/>
    </xf>
    <xf numFmtId="166" fontId="13" fillId="7" borderId="0" xfId="5" applyNumberFormat="1" applyFont="1" applyFill="1" applyBorder="1" applyAlignment="1">
      <alignment horizontal="right"/>
    </xf>
    <xf numFmtId="165" fontId="13" fillId="7" borderId="0" xfId="2" applyNumberFormat="1" applyFont="1" applyFill="1"/>
    <xf numFmtId="166" fontId="13" fillId="7" borderId="0" xfId="5" applyNumberFormat="1" applyFont="1" applyFill="1" applyBorder="1" applyAlignment="1"/>
    <xf numFmtId="37" fontId="13" fillId="7" borderId="0" xfId="2" applyNumberFormat="1" applyFont="1" applyFill="1"/>
    <xf numFmtId="37" fontId="13" fillId="7" borderId="0" xfId="2" applyNumberFormat="1" applyFont="1" applyFill="1" applyAlignment="1">
      <alignment horizontal="right"/>
    </xf>
    <xf numFmtId="9" fontId="13" fillId="7" borderId="0" xfId="5" applyFont="1" applyFill="1" applyBorder="1" applyAlignment="1">
      <alignment horizontal="right"/>
    </xf>
    <xf numFmtId="165" fontId="13" fillId="0" borderId="0" xfId="2" applyNumberFormat="1" applyFont="1" applyAlignment="1">
      <alignment horizontal="right" vertical="top"/>
    </xf>
    <xf numFmtId="0" fontId="8" fillId="0" borderId="0" xfId="2" applyFont="1" applyAlignment="1">
      <alignment vertical="top"/>
    </xf>
    <xf numFmtId="166" fontId="13" fillId="0" borderId="0" xfId="5" applyNumberFormat="1" applyFont="1" applyAlignment="1">
      <alignment horizontal="right" vertical="top"/>
    </xf>
    <xf numFmtId="165" fontId="13" fillId="0" borderId="0" xfId="2" applyNumberFormat="1" applyFont="1" applyAlignment="1">
      <alignment vertical="top"/>
    </xf>
    <xf numFmtId="166" fontId="13" fillId="0" borderId="0" xfId="5" applyNumberFormat="1" applyFont="1" applyAlignment="1">
      <alignment vertical="top"/>
    </xf>
    <xf numFmtId="37" fontId="13" fillId="0" borderId="0" xfId="2" applyNumberFormat="1" applyFont="1" applyAlignment="1">
      <alignment vertical="top"/>
    </xf>
    <xf numFmtId="37" fontId="13" fillId="0" borderId="0" xfId="2" applyNumberFormat="1" applyFont="1" applyAlignment="1">
      <alignment horizontal="right" vertical="top"/>
    </xf>
    <xf numFmtId="9" fontId="13" fillId="0" borderId="0" xfId="5" applyFont="1" applyAlignment="1">
      <alignment horizontal="right" vertical="top"/>
    </xf>
    <xf numFmtId="0" fontId="8" fillId="0" borderId="0" xfId="2" applyFont="1" applyAlignment="1">
      <alignment horizontal="left" vertical="top"/>
    </xf>
    <xf numFmtId="0" fontId="4" fillId="8" borderId="5" xfId="2" applyFont="1" applyFill="1" applyBorder="1"/>
    <xf numFmtId="0" fontId="4" fillId="8" borderId="4" xfId="2" applyFont="1" applyFill="1" applyBorder="1"/>
    <xf numFmtId="0" fontId="4" fillId="8" borderId="6" xfId="2" applyFont="1" applyFill="1" applyBorder="1"/>
    <xf numFmtId="0" fontId="8" fillId="8" borderId="7" xfId="2" applyFont="1" applyFill="1" applyBorder="1"/>
    <xf numFmtId="0" fontId="4" fillId="8" borderId="7" xfId="2" applyFont="1" applyFill="1" applyBorder="1"/>
    <xf numFmtId="165" fontId="4" fillId="8" borderId="4" xfId="2" applyNumberFormat="1" applyFont="1" applyFill="1" applyBorder="1"/>
    <xf numFmtId="165" fontId="13" fillId="8" borderId="5" xfId="2" applyNumberFormat="1" applyFont="1" applyFill="1" applyBorder="1" applyAlignment="1">
      <alignment horizontal="right"/>
    </xf>
    <xf numFmtId="166" fontId="13" fillId="8" borderId="8" xfId="5" applyNumberFormat="1" applyFont="1" applyFill="1" applyBorder="1" applyAlignment="1">
      <alignment horizontal="right"/>
    </xf>
    <xf numFmtId="166" fontId="13" fillId="8" borderId="5" xfId="5" applyNumberFormat="1" applyFont="1" applyFill="1" applyBorder="1" applyAlignment="1">
      <alignment horizontal="right"/>
    </xf>
    <xf numFmtId="166" fontId="13" fillId="8" borderId="4" xfId="5" applyNumberFormat="1" applyFont="1" applyFill="1" applyBorder="1" applyAlignment="1">
      <alignment horizontal="right"/>
    </xf>
    <xf numFmtId="165" fontId="13" fillId="8" borderId="5" xfId="2" applyNumberFormat="1" applyFont="1" applyFill="1" applyBorder="1"/>
    <xf numFmtId="166" fontId="13" fillId="8" borderId="8" xfId="5" applyNumberFormat="1" applyFont="1" applyFill="1" applyBorder="1" applyAlignment="1"/>
    <xf numFmtId="37" fontId="13" fillId="8" borderId="5" xfId="2" applyNumberFormat="1" applyFont="1" applyFill="1" applyBorder="1"/>
    <xf numFmtId="37" fontId="13" fillId="8" borderId="4" xfId="2" applyNumberFormat="1" applyFont="1" applyFill="1" applyBorder="1"/>
    <xf numFmtId="37" fontId="13" fillId="8" borderId="8" xfId="2" applyNumberFormat="1" applyFont="1" applyFill="1" applyBorder="1"/>
    <xf numFmtId="37" fontId="13" fillId="8" borderId="5" xfId="2" applyNumberFormat="1" applyFont="1" applyFill="1" applyBorder="1" applyAlignment="1">
      <alignment horizontal="right"/>
    </xf>
    <xf numFmtId="9" fontId="13" fillId="8" borderId="8" xfId="5" applyFont="1" applyFill="1" applyBorder="1" applyAlignment="1">
      <alignment horizontal="right"/>
    </xf>
    <xf numFmtId="165" fontId="13" fillId="8" borderId="6" xfId="2" applyNumberFormat="1" applyFont="1" applyFill="1" applyBorder="1" applyAlignment="1">
      <alignment horizontal="right"/>
    </xf>
    <xf numFmtId="166" fontId="13" fillId="8" borderId="9" xfId="5" applyNumberFormat="1" applyFont="1" applyFill="1" applyBorder="1" applyAlignment="1">
      <alignment horizontal="right"/>
    </xf>
    <xf numFmtId="166" fontId="13" fillId="8" borderId="6" xfId="5" applyNumberFormat="1" applyFont="1" applyFill="1" applyBorder="1" applyAlignment="1">
      <alignment horizontal="right"/>
    </xf>
    <xf numFmtId="166" fontId="13" fillId="8" borderId="7" xfId="5" applyNumberFormat="1" applyFont="1" applyFill="1" applyBorder="1" applyAlignment="1">
      <alignment horizontal="right"/>
    </xf>
    <xf numFmtId="165" fontId="13" fillId="8" borderId="6" xfId="2" applyNumberFormat="1" applyFont="1" applyFill="1" applyBorder="1"/>
    <xf numFmtId="166" fontId="13" fillId="8" borderId="9" xfId="5" applyNumberFormat="1" applyFont="1" applyFill="1" applyBorder="1" applyAlignment="1"/>
    <xf numFmtId="37" fontId="13" fillId="8" borderId="6" xfId="2" applyNumberFormat="1" applyFont="1" applyFill="1" applyBorder="1"/>
    <xf numFmtId="37" fontId="13" fillId="8" borderId="7" xfId="2" applyNumberFormat="1" applyFont="1" applyFill="1" applyBorder="1"/>
    <xf numFmtId="37" fontId="13" fillId="8" borderId="9" xfId="2" applyNumberFormat="1" applyFont="1" applyFill="1" applyBorder="1"/>
    <xf numFmtId="37" fontId="13" fillId="8" borderId="6" xfId="2" applyNumberFormat="1" applyFont="1" applyFill="1" applyBorder="1" applyAlignment="1">
      <alignment horizontal="right"/>
    </xf>
    <xf numFmtId="9" fontId="13" fillId="8" borderId="9" xfId="5" applyFont="1" applyFill="1" applyBorder="1" applyAlignment="1">
      <alignment horizontal="right"/>
    </xf>
    <xf numFmtId="0" fontId="4" fillId="0" borderId="0" xfId="2" applyFont="1" applyAlignment="1">
      <alignment vertical="top"/>
    </xf>
    <xf numFmtId="0" fontId="8" fillId="7" borderId="0" xfId="2" applyFont="1" applyFill="1"/>
    <xf numFmtId="165" fontId="4" fillId="0" borderId="0" xfId="2" applyNumberFormat="1" applyFont="1" applyAlignment="1">
      <alignment horizontal="right" vertical="top"/>
    </xf>
    <xf numFmtId="0" fontId="8" fillId="0" borderId="0" xfId="2" quotePrefix="1" applyFont="1"/>
    <xf numFmtId="0" fontId="4" fillId="0" borderId="0" xfId="2" quotePrefix="1" applyFont="1"/>
    <xf numFmtId="0" fontId="4" fillId="9" borderId="4" xfId="2" applyFont="1" applyFill="1" applyBorder="1"/>
    <xf numFmtId="0" fontId="4" fillId="9" borderId="4" xfId="2" applyFont="1" applyFill="1" applyBorder="1" applyAlignment="1">
      <alignment horizontal="left"/>
    </xf>
    <xf numFmtId="0" fontId="4" fillId="9" borderId="0" xfId="2" applyFont="1" applyFill="1"/>
    <xf numFmtId="0" fontId="8" fillId="9" borderId="0" xfId="2" applyFont="1" applyFill="1"/>
    <xf numFmtId="0" fontId="8" fillId="9" borderId="0" xfId="2" applyFont="1" applyFill="1" applyAlignment="1">
      <alignment horizontal="left"/>
    </xf>
    <xf numFmtId="165" fontId="4" fillId="7" borderId="0" xfId="2" applyNumberFormat="1" applyFont="1" applyFill="1" applyAlignment="1">
      <alignment horizontal="right"/>
    </xf>
    <xf numFmtId="166" fontId="13" fillId="0" borderId="0" xfId="5" applyNumberFormat="1" applyFont="1" applyBorder="1" applyAlignment="1"/>
    <xf numFmtId="165" fontId="4" fillId="9" borderId="4" xfId="2" applyNumberFormat="1" applyFont="1" applyFill="1" applyBorder="1" applyAlignment="1">
      <alignment horizontal="right"/>
    </xf>
    <xf numFmtId="165" fontId="13" fillId="9" borderId="4" xfId="2" applyNumberFormat="1" applyFont="1" applyFill="1" applyBorder="1" applyAlignment="1">
      <alignment horizontal="right"/>
    </xf>
    <xf numFmtId="166" fontId="13" fillId="9" borderId="4" xfId="5" applyNumberFormat="1" applyFont="1" applyFill="1" applyBorder="1" applyAlignment="1">
      <alignment horizontal="right"/>
    </xf>
    <xf numFmtId="165" fontId="13" fillId="9" borderId="4" xfId="2" applyNumberFormat="1" applyFont="1" applyFill="1" applyBorder="1"/>
    <xf numFmtId="166" fontId="13" fillId="9" borderId="4" xfId="5" applyNumberFormat="1" applyFont="1" applyFill="1" applyBorder="1" applyAlignment="1"/>
    <xf numFmtId="37" fontId="13" fillId="9" borderId="4" xfId="2" applyNumberFormat="1" applyFont="1" applyFill="1" applyBorder="1"/>
    <xf numFmtId="37" fontId="13" fillId="9" borderId="4" xfId="2" applyNumberFormat="1" applyFont="1" applyFill="1" applyBorder="1" applyAlignment="1">
      <alignment horizontal="right"/>
    </xf>
    <xf numFmtId="9" fontId="13" fillId="9" borderId="4" xfId="5" applyFont="1" applyFill="1" applyBorder="1" applyAlignment="1">
      <alignment horizontal="right"/>
    </xf>
    <xf numFmtId="165" fontId="13" fillId="9" borderId="0" xfId="2" applyNumberFormat="1" applyFont="1" applyFill="1" applyAlignment="1">
      <alignment horizontal="right"/>
    </xf>
    <xf numFmtId="166" fontId="13" fillId="9" borderId="0" xfId="5" applyNumberFormat="1" applyFont="1" applyFill="1" applyBorder="1" applyAlignment="1">
      <alignment horizontal="right"/>
    </xf>
    <xf numFmtId="165" fontId="13" fillId="9" borderId="0" xfId="2" applyNumberFormat="1" applyFont="1" applyFill="1"/>
    <xf numFmtId="166" fontId="13" fillId="9" borderId="0" xfId="5" applyNumberFormat="1" applyFont="1" applyFill="1" applyBorder="1" applyAlignment="1"/>
    <xf numFmtId="37" fontId="13" fillId="9" borderId="0" xfId="2" applyNumberFormat="1" applyFont="1" applyFill="1"/>
    <xf numFmtId="37" fontId="13" fillId="9" borderId="0" xfId="2" applyNumberFormat="1" applyFont="1" applyFill="1" applyAlignment="1">
      <alignment horizontal="right"/>
    </xf>
    <xf numFmtId="9" fontId="13" fillId="9" borderId="0" xfId="5" applyFont="1" applyFill="1" applyBorder="1" applyAlignment="1">
      <alignment horizontal="right"/>
    </xf>
    <xf numFmtId="165" fontId="4" fillId="8" borderId="4" xfId="2" applyNumberFormat="1" applyFont="1" applyFill="1" applyBorder="1" applyAlignment="1">
      <alignment horizontal="right"/>
    </xf>
    <xf numFmtId="0" fontId="4" fillId="10" borderId="5" xfId="2" applyFont="1" applyFill="1" applyBorder="1"/>
    <xf numFmtId="0" fontId="4" fillId="10" borderId="4" xfId="2" applyFont="1" applyFill="1" applyBorder="1"/>
    <xf numFmtId="0" fontId="4" fillId="10" borderId="6" xfId="2" applyFont="1" applyFill="1" applyBorder="1"/>
    <xf numFmtId="0" fontId="8" fillId="10" borderId="7" xfId="2" applyFont="1" applyFill="1" applyBorder="1"/>
    <xf numFmtId="0" fontId="4" fillId="10" borderId="7" xfId="2" applyFont="1" applyFill="1" applyBorder="1"/>
    <xf numFmtId="165" fontId="4" fillId="10" borderId="4" xfId="2" applyNumberFormat="1" applyFont="1" applyFill="1" applyBorder="1" applyAlignment="1">
      <alignment horizontal="right"/>
    </xf>
    <xf numFmtId="165" fontId="13" fillId="10" borderId="5" xfId="2" applyNumberFormat="1" applyFont="1" applyFill="1" applyBorder="1" applyAlignment="1">
      <alignment horizontal="right"/>
    </xf>
    <xf numFmtId="166" fontId="13" fillId="10" borderId="8" xfId="5" applyNumberFormat="1" applyFont="1" applyFill="1" applyBorder="1" applyAlignment="1">
      <alignment horizontal="right"/>
    </xf>
    <xf numFmtId="166" fontId="13" fillId="10" borderId="5" xfId="5" applyNumberFormat="1" applyFont="1" applyFill="1" applyBorder="1" applyAlignment="1">
      <alignment horizontal="right"/>
    </xf>
    <xf numFmtId="166" fontId="13" fillId="10" borderId="4" xfId="5" applyNumberFormat="1" applyFont="1" applyFill="1" applyBorder="1" applyAlignment="1">
      <alignment horizontal="right"/>
    </xf>
    <xf numFmtId="165" fontId="13" fillId="10" borderId="5" xfId="2" applyNumberFormat="1" applyFont="1" applyFill="1" applyBorder="1"/>
    <xf numFmtId="166" fontId="13" fillId="10" borderId="8" xfId="5" applyNumberFormat="1" applyFont="1" applyFill="1" applyBorder="1" applyAlignment="1"/>
    <xf numFmtId="37" fontId="13" fillId="10" borderId="5" xfId="2" applyNumberFormat="1" applyFont="1" applyFill="1" applyBorder="1"/>
    <xf numFmtId="37" fontId="13" fillId="10" borderId="4" xfId="2" applyNumberFormat="1" applyFont="1" applyFill="1" applyBorder="1"/>
    <xf numFmtId="37" fontId="13" fillId="10" borderId="8" xfId="2" applyNumberFormat="1" applyFont="1" applyFill="1" applyBorder="1"/>
    <xf numFmtId="37" fontId="13" fillId="10" borderId="5" xfId="2" applyNumberFormat="1" applyFont="1" applyFill="1" applyBorder="1" applyAlignment="1">
      <alignment horizontal="right"/>
    </xf>
    <xf numFmtId="9" fontId="13" fillId="10" borderId="8" xfId="5" applyFont="1" applyFill="1" applyBorder="1" applyAlignment="1">
      <alignment horizontal="right"/>
    </xf>
    <xf numFmtId="165" fontId="13" fillId="10" borderId="6" xfId="2" applyNumberFormat="1" applyFont="1" applyFill="1" applyBorder="1" applyAlignment="1">
      <alignment horizontal="right"/>
    </xf>
    <xf numFmtId="166" fontId="13" fillId="10" borderId="9" xfId="5" applyNumberFormat="1" applyFont="1" applyFill="1" applyBorder="1" applyAlignment="1">
      <alignment horizontal="right"/>
    </xf>
    <xf numFmtId="166" fontId="13" fillId="10" borderId="6" xfId="5" applyNumberFormat="1" applyFont="1" applyFill="1" applyBorder="1" applyAlignment="1">
      <alignment horizontal="right"/>
    </xf>
    <xf numFmtId="166" fontId="13" fillId="10" borderId="7" xfId="5" applyNumberFormat="1" applyFont="1" applyFill="1" applyBorder="1" applyAlignment="1">
      <alignment horizontal="right"/>
    </xf>
    <xf numFmtId="165" fontId="13" fillId="10" borderId="6" xfId="2" applyNumberFormat="1" applyFont="1" applyFill="1" applyBorder="1"/>
    <xf numFmtId="166" fontId="13" fillId="10" borderId="9" xfId="5" applyNumberFormat="1" applyFont="1" applyFill="1" applyBorder="1" applyAlignment="1"/>
    <xf numFmtId="37" fontId="13" fillId="10" borderId="6" xfId="2" applyNumberFormat="1" applyFont="1" applyFill="1" applyBorder="1"/>
    <xf numFmtId="37" fontId="13" fillId="10" borderId="7" xfId="2" applyNumberFormat="1" applyFont="1" applyFill="1" applyBorder="1"/>
    <xf numFmtId="37" fontId="13" fillId="10" borderId="9" xfId="2" applyNumberFormat="1" applyFont="1" applyFill="1" applyBorder="1"/>
    <xf numFmtId="37" fontId="13" fillId="10" borderId="6" xfId="2" applyNumberFormat="1" applyFont="1" applyFill="1" applyBorder="1" applyAlignment="1">
      <alignment horizontal="right"/>
    </xf>
    <xf numFmtId="9" fontId="13" fillId="10" borderId="9" xfId="5" applyFont="1" applyFill="1" applyBorder="1" applyAlignment="1">
      <alignment horizontal="right"/>
    </xf>
    <xf numFmtId="0" fontId="4" fillId="0" borderId="0" xfId="2" applyFont="1" applyAlignment="1">
      <alignment horizontal="left"/>
    </xf>
    <xf numFmtId="0" fontId="15" fillId="0" borderId="0" xfId="2" quotePrefix="1" applyFont="1"/>
    <xf numFmtId="0" fontId="4" fillId="9" borderId="5" xfId="2" applyFont="1" applyFill="1" applyBorder="1"/>
    <xf numFmtId="0" fontId="4" fillId="9" borderId="6" xfId="2" applyFont="1" applyFill="1" applyBorder="1"/>
    <xf numFmtId="0" fontId="8" fillId="9" borderId="7" xfId="2" applyFont="1" applyFill="1" applyBorder="1"/>
    <xf numFmtId="0" fontId="4" fillId="9" borderId="7" xfId="2" applyFont="1" applyFill="1" applyBorder="1"/>
    <xf numFmtId="165" fontId="13" fillId="9" borderId="5" xfId="2" applyNumberFormat="1" applyFont="1" applyFill="1" applyBorder="1" applyAlignment="1">
      <alignment horizontal="right"/>
    </xf>
    <xf numFmtId="166" fontId="13" fillId="9" borderId="8" xfId="5" applyNumberFormat="1" applyFont="1" applyFill="1" applyBorder="1" applyAlignment="1">
      <alignment horizontal="right"/>
    </xf>
    <xf numFmtId="166" fontId="13" fillId="9" borderId="5" xfId="5" applyNumberFormat="1" applyFont="1" applyFill="1" applyBorder="1" applyAlignment="1">
      <alignment horizontal="right"/>
    </xf>
    <xf numFmtId="165" fontId="13" fillId="9" borderId="5" xfId="2" applyNumberFormat="1" applyFont="1" applyFill="1" applyBorder="1"/>
    <xf numFmtId="166" fontId="13" fillId="9" borderId="8" xfId="5" applyNumberFormat="1" applyFont="1" applyFill="1" applyBorder="1" applyAlignment="1"/>
    <xf numFmtId="37" fontId="13" fillId="9" borderId="5" xfId="2" applyNumberFormat="1" applyFont="1" applyFill="1" applyBorder="1"/>
    <xf numFmtId="37" fontId="13" fillId="9" borderId="8" xfId="2" applyNumberFormat="1" applyFont="1" applyFill="1" applyBorder="1"/>
    <xf numFmtId="37" fontId="13" fillId="9" borderId="5" xfId="2" applyNumberFormat="1" applyFont="1" applyFill="1" applyBorder="1" applyAlignment="1">
      <alignment horizontal="right"/>
    </xf>
    <xf numFmtId="9" fontId="13" fillId="9" borderId="8" xfId="5" applyFont="1" applyFill="1" applyBorder="1" applyAlignment="1">
      <alignment horizontal="right"/>
    </xf>
    <xf numFmtId="165" fontId="13" fillId="9" borderId="6" xfId="2" applyNumberFormat="1" applyFont="1" applyFill="1" applyBorder="1" applyAlignment="1">
      <alignment horizontal="right"/>
    </xf>
    <xf numFmtId="166" fontId="13" fillId="9" borderId="9" xfId="5" applyNumberFormat="1" applyFont="1" applyFill="1" applyBorder="1" applyAlignment="1">
      <alignment horizontal="right"/>
    </xf>
    <xf numFmtId="166" fontId="13" fillId="9" borderId="6" xfId="5" applyNumberFormat="1" applyFont="1" applyFill="1" applyBorder="1" applyAlignment="1">
      <alignment horizontal="right"/>
    </xf>
    <xf numFmtId="166" fontId="13" fillId="9" borderId="7" xfId="5" applyNumberFormat="1" applyFont="1" applyFill="1" applyBorder="1" applyAlignment="1">
      <alignment horizontal="right"/>
    </xf>
    <xf numFmtId="165" fontId="13" fillId="9" borderId="6" xfId="2" applyNumberFormat="1" applyFont="1" applyFill="1" applyBorder="1"/>
    <xf numFmtId="166" fontId="13" fillId="9" borderId="9" xfId="5" applyNumberFormat="1" applyFont="1" applyFill="1" applyBorder="1" applyAlignment="1"/>
    <xf numFmtId="37" fontId="13" fillId="9" borderId="6" xfId="2" applyNumberFormat="1" applyFont="1" applyFill="1" applyBorder="1"/>
    <xf numFmtId="37" fontId="13" fillId="9" borderId="7" xfId="2" applyNumberFormat="1" applyFont="1" applyFill="1" applyBorder="1"/>
    <xf numFmtId="37" fontId="13" fillId="9" borderId="9" xfId="2" applyNumberFormat="1" applyFont="1" applyFill="1" applyBorder="1"/>
    <xf numFmtId="37" fontId="13" fillId="9" borderId="6" xfId="2" applyNumberFormat="1" applyFont="1" applyFill="1" applyBorder="1" applyAlignment="1">
      <alignment horizontal="right"/>
    </xf>
    <xf numFmtId="9" fontId="13" fillId="9" borderId="9" xfId="5" applyFont="1" applyFill="1" applyBorder="1" applyAlignment="1">
      <alignment horizontal="right"/>
    </xf>
    <xf numFmtId="165" fontId="4" fillId="0" borderId="0" xfId="5" applyNumberFormat="1" applyFont="1" applyFill="1" applyBorder="1" applyAlignment="1">
      <alignment horizontal="right"/>
    </xf>
    <xf numFmtId="165" fontId="4" fillId="7" borderId="4" xfId="2" applyNumberFormat="1" applyFont="1" applyFill="1" applyBorder="1" applyAlignment="1">
      <alignment horizontal="right"/>
    </xf>
    <xf numFmtId="0" fontId="4" fillId="10" borderId="10" xfId="2" applyFont="1" applyFill="1" applyBorder="1"/>
    <xf numFmtId="0" fontId="4" fillId="10" borderId="11" xfId="2" applyFont="1" applyFill="1" applyBorder="1"/>
    <xf numFmtId="165" fontId="4" fillId="10" borderId="11" xfId="2" applyNumberFormat="1" applyFont="1" applyFill="1" applyBorder="1" applyAlignment="1">
      <alignment horizontal="right"/>
    </xf>
    <xf numFmtId="165" fontId="13" fillId="10" borderId="10" xfId="2" applyNumberFormat="1" applyFont="1" applyFill="1" applyBorder="1" applyAlignment="1">
      <alignment horizontal="right"/>
    </xf>
    <xf numFmtId="166" fontId="13" fillId="10" borderId="12" xfId="5" applyNumberFormat="1" applyFont="1" applyFill="1" applyBorder="1" applyAlignment="1">
      <alignment horizontal="right"/>
    </xf>
    <xf numFmtId="166" fontId="13" fillId="10" borderId="10" xfId="5" applyNumberFormat="1" applyFont="1" applyFill="1" applyBorder="1" applyAlignment="1">
      <alignment horizontal="right"/>
    </xf>
    <xf numFmtId="166" fontId="13" fillId="10" borderId="11" xfId="5" applyNumberFormat="1" applyFont="1" applyFill="1" applyBorder="1" applyAlignment="1">
      <alignment horizontal="right"/>
    </xf>
    <xf numFmtId="165" fontId="13" fillId="10" borderId="10" xfId="2" applyNumberFormat="1" applyFont="1" applyFill="1" applyBorder="1"/>
    <xf numFmtId="166" fontId="13" fillId="10" borderId="12" xfId="5" applyNumberFormat="1" applyFont="1" applyFill="1" applyBorder="1" applyAlignment="1"/>
    <xf numFmtId="37" fontId="13" fillId="10" borderId="10" xfId="2" applyNumberFormat="1" applyFont="1" applyFill="1" applyBorder="1"/>
    <xf numFmtId="37" fontId="13" fillId="10" borderId="11" xfId="2" applyNumberFormat="1" applyFont="1" applyFill="1" applyBorder="1"/>
    <xf numFmtId="37" fontId="13" fillId="10" borderId="12" xfId="2" applyNumberFormat="1" applyFont="1" applyFill="1" applyBorder="1"/>
    <xf numFmtId="37" fontId="13" fillId="10" borderId="10" xfId="2" applyNumberFormat="1" applyFont="1" applyFill="1" applyBorder="1" applyAlignment="1">
      <alignment horizontal="right"/>
    </xf>
    <xf numFmtId="9" fontId="13" fillId="10" borderId="12" xfId="5" applyFont="1" applyFill="1" applyBorder="1" applyAlignment="1">
      <alignment horizontal="right"/>
    </xf>
    <xf numFmtId="0" fontId="4" fillId="11" borderId="11" xfId="2" applyFont="1" applyFill="1" applyBorder="1"/>
    <xf numFmtId="165" fontId="4" fillId="11" borderId="11" xfId="2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43" fontId="16" fillId="0" borderId="0" xfId="1" applyFont="1" applyAlignment="1">
      <alignment horizontal="left"/>
    </xf>
    <xf numFmtId="0" fontId="8" fillId="0" borderId="0" xfId="2" applyFont="1" applyAlignment="1">
      <alignment horizontal="center"/>
    </xf>
    <xf numFmtId="168" fontId="16" fillId="0" borderId="0" xfId="1" applyNumberFormat="1" applyFont="1" applyAlignment="1">
      <alignment horizontal="right"/>
    </xf>
    <xf numFmtId="169" fontId="16" fillId="0" borderId="0" xfId="1" applyNumberFormat="1" applyFont="1" applyAlignment="1">
      <alignment horizontal="right"/>
    </xf>
    <xf numFmtId="43" fontId="6" fillId="6" borderId="0" xfId="1" applyFont="1" applyFill="1" applyAlignment="1">
      <alignment horizontal="left"/>
    </xf>
    <xf numFmtId="43" fontId="4" fillId="8" borderId="4" xfId="1" applyFont="1" applyFill="1" applyBorder="1"/>
    <xf numFmtId="168" fontId="4" fillId="9" borderId="4" xfId="1" applyNumberFormat="1" applyFont="1" applyFill="1" applyBorder="1"/>
    <xf numFmtId="43" fontId="4" fillId="0" borderId="0" xfId="1" applyFont="1"/>
    <xf numFmtId="168" fontId="4" fillId="0" borderId="0" xfId="1" applyNumberFormat="1" applyFont="1"/>
    <xf numFmtId="165" fontId="8" fillId="7" borderId="0" xfId="5" applyNumberFormat="1" applyFont="1" applyFill="1" applyBorder="1" applyAlignment="1">
      <alignment horizontal="right"/>
    </xf>
    <xf numFmtId="170" fontId="4" fillId="0" borderId="0" xfId="2" applyNumberFormat="1" applyFont="1" applyAlignment="1">
      <alignment horizontal="right"/>
    </xf>
    <xf numFmtId="0" fontId="5" fillId="0" borderId="0" xfId="2" quotePrefix="1" applyFont="1"/>
    <xf numFmtId="0" fontId="5" fillId="0" borderId="0" xfId="12" applyFont="1"/>
    <xf numFmtId="0" fontId="4" fillId="0" borderId="0" xfId="12" applyFont="1"/>
    <xf numFmtId="165" fontId="4" fillId="0" borderId="0" xfId="12" applyNumberFormat="1" applyFont="1"/>
    <xf numFmtId="0" fontId="4" fillId="0" borderId="0" xfId="13"/>
    <xf numFmtId="0" fontId="10" fillId="0" borderId="0" xfId="12" applyFont="1"/>
    <xf numFmtId="0" fontId="9" fillId="0" borderId="0" xfId="14" applyFont="1"/>
    <xf numFmtId="0" fontId="4" fillId="0" borderId="0" xfId="12" applyFont="1" applyAlignment="1">
      <alignment horizontal="centerContinuous"/>
    </xf>
    <xf numFmtId="0" fontId="8" fillId="0" borderId="0" xfId="14" applyFont="1"/>
    <xf numFmtId="0" fontId="6" fillId="2" borderId="0" xfId="14" applyFont="1" applyFill="1"/>
    <xf numFmtId="0" fontId="4" fillId="3" borderId="0" xfId="14" applyFont="1" applyFill="1"/>
    <xf numFmtId="37" fontId="13" fillId="3" borderId="0" xfId="14" applyNumberFormat="1" applyFont="1" applyFill="1"/>
    <xf numFmtId="37" fontId="4" fillId="3" borderId="0" xfId="14" applyNumberFormat="1" applyFont="1" applyFill="1" applyAlignment="1">
      <alignment horizontal="right"/>
    </xf>
    <xf numFmtId="166" fontId="13" fillId="3" borderId="0" xfId="15" applyNumberFormat="1" applyFont="1" applyFill="1" applyAlignment="1">
      <alignment vertical="center" wrapText="1"/>
    </xf>
    <xf numFmtId="166" fontId="13" fillId="3" borderId="0" xfId="15" applyNumberFormat="1" applyFont="1" applyFill="1" applyBorder="1" applyAlignment="1">
      <alignment horizontal="right" vertical="center" wrapText="1"/>
    </xf>
    <xf numFmtId="166" fontId="4" fillId="3" borderId="0" xfId="15" applyNumberFormat="1" applyFont="1" applyFill="1" applyBorder="1" applyAlignment="1">
      <alignment horizontal="right"/>
    </xf>
    <xf numFmtId="0" fontId="4" fillId="0" borderId="0" xfId="12" applyFont="1" applyAlignment="1">
      <alignment horizontal="left" vertical="center"/>
    </xf>
    <xf numFmtId="37" fontId="13" fillId="0" borderId="0" xfId="12" applyNumberFormat="1" applyFont="1" applyAlignment="1">
      <alignment horizontal="right" vertical="center"/>
    </xf>
    <xf numFmtId="37" fontId="4" fillId="0" borderId="0" xfId="12" applyNumberFormat="1" applyFont="1" applyAlignment="1">
      <alignment horizontal="right" vertical="center"/>
    </xf>
    <xf numFmtId="166" fontId="4" fillId="0" borderId="0" xfId="15" applyNumberFormat="1" applyFont="1" applyAlignment="1">
      <alignment horizontal="right" vertical="center"/>
    </xf>
    <xf numFmtId="37" fontId="13" fillId="0" borderId="0" xfId="12" applyNumberFormat="1" applyFont="1"/>
    <xf numFmtId="0" fontId="4" fillId="5" borderId="1" xfId="14" applyFont="1" applyFill="1" applyBorder="1"/>
    <xf numFmtId="0" fontId="4" fillId="5" borderId="2" xfId="14" applyFont="1" applyFill="1" applyBorder="1"/>
    <xf numFmtId="37" fontId="13" fillId="5" borderId="2" xfId="14" applyNumberFormat="1" applyFont="1" applyFill="1" applyBorder="1" applyAlignment="1">
      <alignment horizontal="right"/>
    </xf>
    <xf numFmtId="37" fontId="4" fillId="5" borderId="1" xfId="14" applyNumberFormat="1" applyFont="1" applyFill="1" applyBorder="1" applyAlignment="1">
      <alignment horizontal="right"/>
    </xf>
    <xf numFmtId="166" fontId="4" fillId="5" borderId="3" xfId="15" applyNumberFormat="1" applyFont="1" applyFill="1" applyBorder="1" applyAlignment="1">
      <alignment horizontal="right"/>
    </xf>
    <xf numFmtId="37" fontId="4" fillId="5" borderId="1" xfId="14" applyNumberFormat="1" applyFont="1" applyFill="1" applyBorder="1"/>
    <xf numFmtId="37" fontId="4" fillId="5" borderId="2" xfId="14" applyNumberFormat="1" applyFont="1" applyFill="1" applyBorder="1"/>
    <xf numFmtId="37" fontId="4" fillId="5" borderId="3" xfId="14" applyNumberFormat="1" applyFont="1" applyFill="1" applyBorder="1"/>
    <xf numFmtId="37" fontId="4" fillId="5" borderId="2" xfId="14" applyNumberFormat="1" applyFont="1" applyFill="1" applyBorder="1" applyAlignment="1">
      <alignment horizontal="right"/>
    </xf>
    <xf numFmtId="37" fontId="4" fillId="5" borderId="3" xfId="14" applyNumberFormat="1" applyFont="1" applyFill="1" applyBorder="1" applyAlignment="1">
      <alignment horizontal="right"/>
    </xf>
    <xf numFmtId="0" fontId="8" fillId="0" borderId="0" xfId="12" applyFont="1" applyAlignment="1">
      <alignment horizontal="left"/>
    </xf>
    <xf numFmtId="37" fontId="14" fillId="0" borderId="0" xfId="12" applyNumberFormat="1" applyFont="1" applyAlignment="1">
      <alignment horizontal="left"/>
    </xf>
    <xf numFmtId="165" fontId="4" fillId="0" borderId="0" xfId="12" applyNumberFormat="1" applyFont="1" applyAlignment="1">
      <alignment horizontal="right"/>
    </xf>
    <xf numFmtId="166" fontId="4" fillId="0" borderId="0" xfId="15" applyNumberFormat="1" applyFont="1" applyAlignment="1">
      <alignment horizontal="right"/>
    </xf>
    <xf numFmtId="37" fontId="4" fillId="0" borderId="0" xfId="12" applyNumberFormat="1" applyFont="1" applyAlignment="1">
      <alignment horizontal="right"/>
    </xf>
    <xf numFmtId="0" fontId="6" fillId="6" borderId="0" xfId="14" applyFont="1" applyFill="1" applyAlignment="1">
      <alignment horizontal="left"/>
    </xf>
    <xf numFmtId="165" fontId="6" fillId="6" borderId="0" xfId="14" applyNumberFormat="1" applyFont="1" applyFill="1" applyAlignment="1">
      <alignment horizontal="right"/>
    </xf>
    <xf numFmtId="166" fontId="6" fillId="6" borderId="0" xfId="15" applyNumberFormat="1" applyFont="1" applyFill="1" applyBorder="1" applyAlignment="1">
      <alignment horizontal="right"/>
    </xf>
    <xf numFmtId="165" fontId="4" fillId="0" borderId="0" xfId="12" applyNumberFormat="1" applyFont="1" applyAlignment="1">
      <alignment horizontal="right" vertical="center"/>
    </xf>
    <xf numFmtId="166" fontId="13" fillId="0" borderId="0" xfId="15" applyNumberFormat="1" applyFont="1" applyAlignment="1">
      <alignment horizontal="right" vertical="center"/>
    </xf>
    <xf numFmtId="166" fontId="13" fillId="0" borderId="0" xfId="15" applyNumberFormat="1" applyFont="1" applyBorder="1" applyAlignment="1">
      <alignment horizontal="right"/>
    </xf>
    <xf numFmtId="165" fontId="13" fillId="0" borderId="0" xfId="12" applyNumberFormat="1" applyFont="1" applyAlignment="1">
      <alignment vertical="center"/>
    </xf>
    <xf numFmtId="166" fontId="13" fillId="0" borderId="0" xfId="15" applyNumberFormat="1" applyFont="1" applyAlignment="1">
      <alignment vertical="center"/>
    </xf>
    <xf numFmtId="37" fontId="13" fillId="0" borderId="0" xfId="14" applyNumberFormat="1" applyFont="1"/>
    <xf numFmtId="37" fontId="13" fillId="0" borderId="0" xfId="14" applyNumberFormat="1" applyFont="1" applyAlignment="1">
      <alignment horizontal="right"/>
    </xf>
    <xf numFmtId="9" fontId="13" fillId="0" borderId="0" xfId="15" applyFont="1" applyBorder="1" applyAlignment="1">
      <alignment horizontal="right"/>
    </xf>
    <xf numFmtId="165" fontId="13" fillId="0" borderId="0" xfId="12" applyNumberFormat="1" applyFont="1" applyAlignment="1">
      <alignment horizontal="right"/>
    </xf>
    <xf numFmtId="166" fontId="13" fillId="0" borderId="0" xfId="15" applyNumberFormat="1" applyFont="1" applyAlignment="1">
      <alignment horizontal="right"/>
    </xf>
    <xf numFmtId="165" fontId="13" fillId="0" borderId="0" xfId="12" applyNumberFormat="1" applyFont="1"/>
    <xf numFmtId="166" fontId="13" fillId="0" borderId="0" xfId="15" applyNumberFormat="1" applyFont="1" applyAlignment="1"/>
    <xf numFmtId="37" fontId="13" fillId="0" borderId="0" xfId="12" applyNumberFormat="1" applyFont="1" applyAlignment="1">
      <alignment horizontal="right"/>
    </xf>
    <xf numFmtId="9" fontId="13" fillId="0" borderId="0" xfId="15" applyFont="1" applyAlignment="1">
      <alignment horizontal="right"/>
    </xf>
    <xf numFmtId="0" fontId="15" fillId="0" borderId="0" xfId="12" applyFont="1"/>
    <xf numFmtId="0" fontId="4" fillId="7" borderId="4" xfId="12" applyFont="1" applyFill="1" applyBorder="1"/>
    <xf numFmtId="165" fontId="4" fillId="7" borderId="4" xfId="12" applyNumberFormat="1" applyFont="1" applyFill="1" applyBorder="1"/>
    <xf numFmtId="165" fontId="13" fillId="7" borderId="4" xfId="12" applyNumberFormat="1" applyFont="1" applyFill="1" applyBorder="1" applyAlignment="1">
      <alignment horizontal="right"/>
    </xf>
    <xf numFmtId="166" fontId="13" fillId="7" borderId="4" xfId="15" applyNumberFormat="1" applyFont="1" applyFill="1" applyBorder="1" applyAlignment="1">
      <alignment horizontal="right"/>
    </xf>
    <xf numFmtId="165" fontId="13" fillId="7" borderId="4" xfId="12" applyNumberFormat="1" applyFont="1" applyFill="1" applyBorder="1"/>
    <xf numFmtId="166" fontId="13" fillId="7" borderId="4" xfId="15" applyNumberFormat="1" applyFont="1" applyFill="1" applyBorder="1" applyAlignment="1"/>
    <xf numFmtId="37" fontId="13" fillId="7" borderId="4" xfId="12" applyNumberFormat="1" applyFont="1" applyFill="1" applyBorder="1"/>
    <xf numFmtId="37" fontId="13" fillId="7" borderId="4" xfId="12" applyNumberFormat="1" applyFont="1" applyFill="1" applyBorder="1" applyAlignment="1">
      <alignment horizontal="right"/>
    </xf>
    <xf numFmtId="9" fontId="13" fillId="7" borderId="4" xfId="15" applyFont="1" applyFill="1" applyBorder="1" applyAlignment="1">
      <alignment horizontal="right"/>
    </xf>
    <xf numFmtId="0" fontId="4" fillId="7" borderId="0" xfId="12" applyFont="1" applyFill="1"/>
    <xf numFmtId="167" fontId="4" fillId="7" borderId="0" xfId="12" applyNumberFormat="1" applyFont="1" applyFill="1"/>
    <xf numFmtId="165" fontId="4" fillId="7" borderId="0" xfId="12" applyNumberFormat="1" applyFont="1" applyFill="1"/>
    <xf numFmtId="165" fontId="13" fillId="7" borderId="0" xfId="12" applyNumberFormat="1" applyFont="1" applyFill="1" applyAlignment="1">
      <alignment horizontal="right"/>
    </xf>
    <xf numFmtId="166" fontId="13" fillId="7" borderId="0" xfId="15" applyNumberFormat="1" applyFont="1" applyFill="1" applyBorder="1" applyAlignment="1">
      <alignment horizontal="right"/>
    </xf>
    <xf numFmtId="165" fontId="13" fillId="7" borderId="0" xfId="12" applyNumberFormat="1" applyFont="1" applyFill="1"/>
    <xf numFmtId="166" fontId="13" fillId="7" borderId="0" xfId="15" applyNumberFormat="1" applyFont="1" applyFill="1" applyBorder="1" applyAlignment="1"/>
    <xf numFmtId="37" fontId="13" fillId="7" borderId="0" xfId="12" applyNumberFormat="1" applyFont="1" applyFill="1"/>
    <xf numFmtId="37" fontId="13" fillId="7" borderId="0" xfId="12" applyNumberFormat="1" applyFont="1" applyFill="1" applyAlignment="1">
      <alignment horizontal="right"/>
    </xf>
    <xf numFmtId="9" fontId="13" fillId="7" borderId="0" xfId="15" applyFont="1" applyFill="1" applyBorder="1" applyAlignment="1">
      <alignment horizontal="right"/>
    </xf>
    <xf numFmtId="0" fontId="8" fillId="0" borderId="0" xfId="12" applyFont="1"/>
    <xf numFmtId="0" fontId="8" fillId="0" borderId="0" xfId="12" applyFont="1" applyAlignment="1">
      <alignment vertical="top"/>
    </xf>
    <xf numFmtId="165" fontId="13" fillId="0" borderId="0" xfId="12" applyNumberFormat="1" applyFont="1" applyAlignment="1">
      <alignment horizontal="right" vertical="top"/>
    </xf>
    <xf numFmtId="166" fontId="13" fillId="0" borderId="0" xfId="15" applyNumberFormat="1" applyFont="1" applyAlignment="1">
      <alignment horizontal="right" vertical="top"/>
    </xf>
    <xf numFmtId="165" fontId="13" fillId="0" borderId="0" xfId="12" applyNumberFormat="1" applyFont="1" applyAlignment="1">
      <alignment vertical="top"/>
    </xf>
    <xf numFmtId="166" fontId="13" fillId="0" borderId="0" xfId="15" applyNumberFormat="1" applyFont="1" applyAlignment="1">
      <alignment vertical="top"/>
    </xf>
    <xf numFmtId="37" fontId="13" fillId="0" borderId="0" xfId="12" applyNumberFormat="1" applyFont="1" applyAlignment="1">
      <alignment vertical="top"/>
    </xf>
    <xf numFmtId="37" fontId="13" fillId="0" borderId="0" xfId="12" applyNumberFormat="1" applyFont="1" applyAlignment="1">
      <alignment horizontal="right" vertical="top"/>
    </xf>
    <xf numFmtId="9" fontId="13" fillId="0" borderId="0" xfId="15" applyFont="1" applyAlignment="1">
      <alignment horizontal="right" vertical="top"/>
    </xf>
    <xf numFmtId="0" fontId="8" fillId="0" borderId="0" xfId="12" applyFont="1" applyAlignment="1">
      <alignment horizontal="left" vertical="top"/>
    </xf>
    <xf numFmtId="0" fontId="4" fillId="8" borderId="5" xfId="12" applyFont="1" applyFill="1" applyBorder="1"/>
    <xf numFmtId="0" fontId="4" fillId="8" borderId="4" xfId="12" applyFont="1" applyFill="1" applyBorder="1"/>
    <xf numFmtId="165" fontId="4" fillId="8" borderId="4" xfId="12" applyNumberFormat="1" applyFont="1" applyFill="1" applyBorder="1"/>
    <xf numFmtId="165" fontId="13" fillId="8" borderId="5" xfId="12" applyNumberFormat="1" applyFont="1" applyFill="1" applyBorder="1" applyAlignment="1">
      <alignment horizontal="right"/>
    </xf>
    <xf numFmtId="166" fontId="13" fillId="8" borderId="8" xfId="15" applyNumberFormat="1" applyFont="1" applyFill="1" applyBorder="1" applyAlignment="1">
      <alignment horizontal="right"/>
    </xf>
    <xf numFmtId="166" fontId="13" fillId="8" borderId="5" xfId="15" applyNumberFormat="1" applyFont="1" applyFill="1" applyBorder="1" applyAlignment="1">
      <alignment horizontal="right"/>
    </xf>
    <xf numFmtId="166" fontId="13" fillId="8" borderId="4" xfId="15" applyNumberFormat="1" applyFont="1" applyFill="1" applyBorder="1" applyAlignment="1">
      <alignment horizontal="right"/>
    </xf>
    <xf numFmtId="165" fontId="13" fillId="8" borderId="5" xfId="12" applyNumberFormat="1" applyFont="1" applyFill="1" applyBorder="1"/>
    <xf numFmtId="166" fontId="13" fillId="8" borderId="8" xfId="15" applyNumberFormat="1" applyFont="1" applyFill="1" applyBorder="1" applyAlignment="1"/>
    <xf numFmtId="37" fontId="13" fillId="8" borderId="5" xfId="12" applyNumberFormat="1" applyFont="1" applyFill="1" applyBorder="1"/>
    <xf numFmtId="37" fontId="13" fillId="8" borderId="4" xfId="12" applyNumberFormat="1" applyFont="1" applyFill="1" applyBorder="1"/>
    <xf numFmtId="37" fontId="13" fillId="8" borderId="8" xfId="12" applyNumberFormat="1" applyFont="1" applyFill="1" applyBorder="1"/>
    <xf numFmtId="37" fontId="13" fillId="8" borderId="5" xfId="12" applyNumberFormat="1" applyFont="1" applyFill="1" applyBorder="1" applyAlignment="1">
      <alignment horizontal="right"/>
    </xf>
    <xf numFmtId="9" fontId="13" fillId="8" borderId="8" xfId="15" applyFont="1" applyFill="1" applyBorder="1" applyAlignment="1">
      <alignment horizontal="right"/>
    </xf>
    <xf numFmtId="0" fontId="4" fillId="8" borderId="6" xfId="12" applyFont="1" applyFill="1" applyBorder="1"/>
    <xf numFmtId="0" fontId="8" fillId="8" borderId="7" xfId="12" applyFont="1" applyFill="1" applyBorder="1"/>
    <xf numFmtId="0" fontId="4" fillId="8" borderId="7" xfId="12" applyFont="1" applyFill="1" applyBorder="1"/>
    <xf numFmtId="166" fontId="8" fillId="8" borderId="7" xfId="15" applyNumberFormat="1" applyFont="1" applyFill="1" applyBorder="1"/>
    <xf numFmtId="165" fontId="13" fillId="8" borderId="6" xfId="12" applyNumberFormat="1" applyFont="1" applyFill="1" applyBorder="1" applyAlignment="1">
      <alignment horizontal="right"/>
    </xf>
    <xf numFmtId="166" fontId="13" fillId="8" borderId="9" xfId="15" applyNumberFormat="1" applyFont="1" applyFill="1" applyBorder="1" applyAlignment="1">
      <alignment horizontal="right"/>
    </xf>
    <xf numFmtId="166" fontId="13" fillId="8" borderId="6" xfId="15" applyNumberFormat="1" applyFont="1" applyFill="1" applyBorder="1" applyAlignment="1">
      <alignment horizontal="right"/>
    </xf>
    <xf numFmtId="166" fontId="13" fillId="8" borderId="7" xfId="15" applyNumberFormat="1" applyFont="1" applyFill="1" applyBorder="1" applyAlignment="1">
      <alignment horizontal="right"/>
    </xf>
    <xf numFmtId="165" fontId="13" fillId="8" borderId="6" xfId="12" applyNumberFormat="1" applyFont="1" applyFill="1" applyBorder="1"/>
    <xf numFmtId="166" fontId="13" fillId="8" borderId="9" xfId="15" applyNumberFormat="1" applyFont="1" applyFill="1" applyBorder="1" applyAlignment="1"/>
    <xf numFmtId="37" fontId="13" fillId="8" borderId="6" xfId="12" applyNumberFormat="1" applyFont="1" applyFill="1" applyBorder="1"/>
    <xf numFmtId="37" fontId="13" fillId="8" borderId="7" xfId="12" applyNumberFormat="1" applyFont="1" applyFill="1" applyBorder="1"/>
    <xf numFmtId="37" fontId="13" fillId="8" borderId="9" xfId="12" applyNumberFormat="1" applyFont="1" applyFill="1" applyBorder="1"/>
    <xf numFmtId="37" fontId="13" fillId="8" borderId="6" xfId="12" applyNumberFormat="1" applyFont="1" applyFill="1" applyBorder="1" applyAlignment="1">
      <alignment horizontal="right"/>
    </xf>
    <xf numFmtId="9" fontId="13" fillId="8" borderId="9" xfId="15" applyFont="1" applyFill="1" applyBorder="1" applyAlignment="1">
      <alignment horizontal="right"/>
    </xf>
    <xf numFmtId="0" fontId="4" fillId="0" borderId="0" xfId="12" applyFont="1" applyAlignment="1">
      <alignment vertical="top"/>
    </xf>
    <xf numFmtId="0" fontId="8" fillId="7" borderId="0" xfId="12" applyFont="1" applyFill="1"/>
    <xf numFmtId="166" fontId="8" fillId="7" borderId="0" xfId="15" applyNumberFormat="1" applyFont="1" applyFill="1" applyBorder="1"/>
    <xf numFmtId="165" fontId="4" fillId="0" borderId="0" xfId="12" applyNumberFormat="1" applyFont="1" applyAlignment="1">
      <alignment horizontal="right" vertical="top"/>
    </xf>
    <xf numFmtId="165" fontId="4" fillId="7" borderId="0" xfId="12" applyNumberFormat="1" applyFont="1" applyFill="1" applyAlignment="1">
      <alignment horizontal="right"/>
    </xf>
    <xf numFmtId="166" fontId="8" fillId="7" borderId="0" xfId="15" applyNumberFormat="1" applyFont="1" applyFill="1" applyBorder="1" applyAlignment="1">
      <alignment horizontal="right"/>
    </xf>
    <xf numFmtId="0" fontId="4" fillId="9" borderId="4" xfId="12" applyFont="1" applyFill="1" applyBorder="1"/>
    <xf numFmtId="0" fontId="4" fillId="9" borderId="4" xfId="12" applyFont="1" applyFill="1" applyBorder="1" applyAlignment="1">
      <alignment horizontal="left"/>
    </xf>
    <xf numFmtId="165" fontId="4" fillId="9" borderId="4" xfId="12" applyNumberFormat="1" applyFont="1" applyFill="1" applyBorder="1" applyAlignment="1">
      <alignment horizontal="right"/>
    </xf>
    <xf numFmtId="165" fontId="13" fillId="9" borderId="4" xfId="12" applyNumberFormat="1" applyFont="1" applyFill="1" applyBorder="1" applyAlignment="1">
      <alignment horizontal="right"/>
    </xf>
    <xf numFmtId="166" fontId="13" fillId="9" borderId="4" xfId="15" applyNumberFormat="1" applyFont="1" applyFill="1" applyBorder="1" applyAlignment="1">
      <alignment horizontal="right"/>
    </xf>
    <xf numFmtId="165" fontId="13" fillId="9" borderId="4" xfId="12" applyNumberFormat="1" applyFont="1" applyFill="1" applyBorder="1"/>
    <xf numFmtId="166" fontId="13" fillId="9" borderId="4" xfId="15" applyNumberFormat="1" applyFont="1" applyFill="1" applyBorder="1" applyAlignment="1"/>
    <xf numFmtId="37" fontId="13" fillId="9" borderId="4" xfId="12" applyNumberFormat="1" applyFont="1" applyFill="1" applyBorder="1"/>
    <xf numFmtId="37" fontId="13" fillId="9" borderId="4" xfId="12" applyNumberFormat="1" applyFont="1" applyFill="1" applyBorder="1" applyAlignment="1">
      <alignment horizontal="right"/>
    </xf>
    <xf numFmtId="9" fontId="13" fillId="9" borderId="4" xfId="15" applyFont="1" applyFill="1" applyBorder="1" applyAlignment="1">
      <alignment horizontal="right"/>
    </xf>
    <xf numFmtId="0" fontId="4" fillId="9" borderId="0" xfId="12" applyFont="1" applyFill="1"/>
    <xf numFmtId="0" fontId="8" fillId="9" borderId="0" xfId="12" applyFont="1" applyFill="1"/>
    <xf numFmtId="0" fontId="8" fillId="9" borderId="0" xfId="12" applyFont="1" applyFill="1" applyAlignment="1">
      <alignment horizontal="left"/>
    </xf>
    <xf numFmtId="166" fontId="8" fillId="9" borderId="0" xfId="15" applyNumberFormat="1" applyFont="1" applyFill="1" applyBorder="1" applyAlignment="1">
      <alignment horizontal="right"/>
    </xf>
    <xf numFmtId="165" fontId="13" fillId="9" borderId="0" xfId="12" applyNumberFormat="1" applyFont="1" applyFill="1" applyAlignment="1">
      <alignment horizontal="right"/>
    </xf>
    <xf numFmtId="166" fontId="13" fillId="9" borderId="0" xfId="15" applyNumberFormat="1" applyFont="1" applyFill="1" applyBorder="1" applyAlignment="1">
      <alignment horizontal="right"/>
    </xf>
    <xf numFmtId="165" fontId="13" fillId="9" borderId="0" xfId="12" applyNumberFormat="1" applyFont="1" applyFill="1"/>
    <xf numFmtId="166" fontId="13" fillId="9" borderId="0" xfId="15" applyNumberFormat="1" applyFont="1" applyFill="1" applyBorder="1" applyAlignment="1"/>
    <xf numFmtId="37" fontId="13" fillId="9" borderId="0" xfId="12" applyNumberFormat="1" applyFont="1" applyFill="1"/>
    <xf numFmtId="37" fontId="13" fillId="9" borderId="0" xfId="12" applyNumberFormat="1" applyFont="1" applyFill="1" applyAlignment="1">
      <alignment horizontal="right"/>
    </xf>
    <xf numFmtId="9" fontId="13" fillId="9" borderId="0" xfId="15" applyFont="1" applyFill="1" applyBorder="1" applyAlignment="1">
      <alignment horizontal="right"/>
    </xf>
    <xf numFmtId="165" fontId="4" fillId="8" borderId="4" xfId="12" applyNumberFormat="1" applyFont="1" applyFill="1" applyBorder="1" applyAlignment="1">
      <alignment horizontal="right"/>
    </xf>
    <xf numFmtId="166" fontId="8" fillId="8" borderId="7" xfId="15" applyNumberFormat="1" applyFont="1" applyFill="1" applyBorder="1" applyAlignment="1">
      <alignment horizontal="right"/>
    </xf>
    <xf numFmtId="0" fontId="4" fillId="10" borderId="5" xfId="12" applyFont="1" applyFill="1" applyBorder="1"/>
    <xf numFmtId="0" fontId="4" fillId="10" borderId="4" xfId="12" applyFont="1" applyFill="1" applyBorder="1"/>
    <xf numFmtId="165" fontId="4" fillId="10" borderId="4" xfId="12" applyNumberFormat="1" applyFont="1" applyFill="1" applyBorder="1" applyAlignment="1">
      <alignment horizontal="right"/>
    </xf>
    <xf numFmtId="165" fontId="13" fillId="10" borderId="5" xfId="12" applyNumberFormat="1" applyFont="1" applyFill="1" applyBorder="1" applyAlignment="1">
      <alignment horizontal="right"/>
    </xf>
    <xf numFmtId="166" fontId="13" fillId="10" borderId="8" xfId="15" applyNumberFormat="1" applyFont="1" applyFill="1" applyBorder="1" applyAlignment="1">
      <alignment horizontal="right"/>
    </xf>
    <xf numFmtId="166" fontId="13" fillId="10" borderId="5" xfId="15" applyNumberFormat="1" applyFont="1" applyFill="1" applyBorder="1" applyAlignment="1">
      <alignment horizontal="right"/>
    </xf>
    <xf numFmtId="166" fontId="13" fillId="10" borderId="4" xfId="15" applyNumberFormat="1" applyFont="1" applyFill="1" applyBorder="1" applyAlignment="1">
      <alignment horizontal="right"/>
    </xf>
    <xf numFmtId="165" fontId="13" fillId="10" borderId="5" xfId="12" applyNumberFormat="1" applyFont="1" applyFill="1" applyBorder="1"/>
    <xf numFmtId="166" fontId="13" fillId="10" borderId="8" xfId="15" applyNumberFormat="1" applyFont="1" applyFill="1" applyBorder="1" applyAlignment="1"/>
    <xf numFmtId="37" fontId="13" fillId="10" borderId="5" xfId="12" applyNumberFormat="1" applyFont="1" applyFill="1" applyBorder="1"/>
    <xf numFmtId="37" fontId="13" fillId="10" borderId="4" xfId="12" applyNumberFormat="1" applyFont="1" applyFill="1" applyBorder="1"/>
    <xf numFmtId="37" fontId="13" fillId="10" borderId="8" xfId="12" applyNumberFormat="1" applyFont="1" applyFill="1" applyBorder="1"/>
    <xf numFmtId="37" fontId="13" fillId="10" borderId="5" xfId="12" applyNumberFormat="1" applyFont="1" applyFill="1" applyBorder="1" applyAlignment="1">
      <alignment horizontal="right"/>
    </xf>
    <xf numFmtId="9" fontId="13" fillId="10" borderId="8" xfId="15" applyFont="1" applyFill="1" applyBorder="1" applyAlignment="1">
      <alignment horizontal="right"/>
    </xf>
    <xf numFmtId="0" fontId="4" fillId="10" borderId="6" xfId="12" applyFont="1" applyFill="1" applyBorder="1"/>
    <xf numFmtId="0" fontId="8" fillId="10" borderId="7" xfId="12" applyFont="1" applyFill="1" applyBorder="1"/>
    <xf numFmtId="0" fontId="4" fillId="10" borderId="7" xfId="12" applyFont="1" applyFill="1" applyBorder="1"/>
    <xf numFmtId="166" fontId="8" fillId="10" borderId="7" xfId="15" applyNumberFormat="1" applyFont="1" applyFill="1" applyBorder="1" applyAlignment="1">
      <alignment horizontal="right"/>
    </xf>
    <xf numFmtId="165" fontId="13" fillId="10" borderId="6" xfId="12" applyNumberFormat="1" applyFont="1" applyFill="1" applyBorder="1" applyAlignment="1">
      <alignment horizontal="right"/>
    </xf>
    <xf numFmtId="166" fontId="13" fillId="10" borderId="9" xfId="15" applyNumberFormat="1" applyFont="1" applyFill="1" applyBorder="1" applyAlignment="1">
      <alignment horizontal="right"/>
    </xf>
    <xf numFmtId="166" fontId="13" fillId="10" borderId="6" xfId="15" applyNumberFormat="1" applyFont="1" applyFill="1" applyBorder="1" applyAlignment="1">
      <alignment horizontal="right"/>
    </xf>
    <xf numFmtId="166" fontId="13" fillId="10" borderId="7" xfId="15" applyNumberFormat="1" applyFont="1" applyFill="1" applyBorder="1" applyAlignment="1">
      <alignment horizontal="right"/>
    </xf>
    <xf numFmtId="165" fontId="13" fillId="10" borderId="6" xfId="12" applyNumberFormat="1" applyFont="1" applyFill="1" applyBorder="1"/>
    <xf numFmtId="166" fontId="13" fillId="10" borderId="9" xfId="15" applyNumberFormat="1" applyFont="1" applyFill="1" applyBorder="1" applyAlignment="1"/>
    <xf numFmtId="37" fontId="13" fillId="10" borderId="6" xfId="12" applyNumberFormat="1" applyFont="1" applyFill="1" applyBorder="1"/>
    <xf numFmtId="37" fontId="13" fillId="10" borderId="7" xfId="12" applyNumberFormat="1" applyFont="1" applyFill="1" applyBorder="1"/>
    <xf numFmtId="37" fontId="13" fillId="10" borderId="9" xfId="12" applyNumberFormat="1" applyFont="1" applyFill="1" applyBorder="1"/>
    <xf numFmtId="37" fontId="13" fillId="10" borderId="6" xfId="12" applyNumberFormat="1" applyFont="1" applyFill="1" applyBorder="1" applyAlignment="1">
      <alignment horizontal="right"/>
    </xf>
    <xf numFmtId="9" fontId="13" fillId="10" borderId="9" xfId="15" applyFont="1" applyFill="1" applyBorder="1" applyAlignment="1">
      <alignment horizontal="right"/>
    </xf>
    <xf numFmtId="166" fontId="13" fillId="0" borderId="0" xfId="15" applyNumberFormat="1" applyFont="1" applyBorder="1" applyAlignment="1"/>
    <xf numFmtId="0" fontId="4" fillId="0" borderId="0" xfId="12" applyFont="1" applyAlignment="1">
      <alignment horizontal="left"/>
    </xf>
    <xf numFmtId="0" fontId="15" fillId="0" borderId="0" xfId="12" quotePrefix="1" applyFont="1"/>
    <xf numFmtId="166" fontId="8" fillId="0" borderId="0" xfId="15" applyNumberFormat="1" applyFont="1" applyAlignment="1">
      <alignment horizontal="right"/>
    </xf>
    <xf numFmtId="0" fontId="4" fillId="9" borderId="5" xfId="12" applyFont="1" applyFill="1" applyBorder="1"/>
    <xf numFmtId="165" fontId="13" fillId="9" borderId="5" xfId="12" applyNumberFormat="1" applyFont="1" applyFill="1" applyBorder="1" applyAlignment="1">
      <alignment horizontal="right"/>
    </xf>
    <xf numFmtId="166" fontId="13" fillId="9" borderId="8" xfId="15" applyNumberFormat="1" applyFont="1" applyFill="1" applyBorder="1" applyAlignment="1">
      <alignment horizontal="right"/>
    </xf>
    <xf numFmtId="166" fontId="13" fillId="9" borderId="5" xfId="15" applyNumberFormat="1" applyFont="1" applyFill="1" applyBorder="1" applyAlignment="1">
      <alignment horizontal="right"/>
    </xf>
    <xf numFmtId="165" fontId="13" fillId="9" borderId="5" xfId="12" applyNumberFormat="1" applyFont="1" applyFill="1" applyBorder="1"/>
    <xf numFmtId="166" fontId="13" fillId="9" borderId="8" xfId="15" applyNumberFormat="1" applyFont="1" applyFill="1" applyBorder="1" applyAlignment="1"/>
    <xf numFmtId="37" fontId="13" fillId="9" borderId="5" xfId="12" applyNumberFormat="1" applyFont="1" applyFill="1" applyBorder="1"/>
    <xf numFmtId="37" fontId="13" fillId="9" borderId="8" xfId="12" applyNumberFormat="1" applyFont="1" applyFill="1" applyBorder="1"/>
    <xf numFmtId="37" fontId="13" fillId="9" borderId="5" xfId="12" applyNumberFormat="1" applyFont="1" applyFill="1" applyBorder="1" applyAlignment="1">
      <alignment horizontal="right"/>
    </xf>
    <xf numFmtId="9" fontId="13" fillId="9" borderId="8" xfId="15" applyFont="1" applyFill="1" applyBorder="1" applyAlignment="1">
      <alignment horizontal="right"/>
    </xf>
    <xf numFmtId="0" fontId="4" fillId="9" borderId="6" xfId="12" applyFont="1" applyFill="1" applyBorder="1"/>
    <xf numFmtId="0" fontId="8" fillId="9" borderId="7" xfId="12" applyFont="1" applyFill="1" applyBorder="1"/>
    <xf numFmtId="0" fontId="4" fillId="9" borderId="7" xfId="12" applyFont="1" applyFill="1" applyBorder="1"/>
    <xf numFmtId="166" fontId="8" fillId="9" borderId="7" xfId="15" applyNumberFormat="1" applyFont="1" applyFill="1" applyBorder="1" applyAlignment="1">
      <alignment horizontal="right"/>
    </xf>
    <xf numFmtId="165" fontId="13" fillId="9" borderId="6" xfId="12" applyNumberFormat="1" applyFont="1" applyFill="1" applyBorder="1" applyAlignment="1">
      <alignment horizontal="right"/>
    </xf>
    <xf numFmtId="166" fontId="13" fillId="9" borderId="9" xfId="15" applyNumberFormat="1" applyFont="1" applyFill="1" applyBorder="1" applyAlignment="1">
      <alignment horizontal="right"/>
    </xf>
    <xf numFmtId="166" fontId="13" fillId="9" borderId="6" xfId="15" applyNumberFormat="1" applyFont="1" applyFill="1" applyBorder="1" applyAlignment="1">
      <alignment horizontal="right"/>
    </xf>
    <xf numFmtId="166" fontId="13" fillId="9" borderId="7" xfId="15" applyNumberFormat="1" applyFont="1" applyFill="1" applyBorder="1" applyAlignment="1">
      <alignment horizontal="right"/>
    </xf>
    <xf numFmtId="165" fontId="13" fillId="9" borderId="6" xfId="12" applyNumberFormat="1" applyFont="1" applyFill="1" applyBorder="1"/>
    <xf numFmtId="166" fontId="13" fillId="9" borderId="9" xfId="15" applyNumberFormat="1" applyFont="1" applyFill="1" applyBorder="1" applyAlignment="1"/>
    <xf numFmtId="37" fontId="13" fillId="9" borderId="6" xfId="12" applyNumberFormat="1" applyFont="1" applyFill="1" applyBorder="1"/>
    <xf numFmtId="37" fontId="13" fillId="9" borderId="7" xfId="12" applyNumberFormat="1" applyFont="1" applyFill="1" applyBorder="1"/>
    <xf numFmtId="37" fontId="13" fillId="9" borderId="9" xfId="12" applyNumberFormat="1" applyFont="1" applyFill="1" applyBorder="1"/>
    <xf numFmtId="37" fontId="13" fillId="9" borderId="6" xfId="12" applyNumberFormat="1" applyFont="1" applyFill="1" applyBorder="1" applyAlignment="1">
      <alignment horizontal="right"/>
    </xf>
    <xf numFmtId="9" fontId="13" fillId="9" borderId="9" xfId="15" applyFont="1" applyFill="1" applyBorder="1" applyAlignment="1">
      <alignment horizontal="right"/>
    </xf>
    <xf numFmtId="165" fontId="4" fillId="0" borderId="0" xfId="15" applyNumberFormat="1" applyFont="1" applyFill="1" applyBorder="1" applyAlignment="1">
      <alignment horizontal="right"/>
    </xf>
    <xf numFmtId="165" fontId="4" fillId="7" borderId="4" xfId="12" applyNumberFormat="1" applyFont="1" applyFill="1" applyBorder="1" applyAlignment="1">
      <alignment horizontal="right"/>
    </xf>
    <xf numFmtId="0" fontId="4" fillId="10" borderId="10" xfId="12" applyFont="1" applyFill="1" applyBorder="1"/>
    <xf numFmtId="0" fontId="4" fillId="10" borderId="11" xfId="12" applyFont="1" applyFill="1" applyBorder="1"/>
    <xf numFmtId="165" fontId="4" fillId="10" borderId="11" xfId="12" applyNumberFormat="1" applyFont="1" applyFill="1" applyBorder="1" applyAlignment="1">
      <alignment horizontal="right"/>
    </xf>
    <xf numFmtId="165" fontId="13" fillId="10" borderId="10" xfId="12" applyNumberFormat="1" applyFont="1" applyFill="1" applyBorder="1" applyAlignment="1">
      <alignment horizontal="right"/>
    </xf>
    <xf numFmtId="166" fontId="13" fillId="10" borderId="12" xfId="15" applyNumberFormat="1" applyFont="1" applyFill="1" applyBorder="1" applyAlignment="1">
      <alignment horizontal="right"/>
    </xf>
    <xf numFmtId="166" fontId="13" fillId="10" borderId="10" xfId="15" applyNumberFormat="1" applyFont="1" applyFill="1" applyBorder="1" applyAlignment="1">
      <alignment horizontal="right"/>
    </xf>
    <xf numFmtId="166" fontId="13" fillId="10" borderId="11" xfId="15" applyNumberFormat="1" applyFont="1" applyFill="1" applyBorder="1" applyAlignment="1">
      <alignment horizontal="right"/>
    </xf>
    <xf numFmtId="165" fontId="13" fillId="10" borderId="10" xfId="12" applyNumberFormat="1" applyFont="1" applyFill="1" applyBorder="1"/>
    <xf numFmtId="166" fontId="13" fillId="10" borderId="12" xfId="15" applyNumberFormat="1" applyFont="1" applyFill="1" applyBorder="1" applyAlignment="1"/>
    <xf numFmtId="37" fontId="13" fillId="10" borderId="10" xfId="12" applyNumberFormat="1" applyFont="1" applyFill="1" applyBorder="1"/>
    <xf numFmtId="37" fontId="13" fillId="10" borderId="11" xfId="12" applyNumberFormat="1" applyFont="1" applyFill="1" applyBorder="1"/>
    <xf numFmtId="37" fontId="13" fillId="10" borderId="12" xfId="12" applyNumberFormat="1" applyFont="1" applyFill="1" applyBorder="1"/>
    <xf numFmtId="37" fontId="13" fillId="10" borderId="10" xfId="12" applyNumberFormat="1" applyFont="1" applyFill="1" applyBorder="1" applyAlignment="1">
      <alignment horizontal="right"/>
    </xf>
    <xf numFmtId="9" fontId="13" fillId="10" borderId="12" xfId="15" applyFont="1" applyFill="1" applyBorder="1" applyAlignment="1">
      <alignment horizontal="right"/>
    </xf>
    <xf numFmtId="0" fontId="4" fillId="11" borderId="11" xfId="12" applyFont="1" applyFill="1" applyBorder="1"/>
    <xf numFmtId="165" fontId="4" fillId="11" borderId="11" xfId="12" applyNumberFormat="1" applyFont="1" applyFill="1" applyBorder="1" applyAlignment="1">
      <alignment horizontal="right"/>
    </xf>
    <xf numFmtId="43" fontId="16" fillId="0" borderId="0" xfId="16" applyFont="1" applyAlignment="1">
      <alignment horizontal="left"/>
    </xf>
    <xf numFmtId="171" fontId="16" fillId="0" borderId="0" xfId="16" applyNumberFormat="1" applyFont="1" applyAlignment="1">
      <alignment horizontal="right"/>
    </xf>
    <xf numFmtId="37" fontId="4" fillId="0" borderId="0" xfId="2" applyNumberFormat="1" applyFont="1"/>
    <xf numFmtId="173" fontId="16" fillId="0" borderId="0" xfId="1" applyNumberFormat="1" applyFont="1" applyAlignment="1">
      <alignment horizontal="right"/>
    </xf>
    <xf numFmtId="0" fontId="5" fillId="0" borderId="0" xfId="17" applyFont="1"/>
    <xf numFmtId="0" fontId="4" fillId="0" borderId="0" xfId="17" applyFont="1"/>
    <xf numFmtId="165" fontId="4" fillId="0" borderId="0" xfId="17" applyNumberFormat="1" applyFont="1"/>
    <xf numFmtId="0" fontId="10" fillId="0" borderId="0" xfId="17" applyFont="1"/>
    <xf numFmtId="0" fontId="9" fillId="0" borderId="0" xfId="18" applyFont="1"/>
    <xf numFmtId="0" fontId="4" fillId="0" borderId="0" xfId="17" applyFont="1" applyAlignment="1">
      <alignment horizontal="centerContinuous"/>
    </xf>
    <xf numFmtId="0" fontId="8" fillId="0" borderId="0" xfId="18" applyFont="1"/>
    <xf numFmtId="0" fontId="6" fillId="2" borderId="0" xfId="18" applyFont="1" applyFill="1"/>
    <xf numFmtId="0" fontId="4" fillId="3" borderId="0" xfId="18" applyFont="1" applyFill="1"/>
    <xf numFmtId="37" fontId="13" fillId="3" borderId="0" xfId="18" applyNumberFormat="1" applyFont="1" applyFill="1"/>
    <xf numFmtId="37" fontId="4" fillId="3" borderId="0" xfId="18" applyNumberFormat="1" applyFont="1" applyFill="1" applyAlignment="1">
      <alignment horizontal="right"/>
    </xf>
    <xf numFmtId="166" fontId="13" fillId="3" borderId="0" xfId="19" applyNumberFormat="1" applyFont="1" applyFill="1" applyAlignment="1">
      <alignment vertical="center" wrapText="1"/>
    </xf>
    <xf numFmtId="166" fontId="13" fillId="3" borderId="0" xfId="19" applyNumberFormat="1" applyFont="1" applyFill="1" applyBorder="1" applyAlignment="1">
      <alignment horizontal="right" vertical="center" wrapText="1"/>
    </xf>
    <xf numFmtId="166" fontId="4" fillId="3" borderId="0" xfId="19" applyNumberFormat="1" applyFont="1" applyFill="1" applyBorder="1" applyAlignment="1">
      <alignment horizontal="right"/>
    </xf>
    <xf numFmtId="0" fontId="4" fillId="0" borderId="0" xfId="17" applyFont="1" applyAlignment="1">
      <alignment horizontal="left" vertical="center"/>
    </xf>
    <xf numFmtId="37" fontId="13" fillId="0" borderId="0" xfId="17" applyNumberFormat="1" applyFont="1" applyAlignment="1">
      <alignment horizontal="right" vertical="center"/>
    </xf>
    <xf numFmtId="37" fontId="4" fillId="0" borderId="0" xfId="17" applyNumberFormat="1" applyFont="1" applyAlignment="1">
      <alignment horizontal="right" vertical="center"/>
    </xf>
    <xf numFmtId="166" fontId="4" fillId="0" borderId="0" xfId="19" applyNumberFormat="1" applyFont="1" applyAlignment="1">
      <alignment horizontal="right" vertical="center"/>
    </xf>
    <xf numFmtId="37" fontId="13" fillId="0" borderId="0" xfId="17" applyNumberFormat="1" applyFont="1"/>
    <xf numFmtId="0" fontId="4" fillId="5" borderId="1" xfId="18" applyFont="1" applyFill="1" applyBorder="1"/>
    <xf numFmtId="0" fontId="4" fillId="5" borderId="2" xfId="18" applyFont="1" applyFill="1" applyBorder="1"/>
    <xf numFmtId="37" fontId="13" fillId="5" borderId="2" xfId="18" applyNumberFormat="1" applyFont="1" applyFill="1" applyBorder="1" applyAlignment="1">
      <alignment horizontal="right"/>
    </xf>
    <xf numFmtId="37" fontId="4" fillId="5" borderId="1" xfId="18" applyNumberFormat="1" applyFont="1" applyFill="1" applyBorder="1" applyAlignment="1">
      <alignment horizontal="right"/>
    </xf>
    <xf numFmtId="166" fontId="4" fillId="5" borderId="3" xfId="19" applyNumberFormat="1" applyFont="1" applyFill="1" applyBorder="1" applyAlignment="1">
      <alignment horizontal="right"/>
    </xf>
    <xf numFmtId="37" fontId="4" fillId="5" borderId="1" xfId="18" applyNumberFormat="1" applyFont="1" applyFill="1" applyBorder="1"/>
    <xf numFmtId="37" fontId="4" fillId="5" borderId="2" xfId="18" applyNumberFormat="1" applyFont="1" applyFill="1" applyBorder="1"/>
    <xf numFmtId="37" fontId="4" fillId="5" borderId="3" xfId="18" applyNumberFormat="1" applyFont="1" applyFill="1" applyBorder="1"/>
    <xf numFmtId="37" fontId="4" fillId="5" borderId="2" xfId="18" applyNumberFormat="1" applyFont="1" applyFill="1" applyBorder="1" applyAlignment="1">
      <alignment horizontal="right"/>
    </xf>
    <xf numFmtId="37" fontId="4" fillId="5" borderId="3" xfId="18" applyNumberFormat="1" applyFont="1" applyFill="1" applyBorder="1" applyAlignment="1">
      <alignment horizontal="right"/>
    </xf>
    <xf numFmtId="0" fontId="8" fillId="0" borderId="0" xfId="17" applyFont="1" applyAlignment="1">
      <alignment horizontal="left"/>
    </xf>
    <xf numFmtId="37" fontId="14" fillId="0" borderId="0" xfId="17" applyNumberFormat="1" applyFont="1" applyAlignment="1">
      <alignment horizontal="left"/>
    </xf>
    <xf numFmtId="165" fontId="4" fillId="0" borderId="0" xfId="17" applyNumberFormat="1" applyFont="1" applyAlignment="1">
      <alignment horizontal="right"/>
    </xf>
    <xf numFmtId="166" fontId="4" fillId="0" borderId="0" xfId="19" applyNumberFormat="1" applyFont="1" applyAlignment="1">
      <alignment horizontal="right"/>
    </xf>
    <xf numFmtId="37" fontId="4" fillId="0" borderId="0" xfId="17" applyNumberFormat="1" applyFont="1" applyAlignment="1">
      <alignment horizontal="right"/>
    </xf>
    <xf numFmtId="0" fontId="6" fillId="6" borderId="0" xfId="18" applyFont="1" applyFill="1" applyAlignment="1">
      <alignment horizontal="left"/>
    </xf>
    <xf numFmtId="165" fontId="6" fillId="6" borderId="0" xfId="18" applyNumberFormat="1" applyFont="1" applyFill="1" applyAlignment="1">
      <alignment horizontal="right"/>
    </xf>
    <xf numFmtId="166" fontId="6" fillId="6" borderId="0" xfId="19" applyNumberFormat="1" applyFont="1" applyFill="1" applyBorder="1" applyAlignment="1">
      <alignment horizontal="right"/>
    </xf>
    <xf numFmtId="165" fontId="4" fillId="0" borderId="0" xfId="17" applyNumberFormat="1" applyFont="1" applyAlignment="1">
      <alignment horizontal="right" vertical="center"/>
    </xf>
    <xf numFmtId="166" fontId="13" fillId="0" borderId="0" xfId="19" applyNumberFormat="1" applyFont="1" applyAlignment="1">
      <alignment horizontal="right" vertical="center"/>
    </xf>
    <xf numFmtId="166" fontId="13" fillId="0" borderId="0" xfId="19" applyNumberFormat="1" applyFont="1" applyBorder="1" applyAlignment="1">
      <alignment horizontal="right"/>
    </xf>
    <xf numFmtId="165" fontId="13" fillId="0" borderId="0" xfId="17" applyNumberFormat="1" applyFont="1" applyAlignment="1">
      <alignment vertical="center"/>
    </xf>
    <xf numFmtId="166" fontId="13" fillId="0" borderId="0" xfId="19" applyNumberFormat="1" applyFont="1" applyAlignment="1">
      <alignment vertical="center"/>
    </xf>
    <xf numFmtId="37" fontId="13" fillId="0" borderId="0" xfId="18" applyNumberFormat="1" applyFont="1"/>
    <xf numFmtId="37" fontId="13" fillId="0" borderId="0" xfId="18" applyNumberFormat="1" applyFont="1" applyAlignment="1">
      <alignment horizontal="right"/>
    </xf>
    <xf numFmtId="9" fontId="13" fillId="0" borderId="0" xfId="19" applyFont="1" applyBorder="1" applyAlignment="1">
      <alignment horizontal="right"/>
    </xf>
    <xf numFmtId="165" fontId="13" fillId="0" borderId="0" xfId="17" applyNumberFormat="1" applyFont="1" applyAlignment="1">
      <alignment horizontal="right"/>
    </xf>
    <xf numFmtId="166" fontId="13" fillId="0" borderId="0" xfId="19" applyNumberFormat="1" applyFont="1" applyAlignment="1">
      <alignment horizontal="right"/>
    </xf>
    <xf numFmtId="165" fontId="13" fillId="0" borderId="0" xfId="17" applyNumberFormat="1" applyFont="1"/>
    <xf numFmtId="166" fontId="13" fillId="0" borderId="0" xfId="19" applyNumberFormat="1" applyFont="1" applyAlignment="1"/>
    <xf numFmtId="37" fontId="13" fillId="0" borderId="0" xfId="17" applyNumberFormat="1" applyFont="1" applyAlignment="1">
      <alignment horizontal="right"/>
    </xf>
    <xf numFmtId="9" fontId="13" fillId="0" borderId="0" xfId="19" applyFont="1" applyAlignment="1">
      <alignment horizontal="right"/>
    </xf>
    <xf numFmtId="0" fontId="15" fillId="0" borderId="0" xfId="17" applyFont="1"/>
    <xf numFmtId="0" fontId="4" fillId="7" borderId="4" xfId="17" applyFont="1" applyFill="1" applyBorder="1"/>
    <xf numFmtId="165" fontId="4" fillId="7" borderId="4" xfId="17" applyNumberFormat="1" applyFont="1" applyFill="1" applyBorder="1"/>
    <xf numFmtId="165" fontId="13" fillId="7" borderId="4" xfId="17" applyNumberFormat="1" applyFont="1" applyFill="1" applyBorder="1" applyAlignment="1">
      <alignment horizontal="right"/>
    </xf>
    <xf numFmtId="166" fontId="13" fillId="7" borderId="4" xfId="19" applyNumberFormat="1" applyFont="1" applyFill="1" applyBorder="1" applyAlignment="1">
      <alignment horizontal="right"/>
    </xf>
    <xf numFmtId="165" fontId="13" fillId="7" borderId="4" xfId="17" applyNumberFormat="1" applyFont="1" applyFill="1" applyBorder="1"/>
    <xf numFmtId="166" fontId="13" fillId="7" borderId="4" xfId="19" applyNumberFormat="1" applyFont="1" applyFill="1" applyBorder="1" applyAlignment="1"/>
    <xf numFmtId="37" fontId="13" fillId="7" borderId="4" xfId="17" applyNumberFormat="1" applyFont="1" applyFill="1" applyBorder="1"/>
    <xf numFmtId="37" fontId="13" fillId="7" borderId="4" xfId="17" applyNumberFormat="1" applyFont="1" applyFill="1" applyBorder="1" applyAlignment="1">
      <alignment horizontal="right"/>
    </xf>
    <xf numFmtId="9" fontId="13" fillId="7" borderId="4" xfId="19" applyFont="1" applyFill="1" applyBorder="1" applyAlignment="1">
      <alignment horizontal="right"/>
    </xf>
    <xf numFmtId="0" fontId="4" fillId="7" borderId="0" xfId="17" applyFont="1" applyFill="1"/>
    <xf numFmtId="167" fontId="4" fillId="7" borderId="0" xfId="17" applyNumberFormat="1" applyFont="1" applyFill="1"/>
    <xf numFmtId="165" fontId="4" fillId="7" borderId="0" xfId="17" applyNumberFormat="1" applyFont="1" applyFill="1"/>
    <xf numFmtId="165" fontId="13" fillId="7" borderId="0" xfId="17" applyNumberFormat="1" applyFont="1" applyFill="1" applyAlignment="1">
      <alignment horizontal="right"/>
    </xf>
    <xf numFmtId="166" fontId="13" fillId="7" borderId="0" xfId="19" applyNumberFormat="1" applyFont="1" applyFill="1" applyBorder="1" applyAlignment="1">
      <alignment horizontal="right"/>
    </xf>
    <xf numFmtId="165" fontId="13" fillId="7" borderId="0" xfId="17" applyNumberFormat="1" applyFont="1" applyFill="1"/>
    <xf numFmtId="166" fontId="13" fillId="7" borderId="0" xfId="19" applyNumberFormat="1" applyFont="1" applyFill="1" applyBorder="1" applyAlignment="1"/>
    <xf numFmtId="37" fontId="13" fillId="7" borderId="0" xfId="17" applyNumberFormat="1" applyFont="1" applyFill="1"/>
    <xf numFmtId="37" fontId="13" fillId="7" borderId="0" xfId="17" applyNumberFormat="1" applyFont="1" applyFill="1" applyAlignment="1">
      <alignment horizontal="right"/>
    </xf>
    <xf numFmtId="9" fontId="13" fillId="7" borderId="0" xfId="19" applyFont="1" applyFill="1" applyBorder="1" applyAlignment="1">
      <alignment horizontal="right"/>
    </xf>
    <xf numFmtId="0" fontId="8" fillId="0" borderId="0" xfId="17" applyFont="1"/>
    <xf numFmtId="0" fontId="8" fillId="0" borderId="0" xfId="17" applyFont="1" applyAlignment="1">
      <alignment vertical="top"/>
    </xf>
    <xf numFmtId="165" fontId="13" fillId="0" borderId="0" xfId="17" applyNumberFormat="1" applyFont="1" applyAlignment="1">
      <alignment horizontal="right" vertical="top"/>
    </xf>
    <xf numFmtId="166" fontId="13" fillId="0" borderId="0" xfId="19" applyNumberFormat="1" applyFont="1" applyAlignment="1">
      <alignment horizontal="right" vertical="top"/>
    </xf>
    <xf numFmtId="165" fontId="13" fillId="0" borderId="0" xfId="17" applyNumberFormat="1" applyFont="1" applyAlignment="1">
      <alignment vertical="top"/>
    </xf>
    <xf numFmtId="166" fontId="13" fillId="0" borderId="0" xfId="19" applyNumberFormat="1" applyFont="1" applyAlignment="1">
      <alignment vertical="top"/>
    </xf>
    <xf numFmtId="37" fontId="13" fillId="0" borderId="0" xfId="17" applyNumberFormat="1" applyFont="1" applyAlignment="1">
      <alignment vertical="top"/>
    </xf>
    <xf numFmtId="37" fontId="13" fillId="0" borderId="0" xfId="17" applyNumberFormat="1" applyFont="1" applyAlignment="1">
      <alignment horizontal="right" vertical="top"/>
    </xf>
    <xf numFmtId="9" fontId="13" fillId="0" borderId="0" xfId="19" applyFont="1" applyAlignment="1">
      <alignment horizontal="right" vertical="top"/>
    </xf>
    <xf numFmtId="0" fontId="8" fillId="0" borderId="0" xfId="17" applyFont="1" applyAlignment="1">
      <alignment horizontal="left" vertical="top"/>
    </xf>
    <xf numFmtId="0" fontId="4" fillId="8" borderId="5" xfId="17" applyFont="1" applyFill="1" applyBorder="1"/>
    <xf numFmtId="0" fontId="4" fillId="8" borderId="4" xfId="17" applyFont="1" applyFill="1" applyBorder="1"/>
    <xf numFmtId="165" fontId="4" fillId="8" borderId="4" xfId="17" applyNumberFormat="1" applyFont="1" applyFill="1" applyBorder="1"/>
    <xf numFmtId="165" fontId="13" fillId="8" borderId="5" xfId="17" applyNumberFormat="1" applyFont="1" applyFill="1" applyBorder="1" applyAlignment="1">
      <alignment horizontal="right"/>
    </xf>
    <xf numFmtId="166" fontId="13" fillId="8" borderId="8" xfId="19" applyNumberFormat="1" applyFont="1" applyFill="1" applyBorder="1" applyAlignment="1">
      <alignment horizontal="right"/>
    </xf>
    <xf numFmtId="166" fontId="13" fillId="8" borderId="5" xfId="19" applyNumberFormat="1" applyFont="1" applyFill="1" applyBorder="1" applyAlignment="1">
      <alignment horizontal="right"/>
    </xf>
    <xf numFmtId="166" fontId="13" fillId="8" borderId="4" xfId="19" applyNumberFormat="1" applyFont="1" applyFill="1" applyBorder="1" applyAlignment="1">
      <alignment horizontal="right"/>
    </xf>
    <xf numFmtId="165" fontId="13" fillId="8" borderId="5" xfId="17" applyNumberFormat="1" applyFont="1" applyFill="1" applyBorder="1"/>
    <xf numFmtId="166" fontId="13" fillId="8" borderId="8" xfId="19" applyNumberFormat="1" applyFont="1" applyFill="1" applyBorder="1" applyAlignment="1"/>
    <xf numFmtId="37" fontId="13" fillId="8" borderId="5" xfId="17" applyNumberFormat="1" applyFont="1" applyFill="1" applyBorder="1"/>
    <xf numFmtId="37" fontId="13" fillId="8" borderId="4" xfId="17" applyNumberFormat="1" applyFont="1" applyFill="1" applyBorder="1"/>
    <xf numFmtId="37" fontId="13" fillId="8" borderId="8" xfId="17" applyNumberFormat="1" applyFont="1" applyFill="1" applyBorder="1"/>
    <xf numFmtId="37" fontId="13" fillId="8" borderId="5" xfId="17" applyNumberFormat="1" applyFont="1" applyFill="1" applyBorder="1" applyAlignment="1">
      <alignment horizontal="right"/>
    </xf>
    <xf numFmtId="9" fontId="13" fillId="8" borderId="8" xfId="19" applyFont="1" applyFill="1" applyBorder="1" applyAlignment="1">
      <alignment horizontal="right"/>
    </xf>
    <xf numFmtId="0" fontId="4" fillId="8" borderId="6" xfId="17" applyFont="1" applyFill="1" applyBorder="1"/>
    <xf numFmtId="0" fontId="8" fillId="8" borderId="7" xfId="17" applyFont="1" applyFill="1" applyBorder="1"/>
    <xf numFmtId="0" fontId="4" fillId="8" borderId="7" xfId="17" applyFont="1" applyFill="1" applyBorder="1"/>
    <xf numFmtId="166" fontId="8" fillId="8" borderId="7" xfId="19" applyNumberFormat="1" applyFont="1" applyFill="1" applyBorder="1"/>
    <xf numFmtId="165" fontId="13" fillId="8" borderId="6" xfId="17" applyNumberFormat="1" applyFont="1" applyFill="1" applyBorder="1" applyAlignment="1">
      <alignment horizontal="right"/>
    </xf>
    <xf numFmtId="166" fontId="13" fillId="8" borderId="9" xfId="19" applyNumberFormat="1" applyFont="1" applyFill="1" applyBorder="1" applyAlignment="1">
      <alignment horizontal="right"/>
    </xf>
    <xf numFmtId="166" fontId="13" fillId="8" borderId="6" xfId="19" applyNumberFormat="1" applyFont="1" applyFill="1" applyBorder="1" applyAlignment="1">
      <alignment horizontal="right"/>
    </xf>
    <xf numFmtId="166" fontId="13" fillId="8" borderId="7" xfId="19" applyNumberFormat="1" applyFont="1" applyFill="1" applyBorder="1" applyAlignment="1">
      <alignment horizontal="right"/>
    </xf>
    <xf numFmtId="165" fontId="13" fillId="8" borderId="6" xfId="17" applyNumberFormat="1" applyFont="1" applyFill="1" applyBorder="1"/>
    <xf numFmtId="166" fontId="13" fillId="8" borderId="9" xfId="19" applyNumberFormat="1" applyFont="1" applyFill="1" applyBorder="1" applyAlignment="1"/>
    <xf numFmtId="37" fontId="13" fillId="8" borderId="6" xfId="17" applyNumberFormat="1" applyFont="1" applyFill="1" applyBorder="1"/>
    <xf numFmtId="37" fontId="13" fillId="8" borderId="7" xfId="17" applyNumberFormat="1" applyFont="1" applyFill="1" applyBorder="1"/>
    <xf numFmtId="37" fontId="13" fillId="8" borderId="9" xfId="17" applyNumberFormat="1" applyFont="1" applyFill="1" applyBorder="1"/>
    <xf numFmtId="37" fontId="13" fillId="8" borderId="6" xfId="17" applyNumberFormat="1" applyFont="1" applyFill="1" applyBorder="1" applyAlignment="1">
      <alignment horizontal="right"/>
    </xf>
    <xf numFmtId="9" fontId="13" fillId="8" borderId="9" xfId="19" applyFont="1" applyFill="1" applyBorder="1" applyAlignment="1">
      <alignment horizontal="right"/>
    </xf>
    <xf numFmtId="0" fontId="4" fillId="0" borderId="0" xfId="17" applyFont="1" applyAlignment="1">
      <alignment vertical="top"/>
    </xf>
    <xf numFmtId="0" fontId="8" fillId="7" borderId="0" xfId="17" applyFont="1" applyFill="1"/>
    <xf numFmtId="166" fontId="8" fillId="7" borderId="0" xfId="19" applyNumberFormat="1" applyFont="1" applyFill="1" applyBorder="1"/>
    <xf numFmtId="165" fontId="4" fillId="0" borderId="0" xfId="17" applyNumberFormat="1" applyFont="1" applyAlignment="1">
      <alignment horizontal="right" vertical="top"/>
    </xf>
    <xf numFmtId="165" fontId="4" fillId="7" borderId="0" xfId="17" applyNumberFormat="1" applyFont="1" applyFill="1" applyAlignment="1">
      <alignment horizontal="right"/>
    </xf>
    <xf numFmtId="166" fontId="8" fillId="7" borderId="0" xfId="19" applyNumberFormat="1" applyFont="1" applyFill="1" applyBorder="1" applyAlignment="1">
      <alignment horizontal="right"/>
    </xf>
    <xf numFmtId="0" fontId="4" fillId="9" borderId="4" xfId="17" applyFont="1" applyFill="1" applyBorder="1"/>
    <xf numFmtId="0" fontId="4" fillId="9" borderId="4" xfId="17" applyFont="1" applyFill="1" applyBorder="1" applyAlignment="1">
      <alignment horizontal="left"/>
    </xf>
    <xf numFmtId="165" fontId="4" fillId="9" borderId="4" xfId="17" applyNumberFormat="1" applyFont="1" applyFill="1" applyBorder="1" applyAlignment="1">
      <alignment horizontal="right"/>
    </xf>
    <xf numFmtId="165" fontId="13" fillId="9" borderId="4" xfId="17" applyNumberFormat="1" applyFont="1" applyFill="1" applyBorder="1" applyAlignment="1">
      <alignment horizontal="right"/>
    </xf>
    <xf numFmtId="166" fontId="13" fillId="9" borderId="4" xfId="19" applyNumberFormat="1" applyFont="1" applyFill="1" applyBorder="1" applyAlignment="1">
      <alignment horizontal="right"/>
    </xf>
    <xf numFmtId="165" fontId="13" fillId="9" borderId="4" xfId="17" applyNumberFormat="1" applyFont="1" applyFill="1" applyBorder="1"/>
    <xf numFmtId="166" fontId="13" fillId="9" borderId="4" xfId="19" applyNumberFormat="1" applyFont="1" applyFill="1" applyBorder="1" applyAlignment="1"/>
    <xf numFmtId="37" fontId="13" fillId="9" borderId="4" xfId="17" applyNumberFormat="1" applyFont="1" applyFill="1" applyBorder="1"/>
    <xf numFmtId="37" fontId="13" fillId="9" borderId="4" xfId="17" applyNumberFormat="1" applyFont="1" applyFill="1" applyBorder="1" applyAlignment="1">
      <alignment horizontal="right"/>
    </xf>
    <xf numFmtId="9" fontId="13" fillId="9" borderId="4" xfId="19" applyFont="1" applyFill="1" applyBorder="1" applyAlignment="1">
      <alignment horizontal="right"/>
    </xf>
    <xf numFmtId="0" fontId="4" fillId="9" borderId="0" xfId="17" applyFont="1" applyFill="1"/>
    <xf numFmtId="0" fontId="8" fillId="9" borderId="0" xfId="17" applyFont="1" applyFill="1"/>
    <xf numFmtId="0" fontId="8" fillId="9" borderId="0" xfId="17" applyFont="1" applyFill="1" applyAlignment="1">
      <alignment horizontal="left"/>
    </xf>
    <xf numFmtId="166" fontId="8" fillId="9" borderId="0" xfId="19" applyNumberFormat="1" applyFont="1" applyFill="1" applyBorder="1" applyAlignment="1">
      <alignment horizontal="right"/>
    </xf>
    <xf numFmtId="165" fontId="13" fillId="9" borderId="0" xfId="17" applyNumberFormat="1" applyFont="1" applyFill="1" applyAlignment="1">
      <alignment horizontal="right"/>
    </xf>
    <xf numFmtId="166" fontId="13" fillId="9" borderId="0" xfId="19" applyNumberFormat="1" applyFont="1" applyFill="1" applyBorder="1" applyAlignment="1">
      <alignment horizontal="right"/>
    </xf>
    <xf numFmtId="165" fontId="13" fillId="9" borderId="0" xfId="17" applyNumberFormat="1" applyFont="1" applyFill="1"/>
    <xf numFmtId="166" fontId="13" fillId="9" borderId="0" xfId="19" applyNumberFormat="1" applyFont="1" applyFill="1" applyBorder="1" applyAlignment="1"/>
    <xf numFmtId="37" fontId="13" fillId="9" borderId="0" xfId="17" applyNumberFormat="1" applyFont="1" applyFill="1"/>
    <xf numFmtId="37" fontId="13" fillId="9" borderId="0" xfId="17" applyNumberFormat="1" applyFont="1" applyFill="1" applyAlignment="1">
      <alignment horizontal="right"/>
    </xf>
    <xf numFmtId="9" fontId="13" fillId="9" borderId="0" xfId="19" applyFont="1" applyFill="1" applyBorder="1" applyAlignment="1">
      <alignment horizontal="right"/>
    </xf>
    <xf numFmtId="165" fontId="4" fillId="8" borderId="4" xfId="17" applyNumberFormat="1" applyFont="1" applyFill="1" applyBorder="1" applyAlignment="1">
      <alignment horizontal="right"/>
    </xf>
    <xf numFmtId="166" fontId="8" fillId="8" borderId="7" xfId="19" applyNumberFormat="1" applyFont="1" applyFill="1" applyBorder="1" applyAlignment="1">
      <alignment horizontal="right"/>
    </xf>
    <xf numFmtId="0" fontId="4" fillId="10" borderId="5" xfId="17" applyFont="1" applyFill="1" applyBorder="1"/>
    <xf numFmtId="0" fontId="4" fillId="10" borderId="4" xfId="17" applyFont="1" applyFill="1" applyBorder="1"/>
    <xf numFmtId="165" fontId="4" fillId="10" borderId="4" xfId="17" applyNumberFormat="1" applyFont="1" applyFill="1" applyBorder="1" applyAlignment="1">
      <alignment horizontal="right"/>
    </xf>
    <xf numFmtId="165" fontId="13" fillId="10" borderId="5" xfId="17" applyNumberFormat="1" applyFont="1" applyFill="1" applyBorder="1" applyAlignment="1">
      <alignment horizontal="right"/>
    </xf>
    <xf numFmtId="166" fontId="13" fillId="10" borderId="8" xfId="19" applyNumberFormat="1" applyFont="1" applyFill="1" applyBorder="1" applyAlignment="1">
      <alignment horizontal="right"/>
    </xf>
    <xf numFmtId="166" fontId="13" fillId="10" borderId="5" xfId="19" applyNumberFormat="1" applyFont="1" applyFill="1" applyBorder="1" applyAlignment="1">
      <alignment horizontal="right"/>
    </xf>
    <xf numFmtId="166" fontId="13" fillId="10" borderId="4" xfId="19" applyNumberFormat="1" applyFont="1" applyFill="1" applyBorder="1" applyAlignment="1">
      <alignment horizontal="right"/>
    </xf>
    <xf numFmtId="165" fontId="13" fillId="10" borderId="5" xfId="17" applyNumberFormat="1" applyFont="1" applyFill="1" applyBorder="1"/>
    <xf numFmtId="166" fontId="13" fillId="10" borderId="8" xfId="19" applyNumberFormat="1" applyFont="1" applyFill="1" applyBorder="1" applyAlignment="1"/>
    <xf numFmtId="37" fontId="13" fillId="10" borderId="5" xfId="17" applyNumberFormat="1" applyFont="1" applyFill="1" applyBorder="1"/>
    <xf numFmtId="37" fontId="13" fillId="10" borderId="4" xfId="17" applyNumberFormat="1" applyFont="1" applyFill="1" applyBorder="1"/>
    <xf numFmtId="37" fontId="13" fillId="10" borderId="8" xfId="17" applyNumberFormat="1" applyFont="1" applyFill="1" applyBorder="1"/>
    <xf numFmtId="37" fontId="13" fillId="10" borderId="5" xfId="17" applyNumberFormat="1" applyFont="1" applyFill="1" applyBorder="1" applyAlignment="1">
      <alignment horizontal="right"/>
    </xf>
    <xf numFmtId="9" fontId="13" fillId="10" borderId="8" xfId="19" applyFont="1" applyFill="1" applyBorder="1" applyAlignment="1">
      <alignment horizontal="right"/>
    </xf>
    <xf numFmtId="0" fontId="4" fillId="10" borderId="6" xfId="17" applyFont="1" applyFill="1" applyBorder="1"/>
    <xf numFmtId="0" fontId="8" fillId="10" borderId="7" xfId="17" applyFont="1" applyFill="1" applyBorder="1"/>
    <xf numFmtId="0" fontId="4" fillId="10" borderId="7" xfId="17" applyFont="1" applyFill="1" applyBorder="1"/>
    <xf numFmtId="166" fontId="8" fillId="10" borderId="7" xfId="19" applyNumberFormat="1" applyFont="1" applyFill="1" applyBorder="1" applyAlignment="1">
      <alignment horizontal="right"/>
    </xf>
    <xf numFmtId="165" fontId="13" fillId="10" borderId="6" xfId="17" applyNumberFormat="1" applyFont="1" applyFill="1" applyBorder="1" applyAlignment="1">
      <alignment horizontal="right"/>
    </xf>
    <xf numFmtId="166" fontId="13" fillId="10" borderId="9" xfId="19" applyNumberFormat="1" applyFont="1" applyFill="1" applyBorder="1" applyAlignment="1">
      <alignment horizontal="right"/>
    </xf>
    <xf numFmtId="166" fontId="13" fillId="10" borderId="6" xfId="19" applyNumberFormat="1" applyFont="1" applyFill="1" applyBorder="1" applyAlignment="1">
      <alignment horizontal="right"/>
    </xf>
    <xf numFmtId="166" fontId="13" fillId="10" borderId="7" xfId="19" applyNumberFormat="1" applyFont="1" applyFill="1" applyBorder="1" applyAlignment="1">
      <alignment horizontal="right"/>
    </xf>
    <xf numFmtId="165" fontId="13" fillId="10" borderId="6" xfId="17" applyNumberFormat="1" applyFont="1" applyFill="1" applyBorder="1"/>
    <xf numFmtId="166" fontId="13" fillId="10" borderId="9" xfId="19" applyNumberFormat="1" applyFont="1" applyFill="1" applyBorder="1" applyAlignment="1"/>
    <xf numFmtId="37" fontId="13" fillId="10" borderId="6" xfId="17" applyNumberFormat="1" applyFont="1" applyFill="1" applyBorder="1"/>
    <xf numFmtId="37" fontId="13" fillId="10" borderId="7" xfId="17" applyNumberFormat="1" applyFont="1" applyFill="1" applyBorder="1"/>
    <xf numFmtId="37" fontId="13" fillId="10" borderId="9" xfId="17" applyNumberFormat="1" applyFont="1" applyFill="1" applyBorder="1"/>
    <xf numFmtId="37" fontId="13" fillId="10" borderId="6" xfId="17" applyNumberFormat="1" applyFont="1" applyFill="1" applyBorder="1" applyAlignment="1">
      <alignment horizontal="right"/>
    </xf>
    <xf numFmtId="9" fontId="13" fillId="10" borderId="9" xfId="19" applyFont="1" applyFill="1" applyBorder="1" applyAlignment="1">
      <alignment horizontal="right"/>
    </xf>
    <xf numFmtId="166" fontId="13" fillId="0" borderId="0" xfId="19" applyNumberFormat="1" applyFont="1" applyBorder="1" applyAlignment="1"/>
    <xf numFmtId="0" fontId="4" fillId="0" borderId="0" xfId="17" applyFont="1" applyAlignment="1">
      <alignment horizontal="left"/>
    </xf>
    <xf numFmtId="0" fontId="15" fillId="0" borderId="0" xfId="17" quotePrefix="1" applyFont="1"/>
    <xf numFmtId="166" fontId="8" fillId="0" borderId="0" xfId="19" applyNumberFormat="1" applyFont="1" applyAlignment="1">
      <alignment horizontal="right"/>
    </xf>
    <xf numFmtId="0" fontId="4" fillId="9" borderId="5" xfId="17" applyFont="1" applyFill="1" applyBorder="1"/>
    <xf numFmtId="165" fontId="13" fillId="9" borderId="5" xfId="17" applyNumberFormat="1" applyFont="1" applyFill="1" applyBorder="1" applyAlignment="1">
      <alignment horizontal="right"/>
    </xf>
    <xf numFmtId="166" fontId="13" fillId="9" borderId="8" xfId="19" applyNumberFormat="1" applyFont="1" applyFill="1" applyBorder="1" applyAlignment="1">
      <alignment horizontal="right"/>
    </xf>
    <xf numFmtId="166" fontId="13" fillId="9" borderId="5" xfId="19" applyNumberFormat="1" applyFont="1" applyFill="1" applyBorder="1" applyAlignment="1">
      <alignment horizontal="right"/>
    </xf>
    <xf numFmtId="165" fontId="13" fillId="9" borderId="5" xfId="17" applyNumberFormat="1" applyFont="1" applyFill="1" applyBorder="1"/>
    <xf numFmtId="166" fontId="13" fillId="9" borderId="8" xfId="19" applyNumberFormat="1" applyFont="1" applyFill="1" applyBorder="1" applyAlignment="1"/>
    <xf numFmtId="37" fontId="13" fillId="9" borderId="5" xfId="17" applyNumberFormat="1" applyFont="1" applyFill="1" applyBorder="1"/>
    <xf numFmtId="37" fontId="13" fillId="9" borderId="8" xfId="17" applyNumberFormat="1" applyFont="1" applyFill="1" applyBorder="1"/>
    <xf numFmtId="37" fontId="13" fillId="9" borderId="5" xfId="17" applyNumberFormat="1" applyFont="1" applyFill="1" applyBorder="1" applyAlignment="1">
      <alignment horizontal="right"/>
    </xf>
    <xf numFmtId="9" fontId="13" fillId="9" borderId="8" xfId="19" applyFont="1" applyFill="1" applyBorder="1" applyAlignment="1">
      <alignment horizontal="right"/>
    </xf>
    <xf numFmtId="0" fontId="4" fillId="9" borderId="6" xfId="17" applyFont="1" applyFill="1" applyBorder="1"/>
    <xf numFmtId="0" fontId="8" fillId="9" borderId="7" xfId="17" applyFont="1" applyFill="1" applyBorder="1"/>
    <xf numFmtId="0" fontId="4" fillId="9" borderId="7" xfId="17" applyFont="1" applyFill="1" applyBorder="1"/>
    <xf numFmtId="166" fontId="8" fillId="9" borderId="7" xfId="19" applyNumberFormat="1" applyFont="1" applyFill="1" applyBorder="1" applyAlignment="1">
      <alignment horizontal="right"/>
    </xf>
    <xf numFmtId="165" fontId="13" fillId="9" borderId="6" xfId="17" applyNumberFormat="1" applyFont="1" applyFill="1" applyBorder="1" applyAlignment="1">
      <alignment horizontal="right"/>
    </xf>
    <xf numFmtId="166" fontId="13" fillId="9" borderId="9" xfId="19" applyNumberFormat="1" applyFont="1" applyFill="1" applyBorder="1" applyAlignment="1">
      <alignment horizontal="right"/>
    </xf>
    <xf numFmtId="166" fontId="13" fillId="9" borderId="6" xfId="19" applyNumberFormat="1" applyFont="1" applyFill="1" applyBorder="1" applyAlignment="1">
      <alignment horizontal="right"/>
    </xf>
    <xf numFmtId="166" fontId="13" fillId="9" borderId="7" xfId="19" applyNumberFormat="1" applyFont="1" applyFill="1" applyBorder="1" applyAlignment="1">
      <alignment horizontal="right"/>
    </xf>
    <xf numFmtId="165" fontId="13" fillId="9" borderId="6" xfId="17" applyNumberFormat="1" applyFont="1" applyFill="1" applyBorder="1"/>
    <xf numFmtId="166" fontId="13" fillId="9" borderId="9" xfId="19" applyNumberFormat="1" applyFont="1" applyFill="1" applyBorder="1" applyAlignment="1"/>
    <xf numFmtId="37" fontId="13" fillId="9" borderId="6" xfId="17" applyNumberFormat="1" applyFont="1" applyFill="1" applyBorder="1"/>
    <xf numFmtId="37" fontId="13" fillId="9" borderId="7" xfId="17" applyNumberFormat="1" applyFont="1" applyFill="1" applyBorder="1"/>
    <xf numFmtId="37" fontId="13" fillId="9" borderId="9" xfId="17" applyNumberFormat="1" applyFont="1" applyFill="1" applyBorder="1"/>
    <xf numFmtId="37" fontId="13" fillId="9" borderId="6" xfId="17" applyNumberFormat="1" applyFont="1" applyFill="1" applyBorder="1" applyAlignment="1">
      <alignment horizontal="right"/>
    </xf>
    <xf numFmtId="9" fontId="13" fillId="9" borderId="9" xfId="19" applyFont="1" applyFill="1" applyBorder="1" applyAlignment="1">
      <alignment horizontal="right"/>
    </xf>
    <xf numFmtId="165" fontId="4" fillId="0" borderId="0" xfId="19" applyNumberFormat="1" applyFont="1" applyFill="1" applyBorder="1" applyAlignment="1">
      <alignment horizontal="right"/>
    </xf>
    <xf numFmtId="165" fontId="4" fillId="7" borderId="4" xfId="17" applyNumberFormat="1" applyFont="1" applyFill="1" applyBorder="1" applyAlignment="1">
      <alignment horizontal="right"/>
    </xf>
    <xf numFmtId="0" fontId="4" fillId="10" borderId="10" xfId="17" applyFont="1" applyFill="1" applyBorder="1"/>
    <xf numFmtId="0" fontId="4" fillId="10" borderId="11" xfId="17" applyFont="1" applyFill="1" applyBorder="1"/>
    <xf numFmtId="165" fontId="4" fillId="10" borderId="11" xfId="17" applyNumberFormat="1" applyFont="1" applyFill="1" applyBorder="1" applyAlignment="1">
      <alignment horizontal="right"/>
    </xf>
    <xf numFmtId="165" fontId="13" fillId="10" borderId="10" xfId="17" applyNumberFormat="1" applyFont="1" applyFill="1" applyBorder="1" applyAlignment="1">
      <alignment horizontal="right"/>
    </xf>
    <xf numFmtId="166" fontId="13" fillId="10" borderId="12" xfId="19" applyNumberFormat="1" applyFont="1" applyFill="1" applyBorder="1" applyAlignment="1">
      <alignment horizontal="right"/>
    </xf>
    <xf numFmtId="166" fontId="13" fillId="10" borderId="10" xfId="19" applyNumberFormat="1" applyFont="1" applyFill="1" applyBorder="1" applyAlignment="1">
      <alignment horizontal="right"/>
    </xf>
    <xf numFmtId="166" fontId="13" fillId="10" borderId="11" xfId="19" applyNumberFormat="1" applyFont="1" applyFill="1" applyBorder="1" applyAlignment="1">
      <alignment horizontal="right"/>
    </xf>
    <xf numFmtId="165" fontId="13" fillId="10" borderId="10" xfId="17" applyNumberFormat="1" applyFont="1" applyFill="1" applyBorder="1"/>
    <xf numFmtId="166" fontId="13" fillId="10" borderId="12" xfId="19" applyNumberFormat="1" applyFont="1" applyFill="1" applyBorder="1" applyAlignment="1"/>
    <xf numFmtId="37" fontId="13" fillId="10" borderId="10" xfId="17" applyNumberFormat="1" applyFont="1" applyFill="1" applyBorder="1"/>
    <xf numFmtId="37" fontId="13" fillId="10" borderId="11" xfId="17" applyNumberFormat="1" applyFont="1" applyFill="1" applyBorder="1"/>
    <xf numFmtId="37" fontId="13" fillId="10" borderId="12" xfId="17" applyNumberFormat="1" applyFont="1" applyFill="1" applyBorder="1"/>
    <xf numFmtId="37" fontId="13" fillId="10" borderId="10" xfId="17" applyNumberFormat="1" applyFont="1" applyFill="1" applyBorder="1" applyAlignment="1">
      <alignment horizontal="right"/>
    </xf>
    <xf numFmtId="9" fontId="13" fillId="10" borderId="12" xfId="19" applyFont="1" applyFill="1" applyBorder="1" applyAlignment="1">
      <alignment horizontal="right"/>
    </xf>
    <xf numFmtId="0" fontId="4" fillId="11" borderId="11" xfId="17" applyFont="1" applyFill="1" applyBorder="1"/>
    <xf numFmtId="165" fontId="4" fillId="11" borderId="11" xfId="17" applyNumberFormat="1" applyFont="1" applyFill="1" applyBorder="1" applyAlignment="1">
      <alignment horizontal="right"/>
    </xf>
    <xf numFmtId="172" fontId="4" fillId="9" borderId="4" xfId="12" applyNumberFormat="1" applyFont="1" applyFill="1" applyBorder="1" applyAlignment="1">
      <alignment horizontal="right"/>
    </xf>
    <xf numFmtId="172" fontId="4" fillId="8" borderId="4" xfId="12" applyNumberFormat="1" applyFont="1" applyFill="1" applyBorder="1" applyAlignment="1">
      <alignment horizontal="right"/>
    </xf>
    <xf numFmtId="170" fontId="4" fillId="9" borderId="4" xfId="12" applyNumberFormat="1" applyFont="1" applyFill="1" applyBorder="1" applyAlignment="1">
      <alignment horizontal="right"/>
    </xf>
    <xf numFmtId="170" fontId="4" fillId="8" borderId="4" xfId="12" applyNumberFormat="1" applyFont="1" applyFill="1" applyBorder="1" applyAlignment="1">
      <alignment horizontal="right"/>
    </xf>
    <xf numFmtId="165" fontId="4" fillId="0" borderId="0" xfId="13" applyNumberFormat="1"/>
    <xf numFmtId="174" fontId="4" fillId="0" borderId="0" xfId="1" applyNumberFormat="1" applyFont="1"/>
    <xf numFmtId="175" fontId="4" fillId="0" borderId="0" xfId="1" applyNumberFormat="1" applyFont="1"/>
    <xf numFmtId="0" fontId="8" fillId="0" borderId="0" xfId="0" applyFont="1" applyAlignment="1">
      <alignment vertical="top"/>
    </xf>
    <xf numFmtId="39" fontId="4" fillId="0" borderId="0" xfId="2" applyNumberFormat="1" applyFont="1" applyAlignment="1">
      <alignment horizontal="right"/>
    </xf>
    <xf numFmtId="169" fontId="16" fillId="0" borderId="0" xfId="16" applyNumberFormat="1" applyFont="1" applyAlignment="1">
      <alignment horizontal="right"/>
    </xf>
    <xf numFmtId="43" fontId="0" fillId="0" borderId="0" xfId="1" applyFont="1"/>
    <xf numFmtId="43" fontId="4" fillId="0" borderId="0" xfId="1" applyFont="1" applyAlignment="1">
      <alignment horizontal="right"/>
    </xf>
    <xf numFmtId="176" fontId="16" fillId="0" borderId="0" xfId="1" applyNumberFormat="1" applyFont="1" applyAlignment="1">
      <alignment horizontal="right"/>
    </xf>
    <xf numFmtId="168" fontId="4" fillId="0" borderId="0" xfId="1" applyNumberFormat="1" applyFont="1" applyAlignment="1">
      <alignment horizontal="right"/>
    </xf>
    <xf numFmtId="165" fontId="16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65" fontId="8" fillId="0" borderId="0" xfId="15" applyNumberFormat="1" applyFont="1" applyAlignment="1">
      <alignment horizontal="right"/>
    </xf>
    <xf numFmtId="166" fontId="8" fillId="8" borderId="7" xfId="20" applyNumberFormat="1" applyFont="1" applyFill="1" applyBorder="1"/>
    <xf numFmtId="166" fontId="8" fillId="7" borderId="0" xfId="20" applyNumberFormat="1" applyFont="1" applyFill="1" applyBorder="1"/>
    <xf numFmtId="166" fontId="8" fillId="7" borderId="0" xfId="20" applyNumberFormat="1" applyFont="1" applyFill="1" applyBorder="1" applyAlignment="1">
      <alignment horizontal="right"/>
    </xf>
    <xf numFmtId="166" fontId="8" fillId="9" borderId="0" xfId="20" applyNumberFormat="1" applyFont="1" applyFill="1" applyBorder="1" applyAlignment="1">
      <alignment horizontal="right"/>
    </xf>
    <xf numFmtId="166" fontId="8" fillId="8" borderId="7" xfId="20" applyNumberFormat="1" applyFont="1" applyFill="1" applyBorder="1" applyAlignment="1">
      <alignment horizontal="right"/>
    </xf>
    <xf numFmtId="166" fontId="8" fillId="10" borderId="7" xfId="20" applyNumberFormat="1" applyFont="1" applyFill="1" applyBorder="1" applyAlignment="1">
      <alignment horizontal="right"/>
    </xf>
    <xf numFmtId="166" fontId="8" fillId="9" borderId="7" xfId="20" applyNumberFormat="1" applyFont="1" applyFill="1" applyBorder="1" applyAlignment="1">
      <alignment horizontal="right"/>
    </xf>
    <xf numFmtId="39" fontId="4" fillId="0" borderId="0" xfId="2" applyNumberFormat="1" applyFont="1"/>
    <xf numFmtId="166" fontId="8" fillId="0" borderId="0" xfId="20" applyNumberFormat="1" applyFont="1" applyAlignment="1">
      <alignment horizontal="right"/>
    </xf>
    <xf numFmtId="178" fontId="4" fillId="0" borderId="0" xfId="2" applyNumberFormat="1" applyFont="1"/>
    <xf numFmtId="179" fontId="4" fillId="0" borderId="0" xfId="2" applyNumberFormat="1" applyFont="1"/>
  </cellXfs>
  <cellStyles count="21">
    <cellStyle name="Comma 5" xfId="16" xr:uid="{1F19DDBE-5A37-4D14-91C2-0EB0EC7AD0C5}"/>
    <cellStyle name="Millares" xfId="1" builtinId="3"/>
    <cellStyle name="Millares 2" xfId="8" xr:uid="{F3A88EF7-D87F-4C51-BE8D-6994BB2B962C}"/>
    <cellStyle name="Normal" xfId="0" builtinId="0"/>
    <cellStyle name="Normal 2" xfId="2" xr:uid="{7970B69B-D896-4BA7-9AF2-83407662523C}"/>
    <cellStyle name="Normal 2 2" xfId="6" xr:uid="{98A57A9A-A723-4944-ABDE-AA6190EA0541}"/>
    <cellStyle name="Normal 2 2 3" xfId="7" xr:uid="{E6BBC7BA-EEC1-4970-B00A-32FD91CB113C}"/>
    <cellStyle name="Normal 2 2 3 2" xfId="12" xr:uid="{585F532F-82CD-45F2-A26E-0863C05C8E1E}"/>
    <cellStyle name="Normal 2 2 3 2 2" xfId="17" xr:uid="{0ED010B7-E1F0-4721-B549-020DFBEFBC42}"/>
    <cellStyle name="Normal 3" xfId="3" xr:uid="{CBB2B346-A2A8-4F71-B9EC-F3C02F2340FC}"/>
    <cellStyle name="Normal 3 2" xfId="4" xr:uid="{63C5DA94-25CE-4DE5-A208-38CACB4A1358}"/>
    <cellStyle name="Normal 3 3" xfId="9" xr:uid="{DE22063C-4E7B-4CB9-96FE-6D55779B58B2}"/>
    <cellStyle name="Normal 3 3 2" xfId="14" xr:uid="{7D45371A-34E6-447B-9765-84096EC4DA95}"/>
    <cellStyle name="Normal 3 3 2 2" xfId="18" xr:uid="{7D988FA4-FFBD-4821-9D72-DEBF62B81074}"/>
    <cellStyle name="Normal 8" xfId="13" xr:uid="{A77BC20A-C74C-4970-8170-9EE23DF27267}"/>
    <cellStyle name="Percent 2" xfId="5" xr:uid="{9DA0A8E6-A8DD-4214-AF5D-3C7B1DA29D79}"/>
    <cellStyle name="Percent 2 2" xfId="10" xr:uid="{3D1F34A2-0FC4-4276-A359-D943A741FC01}"/>
    <cellStyle name="Percent 2 3" xfId="15" xr:uid="{3CFA7E7B-5CC0-4B64-A8E1-8D245FADF28A}"/>
    <cellStyle name="Percent 2 3 2" xfId="19" xr:uid="{A324313B-A49C-4753-87B0-ACC9C8E18BB9}"/>
    <cellStyle name="Porcentaje" xfId="20" builtinId="5"/>
    <cellStyle name="Porcentaje 2" xfId="11" xr:uid="{58B22515-65D0-4833-B215-7A60212748E2}"/>
  </cellStyles>
  <dxfs count="0"/>
  <tableStyles count="0" defaultTableStyle="TableStyleMedium2" defaultPivotStyle="PivotStyleLight16"/>
  <colors>
    <mruColors>
      <color rgb="FFEDF0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F675-25BE-4EA6-A715-08535ECB04A1}">
  <sheetPr>
    <tabColor theme="3" tint="0.79998168889431442"/>
  </sheetPr>
  <dimension ref="A1:BX180"/>
  <sheetViews>
    <sheetView zoomScale="103" workbookViewId="0">
      <pane xSplit="8" ySplit="10" topLeftCell="V11" activePane="bottomRight" state="frozen"/>
      <selection pane="topRight" activeCell="I1" sqref="I1"/>
      <selection pane="bottomLeft" activeCell="A11" sqref="A11"/>
      <selection pane="bottomRight" activeCell="AL17" sqref="AL17"/>
    </sheetView>
  </sheetViews>
  <sheetFormatPr baseColWidth="10" defaultColWidth="0" defaultRowHeight="10.25" customHeight="1" zeroHeight="1" x14ac:dyDescent="0.3"/>
  <cols>
    <col min="1" max="2" width="0.9140625" customWidth="1"/>
    <col min="3" max="7" width="2.9140625" customWidth="1"/>
    <col min="8" max="8" width="28.58203125" customWidth="1"/>
    <col min="9" max="9" width="0.9140625" customWidth="1"/>
    <col min="10" max="39" width="9.58203125" customWidth="1"/>
    <col min="40" max="41" width="0.9140625" customWidth="1"/>
    <col min="42" max="43" width="9.08203125" customWidth="1"/>
    <col min="44" max="45" width="0.9140625" customWidth="1"/>
    <col min="46" max="48" width="9.58203125" customWidth="1"/>
    <col min="49" max="50" width="0.9140625" customWidth="1"/>
    <col min="51" max="52" width="9.58203125" customWidth="1"/>
    <col min="53" max="54" width="0.9140625" customWidth="1"/>
    <col min="55" max="57" width="9.58203125" customWidth="1"/>
    <col min="58" max="59" width="0.9140625" customWidth="1"/>
    <col min="60" max="61" width="9.58203125" customWidth="1"/>
    <col min="62" max="63" width="0.9140625" customWidth="1"/>
    <col min="64" max="76" width="0" hidden="1" customWidth="1"/>
    <col min="77" max="16384" width="9.08203125" hidden="1"/>
  </cols>
  <sheetData>
    <row r="1" spans="1:63" ht="4.0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4.0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ht="10.15" x14ac:dyDescent="0.3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ht="10.15" x14ac:dyDescent="0.3">
      <c r="A4" s="1"/>
      <c r="B4" s="2"/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ht="10.15" x14ac:dyDescent="0.3">
      <c r="A5" s="1"/>
      <c r="B5" s="2"/>
      <c r="C5" s="229" t="s">
        <v>153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ht="10.15" x14ac:dyDescent="0.3">
      <c r="A6" s="1"/>
      <c r="B6" s="2"/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4.05" customHeight="1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ht="10.15" x14ac:dyDescent="0.3">
      <c r="A8" s="4"/>
      <c r="B8" s="5"/>
      <c r="C8" s="2" t="s">
        <v>2</v>
      </c>
      <c r="D8" s="5"/>
      <c r="E8" s="5"/>
      <c r="F8" s="5"/>
      <c r="G8" s="5"/>
      <c r="H8" s="5"/>
      <c r="I8" s="5"/>
      <c r="J8" s="11">
        <v>18.951850000000004</v>
      </c>
      <c r="K8" s="11">
        <v>18.582999999999998</v>
      </c>
      <c r="L8" s="11">
        <v>18.405999999999999</v>
      </c>
      <c r="M8" s="11">
        <v>18.051400000000001</v>
      </c>
      <c r="N8" s="11">
        <v>17.7121</v>
      </c>
      <c r="O8" s="11">
        <v>17.232199999999999</v>
      </c>
      <c r="P8" s="11">
        <v>16.9071</v>
      </c>
      <c r="Q8" s="11">
        <v>16.973800000000001</v>
      </c>
      <c r="R8" s="11">
        <v>17.2865</v>
      </c>
      <c r="S8" s="11">
        <v>18.073599999999999</v>
      </c>
      <c r="T8" s="11">
        <v>17.361499999999999</v>
      </c>
      <c r="U8" s="11">
        <v>17.154399999999999</v>
      </c>
      <c r="V8" s="11">
        <v>17.0441</v>
      </c>
      <c r="W8" s="11">
        <v>17.0792</v>
      </c>
      <c r="X8" s="11">
        <v>16.757899999999999</v>
      </c>
      <c r="Y8" s="11">
        <v>16.799299999999999</v>
      </c>
      <c r="Z8" s="11">
        <v>16.783799999999999</v>
      </c>
      <c r="AA8" s="11">
        <v>18.164200000000001</v>
      </c>
      <c r="AB8" s="11">
        <v>18.089700000000001</v>
      </c>
      <c r="AC8" s="11">
        <v>19.127099999999999</v>
      </c>
      <c r="AD8" s="11">
        <v>19.587700000000002</v>
      </c>
      <c r="AE8" s="11">
        <v>19.655100000000001</v>
      </c>
      <c r="AF8" s="11">
        <v>20.295500000000001</v>
      </c>
      <c r="AG8" s="11">
        <v>20.235099999999999</v>
      </c>
      <c r="AH8" s="11">
        <v>20.562200000000001</v>
      </c>
      <c r="AI8" s="11">
        <v>20.450099999999999</v>
      </c>
      <c r="AJ8" s="11">
        <v>20.562200000000001</v>
      </c>
      <c r="AK8" s="11">
        <v>19.986999999999998</v>
      </c>
      <c r="AL8" s="11">
        <v>19.4407</v>
      </c>
      <c r="AM8" s="11">
        <v>19.986999999999998</v>
      </c>
      <c r="AN8" s="5"/>
      <c r="AO8" s="5"/>
      <c r="AP8" s="12" t="s">
        <v>10</v>
      </c>
      <c r="AQ8" s="13"/>
      <c r="AR8" s="14"/>
      <c r="AS8" s="14"/>
      <c r="AT8" s="12" t="s">
        <v>11</v>
      </c>
      <c r="AU8" s="12"/>
      <c r="AV8" s="12"/>
      <c r="AW8" s="14"/>
      <c r="AX8" s="14"/>
      <c r="AY8" s="12" t="s">
        <v>10</v>
      </c>
      <c r="AZ8" s="13"/>
      <c r="BA8" s="14"/>
      <c r="BB8" s="14"/>
      <c r="BC8" s="12" t="s">
        <v>12</v>
      </c>
      <c r="BD8" s="13"/>
      <c r="BE8" s="13"/>
      <c r="BF8" s="14"/>
      <c r="BG8" s="14"/>
      <c r="BH8" s="12" t="s">
        <v>10</v>
      </c>
      <c r="BI8" s="13"/>
      <c r="BJ8" s="14"/>
      <c r="BK8" s="14"/>
    </row>
    <row r="9" spans="1:63" ht="4.05" customHeight="1" x14ac:dyDescent="0.3">
      <c r="A9" s="1"/>
      <c r="B9" s="2"/>
      <c r="C9" s="2"/>
      <c r="D9" s="2"/>
      <c r="E9" s="2"/>
      <c r="F9" s="2"/>
      <c r="G9" s="2"/>
      <c r="H9" s="2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2"/>
      <c r="AO9" s="2"/>
      <c r="AP9" s="16"/>
      <c r="AQ9" s="17"/>
      <c r="AR9" s="18"/>
      <c r="AS9" s="18"/>
      <c r="AT9" s="16"/>
      <c r="AU9" s="16"/>
      <c r="AV9" s="16"/>
      <c r="AW9" s="18"/>
      <c r="AX9" s="18"/>
      <c r="AY9" s="16"/>
      <c r="AZ9" s="17"/>
      <c r="BA9" s="18"/>
      <c r="BB9" s="18"/>
      <c r="BC9" s="16"/>
      <c r="BD9" s="17"/>
      <c r="BE9" s="17"/>
      <c r="BF9" s="18"/>
      <c r="BG9" s="18"/>
      <c r="BH9" s="16"/>
      <c r="BI9" s="17"/>
      <c r="BJ9" s="18"/>
      <c r="BK9" s="18"/>
    </row>
    <row r="10" spans="1:63" ht="10.15" x14ac:dyDescent="0.3">
      <c r="A10" s="1"/>
      <c r="B10" s="2"/>
      <c r="C10" s="6" t="s">
        <v>3</v>
      </c>
      <c r="D10" s="7"/>
      <c r="E10" s="7"/>
      <c r="F10" s="7"/>
      <c r="G10" s="7"/>
      <c r="H10" s="7"/>
      <c r="I10" s="7"/>
      <c r="J10" s="7">
        <v>44957</v>
      </c>
      <c r="K10" s="7">
        <v>44985</v>
      </c>
      <c r="L10" s="7">
        <v>45016</v>
      </c>
      <c r="M10" s="7">
        <v>45046</v>
      </c>
      <c r="N10" s="7">
        <v>45077</v>
      </c>
      <c r="O10" s="7">
        <v>45107</v>
      </c>
      <c r="P10" s="7">
        <v>45138</v>
      </c>
      <c r="Q10" s="7">
        <v>45169</v>
      </c>
      <c r="R10" s="7">
        <v>45199</v>
      </c>
      <c r="S10" s="7">
        <v>45230</v>
      </c>
      <c r="T10" s="7">
        <v>45260</v>
      </c>
      <c r="U10" s="7">
        <v>45291</v>
      </c>
      <c r="V10" s="7">
        <v>45322</v>
      </c>
      <c r="W10" s="7">
        <v>45351</v>
      </c>
      <c r="X10" s="7">
        <v>45382</v>
      </c>
      <c r="Y10" s="7">
        <v>45412</v>
      </c>
      <c r="Z10" s="7">
        <v>45443</v>
      </c>
      <c r="AA10" s="7">
        <v>45473</v>
      </c>
      <c r="AB10" s="7">
        <v>45504</v>
      </c>
      <c r="AC10" s="7">
        <v>45535</v>
      </c>
      <c r="AD10" s="7">
        <v>45565</v>
      </c>
      <c r="AE10" s="7">
        <v>45596</v>
      </c>
      <c r="AF10" s="7">
        <v>45626</v>
      </c>
      <c r="AG10" s="7">
        <v>45657</v>
      </c>
      <c r="AH10" s="7">
        <v>45688</v>
      </c>
      <c r="AI10" s="7">
        <v>45716</v>
      </c>
      <c r="AJ10" s="7">
        <v>45747</v>
      </c>
      <c r="AK10" s="7">
        <v>45777</v>
      </c>
      <c r="AL10" s="7">
        <v>45808</v>
      </c>
      <c r="AM10" s="7">
        <v>45838</v>
      </c>
      <c r="AN10" s="18"/>
      <c r="AO10" s="18"/>
      <c r="AP10" s="7" t="s">
        <v>13</v>
      </c>
      <c r="AQ10" s="7" t="s">
        <v>14</v>
      </c>
      <c r="AR10" s="18"/>
      <c r="AS10" s="18"/>
      <c r="AT10" s="7">
        <v>45777</v>
      </c>
      <c r="AU10" s="7">
        <v>45808</v>
      </c>
      <c r="AV10" s="7">
        <v>45838</v>
      </c>
      <c r="AW10" s="18"/>
      <c r="AX10" s="18"/>
      <c r="AY10" s="7" t="s">
        <v>13</v>
      </c>
      <c r="AZ10" s="7" t="s">
        <v>14</v>
      </c>
      <c r="BA10" s="18"/>
      <c r="BB10" s="18"/>
      <c r="BC10" s="7">
        <v>45777</v>
      </c>
      <c r="BD10" s="7">
        <v>45808</v>
      </c>
      <c r="BE10" s="7">
        <v>45838</v>
      </c>
      <c r="BF10" s="18"/>
      <c r="BG10" s="18"/>
      <c r="BH10" s="7" t="s">
        <v>13</v>
      </c>
      <c r="BI10" s="7" t="s">
        <v>14</v>
      </c>
      <c r="BJ10" s="2"/>
      <c r="BK10" s="2"/>
    </row>
    <row r="11" spans="1:63" ht="4.05" customHeight="1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ht="10.15" x14ac:dyDescent="0.3">
      <c r="A12" s="1"/>
      <c r="B12" s="2"/>
      <c r="C12" s="8" t="s">
        <v>4</v>
      </c>
      <c r="D12" s="8"/>
      <c r="E12" s="8"/>
      <c r="F12" s="8"/>
      <c r="G12" s="8"/>
      <c r="H12" s="8"/>
      <c r="I12" s="8"/>
      <c r="J12" s="19">
        <v>14005</v>
      </c>
      <c r="K12" s="19">
        <v>14031</v>
      </c>
      <c r="L12" s="19">
        <v>14392</v>
      </c>
      <c r="M12" s="19">
        <v>14956</v>
      </c>
      <c r="N12" s="19">
        <v>15332</v>
      </c>
      <c r="O12" s="19">
        <v>15289</v>
      </c>
      <c r="P12" s="19">
        <v>14123</v>
      </c>
      <c r="Q12" s="19">
        <v>13135</v>
      </c>
      <c r="R12" s="19">
        <v>12463</v>
      </c>
      <c r="S12" s="19">
        <v>11983</v>
      </c>
      <c r="T12" s="19">
        <v>10186</v>
      </c>
      <c r="U12" s="19">
        <v>9230</v>
      </c>
      <c r="V12" s="19">
        <v>8937</v>
      </c>
      <c r="W12" s="19">
        <v>9005</v>
      </c>
      <c r="X12" s="19">
        <v>9005</v>
      </c>
      <c r="Y12" s="19">
        <v>8696</v>
      </c>
      <c r="Z12" s="19">
        <v>8353</v>
      </c>
      <c r="AA12" s="19">
        <v>9361</v>
      </c>
      <c r="AB12" s="19">
        <v>9796</v>
      </c>
      <c r="AC12" s="19">
        <v>10247</v>
      </c>
      <c r="AD12" s="19">
        <v>10326</v>
      </c>
      <c r="AE12" s="19">
        <v>10647</v>
      </c>
      <c r="AF12" s="19">
        <v>10417</v>
      </c>
      <c r="AG12" s="19">
        <v>8799</v>
      </c>
      <c r="AH12" s="19">
        <v>7157</v>
      </c>
      <c r="AI12" s="19">
        <v>5679</v>
      </c>
      <c r="AJ12" s="19">
        <v>6029</v>
      </c>
      <c r="AK12" s="19">
        <v>6619</v>
      </c>
      <c r="AL12" s="19">
        <v>6803</v>
      </c>
      <c r="AM12" s="19">
        <v>6985</v>
      </c>
      <c r="AN12" s="2"/>
      <c r="AO12" s="2"/>
      <c r="AP12" s="20">
        <v>182</v>
      </c>
      <c r="AQ12" s="21">
        <v>2.6752903130971631E-2</v>
      </c>
      <c r="AR12" s="2"/>
      <c r="AS12" s="2"/>
      <c r="AT12" s="20">
        <v>6619</v>
      </c>
      <c r="AU12" s="20">
        <v>6803</v>
      </c>
      <c r="AV12" s="20">
        <v>6985</v>
      </c>
      <c r="AW12" s="2"/>
      <c r="AX12" s="2"/>
      <c r="AY12" s="20">
        <v>182</v>
      </c>
      <c r="AZ12" s="22">
        <v>2.6752903130971631E-2</v>
      </c>
      <c r="BA12" s="2"/>
      <c r="BB12" s="2"/>
      <c r="BC12" s="20">
        <v>6619</v>
      </c>
      <c r="BD12" s="20">
        <v>6803</v>
      </c>
      <c r="BE12" s="20">
        <v>6985</v>
      </c>
      <c r="BF12" s="2"/>
      <c r="BG12" s="2"/>
      <c r="BH12" s="20">
        <v>182</v>
      </c>
      <c r="BI12" s="23">
        <v>2.6752903130971631E-2</v>
      </c>
      <c r="BJ12" s="2"/>
      <c r="BK12" s="2"/>
    </row>
    <row r="13" spans="1:63" ht="10.15" x14ac:dyDescent="0.3">
      <c r="A13" s="1"/>
      <c r="B13" s="2"/>
      <c r="C13" s="9" t="s">
        <v>5</v>
      </c>
      <c r="D13" s="9"/>
      <c r="E13" s="9"/>
      <c r="F13" s="9"/>
      <c r="G13" s="9"/>
      <c r="H13" s="9"/>
      <c r="I13" s="9"/>
      <c r="J13" s="24">
        <v>2414</v>
      </c>
      <c r="K13" s="24">
        <v>2447</v>
      </c>
      <c r="L13" s="24">
        <v>2892</v>
      </c>
      <c r="M13" s="24">
        <v>2455</v>
      </c>
      <c r="N13" s="24">
        <v>2019</v>
      </c>
      <c r="O13" s="24">
        <v>991</v>
      </c>
      <c r="P13" s="24">
        <v>1150</v>
      </c>
      <c r="Q13" s="24">
        <v>1396</v>
      </c>
      <c r="R13" s="24">
        <v>1577</v>
      </c>
      <c r="S13" s="24">
        <v>1036</v>
      </c>
      <c r="T13" s="24">
        <v>2084</v>
      </c>
      <c r="U13" s="24">
        <v>2533</v>
      </c>
      <c r="V13" s="24">
        <v>2924</v>
      </c>
      <c r="W13" s="24">
        <v>2792</v>
      </c>
      <c r="X13" s="24">
        <v>3239</v>
      </c>
      <c r="Y13" s="24">
        <v>3041</v>
      </c>
      <c r="Z13" s="24">
        <v>4043</v>
      </c>
      <c r="AA13" s="24">
        <v>4174</v>
      </c>
      <c r="AB13" s="24">
        <v>3914</v>
      </c>
      <c r="AC13" s="24">
        <v>3986</v>
      </c>
      <c r="AD13" s="24">
        <v>3825</v>
      </c>
      <c r="AE13" s="24">
        <v>3591</v>
      </c>
      <c r="AF13" s="24">
        <v>3422</v>
      </c>
      <c r="AG13" s="24">
        <v>3502</v>
      </c>
      <c r="AH13" s="24">
        <v>3600</v>
      </c>
      <c r="AI13" s="24">
        <v>4188</v>
      </c>
      <c r="AJ13" s="24">
        <v>5020</v>
      </c>
      <c r="AK13" s="24">
        <v>4630</v>
      </c>
      <c r="AL13" s="24">
        <v>5067</v>
      </c>
      <c r="AM13" s="24">
        <v>4980</v>
      </c>
      <c r="AN13" s="2"/>
      <c r="AO13" s="2"/>
      <c r="AP13" s="25">
        <v>-87</v>
      </c>
      <c r="AQ13" s="26">
        <v>-1.7169923031379514E-2</v>
      </c>
      <c r="AR13" s="2"/>
      <c r="AS13" s="2"/>
      <c r="AT13" s="25">
        <v>4630</v>
      </c>
      <c r="AU13" s="25">
        <v>5067</v>
      </c>
      <c r="AV13" s="25">
        <v>4980</v>
      </c>
      <c r="AW13" s="2"/>
      <c r="AX13" s="2"/>
      <c r="AY13" s="25">
        <v>-87</v>
      </c>
      <c r="AZ13" s="26">
        <v>-1.7169923031379514E-2</v>
      </c>
      <c r="BA13" s="2"/>
      <c r="BB13" s="2"/>
      <c r="BC13" s="25">
        <v>4630</v>
      </c>
      <c r="BD13" s="25">
        <v>5067</v>
      </c>
      <c r="BE13" s="25">
        <v>4980</v>
      </c>
      <c r="BF13" s="2"/>
      <c r="BG13" s="2"/>
      <c r="BH13" s="25">
        <v>-87</v>
      </c>
      <c r="BI13" s="26">
        <v>-1.7169923031379514E-2</v>
      </c>
      <c r="BJ13" s="2"/>
      <c r="BK13" s="2"/>
    </row>
    <row r="14" spans="1:63" ht="10.15" x14ac:dyDescent="0.3">
      <c r="A14" s="1"/>
      <c r="B14" s="2"/>
      <c r="C14" s="9" t="s">
        <v>6</v>
      </c>
      <c r="D14" s="9"/>
      <c r="E14" s="9"/>
      <c r="F14" s="9"/>
      <c r="G14" s="9"/>
      <c r="H14" s="9"/>
      <c r="I14" s="9"/>
      <c r="J14" s="24">
        <v>2343</v>
      </c>
      <c r="K14" s="24">
        <v>2036</v>
      </c>
      <c r="L14" s="24">
        <v>2277</v>
      </c>
      <c r="M14" s="24">
        <v>2039</v>
      </c>
      <c r="N14" s="24">
        <v>2026</v>
      </c>
      <c r="O14" s="24">
        <v>2134</v>
      </c>
      <c r="P14" s="24">
        <v>2102</v>
      </c>
      <c r="Q14" s="24">
        <v>2042</v>
      </c>
      <c r="R14" s="24">
        <v>1946</v>
      </c>
      <c r="S14" s="24">
        <v>2808</v>
      </c>
      <c r="T14" s="24">
        <v>3021</v>
      </c>
      <c r="U14" s="24">
        <v>2821</v>
      </c>
      <c r="V14" s="24">
        <v>2851</v>
      </c>
      <c r="W14" s="24">
        <v>2695</v>
      </c>
      <c r="X14" s="24">
        <v>3487</v>
      </c>
      <c r="Y14" s="24">
        <v>3267</v>
      </c>
      <c r="Z14" s="24">
        <v>3273</v>
      </c>
      <c r="AA14" s="24">
        <v>3731</v>
      </c>
      <c r="AB14" s="24">
        <v>3440</v>
      </c>
      <c r="AC14" s="24">
        <v>3871</v>
      </c>
      <c r="AD14" s="24">
        <v>3462</v>
      </c>
      <c r="AE14" s="24">
        <v>3815</v>
      </c>
      <c r="AF14" s="24">
        <v>5033</v>
      </c>
      <c r="AG14" s="24">
        <v>5140</v>
      </c>
      <c r="AH14" s="24">
        <v>5073</v>
      </c>
      <c r="AI14" s="24">
        <v>3833</v>
      </c>
      <c r="AJ14" s="24">
        <v>4427</v>
      </c>
      <c r="AK14" s="24">
        <v>4449</v>
      </c>
      <c r="AL14" s="24">
        <v>4885</v>
      </c>
      <c r="AM14" s="24">
        <v>4744</v>
      </c>
      <c r="AN14" s="2"/>
      <c r="AO14" s="2"/>
      <c r="AP14" s="25">
        <v>-141</v>
      </c>
      <c r="AQ14" s="26">
        <v>-2.886386898669396E-2</v>
      </c>
      <c r="AR14" s="2"/>
      <c r="AS14" s="2"/>
      <c r="AT14" s="25">
        <v>4449</v>
      </c>
      <c r="AU14" s="25">
        <v>4885</v>
      </c>
      <c r="AV14" s="25">
        <v>4744</v>
      </c>
      <c r="AW14" s="2"/>
      <c r="AX14" s="2"/>
      <c r="AY14" s="25">
        <v>-141</v>
      </c>
      <c r="AZ14" s="26">
        <v>-2.886386898669396E-2</v>
      </c>
      <c r="BA14" s="2"/>
      <c r="BB14" s="2"/>
      <c r="BC14" s="25">
        <v>4449</v>
      </c>
      <c r="BD14" s="25">
        <v>4885</v>
      </c>
      <c r="BE14" s="25">
        <v>4744</v>
      </c>
      <c r="BF14" s="2"/>
      <c r="BG14" s="2"/>
      <c r="BH14" s="25">
        <v>-141</v>
      </c>
      <c r="BI14" s="26">
        <v>-2.886386898669396E-2</v>
      </c>
      <c r="BJ14" s="2"/>
      <c r="BK14" s="2"/>
    </row>
    <row r="15" spans="1:63" ht="10.15" x14ac:dyDescent="0.3">
      <c r="A15" s="1"/>
      <c r="B15" s="2"/>
      <c r="C15" s="9" t="s">
        <v>7</v>
      </c>
      <c r="D15" s="9"/>
      <c r="E15" s="9"/>
      <c r="F15" s="9"/>
      <c r="G15" s="9"/>
      <c r="H15" s="9"/>
      <c r="I15" s="9"/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5</v>
      </c>
      <c r="R15" s="24">
        <v>7</v>
      </c>
      <c r="S15" s="24">
        <v>0</v>
      </c>
      <c r="T15" s="24">
        <v>0</v>
      </c>
      <c r="U15" s="24">
        <v>0</v>
      </c>
      <c r="V15" s="24">
        <v>0</v>
      </c>
      <c r="W15" s="24">
        <v>15</v>
      </c>
      <c r="X15" s="24">
        <v>9</v>
      </c>
      <c r="Y15" s="24">
        <v>4</v>
      </c>
      <c r="Z15" s="24">
        <v>-291</v>
      </c>
      <c r="AA15" s="24">
        <v>5</v>
      </c>
      <c r="AB15" s="24">
        <v>-5</v>
      </c>
      <c r="AC15" s="24">
        <v>30</v>
      </c>
      <c r="AD15" s="24">
        <v>42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"/>
      <c r="AO15" s="2"/>
      <c r="AP15" s="25">
        <v>0</v>
      </c>
      <c r="AQ15" s="26">
        <v>0</v>
      </c>
      <c r="AR15" s="2"/>
      <c r="AS15" s="2"/>
      <c r="AT15" s="25">
        <v>0</v>
      </c>
      <c r="AU15" s="25">
        <v>0</v>
      </c>
      <c r="AV15" s="25">
        <v>0</v>
      </c>
      <c r="AW15" s="2"/>
      <c r="AX15" s="2"/>
      <c r="AY15" s="25">
        <v>0</v>
      </c>
      <c r="AZ15" s="26">
        <v>0</v>
      </c>
      <c r="BA15" s="2"/>
      <c r="BB15" s="2"/>
      <c r="BC15" s="25">
        <v>0</v>
      </c>
      <c r="BD15" s="25">
        <v>0</v>
      </c>
      <c r="BE15" s="25">
        <v>0</v>
      </c>
      <c r="BF15" s="2"/>
      <c r="BG15" s="2"/>
      <c r="BH15" s="25">
        <v>0</v>
      </c>
      <c r="BI15" s="26">
        <v>0</v>
      </c>
      <c r="BJ15" s="2"/>
      <c r="BK15" s="2"/>
    </row>
    <row r="16" spans="1:63" ht="10.15" x14ac:dyDescent="0.3">
      <c r="A16" s="1"/>
      <c r="B16" s="2"/>
      <c r="C16" s="9" t="s">
        <v>8</v>
      </c>
      <c r="D16" s="9"/>
      <c r="E16" s="9"/>
      <c r="F16" s="9"/>
      <c r="G16" s="9"/>
      <c r="H16" s="9"/>
      <c r="I16" s="9"/>
      <c r="J16" s="24">
        <v>45</v>
      </c>
      <c r="K16" s="24">
        <v>50</v>
      </c>
      <c r="L16" s="24">
        <v>51</v>
      </c>
      <c r="M16" s="24">
        <v>40</v>
      </c>
      <c r="N16" s="24">
        <v>36</v>
      </c>
      <c r="O16" s="24">
        <v>23</v>
      </c>
      <c r="P16" s="24">
        <v>36</v>
      </c>
      <c r="Q16" s="24">
        <v>21</v>
      </c>
      <c r="R16" s="24">
        <v>104</v>
      </c>
      <c r="S16" s="24">
        <v>25</v>
      </c>
      <c r="T16" s="24">
        <v>19</v>
      </c>
      <c r="U16" s="24">
        <v>5</v>
      </c>
      <c r="V16" s="24">
        <v>5</v>
      </c>
      <c r="W16" s="24">
        <v>82</v>
      </c>
      <c r="X16" s="24">
        <v>52</v>
      </c>
      <c r="Y16" s="24">
        <v>113</v>
      </c>
      <c r="Z16" s="24">
        <v>53</v>
      </c>
      <c r="AA16" s="24">
        <v>3</v>
      </c>
      <c r="AB16" s="24">
        <v>28</v>
      </c>
      <c r="AC16" s="24">
        <v>6</v>
      </c>
      <c r="AD16" s="24">
        <v>0</v>
      </c>
      <c r="AE16" s="24">
        <v>6</v>
      </c>
      <c r="AF16" s="24">
        <v>6</v>
      </c>
      <c r="AG16" s="24">
        <v>4</v>
      </c>
      <c r="AH16" s="24">
        <v>5</v>
      </c>
      <c r="AI16" s="24">
        <v>5</v>
      </c>
      <c r="AJ16" s="24">
        <v>3</v>
      </c>
      <c r="AK16" s="24">
        <v>-3</v>
      </c>
      <c r="AL16" s="24">
        <v>0</v>
      </c>
      <c r="AM16" s="24">
        <v>0</v>
      </c>
      <c r="AN16" s="2"/>
      <c r="AO16" s="2"/>
      <c r="AP16" s="25">
        <v>0</v>
      </c>
      <c r="AQ16" s="26">
        <v>0</v>
      </c>
      <c r="AR16" s="2"/>
      <c r="AS16" s="2"/>
      <c r="AT16" s="25">
        <v>-3</v>
      </c>
      <c r="AU16" s="25">
        <v>0</v>
      </c>
      <c r="AV16" s="25">
        <v>0</v>
      </c>
      <c r="AW16" s="2"/>
      <c r="AX16" s="2"/>
      <c r="AY16" s="25">
        <v>0</v>
      </c>
      <c r="AZ16" s="26">
        <v>0</v>
      </c>
      <c r="BA16" s="2"/>
      <c r="BB16" s="2"/>
      <c r="BC16" s="25">
        <v>-3</v>
      </c>
      <c r="BD16" s="25">
        <v>0</v>
      </c>
      <c r="BE16" s="25">
        <v>0</v>
      </c>
      <c r="BF16" s="2"/>
      <c r="BG16" s="2"/>
      <c r="BH16" s="25">
        <v>0</v>
      </c>
      <c r="BI16" s="26">
        <v>0</v>
      </c>
      <c r="BJ16" s="2"/>
      <c r="BK16" s="2"/>
    </row>
    <row r="17" spans="1:63" ht="10.15" x14ac:dyDescent="0.3">
      <c r="A17" s="1"/>
      <c r="B17" s="2"/>
      <c r="C17" s="8" t="s">
        <v>9</v>
      </c>
      <c r="D17" s="8"/>
      <c r="E17" s="8"/>
      <c r="F17" s="8"/>
      <c r="G17" s="8"/>
      <c r="H17" s="8"/>
      <c r="I17" s="8"/>
      <c r="J17" s="19">
        <v>14031</v>
      </c>
      <c r="K17" s="19">
        <v>14392</v>
      </c>
      <c r="L17" s="19">
        <v>14956</v>
      </c>
      <c r="M17" s="19">
        <v>15332</v>
      </c>
      <c r="N17" s="19">
        <v>15289</v>
      </c>
      <c r="O17" s="19">
        <v>14123</v>
      </c>
      <c r="P17" s="19">
        <v>13135</v>
      </c>
      <c r="Q17" s="19">
        <v>12463</v>
      </c>
      <c r="R17" s="19">
        <v>11983</v>
      </c>
      <c r="S17" s="19">
        <v>10186</v>
      </c>
      <c r="T17" s="19">
        <v>9230</v>
      </c>
      <c r="U17" s="19">
        <v>8937</v>
      </c>
      <c r="V17" s="19">
        <v>9005</v>
      </c>
      <c r="W17" s="19">
        <v>9005</v>
      </c>
      <c r="X17" s="19">
        <v>8696</v>
      </c>
      <c r="Y17" s="19">
        <v>8353</v>
      </c>
      <c r="Z17" s="19">
        <v>9361</v>
      </c>
      <c r="AA17" s="19">
        <v>9796</v>
      </c>
      <c r="AB17" s="19">
        <v>10247</v>
      </c>
      <c r="AC17" s="19">
        <v>10326</v>
      </c>
      <c r="AD17" s="19">
        <v>10647</v>
      </c>
      <c r="AE17" s="19">
        <v>10417</v>
      </c>
      <c r="AF17" s="19">
        <v>8799</v>
      </c>
      <c r="AG17" s="19">
        <v>7157</v>
      </c>
      <c r="AH17" s="19">
        <v>5679</v>
      </c>
      <c r="AI17" s="19">
        <v>6029</v>
      </c>
      <c r="AJ17" s="19">
        <v>6619</v>
      </c>
      <c r="AK17" s="19">
        <v>6803</v>
      </c>
      <c r="AL17" s="19">
        <v>6985</v>
      </c>
      <c r="AM17" s="19">
        <v>7221</v>
      </c>
      <c r="AN17" s="2"/>
      <c r="AO17" s="2"/>
      <c r="AP17" s="20">
        <v>236</v>
      </c>
      <c r="AQ17" s="23">
        <v>3.3786685755189692E-2</v>
      </c>
      <c r="AR17" s="2"/>
      <c r="AS17" s="2"/>
      <c r="AT17" s="20">
        <v>6803</v>
      </c>
      <c r="AU17" s="20">
        <v>6985</v>
      </c>
      <c r="AV17" s="20">
        <v>7221</v>
      </c>
      <c r="AW17" s="2"/>
      <c r="AX17" s="2"/>
      <c r="AY17" s="20">
        <v>236</v>
      </c>
      <c r="AZ17" s="23">
        <v>3.3786685755189692E-2</v>
      </c>
      <c r="BA17" s="2"/>
      <c r="BB17" s="2"/>
      <c r="BC17" s="20">
        <v>6803</v>
      </c>
      <c r="BD17" s="20">
        <v>6985</v>
      </c>
      <c r="BE17" s="20">
        <v>7221</v>
      </c>
      <c r="BF17" s="2"/>
      <c r="BG17" s="2"/>
      <c r="BH17" s="20">
        <v>236</v>
      </c>
      <c r="BI17" s="23">
        <v>3.3786685755189692E-2</v>
      </c>
      <c r="BJ17" s="2"/>
      <c r="BK17" s="2"/>
    </row>
    <row r="18" spans="1:63" ht="4.05" customHeight="1" x14ac:dyDescent="0.3">
      <c r="A18" s="1"/>
      <c r="B18" s="2"/>
      <c r="C18" s="2"/>
      <c r="D18" s="2"/>
      <c r="E18" s="2"/>
      <c r="F18" s="2"/>
      <c r="G18" s="2"/>
      <c r="H18" s="2"/>
      <c r="I18" s="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"/>
      <c r="AO18" s="2"/>
      <c r="AP18" s="25"/>
      <c r="AQ18" s="26"/>
      <c r="AR18" s="2"/>
      <c r="AS18" s="2"/>
      <c r="AT18" s="25"/>
      <c r="AU18" s="25"/>
      <c r="AV18" s="25"/>
      <c r="AW18" s="2"/>
      <c r="AX18" s="2"/>
      <c r="AY18" s="25"/>
      <c r="AZ18" s="26"/>
      <c r="BA18" s="2"/>
      <c r="BB18" s="2"/>
      <c r="BC18" s="25"/>
      <c r="BD18" s="25"/>
      <c r="BE18" s="25"/>
      <c r="BF18" s="2"/>
      <c r="BG18" s="2"/>
      <c r="BH18" s="25"/>
      <c r="BI18" s="26"/>
      <c r="BJ18" s="2"/>
      <c r="BK18" s="2"/>
    </row>
    <row r="19" spans="1:63" ht="10.15" x14ac:dyDescent="0.3">
      <c r="A19" s="1"/>
      <c r="B19" s="2"/>
      <c r="C19" s="28" t="s">
        <v>5</v>
      </c>
      <c r="D19" s="29"/>
      <c r="E19" s="29"/>
      <c r="F19" s="29"/>
      <c r="G19" s="29"/>
      <c r="H19" s="29"/>
      <c r="I19" s="29"/>
      <c r="J19" s="31">
        <v>2414</v>
      </c>
      <c r="K19" s="31">
        <v>2447</v>
      </c>
      <c r="L19" s="31">
        <v>2892</v>
      </c>
      <c r="M19" s="31">
        <v>2455</v>
      </c>
      <c r="N19" s="31">
        <v>2019</v>
      </c>
      <c r="O19" s="31">
        <v>991</v>
      </c>
      <c r="P19" s="31">
        <v>1150</v>
      </c>
      <c r="Q19" s="31">
        <v>1396</v>
      </c>
      <c r="R19" s="31">
        <v>1577</v>
      </c>
      <c r="S19" s="31">
        <v>1036</v>
      </c>
      <c r="T19" s="31">
        <v>2084</v>
      </c>
      <c r="U19" s="31">
        <v>2533</v>
      </c>
      <c r="V19" s="31">
        <v>2924</v>
      </c>
      <c r="W19" s="31">
        <v>2792</v>
      </c>
      <c r="X19" s="31">
        <v>3239</v>
      </c>
      <c r="Y19" s="31">
        <v>3041</v>
      </c>
      <c r="Z19" s="31">
        <v>4043</v>
      </c>
      <c r="AA19" s="31">
        <v>4174</v>
      </c>
      <c r="AB19" s="31">
        <v>3914</v>
      </c>
      <c r="AC19" s="31">
        <v>3986</v>
      </c>
      <c r="AD19" s="31">
        <v>3825</v>
      </c>
      <c r="AE19" s="31">
        <v>3591</v>
      </c>
      <c r="AF19" s="31">
        <v>3422</v>
      </c>
      <c r="AG19" s="31">
        <v>3502</v>
      </c>
      <c r="AH19" s="31">
        <v>3600</v>
      </c>
      <c r="AI19" s="31">
        <v>4188</v>
      </c>
      <c r="AJ19" s="31">
        <v>5020</v>
      </c>
      <c r="AK19" s="31">
        <v>4630</v>
      </c>
      <c r="AL19" s="31">
        <v>5067</v>
      </c>
      <c r="AM19" s="31">
        <v>4980</v>
      </c>
      <c r="AN19" s="2"/>
      <c r="AO19" s="2"/>
      <c r="AP19" s="32">
        <v>-87</v>
      </c>
      <c r="AQ19" s="33">
        <v>-1.7169923031379514E-2</v>
      </c>
      <c r="AR19" s="2"/>
      <c r="AS19" s="2"/>
      <c r="AT19" s="34">
        <v>4630</v>
      </c>
      <c r="AU19" s="35">
        <v>5067</v>
      </c>
      <c r="AV19" s="36">
        <v>4980</v>
      </c>
      <c r="AW19" s="2"/>
      <c r="AX19" s="2"/>
      <c r="AY19" s="32">
        <v>-87</v>
      </c>
      <c r="AZ19" s="33">
        <v>-1.7169923031379514E-2</v>
      </c>
      <c r="BA19" s="2"/>
      <c r="BB19" s="2"/>
      <c r="BC19" s="32">
        <v>4630</v>
      </c>
      <c r="BD19" s="37">
        <v>5067</v>
      </c>
      <c r="BE19" s="38">
        <v>4980</v>
      </c>
      <c r="BF19" s="2"/>
      <c r="BG19" s="2"/>
      <c r="BH19" s="32">
        <v>-87</v>
      </c>
      <c r="BI19" s="33">
        <v>-1.7169923031379514E-2</v>
      </c>
      <c r="BJ19" s="2"/>
      <c r="BK19" s="2"/>
    </row>
    <row r="20" spans="1:63" ht="4.05" customHeight="1" x14ac:dyDescent="0.3">
      <c r="A20" s="1"/>
      <c r="B20" s="2"/>
      <c r="C20" s="30"/>
      <c r="D20" s="30"/>
      <c r="E20" s="30"/>
      <c r="F20" s="30"/>
      <c r="G20" s="30"/>
      <c r="H20" s="30"/>
      <c r="I20" s="30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2"/>
      <c r="AO20" s="2"/>
      <c r="AP20" s="40"/>
      <c r="AQ20" s="41"/>
      <c r="AR20" s="2"/>
      <c r="AS20" s="2"/>
      <c r="AT20" s="30"/>
      <c r="AU20" s="30"/>
      <c r="AV20" s="30"/>
      <c r="AW20" s="2"/>
      <c r="AX20" s="2"/>
      <c r="AY20" s="42"/>
      <c r="AZ20" s="41"/>
      <c r="BA20" s="2"/>
      <c r="BB20" s="2"/>
      <c r="BC20" s="42"/>
      <c r="BD20" s="42"/>
      <c r="BE20" s="42"/>
      <c r="BF20" s="2"/>
      <c r="BG20" s="2"/>
      <c r="BH20" s="42"/>
      <c r="BI20" s="41"/>
      <c r="BJ20" s="2"/>
      <c r="BK20" s="2"/>
    </row>
    <row r="21" spans="1:63" ht="10.15" x14ac:dyDescent="0.3">
      <c r="A21" s="1"/>
      <c r="B21" s="2"/>
      <c r="C21" s="28" t="s">
        <v>15</v>
      </c>
      <c r="D21" s="29"/>
      <c r="E21" s="29"/>
      <c r="F21" s="29"/>
      <c r="G21" s="29"/>
      <c r="H21" s="29"/>
      <c r="I21" s="29"/>
      <c r="J21" s="31">
        <v>2343</v>
      </c>
      <c r="K21" s="31">
        <v>2036</v>
      </c>
      <c r="L21" s="31">
        <v>2277</v>
      </c>
      <c r="M21" s="31">
        <v>2039</v>
      </c>
      <c r="N21" s="31">
        <v>2026</v>
      </c>
      <c r="O21" s="31">
        <v>2134</v>
      </c>
      <c r="P21" s="31">
        <v>2102</v>
      </c>
      <c r="Q21" s="31">
        <v>2042</v>
      </c>
      <c r="R21" s="31">
        <v>1946</v>
      </c>
      <c r="S21" s="31">
        <v>2808</v>
      </c>
      <c r="T21" s="31">
        <v>3021</v>
      </c>
      <c r="U21" s="31">
        <v>2821</v>
      </c>
      <c r="V21" s="31">
        <v>2851</v>
      </c>
      <c r="W21" s="31">
        <v>2695</v>
      </c>
      <c r="X21" s="31">
        <v>3487</v>
      </c>
      <c r="Y21" s="31">
        <v>3267</v>
      </c>
      <c r="Z21" s="31">
        <v>3273</v>
      </c>
      <c r="AA21" s="31">
        <v>3731</v>
      </c>
      <c r="AB21" s="31">
        <v>3440</v>
      </c>
      <c r="AC21" s="31">
        <v>3871</v>
      </c>
      <c r="AD21" s="31">
        <v>3462</v>
      </c>
      <c r="AE21" s="31">
        <v>3814</v>
      </c>
      <c r="AF21" s="31">
        <v>5034</v>
      </c>
      <c r="AG21" s="31">
        <v>5140</v>
      </c>
      <c r="AH21" s="31">
        <v>5073</v>
      </c>
      <c r="AI21" s="31">
        <v>3833</v>
      </c>
      <c r="AJ21" s="31">
        <v>4427</v>
      </c>
      <c r="AK21" s="31">
        <v>4449</v>
      </c>
      <c r="AL21" s="31">
        <v>4885</v>
      </c>
      <c r="AM21" s="31">
        <v>4744</v>
      </c>
      <c r="AN21" s="2"/>
      <c r="AO21" s="2"/>
      <c r="AP21" s="32">
        <v>-141</v>
      </c>
      <c r="AQ21" s="33">
        <v>-2.886386898669396E-2</v>
      </c>
      <c r="AR21" s="2"/>
      <c r="AS21" s="2"/>
      <c r="AT21" s="34">
        <v>4449</v>
      </c>
      <c r="AU21" s="35">
        <v>4885</v>
      </c>
      <c r="AV21" s="36">
        <v>4744</v>
      </c>
      <c r="AW21" s="2"/>
      <c r="AX21" s="2"/>
      <c r="AY21" s="32">
        <v>-141</v>
      </c>
      <c r="AZ21" s="33">
        <v>-2.886386898669396E-2</v>
      </c>
      <c r="BA21" s="2"/>
      <c r="BB21" s="2"/>
      <c r="BC21" s="32">
        <v>4449</v>
      </c>
      <c r="BD21" s="37">
        <v>4885</v>
      </c>
      <c r="BE21" s="38">
        <v>4744</v>
      </c>
      <c r="BF21" s="2"/>
      <c r="BG21" s="2"/>
      <c r="BH21" s="32">
        <v>-141</v>
      </c>
      <c r="BI21" s="33">
        <v>-2.886386898669396E-2</v>
      </c>
      <c r="BJ21" s="2"/>
      <c r="BK21" s="2"/>
    </row>
    <row r="22" spans="1:63" ht="4.05" customHeight="1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40"/>
      <c r="AQ22" s="41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42"/>
      <c r="BD22" s="42"/>
      <c r="BE22" s="42"/>
      <c r="BF22" s="2"/>
      <c r="BG22" s="2"/>
      <c r="BH22" s="2"/>
      <c r="BI22" s="2"/>
      <c r="BJ22" s="2"/>
      <c r="BK22" s="2"/>
    </row>
    <row r="23" spans="1:63" ht="10.15" x14ac:dyDescent="0.3">
      <c r="A23" s="1"/>
      <c r="B23" s="2"/>
      <c r="C23" s="43" t="s">
        <v>16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2"/>
      <c r="AO23" s="2"/>
      <c r="AP23" s="44"/>
      <c r="AQ23" s="45"/>
      <c r="AR23" s="2"/>
      <c r="AS23" s="2"/>
      <c r="AT23" s="43"/>
      <c r="AU23" s="43"/>
      <c r="AV23" s="43"/>
      <c r="AW23" s="2"/>
      <c r="AX23" s="2"/>
      <c r="AY23" s="43"/>
      <c r="AZ23" s="43"/>
      <c r="BA23" s="2"/>
      <c r="BB23" s="2"/>
      <c r="BC23" s="43"/>
      <c r="BD23" s="43"/>
      <c r="BE23" s="43"/>
      <c r="BF23" s="2"/>
      <c r="BG23" s="2"/>
      <c r="BH23" s="43"/>
      <c r="BI23" s="43"/>
      <c r="BJ23" s="2"/>
      <c r="BK23" s="2"/>
    </row>
    <row r="24" spans="1:63" ht="4.05" customHeight="1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40"/>
      <c r="AQ24" s="41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ht="10.15" x14ac:dyDescent="0.3">
      <c r="A25" s="1"/>
      <c r="B25" s="2"/>
      <c r="C25" s="2" t="s">
        <v>17</v>
      </c>
      <c r="D25" s="2" t="s">
        <v>18</v>
      </c>
      <c r="E25" s="2"/>
      <c r="F25" s="2"/>
      <c r="G25" s="2"/>
      <c r="H25" s="2"/>
      <c r="I25" s="2"/>
      <c r="J25" s="10">
        <v>35.91223909486412</v>
      </c>
      <c r="K25" s="10">
        <v>32.944257104880727</v>
      </c>
      <c r="L25" s="10">
        <v>37.362354193197937</v>
      </c>
      <c r="M25" s="10">
        <v>33.555861402993358</v>
      </c>
      <c r="N25" s="10">
        <v>34.9267406913917</v>
      </c>
      <c r="O25" s="10">
        <v>38.381975115191317</v>
      </c>
      <c r="P25" s="10">
        <v>39.21849483767182</v>
      </c>
      <c r="Q25" s="10">
        <v>37.536843715019366</v>
      </c>
      <c r="R25" s="10">
        <v>35.822272951725438</v>
      </c>
      <c r="S25" s="10">
        <v>46.402257709587467</v>
      </c>
      <c r="T25" s="10">
        <v>51.301567828816765</v>
      </c>
      <c r="U25" s="10">
        <v>46.722109693722921</v>
      </c>
      <c r="V25" s="10">
        <v>47.934750134063975</v>
      </c>
      <c r="W25" s="10">
        <v>46.452523721251588</v>
      </c>
      <c r="X25" s="10">
        <v>57.22705099445637</v>
      </c>
      <c r="Y25" s="10">
        <v>51.418615939354602</v>
      </c>
      <c r="Z25" s="10">
        <v>51.13343341615132</v>
      </c>
      <c r="AA25" s="10">
        <v>54.70508081776245</v>
      </c>
      <c r="AB25" s="10">
        <v>49.856181340763023</v>
      </c>
      <c r="AC25" s="10">
        <v>49.397964286149062</v>
      </c>
      <c r="AD25" s="10">
        <v>47.007679747623094</v>
      </c>
      <c r="AE25" s="10">
        <v>48.722002162797381</v>
      </c>
      <c r="AF25" s="10">
        <v>58.614912021876755</v>
      </c>
      <c r="AG25" s="10">
        <v>59.701773193114917</v>
      </c>
      <c r="AH25" s="10">
        <v>54.422103469473107</v>
      </c>
      <c r="AI25" s="10">
        <v>43.930552879937025</v>
      </c>
      <c r="AJ25" s="10">
        <v>52.405252577324688</v>
      </c>
      <c r="AK25" s="10">
        <v>50.750044634012113</v>
      </c>
      <c r="AL25" s="10">
        <v>57.46111399743836</v>
      </c>
      <c r="AM25" s="10">
        <v>56.547833101836005</v>
      </c>
      <c r="AN25" s="2"/>
      <c r="AO25" s="2"/>
      <c r="AP25" s="46">
        <v>-0.91328089560235526</v>
      </c>
      <c r="AQ25" s="47">
        <v>-1.589389470665448E-2</v>
      </c>
      <c r="AR25" s="2"/>
      <c r="AS25" s="2"/>
      <c r="AT25" s="48">
        <v>0.73878021410037042</v>
      </c>
      <c r="AU25" s="48">
        <v>0.75177209947704249</v>
      </c>
      <c r="AV25" s="48">
        <v>0.72884686943369981</v>
      </c>
      <c r="AW25" s="2"/>
      <c r="AX25" s="2"/>
      <c r="AY25" s="49">
        <v>-2.2925230043342681E-2</v>
      </c>
      <c r="AZ25" s="50">
        <v>-3.0494920015374644E-2</v>
      </c>
      <c r="BA25" s="2"/>
      <c r="BB25" s="2"/>
      <c r="BC25" s="51">
        <v>11407.067798159611</v>
      </c>
      <c r="BD25" s="51">
        <v>11762.766427315939</v>
      </c>
      <c r="BE25" s="51">
        <v>11919.863638666948</v>
      </c>
      <c r="BF25" s="2"/>
      <c r="BG25" s="2"/>
      <c r="BH25" s="52">
        <v>157.09721135100881</v>
      </c>
      <c r="BI25" s="53">
        <v>1.3355464662308669E-2</v>
      </c>
      <c r="BJ25" s="2"/>
      <c r="BK25" s="2"/>
    </row>
    <row r="26" spans="1:63" ht="10.15" x14ac:dyDescent="0.3">
      <c r="A26" s="1"/>
      <c r="B26" s="2"/>
      <c r="C26" s="2" t="s">
        <v>17</v>
      </c>
      <c r="D26" s="2" t="s">
        <v>19</v>
      </c>
      <c r="E26" s="2"/>
      <c r="F26" s="2"/>
      <c r="G26" s="2"/>
      <c r="H26" s="2"/>
      <c r="I26" s="2"/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1.0814764229585412</v>
      </c>
      <c r="V26" s="10">
        <v>0.37839835917450115</v>
      </c>
      <c r="W26" s="10">
        <v>0.34122568569183004</v>
      </c>
      <c r="X26" s="10">
        <v>1.8422347628892313</v>
      </c>
      <c r="Y26" s="10">
        <v>2.0858944247714555</v>
      </c>
      <c r="Z26" s="10">
        <v>1.7813690677915606</v>
      </c>
      <c r="AA26" s="10">
        <v>1.7299113624602238</v>
      </c>
      <c r="AB26" s="10">
        <v>2.2076552585172782</v>
      </c>
      <c r="AC26" s="10">
        <v>2.6130028320649403</v>
      </c>
      <c r="AD26" s="10">
        <v>1.8555585553439831</v>
      </c>
      <c r="AE26" s="10">
        <v>2.9649058224074167</v>
      </c>
      <c r="AF26" s="10">
        <v>3.0464939838880496</v>
      </c>
      <c r="AG26" s="10">
        <v>3.6730881878518051</v>
      </c>
      <c r="AH26" s="10">
        <v>5.6109570225948593</v>
      </c>
      <c r="AI26" s="10">
        <v>3.5826916797472879</v>
      </c>
      <c r="AJ26" s="10">
        <v>3.3574324486809322</v>
      </c>
      <c r="AK26" s="10">
        <v>4.7088697658477994</v>
      </c>
      <c r="AL26" s="10">
        <v>4.7608244317334236</v>
      </c>
      <c r="AM26" s="10">
        <v>4.5872732352709384</v>
      </c>
      <c r="AN26" s="2"/>
      <c r="AO26" s="2"/>
      <c r="AP26" s="54">
        <v>-0.17355119646248518</v>
      </c>
      <c r="AQ26" s="55">
        <v>-3.6454021556786315E-2</v>
      </c>
      <c r="AR26" s="2"/>
      <c r="AS26" s="2"/>
      <c r="AT26" s="55">
        <v>6.8548113383378823E-2</v>
      </c>
      <c r="AU26" s="55">
        <v>6.2286557452495429E-2</v>
      </c>
      <c r="AV26" s="55">
        <v>5.9125514690246704E-2</v>
      </c>
      <c r="AW26" s="2"/>
      <c r="AX26" s="2"/>
      <c r="AY26" s="56">
        <v>-3.1610427622487253E-3</v>
      </c>
      <c r="AZ26" s="57">
        <v>-5.0749999542992599E-2</v>
      </c>
      <c r="BA26" s="2"/>
      <c r="BB26" s="2"/>
      <c r="BC26" s="27">
        <v>1058.4108262188804</v>
      </c>
      <c r="BD26" s="27">
        <v>974.58023167521469</v>
      </c>
      <c r="BE26" s="27">
        <v>966.96316089185041</v>
      </c>
      <c r="BF26" s="2"/>
      <c r="BG26" s="2"/>
      <c r="BH26" s="58">
        <v>-7.6170707833642837</v>
      </c>
      <c r="BI26" s="59">
        <v>-7.8157452160416106E-3</v>
      </c>
      <c r="BJ26" s="2"/>
      <c r="BK26" s="2"/>
    </row>
    <row r="27" spans="1:63" ht="10.15" x14ac:dyDescent="0.3">
      <c r="A27" s="1"/>
      <c r="B27" s="2"/>
      <c r="C27" s="2" t="s">
        <v>17</v>
      </c>
      <c r="D27" s="2" t="s">
        <v>20</v>
      </c>
      <c r="E27" s="2"/>
      <c r="F27" s="2"/>
      <c r="G27" s="2"/>
      <c r="H27" s="2"/>
      <c r="I27" s="60"/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2"/>
      <c r="AO27" s="2"/>
      <c r="AP27" s="54">
        <v>0</v>
      </c>
      <c r="AQ27" s="55">
        <v>0</v>
      </c>
      <c r="AR27" s="2"/>
      <c r="AS27" s="2"/>
      <c r="AT27" s="55">
        <v>0</v>
      </c>
      <c r="AU27" s="55">
        <v>0</v>
      </c>
      <c r="AV27" s="55">
        <v>0</v>
      </c>
      <c r="AW27" s="2"/>
      <c r="AX27" s="2"/>
      <c r="AY27" s="56">
        <v>0</v>
      </c>
      <c r="AZ27" s="57">
        <v>0</v>
      </c>
      <c r="BA27" s="2"/>
      <c r="BB27" s="2"/>
      <c r="BC27" s="27">
        <v>0</v>
      </c>
      <c r="BD27" s="27">
        <v>0</v>
      </c>
      <c r="BE27" s="27">
        <v>0</v>
      </c>
      <c r="BF27" s="2"/>
      <c r="BG27" s="2"/>
      <c r="BH27" s="58">
        <v>0</v>
      </c>
      <c r="BI27" s="59">
        <v>0</v>
      </c>
      <c r="BJ27" s="2"/>
      <c r="BK27" s="2"/>
    </row>
    <row r="28" spans="1:63" ht="10.15" x14ac:dyDescent="0.3">
      <c r="A28" s="1"/>
      <c r="B28" s="2"/>
      <c r="C28" s="2" t="s">
        <v>17</v>
      </c>
      <c r="D28" s="2" t="s">
        <v>21</v>
      </c>
      <c r="E28" s="2"/>
      <c r="F28" s="2"/>
      <c r="G28" s="2"/>
      <c r="H28" s="2"/>
      <c r="I28" s="60"/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0.95904503859068246</v>
      </c>
      <c r="V28" s="10">
        <v>1.5658592686032118</v>
      </c>
      <c r="W28" s="10">
        <v>0</v>
      </c>
      <c r="X28" s="10">
        <v>1.1317358976960226E-2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2"/>
      <c r="AO28" s="2"/>
      <c r="AP28" s="54">
        <v>0</v>
      </c>
      <c r="AQ28" s="55">
        <v>0</v>
      </c>
      <c r="AR28" s="2"/>
      <c r="AS28" s="2"/>
      <c r="AT28" s="55">
        <v>0</v>
      </c>
      <c r="AU28" s="55">
        <v>0</v>
      </c>
      <c r="AV28" s="55">
        <v>0</v>
      </c>
      <c r="AW28" s="2"/>
      <c r="AX28" s="2"/>
      <c r="AY28" s="56">
        <v>0</v>
      </c>
      <c r="AZ28" s="57">
        <v>0</v>
      </c>
      <c r="BA28" s="2"/>
      <c r="BB28" s="2"/>
      <c r="BC28" s="27">
        <v>0</v>
      </c>
      <c r="BD28" s="27">
        <v>0</v>
      </c>
      <c r="BE28" s="27">
        <v>0</v>
      </c>
      <c r="BF28" s="2"/>
      <c r="BG28" s="2"/>
      <c r="BH28" s="58">
        <v>0</v>
      </c>
      <c r="BI28" s="59">
        <v>0</v>
      </c>
      <c r="BJ28" s="2"/>
      <c r="BK28" s="2"/>
    </row>
    <row r="29" spans="1:63" ht="10.15" x14ac:dyDescent="0.3">
      <c r="A29" s="1"/>
      <c r="B29" s="2"/>
      <c r="C29" s="61" t="s">
        <v>22</v>
      </c>
      <c r="D29" s="61" t="s">
        <v>23</v>
      </c>
      <c r="E29" s="61"/>
      <c r="F29" s="61"/>
      <c r="G29" s="61"/>
      <c r="H29" s="61"/>
      <c r="I29" s="61"/>
      <c r="J29" s="64">
        <v>35.91223909486412</v>
      </c>
      <c r="K29" s="64">
        <v>32.944257104880727</v>
      </c>
      <c r="L29" s="64">
        <v>37.362354193197937</v>
      </c>
      <c r="M29" s="64">
        <v>33.555861402993358</v>
      </c>
      <c r="N29" s="64">
        <v>34.9267406913917</v>
      </c>
      <c r="O29" s="64">
        <v>38.381975115191317</v>
      </c>
      <c r="P29" s="64">
        <v>39.21849483767182</v>
      </c>
      <c r="Q29" s="64">
        <v>37.536843715019366</v>
      </c>
      <c r="R29" s="64">
        <v>35.822272951725438</v>
      </c>
      <c r="S29" s="64">
        <v>46.402257709587467</v>
      </c>
      <c r="T29" s="64">
        <v>51.301567828816765</v>
      </c>
      <c r="U29" s="64">
        <v>48.762631155272139</v>
      </c>
      <c r="V29" s="64">
        <v>49.879007761841692</v>
      </c>
      <c r="W29" s="64">
        <v>46.793749406943419</v>
      </c>
      <c r="X29" s="64">
        <v>59.080603116322564</v>
      </c>
      <c r="Y29" s="64">
        <v>53.504510364126055</v>
      </c>
      <c r="Z29" s="64">
        <v>52.914802483942879</v>
      </c>
      <c r="AA29" s="64">
        <v>56.434992180222672</v>
      </c>
      <c r="AB29" s="64">
        <v>52.0638365992803</v>
      </c>
      <c r="AC29" s="64">
        <v>52.010967118214005</v>
      </c>
      <c r="AD29" s="64">
        <v>48.863238302967076</v>
      </c>
      <c r="AE29" s="64">
        <v>51.686907985204797</v>
      </c>
      <c r="AF29" s="64">
        <v>61.661406005764803</v>
      </c>
      <c r="AG29" s="64">
        <v>63.374861380966721</v>
      </c>
      <c r="AH29" s="64">
        <v>60.033060492067968</v>
      </c>
      <c r="AI29" s="64">
        <v>47.51324455968431</v>
      </c>
      <c r="AJ29" s="64">
        <v>55.76268502600562</v>
      </c>
      <c r="AK29" s="64">
        <v>55.458914399859914</v>
      </c>
      <c r="AL29" s="64">
        <v>62.221938429171786</v>
      </c>
      <c r="AM29" s="64">
        <v>61.135106337106947</v>
      </c>
      <c r="AN29" s="2"/>
      <c r="AO29" s="2"/>
      <c r="AP29" s="65">
        <v>-1.0868320920648387</v>
      </c>
      <c r="AQ29" s="66">
        <v>-1.7467024003149575E-2</v>
      </c>
      <c r="AR29" s="2"/>
      <c r="AS29" s="2"/>
      <c r="AT29" s="66">
        <v>0.80732832748374928</v>
      </c>
      <c r="AU29" s="66">
        <v>0.81405865692953794</v>
      </c>
      <c r="AV29" s="66">
        <v>0.78797238412394655</v>
      </c>
      <c r="AW29" s="2"/>
      <c r="AX29" s="2"/>
      <c r="AY29" s="67">
        <v>-2.6086272805591393E-2</v>
      </c>
      <c r="AZ29" s="68">
        <v>-3.204470904342871E-2</v>
      </c>
      <c r="BA29" s="2"/>
      <c r="BB29" s="2"/>
      <c r="BC29" s="69">
        <v>12465.478624378491</v>
      </c>
      <c r="BD29" s="69">
        <v>12737.346658991153</v>
      </c>
      <c r="BE29" s="69">
        <v>12886.826799558799</v>
      </c>
      <c r="BF29" s="2"/>
      <c r="BG29" s="2"/>
      <c r="BH29" s="70">
        <v>149.48014056764623</v>
      </c>
      <c r="BI29" s="71">
        <v>1.1735579204176706E-2</v>
      </c>
      <c r="BJ29" s="2"/>
      <c r="BK29" s="2"/>
    </row>
    <row r="30" spans="1:63" ht="10.15" x14ac:dyDescent="0.3">
      <c r="A30" s="1"/>
      <c r="B30" s="2"/>
      <c r="C30" s="62" t="s">
        <v>17</v>
      </c>
      <c r="D30" s="62" t="s">
        <v>24</v>
      </c>
      <c r="E30" s="62"/>
      <c r="F30" s="62"/>
      <c r="G30" s="62"/>
      <c r="H30" s="63"/>
      <c r="I30" s="63"/>
      <c r="J30" s="72">
        <v>5.9092109561862785</v>
      </c>
      <c r="K30" s="72">
        <v>5.2980033498358283</v>
      </c>
      <c r="L30" s="72">
        <v>6.7977145343909564</v>
      </c>
      <c r="M30" s="72">
        <v>6.1328564920172344</v>
      </c>
      <c r="N30" s="72">
        <v>6.6550274755675494</v>
      </c>
      <c r="O30" s="72">
        <v>6.7802216252132661</v>
      </c>
      <c r="P30" s="72">
        <v>7.1836580614062076</v>
      </c>
      <c r="Q30" s="72">
        <v>7.0958547514404717</v>
      </c>
      <c r="R30" s="72">
        <v>7.5232171978133282</v>
      </c>
      <c r="S30" s="72">
        <v>7.0778969834454974</v>
      </c>
      <c r="T30" s="72">
        <v>8.1484352648100629</v>
      </c>
      <c r="U30" s="72">
        <v>8.0424175062957595</v>
      </c>
      <c r="V30" s="72">
        <v>8.2876281258617368</v>
      </c>
      <c r="W30" s="72">
        <v>8.8223460589488951</v>
      </c>
      <c r="X30" s="72">
        <v>10.081639877311595</v>
      </c>
      <c r="Y30" s="72">
        <v>9.8386403677534187</v>
      </c>
      <c r="Z30" s="72">
        <v>10.139648891788513</v>
      </c>
      <c r="AA30" s="72">
        <v>11.201177393994778</v>
      </c>
      <c r="AB30" s="72">
        <v>10.600471243857006</v>
      </c>
      <c r="AC30" s="72">
        <v>10.551394542602608</v>
      </c>
      <c r="AD30" s="72">
        <v>11.528189816326513</v>
      </c>
      <c r="AE30" s="72">
        <v>11.450304710608128</v>
      </c>
      <c r="AF30" s="72">
        <v>12.178062607474583</v>
      </c>
      <c r="AG30" s="72">
        <v>12.856697414888007</v>
      </c>
      <c r="AH30" s="72">
        <v>12.467118257287641</v>
      </c>
      <c r="AI30" s="72">
        <v>12.206045266282311</v>
      </c>
      <c r="AJ30" s="72">
        <v>13.344635914942852</v>
      </c>
      <c r="AK30" s="72">
        <v>13.235460010006504</v>
      </c>
      <c r="AL30" s="72">
        <v>14.212281512496979</v>
      </c>
      <c r="AM30" s="72">
        <v>16.450234937353901</v>
      </c>
      <c r="AN30" s="2"/>
      <c r="AO30" s="2"/>
      <c r="AP30" s="73">
        <v>2.2379534248569222</v>
      </c>
      <c r="AQ30" s="74">
        <v>0.15746616212809117</v>
      </c>
      <c r="AR30" s="2"/>
      <c r="AS30" s="2"/>
      <c r="AT30" s="74">
        <v>0.19267167251625084</v>
      </c>
      <c r="AU30" s="74">
        <v>0.18594134307046198</v>
      </c>
      <c r="AV30" s="74">
        <v>0.21202761587605348</v>
      </c>
      <c r="AW30" s="2"/>
      <c r="AX30" s="2"/>
      <c r="AY30" s="75">
        <v>2.6086272805591504E-2</v>
      </c>
      <c r="AZ30" s="76">
        <v>0.14029302130890911</v>
      </c>
      <c r="BA30" s="2"/>
      <c r="BB30" s="2"/>
      <c r="BC30" s="77">
        <v>2974.9291998216459</v>
      </c>
      <c r="BD30" s="77">
        <v>2909.3718551682659</v>
      </c>
      <c r="BE30" s="77">
        <v>3467.5874657154091</v>
      </c>
      <c r="BF30" s="2"/>
      <c r="BG30" s="2"/>
      <c r="BH30" s="78">
        <v>558.21561054714311</v>
      </c>
      <c r="BI30" s="79">
        <v>0.19186808642405673</v>
      </c>
      <c r="BJ30" s="2"/>
      <c r="BK30" s="2"/>
    </row>
    <row r="31" spans="1:63" ht="10.15" x14ac:dyDescent="0.3">
      <c r="A31" s="1"/>
      <c r="B31" s="2"/>
      <c r="C31" s="1"/>
      <c r="D31" s="1"/>
      <c r="E31" s="1" t="s">
        <v>25</v>
      </c>
      <c r="F31" s="1"/>
      <c r="G31" s="1"/>
      <c r="H31" s="1"/>
      <c r="I31" s="1"/>
      <c r="J31" s="10">
        <v>5.3116667238290872E-2</v>
      </c>
      <c r="K31" s="10">
        <v>6.0490332562018932E-2</v>
      </c>
      <c r="L31" s="10">
        <v>3.8143895468868885E-2</v>
      </c>
      <c r="M31" s="10">
        <v>5.0667947084436553E-2</v>
      </c>
      <c r="N31" s="10">
        <v>7.988469125625984E-2</v>
      </c>
      <c r="O31" s="10">
        <v>8.1564185652441223E-2</v>
      </c>
      <c r="P31" s="10">
        <v>7.7902430931383923E-2</v>
      </c>
      <c r="Q31" s="10">
        <v>8.7830980687883559E-2</v>
      </c>
      <c r="R31" s="10">
        <v>8.2216345703294572E-2</v>
      </c>
      <c r="S31" s="10">
        <v>0.11494937975832162</v>
      </c>
      <c r="T31" s="10">
        <v>0.12817757336635674</v>
      </c>
      <c r="U31" s="10">
        <v>0.10178559028587406</v>
      </c>
      <c r="V31" s="10">
        <v>6.0426971796691979E-2</v>
      </c>
      <c r="W31" s="10">
        <v>5.2407258536699433E-2</v>
      </c>
      <c r="X31" s="10">
        <v>6.5560675860340492E-2</v>
      </c>
      <c r="Y31" s="10">
        <v>7.3043747060889466E-2</v>
      </c>
      <c r="Z31" s="10">
        <v>6.5782197118650146E-2</v>
      </c>
      <c r="AA31" s="10">
        <v>8.0953920899351481E-2</v>
      </c>
      <c r="AB31" s="10">
        <v>7.379702593188385E-2</v>
      </c>
      <c r="AC31" s="10">
        <v>6.9891518518518575E-2</v>
      </c>
      <c r="AD31" s="10">
        <v>0.10093204516622119</v>
      </c>
      <c r="AE31" s="10">
        <v>0.10517913467751375</v>
      </c>
      <c r="AF31" s="10">
        <v>9.5488257988223912E-2</v>
      </c>
      <c r="AG31" s="10">
        <v>9.505592510044425E-2</v>
      </c>
      <c r="AH31" s="10">
        <v>0.12334988230831331</v>
      </c>
      <c r="AI31" s="10">
        <v>0.10729094478755603</v>
      </c>
      <c r="AJ31" s="10">
        <v>0.109834720958747</v>
      </c>
      <c r="AK31" s="10">
        <v>8.7532850853054525E-2</v>
      </c>
      <c r="AL31" s="10">
        <v>9.6689530212389449E-2</v>
      </c>
      <c r="AM31" s="10">
        <v>9.0683768747865837E-2</v>
      </c>
      <c r="AN31" s="2"/>
      <c r="AO31" s="2"/>
      <c r="AP31" s="54">
        <v>-6.0057614645236124E-3</v>
      </c>
      <c r="AQ31" s="55">
        <v>-6.2113875735369493E-2</v>
      </c>
      <c r="AR31" s="2"/>
      <c r="AS31" s="2"/>
      <c r="AT31" s="55">
        <v>1.2742360870889944E-3</v>
      </c>
      <c r="AU31" s="55">
        <v>1.2650031659403162E-3</v>
      </c>
      <c r="AV31" s="55">
        <v>1.1688260599005274E-3</v>
      </c>
      <c r="AW31" s="2"/>
      <c r="AX31" s="2"/>
      <c r="AY31" s="56">
        <v>-9.6177106039788737E-5</v>
      </c>
      <c r="AZ31" s="57">
        <v>-7.6029142558151075E-2</v>
      </c>
      <c r="BA31" s="2"/>
      <c r="BB31" s="2"/>
      <c r="BC31" s="27">
        <v>19.674724848967077</v>
      </c>
      <c r="BD31" s="27">
        <v>19.793148456988629</v>
      </c>
      <c r="BE31" s="27">
        <v>19.115465587661433</v>
      </c>
      <c r="BF31" s="2"/>
      <c r="BG31" s="2"/>
      <c r="BH31" s="58">
        <v>-0.6776828693271959</v>
      </c>
      <c r="BI31" s="59">
        <v>-3.4238255262917378E-2</v>
      </c>
      <c r="BJ31" s="2"/>
      <c r="BK31" s="2"/>
    </row>
    <row r="32" spans="1:63" ht="10.15" x14ac:dyDescent="0.3">
      <c r="A32" s="1"/>
      <c r="B32" s="2"/>
      <c r="C32" s="1"/>
      <c r="D32" s="1"/>
      <c r="E32" s="1" t="s">
        <v>26</v>
      </c>
      <c r="F32" s="1"/>
      <c r="G32" s="1"/>
      <c r="H32" s="1"/>
      <c r="I32" s="1"/>
      <c r="J32" s="10">
        <v>0.14758756058115696</v>
      </c>
      <c r="K32" s="10">
        <v>0.16185709411828014</v>
      </c>
      <c r="L32" s="10">
        <v>0.14742566228403783</v>
      </c>
      <c r="M32" s="10">
        <v>0.14544129485801655</v>
      </c>
      <c r="N32" s="10">
        <v>0.21492480338299808</v>
      </c>
      <c r="O32" s="10">
        <v>0.18054667076751646</v>
      </c>
      <c r="P32" s="10">
        <v>0.18005449604012522</v>
      </c>
      <c r="Q32" s="10">
        <v>0.1828855453699231</v>
      </c>
      <c r="R32" s="10">
        <v>0.1800942348075088</v>
      </c>
      <c r="S32" s="10">
        <v>0.17940729793732282</v>
      </c>
      <c r="T32" s="10">
        <v>0.22116501972755787</v>
      </c>
      <c r="U32" s="10">
        <v>0.24226375215688142</v>
      </c>
      <c r="V32" s="10">
        <v>0.21338103625301416</v>
      </c>
      <c r="W32" s="10">
        <v>0.49645256393742082</v>
      </c>
      <c r="X32" s="10">
        <v>0.38977336480107888</v>
      </c>
      <c r="Y32" s="10">
        <v>0.41971824064097918</v>
      </c>
      <c r="Z32" s="10">
        <v>0.42194593238718325</v>
      </c>
      <c r="AA32" s="10">
        <v>0.38077410786051663</v>
      </c>
      <c r="AB32" s="10">
        <v>0.38304978744810619</v>
      </c>
      <c r="AC32" s="10">
        <v>0.43754249631789788</v>
      </c>
      <c r="AD32" s="10">
        <v>0.52586578197742739</v>
      </c>
      <c r="AE32" s="10">
        <v>0.55848801008627169</v>
      </c>
      <c r="AF32" s="10">
        <v>0.55169887807642026</v>
      </c>
      <c r="AG32" s="10">
        <v>0.64755759744206842</v>
      </c>
      <c r="AH32" s="10">
        <v>0.53907538298431112</v>
      </c>
      <c r="AI32" s="10">
        <v>0.65431507767688202</v>
      </c>
      <c r="AJ32" s="10">
        <v>0.60815442243800177</v>
      </c>
      <c r="AK32" s="10">
        <v>0.62003990593886027</v>
      </c>
      <c r="AL32" s="10">
        <v>0.64833088211844225</v>
      </c>
      <c r="AM32" s="10">
        <v>0.7426843839142655</v>
      </c>
      <c r="AN32" s="2"/>
      <c r="AO32" s="2"/>
      <c r="AP32" s="54">
        <v>9.4353501795823247E-2</v>
      </c>
      <c r="AQ32" s="55">
        <v>0.14553294374551481</v>
      </c>
      <c r="AR32" s="2"/>
      <c r="AS32" s="2"/>
      <c r="AT32" s="55">
        <v>9.0260652530202729E-3</v>
      </c>
      <c r="AU32" s="55">
        <v>8.4822070875220524E-3</v>
      </c>
      <c r="AV32" s="55">
        <v>9.5724833030893502E-3</v>
      </c>
      <c r="AW32" s="2"/>
      <c r="AX32" s="2"/>
      <c r="AY32" s="56">
        <v>1.0902762155672978E-3</v>
      </c>
      <c r="AZ32" s="57">
        <v>0.12853685418399816</v>
      </c>
      <c r="BA32" s="2"/>
      <c r="BB32" s="2"/>
      <c r="BC32" s="27">
        <v>139.36612855447524</v>
      </c>
      <c r="BD32" s="27">
        <v>132.71870667726554</v>
      </c>
      <c r="BE32" s="27">
        <v>156.55235748614365</v>
      </c>
      <c r="BF32" s="2"/>
      <c r="BG32" s="2"/>
      <c r="BH32" s="58">
        <v>23.833650808878104</v>
      </c>
      <c r="BI32" s="59">
        <v>0.17958019186274035</v>
      </c>
      <c r="BJ32" s="2"/>
      <c r="BK32" s="2"/>
    </row>
    <row r="33" spans="1:63" ht="10.15" x14ac:dyDescent="0.3">
      <c r="A33" s="1"/>
      <c r="B33" s="2"/>
      <c r="C33" s="1"/>
      <c r="D33" s="1"/>
      <c r="E33" s="1" t="s">
        <v>27</v>
      </c>
      <c r="F33" s="2"/>
      <c r="G33" s="1"/>
      <c r="H33" s="60"/>
      <c r="I33" s="60"/>
      <c r="J33" s="10">
        <v>4.8201893582947797</v>
      </c>
      <c r="K33" s="10">
        <v>4.3124648775762386</v>
      </c>
      <c r="L33" s="10">
        <v>5.3304289144844068</v>
      </c>
      <c r="M33" s="10">
        <v>5.0408917380369385</v>
      </c>
      <c r="N33" s="10">
        <v>5.3911616618018181</v>
      </c>
      <c r="O33" s="10">
        <v>5.4526168225763421</v>
      </c>
      <c r="P33" s="10">
        <v>5.8160133500127174</v>
      </c>
      <c r="Q33" s="10">
        <v>5.7821285775724949</v>
      </c>
      <c r="R33" s="10">
        <v>5.9865677493998337</v>
      </c>
      <c r="S33" s="10">
        <v>5.7128202698964268</v>
      </c>
      <c r="T33" s="10">
        <v>6.450880427958408</v>
      </c>
      <c r="U33" s="10">
        <v>6.5769191146294812</v>
      </c>
      <c r="V33" s="10">
        <v>6.7776661748053595</v>
      </c>
      <c r="W33" s="10">
        <v>6.922159787929175</v>
      </c>
      <c r="X33" s="10">
        <v>7.9719141300520926</v>
      </c>
      <c r="Y33" s="10">
        <v>7.5596766895049194</v>
      </c>
      <c r="Z33" s="10">
        <v>7.6820533621706657</v>
      </c>
      <c r="AA33" s="10">
        <v>8.8792304164235123</v>
      </c>
      <c r="AB33" s="10">
        <v>7.7658322631110561</v>
      </c>
      <c r="AC33" s="10">
        <v>7.4294277504957718</v>
      </c>
      <c r="AD33" s="10">
        <v>8.3614069351535871</v>
      </c>
      <c r="AE33" s="10">
        <v>8.0787086756326403</v>
      </c>
      <c r="AF33" s="10">
        <v>8.0858650631913687</v>
      </c>
      <c r="AG33" s="10">
        <v>8.7369907779057314</v>
      </c>
      <c r="AH33" s="10">
        <v>8.7527426389199583</v>
      </c>
      <c r="AI33" s="10">
        <v>8.7157216209211654</v>
      </c>
      <c r="AJ33" s="10">
        <v>9.5841557672151314</v>
      </c>
      <c r="AK33" s="10">
        <v>9.5807683589333053</v>
      </c>
      <c r="AL33" s="10">
        <v>10.632349339787149</v>
      </c>
      <c r="AM33" s="10">
        <v>11.051145630007099</v>
      </c>
      <c r="AN33" s="2"/>
      <c r="AO33" s="2"/>
      <c r="AP33" s="54">
        <v>0.4187962902199498</v>
      </c>
      <c r="AQ33" s="55">
        <v>3.9388876045746417E-2</v>
      </c>
      <c r="AR33" s="2"/>
      <c r="AS33" s="2"/>
      <c r="AT33" s="55">
        <v>0.13946947535717338</v>
      </c>
      <c r="AU33" s="55">
        <v>0.13910457054315842</v>
      </c>
      <c r="AV33" s="55">
        <v>0.14243857729404433</v>
      </c>
      <c r="AW33" s="2"/>
      <c r="AX33" s="2"/>
      <c r="AY33" s="56">
        <v>3.3340067508859095E-3</v>
      </c>
      <c r="AZ33" s="57">
        <v>2.3967629085569871E-2</v>
      </c>
      <c r="BA33" s="2"/>
      <c r="BB33" s="2"/>
      <c r="BC33" s="27">
        <v>2153.4655785419882</v>
      </c>
      <c r="BD33" s="27">
        <v>2176.5300593218321</v>
      </c>
      <c r="BE33" s="27">
        <v>2329.4995004230814</v>
      </c>
      <c r="BF33" s="2"/>
      <c r="BG33" s="2"/>
      <c r="BH33" s="58">
        <v>152.96944110124923</v>
      </c>
      <c r="BI33" s="59">
        <v>7.0281336316077234E-2</v>
      </c>
      <c r="BJ33" s="2"/>
      <c r="BK33" s="2"/>
    </row>
    <row r="34" spans="1:63" ht="10.15" x14ac:dyDescent="0.3">
      <c r="A34" s="1"/>
      <c r="B34" s="2"/>
      <c r="C34" s="1"/>
      <c r="D34" s="1"/>
      <c r="E34" s="1" t="s">
        <v>28</v>
      </c>
      <c r="F34" s="1"/>
      <c r="G34" s="1"/>
      <c r="H34" s="1"/>
      <c r="I34" s="1"/>
      <c r="J34" s="10">
        <v>0.55661832486010587</v>
      </c>
      <c r="K34" s="10">
        <v>0.57204400527363519</v>
      </c>
      <c r="L34" s="10">
        <v>0.5708825247201984</v>
      </c>
      <c r="M34" s="10">
        <v>0.58092439422980513</v>
      </c>
      <c r="N34" s="10">
        <v>0.62124802253826461</v>
      </c>
      <c r="O34" s="10">
        <v>0.65446831745221212</v>
      </c>
      <c r="P34" s="10">
        <v>0.66069403978215602</v>
      </c>
      <c r="Q34" s="10">
        <v>0.59657613498452078</v>
      </c>
      <c r="R34" s="10">
        <v>0.58902424493100858</v>
      </c>
      <c r="S34" s="10">
        <v>0.55884005012839122</v>
      </c>
      <c r="T34" s="10">
        <v>0.64332466203957039</v>
      </c>
      <c r="U34" s="10">
        <v>0.55637673075129446</v>
      </c>
      <c r="V34" s="10">
        <v>0.63810227410071552</v>
      </c>
      <c r="W34" s="10">
        <v>0.62420905428825779</v>
      </c>
      <c r="X34" s="10">
        <v>0.70461581284051089</v>
      </c>
      <c r="Y34" s="10">
        <v>0.72441008375349003</v>
      </c>
      <c r="Z34" s="10">
        <v>0.77994560051954864</v>
      </c>
      <c r="AA34" s="10">
        <v>0.7500888423382257</v>
      </c>
      <c r="AB34" s="10">
        <v>0.81800693212159403</v>
      </c>
      <c r="AC34" s="10">
        <v>0.81629423997970563</v>
      </c>
      <c r="AD34" s="10">
        <v>0.85783689566511623</v>
      </c>
      <c r="AE34" s="10">
        <v>0.85070873666376601</v>
      </c>
      <c r="AF34" s="10">
        <v>0.79021843019388593</v>
      </c>
      <c r="AG34" s="10">
        <v>0.83958687972878854</v>
      </c>
      <c r="AH34" s="10">
        <v>0.78872280932974093</v>
      </c>
      <c r="AI34" s="10">
        <v>0.75252061114615598</v>
      </c>
      <c r="AJ34" s="10">
        <v>0.8407675518134714</v>
      </c>
      <c r="AK34" s="10">
        <v>0.89407090008505474</v>
      </c>
      <c r="AL34" s="10">
        <v>0.80664583734124851</v>
      </c>
      <c r="AM34" s="10">
        <v>0.83164003887473414</v>
      </c>
      <c r="AN34" s="2"/>
      <c r="AO34" s="2"/>
      <c r="AP34" s="54">
        <v>2.4994201533485638E-2</v>
      </c>
      <c r="AQ34" s="55">
        <v>3.0985347443021557E-2</v>
      </c>
      <c r="AR34" s="2"/>
      <c r="AS34" s="2"/>
      <c r="AT34" s="55">
        <v>1.3015198227886349E-2</v>
      </c>
      <c r="AU34" s="55">
        <v>1.0553464638702994E-2</v>
      </c>
      <c r="AV34" s="55">
        <v>1.0719035647890993E-2</v>
      </c>
      <c r="AW34" s="2"/>
      <c r="AX34" s="2"/>
      <c r="AY34" s="56">
        <v>1.6557100918799909E-4</v>
      </c>
      <c r="AZ34" s="57">
        <v>1.5688782296270389E-2</v>
      </c>
      <c r="BA34" s="2"/>
      <c r="BB34" s="2"/>
      <c r="BC34" s="27">
        <v>200.95996855137219</v>
      </c>
      <c r="BD34" s="27">
        <v>165.12709055092088</v>
      </c>
      <c r="BE34" s="27">
        <v>175.30354950985122</v>
      </c>
      <c r="BF34" s="2"/>
      <c r="BG34" s="2"/>
      <c r="BH34" s="58">
        <v>10.17645895893034</v>
      </c>
      <c r="BI34" s="59">
        <v>6.1628040105219356E-2</v>
      </c>
      <c r="BJ34" s="2"/>
      <c r="BK34" s="2"/>
    </row>
    <row r="35" spans="1:63" ht="10.15" x14ac:dyDescent="0.3">
      <c r="A35" s="1"/>
      <c r="B35" s="2"/>
      <c r="C35" s="1"/>
      <c r="D35" s="1"/>
      <c r="E35" s="81" t="s">
        <v>29</v>
      </c>
      <c r="F35" s="81"/>
      <c r="G35" s="81"/>
      <c r="H35" s="81"/>
      <c r="I35" s="81"/>
      <c r="J35" s="10">
        <v>5.6394473362758766E-3</v>
      </c>
      <c r="K35" s="10">
        <v>6.0799042135284949E-3</v>
      </c>
      <c r="L35" s="10">
        <v>0.34150307182440359</v>
      </c>
      <c r="M35" s="10">
        <v>1.032638410317205E-2</v>
      </c>
      <c r="N35" s="10">
        <v>0.12714607584645524</v>
      </c>
      <c r="O35" s="10">
        <v>8.6455002843513123E-2</v>
      </c>
      <c r="P35" s="10">
        <v>6.3864648579590788E-2</v>
      </c>
      <c r="Q35" s="10">
        <v>0.10925620485689694</v>
      </c>
      <c r="R35" s="10">
        <v>0.17688514389841739</v>
      </c>
      <c r="S35" s="10">
        <v>0.22444898692014875</v>
      </c>
      <c r="T35" s="10">
        <v>0.2626015062062611</v>
      </c>
      <c r="U35" s="10">
        <v>0.22484826983164613</v>
      </c>
      <c r="V35" s="10">
        <v>0.24563348431422011</v>
      </c>
      <c r="W35" s="10">
        <v>0.22574246920230626</v>
      </c>
      <c r="X35" s="10">
        <v>0.20805086854558161</v>
      </c>
      <c r="Y35" s="10">
        <v>0.26916014119635939</v>
      </c>
      <c r="Z35" s="10">
        <v>0.29253827440746405</v>
      </c>
      <c r="AA35" s="10">
        <v>0.23368333590248941</v>
      </c>
      <c r="AB35" s="10">
        <v>0.29487251253475744</v>
      </c>
      <c r="AC35" s="10">
        <v>0.21559523693556568</v>
      </c>
      <c r="AD35" s="10">
        <v>0.22999148884489756</v>
      </c>
      <c r="AE35" s="10">
        <v>0.1940916057410039</v>
      </c>
      <c r="AF35" s="10">
        <v>0.16267171688305263</v>
      </c>
      <c r="AG35" s="10">
        <v>0.39699083127832341</v>
      </c>
      <c r="AH35" s="10">
        <v>0.24996875091186735</v>
      </c>
      <c r="AI35" s="10">
        <v>0.20606797570672036</v>
      </c>
      <c r="AJ35" s="10">
        <v>0.26178022930427547</v>
      </c>
      <c r="AK35" s="10">
        <v>0.14728320508330414</v>
      </c>
      <c r="AL35" s="10">
        <v>0.22023079364426168</v>
      </c>
      <c r="AM35" s="10">
        <v>0.39438439284494758</v>
      </c>
      <c r="AN35" s="2"/>
      <c r="AO35" s="2"/>
      <c r="AP35" s="80">
        <v>0.1741535992006859</v>
      </c>
      <c r="AQ35" s="82">
        <v>0.79077769424922395</v>
      </c>
      <c r="AR35" s="2"/>
      <c r="AS35" s="2"/>
      <c r="AT35" s="82">
        <v>2.1440359032100045E-3</v>
      </c>
      <c r="AU35" s="82">
        <v>2.8813114572547758E-3</v>
      </c>
      <c r="AV35" s="82">
        <v>5.0832333320517216E-3</v>
      </c>
      <c r="AW35" s="2"/>
      <c r="AX35" s="2"/>
      <c r="AY35" s="83">
        <v>2.2019218747969457E-3</v>
      </c>
      <c r="AZ35" s="84">
        <v>0.76420821124796712</v>
      </c>
      <c r="BA35" s="2"/>
      <c r="BB35" s="2"/>
      <c r="BC35" s="85">
        <v>33.104788735289759</v>
      </c>
      <c r="BD35" s="85">
        <v>45.083069323287958</v>
      </c>
      <c r="BE35" s="85">
        <v>83.133303719424035</v>
      </c>
      <c r="BF35" s="2"/>
      <c r="BG35" s="2"/>
      <c r="BH35" s="86">
        <v>38.050234396136076</v>
      </c>
      <c r="BI35" s="87">
        <v>0.84400274797796382</v>
      </c>
      <c r="BJ35" s="2"/>
      <c r="BK35" s="2"/>
    </row>
    <row r="36" spans="1:63" ht="10.15" x14ac:dyDescent="0.3">
      <c r="A36" s="1"/>
      <c r="B36" s="2"/>
      <c r="C36" s="1"/>
      <c r="D36" s="1"/>
      <c r="E36" s="81" t="s">
        <v>30</v>
      </c>
      <c r="F36" s="60"/>
      <c r="G36" s="1"/>
      <c r="H36" s="1"/>
      <c r="I36" s="1"/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2"/>
      <c r="AO36" s="2"/>
      <c r="AP36" s="54">
        <v>0</v>
      </c>
      <c r="AQ36" s="55">
        <v>0</v>
      </c>
      <c r="AR36" s="2"/>
      <c r="AS36" s="2"/>
      <c r="AT36" s="55">
        <v>0</v>
      </c>
      <c r="AU36" s="55">
        <v>0</v>
      </c>
      <c r="AV36" s="55">
        <v>0</v>
      </c>
      <c r="AW36" s="2"/>
      <c r="AX36" s="2"/>
      <c r="AY36" s="56">
        <v>0</v>
      </c>
      <c r="AZ36" s="57">
        <v>0</v>
      </c>
      <c r="BA36" s="2"/>
      <c r="BB36" s="2"/>
      <c r="BC36" s="27">
        <v>0</v>
      </c>
      <c r="BD36" s="27">
        <v>0</v>
      </c>
      <c r="BE36" s="27">
        <v>0</v>
      </c>
      <c r="BF36" s="2"/>
      <c r="BG36" s="2"/>
      <c r="BH36" s="58">
        <v>0</v>
      </c>
      <c r="BI36" s="59">
        <v>0</v>
      </c>
      <c r="BJ36" s="2"/>
      <c r="BK36" s="2"/>
    </row>
    <row r="37" spans="1:63" ht="10.15" x14ac:dyDescent="0.3">
      <c r="A37" s="1"/>
      <c r="B37" s="2"/>
      <c r="C37" s="1"/>
      <c r="D37" s="1"/>
      <c r="E37" s="672" t="s">
        <v>147</v>
      </c>
      <c r="F37" s="60"/>
      <c r="G37" s="1"/>
      <c r="H37" s="1"/>
      <c r="I37" s="1"/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1.7127487370028496</v>
      </c>
      <c r="AI37" s="10">
        <v>1.4490413983305701</v>
      </c>
      <c r="AJ37" s="10">
        <v>1.6725115547007872</v>
      </c>
      <c r="AK37" s="10">
        <v>1.6223286951518483</v>
      </c>
      <c r="AL37" s="10">
        <v>1.4232435128364722</v>
      </c>
      <c r="AM37" s="10">
        <v>2.1811958262194322</v>
      </c>
      <c r="AN37" s="2"/>
      <c r="AO37" s="2"/>
      <c r="AP37" s="54"/>
      <c r="AQ37" s="55"/>
      <c r="AR37" s="2"/>
      <c r="AS37" s="2"/>
      <c r="AT37" s="55"/>
      <c r="AU37" s="55"/>
      <c r="AV37" s="55"/>
      <c r="AW37" s="2"/>
      <c r="AX37" s="2"/>
      <c r="AY37" s="56"/>
      <c r="AZ37" s="57"/>
      <c r="BA37" s="2"/>
      <c r="BB37" s="2"/>
      <c r="BC37" s="27"/>
      <c r="BD37" s="27"/>
      <c r="BE37" s="27"/>
      <c r="BF37" s="2"/>
      <c r="BG37" s="2"/>
      <c r="BH37" s="58"/>
      <c r="BI37" s="59"/>
      <c r="BJ37" s="2"/>
      <c r="BK37" s="2"/>
    </row>
    <row r="38" spans="1:63" ht="10.15" x14ac:dyDescent="0.3">
      <c r="A38" s="1"/>
      <c r="B38" s="2"/>
      <c r="C38" s="1"/>
      <c r="D38" s="1"/>
      <c r="E38" s="88" t="s">
        <v>31</v>
      </c>
      <c r="F38" s="88"/>
      <c r="G38" s="88"/>
      <c r="H38" s="88"/>
      <c r="I38" s="88"/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2"/>
      <c r="AO38" s="2"/>
      <c r="AP38" s="80">
        <v>0</v>
      </c>
      <c r="AQ38" s="82">
        <v>0</v>
      </c>
      <c r="AR38" s="2"/>
      <c r="AS38" s="2"/>
      <c r="AT38" s="82">
        <v>0</v>
      </c>
      <c r="AU38" s="82">
        <v>0</v>
      </c>
      <c r="AV38" s="82">
        <v>0</v>
      </c>
      <c r="AW38" s="2"/>
      <c r="AX38" s="2"/>
      <c r="AY38" s="83">
        <v>0</v>
      </c>
      <c r="AZ38" s="84">
        <v>0</v>
      </c>
      <c r="BA38" s="2"/>
      <c r="BB38" s="2"/>
      <c r="BC38" s="85">
        <v>0</v>
      </c>
      <c r="BD38" s="85">
        <v>0</v>
      </c>
      <c r="BE38" s="85">
        <v>0</v>
      </c>
      <c r="BF38" s="2"/>
      <c r="BG38" s="2"/>
      <c r="BH38" s="86">
        <v>0</v>
      </c>
      <c r="BI38" s="87">
        <v>0</v>
      </c>
      <c r="BJ38" s="2"/>
      <c r="BK38" s="2"/>
    </row>
    <row r="39" spans="1:63" ht="10.15" x14ac:dyDescent="0.3">
      <c r="A39" s="1"/>
      <c r="B39" s="2"/>
      <c r="C39" s="1"/>
      <c r="D39" s="1"/>
      <c r="E39" s="88" t="s">
        <v>32</v>
      </c>
      <c r="F39" s="2"/>
      <c r="G39" s="1"/>
      <c r="H39" s="60"/>
      <c r="I39" s="60"/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2"/>
      <c r="AO39" s="2"/>
      <c r="AP39" s="54">
        <v>0</v>
      </c>
      <c r="AQ39" s="55">
        <v>0</v>
      </c>
      <c r="AR39" s="2"/>
      <c r="AS39" s="2"/>
      <c r="AT39" s="55">
        <v>0</v>
      </c>
      <c r="AU39" s="55">
        <v>0</v>
      </c>
      <c r="AV39" s="55">
        <v>0</v>
      </c>
      <c r="AW39" s="2"/>
      <c r="AX39" s="2"/>
      <c r="AY39" s="56">
        <v>0</v>
      </c>
      <c r="AZ39" s="57">
        <v>0</v>
      </c>
      <c r="BA39" s="2"/>
      <c r="BB39" s="2"/>
      <c r="BC39" s="27">
        <v>0</v>
      </c>
      <c r="BD39" s="27">
        <v>0</v>
      </c>
      <c r="BE39" s="27">
        <v>0</v>
      </c>
      <c r="BF39" s="2"/>
      <c r="BG39" s="2"/>
      <c r="BH39" s="58">
        <v>0</v>
      </c>
      <c r="BI39" s="59">
        <v>0</v>
      </c>
      <c r="BJ39" s="2"/>
      <c r="BK39" s="2"/>
    </row>
    <row r="40" spans="1:63" ht="10.15" x14ac:dyDescent="0.3">
      <c r="A40" s="1"/>
      <c r="B40" s="2"/>
      <c r="C40" s="1"/>
      <c r="D40" s="1"/>
      <c r="E40" s="88" t="s">
        <v>33</v>
      </c>
      <c r="F40" s="2"/>
      <c r="G40" s="1"/>
      <c r="H40" s="60"/>
      <c r="I40" s="60"/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1.8125121724504251E-3</v>
      </c>
      <c r="T40" s="10">
        <v>3.2329764133283414E-3</v>
      </c>
      <c r="U40" s="10">
        <v>1.5578627057781145E-4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2"/>
      <c r="AO40" s="2"/>
      <c r="AP40" s="54">
        <v>0</v>
      </c>
      <c r="AQ40" s="55">
        <v>0</v>
      </c>
      <c r="AR40" s="2"/>
      <c r="AS40" s="2"/>
      <c r="AT40" s="55">
        <v>0</v>
      </c>
      <c r="AU40" s="55">
        <v>0</v>
      </c>
      <c r="AV40" s="55">
        <v>0</v>
      </c>
      <c r="AW40" s="2"/>
      <c r="AX40" s="2"/>
      <c r="AY40" s="56">
        <v>0</v>
      </c>
      <c r="AZ40" s="57">
        <v>0</v>
      </c>
      <c r="BA40" s="2"/>
      <c r="BB40" s="2"/>
      <c r="BC40" s="27">
        <v>0</v>
      </c>
      <c r="BD40" s="27">
        <v>0</v>
      </c>
      <c r="BE40" s="27">
        <v>0</v>
      </c>
      <c r="BF40" s="2"/>
      <c r="BG40" s="2"/>
      <c r="BH40" s="58">
        <v>0</v>
      </c>
      <c r="BI40" s="59">
        <v>0</v>
      </c>
      <c r="BJ40" s="2"/>
      <c r="BK40" s="2"/>
    </row>
    <row r="41" spans="1:63" ht="10.15" x14ac:dyDescent="0.3">
      <c r="A41" s="1"/>
      <c r="B41" s="2"/>
      <c r="C41" s="1"/>
      <c r="D41" s="1"/>
      <c r="E41" s="88" t="s">
        <v>34</v>
      </c>
      <c r="F41" s="2"/>
      <c r="G41" s="1"/>
      <c r="H41" s="60"/>
      <c r="I41" s="60"/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2.4164921093224694E-2</v>
      </c>
      <c r="AK41" s="10">
        <v>2.9605028768699651E-2</v>
      </c>
      <c r="AL41" s="10">
        <v>3.9312791206077967E-2</v>
      </c>
      <c r="AM41" s="10">
        <v>2.7330507735546739E-2</v>
      </c>
      <c r="AN41" s="2"/>
      <c r="AO41" s="2"/>
      <c r="AP41" s="54">
        <v>-1.1982283470531228E-2</v>
      </c>
      <c r="AQ41" s="55">
        <v>-0.30479350620819573</v>
      </c>
      <c r="AR41" s="2"/>
      <c r="AS41" s="2"/>
      <c r="AT41" s="55">
        <v>4.3096729569237551E-4</v>
      </c>
      <c r="AU41" s="55">
        <v>5.1433495672592404E-4</v>
      </c>
      <c r="AV41" s="55">
        <v>3.5226380765490374E-4</v>
      </c>
      <c r="AW41" s="2"/>
      <c r="AX41" s="2"/>
      <c r="AY41" s="56">
        <v>-1.620711490710203E-4</v>
      </c>
      <c r="AZ41" s="57">
        <v>-0.31510817406366542</v>
      </c>
      <c r="BA41" s="2"/>
      <c r="BB41" s="2"/>
      <c r="BC41" s="27">
        <v>6.6543108043829289</v>
      </c>
      <c r="BD41" s="27">
        <v>8.0476542898828995</v>
      </c>
      <c r="BE41" s="27">
        <v>5.7610682410511673</v>
      </c>
      <c r="BF41" s="2"/>
      <c r="BG41" s="2"/>
      <c r="BH41" s="58">
        <v>-2.2865860488317322</v>
      </c>
      <c r="BI41" s="59">
        <v>-0.28413074996354049</v>
      </c>
      <c r="BJ41" s="2"/>
      <c r="BK41" s="2"/>
    </row>
    <row r="42" spans="1:63" ht="10.15" x14ac:dyDescent="0.3">
      <c r="A42" s="1"/>
      <c r="B42" s="2"/>
      <c r="C42" s="1"/>
      <c r="D42" s="1"/>
      <c r="E42" s="81" t="s">
        <v>35</v>
      </c>
      <c r="F42" s="81"/>
      <c r="G42" s="81"/>
      <c r="H42" s="81"/>
      <c r="I42" s="81"/>
      <c r="J42" s="10">
        <v>0.32605959787566918</v>
      </c>
      <c r="K42" s="10">
        <v>0.18506713609212733</v>
      </c>
      <c r="L42" s="10">
        <v>0.36933046560904048</v>
      </c>
      <c r="M42" s="10">
        <v>0.30460473370486507</v>
      </c>
      <c r="N42" s="10">
        <v>0.2206622207417526</v>
      </c>
      <c r="O42" s="10">
        <v>0.32457062592124064</v>
      </c>
      <c r="P42" s="10">
        <v>0.38512909606023449</v>
      </c>
      <c r="Q42" s="10">
        <v>0.33717730796875189</v>
      </c>
      <c r="R42" s="10">
        <v>0.50842947907326541</v>
      </c>
      <c r="S42" s="10">
        <v>0.28561848663243644</v>
      </c>
      <c r="T42" s="10">
        <v>0.43905309909858026</v>
      </c>
      <c r="U42" s="10">
        <v>0.34006826237000454</v>
      </c>
      <c r="V42" s="10">
        <v>0.35241818459173557</v>
      </c>
      <c r="W42" s="10">
        <v>0.50137492505503789</v>
      </c>
      <c r="X42" s="10">
        <v>0.74172502521198946</v>
      </c>
      <c r="Y42" s="10">
        <v>0.79263146559678055</v>
      </c>
      <c r="Z42" s="10">
        <v>0.89738352518500053</v>
      </c>
      <c r="AA42" s="10">
        <v>0.87644677057068321</v>
      </c>
      <c r="AB42" s="10">
        <v>1.2649127227096086</v>
      </c>
      <c r="AC42" s="10">
        <v>1.582643300355149</v>
      </c>
      <c r="AD42" s="10">
        <v>1.4521566695192645</v>
      </c>
      <c r="AE42" s="10">
        <v>1.6631285478069322</v>
      </c>
      <c r="AF42" s="10">
        <v>2.4921202611416322</v>
      </c>
      <c r="AG42" s="10">
        <v>2.1405154034326506</v>
      </c>
      <c r="AH42" s="10">
        <v>0.30051005583060175</v>
      </c>
      <c r="AI42" s="10">
        <v>0.32108763771326293</v>
      </c>
      <c r="AJ42" s="10">
        <v>0.24326674741921442</v>
      </c>
      <c r="AK42" s="10">
        <v>0.25383106519237536</v>
      </c>
      <c r="AL42" s="10">
        <v>0.34547882535093904</v>
      </c>
      <c r="AM42" s="10">
        <v>1.1311703890100073</v>
      </c>
      <c r="AN42" s="2"/>
      <c r="AO42" s="2"/>
      <c r="AP42" s="54">
        <v>0.78569156365906823</v>
      </c>
      <c r="AQ42" s="55">
        <v>2.2742104754494257</v>
      </c>
      <c r="AR42" s="2"/>
      <c r="AS42" s="2"/>
      <c r="AT42" s="55">
        <v>3.6950779066403172E-3</v>
      </c>
      <c r="AU42" s="55">
        <v>4.5199496457816049E-3</v>
      </c>
      <c r="AV42" s="55">
        <v>1.4579692122619564E-2</v>
      </c>
      <c r="AW42" s="2"/>
      <c r="AX42" s="2"/>
      <c r="AY42" s="56">
        <v>1.0059742476837958E-2</v>
      </c>
      <c r="AZ42" s="57">
        <v>2.2256315368969988</v>
      </c>
      <c r="BA42" s="2"/>
      <c r="BB42" s="2"/>
      <c r="BC42" s="27">
        <v>57.053509820718219</v>
      </c>
      <c r="BD42" s="27">
        <v>70.722379805719356</v>
      </c>
      <c r="BE42" s="27">
        <v>238.44232483347542</v>
      </c>
      <c r="BF42" s="2"/>
      <c r="BG42" s="2"/>
      <c r="BH42" s="58">
        <v>167.71994502775607</v>
      </c>
      <c r="BI42" s="59">
        <v>2.3715257530713418</v>
      </c>
      <c r="BJ42" s="2"/>
      <c r="BK42" s="2"/>
    </row>
    <row r="43" spans="1:63" ht="10.15" x14ac:dyDescent="0.3">
      <c r="A43" s="1"/>
      <c r="B43" s="2"/>
      <c r="C43" s="89" t="s">
        <v>22</v>
      </c>
      <c r="D43" s="90" t="s">
        <v>36</v>
      </c>
      <c r="E43" s="90"/>
      <c r="F43" s="90"/>
      <c r="G43" s="90"/>
      <c r="H43" s="90"/>
      <c r="I43" s="90"/>
      <c r="J43" s="94">
        <v>41.821450051050398</v>
      </c>
      <c r="K43" s="94">
        <v>38.242260454716558</v>
      </c>
      <c r="L43" s="94">
        <v>44.160068727588893</v>
      </c>
      <c r="M43" s="94">
        <v>39.688717895010591</v>
      </c>
      <c r="N43" s="94">
        <v>41.58176816695925</v>
      </c>
      <c r="O43" s="94">
        <v>45.162196740404582</v>
      </c>
      <c r="P43" s="94">
        <v>46.402152899078025</v>
      </c>
      <c r="Q43" s="94">
        <v>44.632698466459836</v>
      </c>
      <c r="R43" s="94">
        <v>43.345490149538769</v>
      </c>
      <c r="S43" s="94">
        <v>53.480154693032965</v>
      </c>
      <c r="T43" s="94">
        <v>59.450003093626826</v>
      </c>
      <c r="U43" s="94">
        <v>56.805048661567895</v>
      </c>
      <c r="V43" s="94">
        <v>58.166635887703428</v>
      </c>
      <c r="W43" s="94">
        <v>55.616095465892315</v>
      </c>
      <c r="X43" s="94">
        <v>69.162242993634152</v>
      </c>
      <c r="Y43" s="94">
        <v>63.343150731879476</v>
      </c>
      <c r="Z43" s="94">
        <v>63.054451375731389</v>
      </c>
      <c r="AA43" s="94">
        <v>67.636169574217448</v>
      </c>
      <c r="AB43" s="94">
        <v>62.664307843137308</v>
      </c>
      <c r="AC43" s="94">
        <v>62.562361660816613</v>
      </c>
      <c r="AD43" s="94">
        <v>60.391428119293593</v>
      </c>
      <c r="AE43" s="94">
        <v>63.137212695812927</v>
      </c>
      <c r="AF43" s="94">
        <v>73.83946861323939</v>
      </c>
      <c r="AG43" s="94">
        <v>76.231558795854724</v>
      </c>
      <c r="AH43" s="94">
        <v>72.500178749355612</v>
      </c>
      <c r="AI43" s="94">
        <v>59.719289825966619</v>
      </c>
      <c r="AJ43" s="94">
        <v>69.107320940948469</v>
      </c>
      <c r="AK43" s="94">
        <v>68.694374409866413</v>
      </c>
      <c r="AL43" s="94">
        <v>76.434219941668772</v>
      </c>
      <c r="AM43" s="94">
        <v>77.585341274460845</v>
      </c>
      <c r="AN43" s="2"/>
      <c r="AO43" s="2"/>
      <c r="AP43" s="95">
        <v>1.1511213327920728</v>
      </c>
      <c r="AQ43" s="96">
        <v>1.5060287573688302E-2</v>
      </c>
      <c r="AR43" s="2"/>
      <c r="AS43" s="2"/>
      <c r="AT43" s="97">
        <v>1</v>
      </c>
      <c r="AU43" s="98">
        <v>1</v>
      </c>
      <c r="AV43" s="96">
        <v>1</v>
      </c>
      <c r="AW43" s="2"/>
      <c r="AX43" s="2"/>
      <c r="AY43" s="99">
        <v>0</v>
      </c>
      <c r="AZ43" s="100">
        <v>0</v>
      </c>
      <c r="BA43" s="2"/>
      <c r="BB43" s="2"/>
      <c r="BC43" s="101">
        <v>15440.407824200138</v>
      </c>
      <c r="BD43" s="102">
        <v>15646.71851415942</v>
      </c>
      <c r="BE43" s="103">
        <v>16354.41426527421</v>
      </c>
      <c r="BF43" s="2"/>
      <c r="BG43" s="2"/>
      <c r="BH43" s="104">
        <v>707.69575111479026</v>
      </c>
      <c r="BI43" s="105">
        <v>4.5229659527290945E-2</v>
      </c>
      <c r="BJ43" s="2"/>
      <c r="BK43" s="2"/>
    </row>
    <row r="44" spans="1:63" ht="10.15" x14ac:dyDescent="0.3">
      <c r="A44" s="1"/>
      <c r="B44" s="2"/>
      <c r="C44" s="91"/>
      <c r="D44" s="92" t="s">
        <v>37</v>
      </c>
      <c r="E44" s="93"/>
      <c r="F44" s="93"/>
      <c r="G44" s="93"/>
      <c r="H44" s="93"/>
      <c r="I44" s="93"/>
      <c r="J44" s="682">
        <v>0.14129617574170797</v>
      </c>
      <c r="K44" s="682">
        <v>0.13853792340830121</v>
      </c>
      <c r="L44" s="682">
        <v>0.15393351347173292</v>
      </c>
      <c r="M44" s="682">
        <v>0.15452392562139725</v>
      </c>
      <c r="N44" s="682">
        <v>0.16004676493905362</v>
      </c>
      <c r="O44" s="682">
        <v>0.15013046562341614</v>
      </c>
      <c r="P44" s="682">
        <v>0.15481303371915189</v>
      </c>
      <c r="Q44" s="682">
        <v>0.15898332377937666</v>
      </c>
      <c r="R44" s="682">
        <v>0.17356401258490281</v>
      </c>
      <c r="S44" s="682">
        <v>0.13234623243091626</v>
      </c>
      <c r="T44" s="682">
        <v>0.13706366426890218</v>
      </c>
      <c r="U44" s="682">
        <v>0.14157927324753705</v>
      </c>
      <c r="V44" s="682">
        <v>0.14248078815941567</v>
      </c>
      <c r="W44" s="682">
        <v>0.15862936772250355</v>
      </c>
      <c r="X44" s="682">
        <v>0.14576797166973796</v>
      </c>
      <c r="Y44" s="682">
        <v>0.1553228763343123</v>
      </c>
      <c r="Z44" s="682">
        <v>0.16080782039269467</v>
      </c>
      <c r="AA44" s="682">
        <v>0.16560928072225733</v>
      </c>
      <c r="AB44" s="682">
        <v>0.16916282344316866</v>
      </c>
      <c r="AC44" s="682">
        <v>0.16865403195306555</v>
      </c>
      <c r="AD44" s="682">
        <v>0.1908911608043847</v>
      </c>
      <c r="AE44" s="682">
        <v>0.18135587907204967</v>
      </c>
      <c r="AF44" s="682">
        <v>0.1649261951120144</v>
      </c>
      <c r="AG44" s="682">
        <v>0.16865321420643861</v>
      </c>
      <c r="AH44" s="682">
        <v>0.17195982785626512</v>
      </c>
      <c r="AI44" s="682">
        <v>0.20439032851618047</v>
      </c>
      <c r="AJ44" s="682">
        <v>0.19310017713384828</v>
      </c>
      <c r="AK44" s="682">
        <v>0.19267167251625084</v>
      </c>
      <c r="AL44" s="682">
        <v>0.18594134307046198</v>
      </c>
      <c r="AM44" s="682">
        <v>0.21202761587605348</v>
      </c>
      <c r="AN44" s="1"/>
      <c r="AO44" s="1"/>
      <c r="AP44" s="106"/>
      <c r="AQ44" s="107"/>
      <c r="AR44" s="1"/>
      <c r="AS44" s="1"/>
      <c r="AT44" s="108"/>
      <c r="AU44" s="109"/>
      <c r="AV44" s="107"/>
      <c r="AW44" s="1"/>
      <c r="AX44" s="1"/>
      <c r="AY44" s="110"/>
      <c r="AZ44" s="111"/>
      <c r="BA44" s="1"/>
      <c r="BB44" s="1"/>
      <c r="BC44" s="112"/>
      <c r="BD44" s="113"/>
      <c r="BE44" s="114"/>
      <c r="BF44" s="1"/>
      <c r="BG44" s="1"/>
      <c r="BH44" s="115"/>
      <c r="BI44" s="116"/>
      <c r="BJ44" s="1"/>
      <c r="BK44" s="1"/>
    </row>
    <row r="45" spans="1:63" ht="10.15" x14ac:dyDescent="0.3">
      <c r="A45" s="1"/>
      <c r="B45" s="2"/>
      <c r="C45" s="2" t="s">
        <v>38</v>
      </c>
      <c r="D45" s="2" t="s">
        <v>39</v>
      </c>
      <c r="E45" s="2"/>
      <c r="F45" s="2"/>
      <c r="G45" s="2"/>
      <c r="H45" s="2"/>
      <c r="I45" s="2"/>
      <c r="J45" s="10">
        <v>-30.355247548392352</v>
      </c>
      <c r="K45" s="10">
        <v>-27.784359552817122</v>
      </c>
      <c r="L45" s="10">
        <v>-31.581022966423969</v>
      </c>
      <c r="M45" s="10">
        <v>-28.124025371993341</v>
      </c>
      <c r="N45" s="10">
        <v>-29.466190265976341</v>
      </c>
      <c r="O45" s="10">
        <v>-32.457667330926874</v>
      </c>
      <c r="P45" s="10">
        <v>-33.428364624329362</v>
      </c>
      <c r="Q45" s="10">
        <v>-32.548433500453676</v>
      </c>
      <c r="R45" s="10">
        <v>-31.42590803227937</v>
      </c>
      <c r="S45" s="10">
        <v>-42.430060420170861</v>
      </c>
      <c r="T45" s="10">
        <v>-46.784312361259133</v>
      </c>
      <c r="U45" s="10">
        <v>-44.071040519050428</v>
      </c>
      <c r="V45" s="10">
        <v>-44.784907847379323</v>
      </c>
      <c r="W45" s="10">
        <v>-42.550971680611006</v>
      </c>
      <c r="X45" s="10">
        <v>-53.703345869136236</v>
      </c>
      <c r="Y45" s="10">
        <v>-48.593177345297477</v>
      </c>
      <c r="Z45" s="10">
        <v>-48.142968557180104</v>
      </c>
      <c r="AA45" s="10">
        <v>-51.716924182733081</v>
      </c>
      <c r="AB45" s="10">
        <v>-47.919719406623635</v>
      </c>
      <c r="AC45" s="10">
        <v>-48.208670210045966</v>
      </c>
      <c r="AD45" s="10">
        <v>-45.572190345730405</v>
      </c>
      <c r="AE45" s="10">
        <v>-47.91124539941282</v>
      </c>
      <c r="AF45" s="10">
        <v>-58.612157201842784</v>
      </c>
      <c r="AG45" s="10">
        <v>-61.580076594135846</v>
      </c>
      <c r="AH45" s="10">
        <v>-56.940069802355779</v>
      </c>
      <c r="AI45" s="10">
        <v>-44.704676866616801</v>
      </c>
      <c r="AJ45" s="10">
        <v>-53.580935597535905</v>
      </c>
      <c r="AK45" s="10">
        <v>-54.514428536548721</v>
      </c>
      <c r="AL45" s="10">
        <v>-59.262654597313862</v>
      </c>
      <c r="AM45" s="10">
        <v>-58.791110706312004</v>
      </c>
      <c r="AN45" s="2"/>
      <c r="AO45" s="2"/>
      <c r="AP45" s="54">
        <v>0.47154389100185767</v>
      </c>
      <c r="AQ45" s="55">
        <v>7.9568472625124505E-3</v>
      </c>
      <c r="AR45" s="2"/>
      <c r="AS45" s="2"/>
      <c r="AT45" s="55">
        <v>-0.7935792268998223</v>
      </c>
      <c r="AU45" s="55">
        <v>-0.77534191678204489</v>
      </c>
      <c r="AV45" s="55">
        <v>-0.75776054781194302</v>
      </c>
      <c r="AW45" s="2"/>
      <c r="AX45" s="2"/>
      <c r="AY45" s="56">
        <v>1.7581368970101874E-2</v>
      </c>
      <c r="AZ45" s="57">
        <v>2.2675633278116891E-2</v>
      </c>
      <c r="BA45" s="2"/>
      <c r="BB45" s="2"/>
      <c r="BC45" s="27">
        <v>-12253.186904146711</v>
      </c>
      <c r="BD45" s="27">
        <v>-12131.556724117474</v>
      </c>
      <c r="BE45" s="27">
        <v>-12392.72991279764</v>
      </c>
      <c r="BF45" s="2"/>
      <c r="BG45" s="2"/>
      <c r="BH45" s="58">
        <v>-261.17318868016628</v>
      </c>
      <c r="BI45" s="59">
        <v>-2.1528415076439059E-2</v>
      </c>
      <c r="BJ45" s="2"/>
      <c r="BK45" s="2"/>
    </row>
    <row r="46" spans="1:63" ht="10.15" x14ac:dyDescent="0.3">
      <c r="A46" s="1"/>
      <c r="B46" s="2"/>
      <c r="C46" s="2" t="s">
        <v>38</v>
      </c>
      <c r="D46" s="2" t="s">
        <v>40</v>
      </c>
      <c r="E46" s="2"/>
      <c r="F46" s="2"/>
      <c r="G46" s="2"/>
      <c r="H46" s="2"/>
      <c r="I46" s="2"/>
      <c r="J46" s="10">
        <v>-1.4687949387526809</v>
      </c>
      <c r="K46" s="10">
        <v>-0.98293194586449761</v>
      </c>
      <c r="L46" s="10">
        <v>-1.2915883733565143</v>
      </c>
      <c r="M46" s="10">
        <v>-1.2832066066897856</v>
      </c>
      <c r="N46" s="10">
        <v>-1.2579915137109656</v>
      </c>
      <c r="O46" s="10">
        <v>-1.4251630749410986</v>
      </c>
      <c r="P46" s="10">
        <v>-1.3487151770557919</v>
      </c>
      <c r="Q46" s="10">
        <v>-1.2279087393512349</v>
      </c>
      <c r="R46" s="10">
        <v>-1.1777855372689681</v>
      </c>
      <c r="S46" s="10">
        <v>-1.3360744538996097</v>
      </c>
      <c r="T46" s="10">
        <v>-1.6683578429283172</v>
      </c>
      <c r="U46" s="10">
        <v>-1.6352172107447664</v>
      </c>
      <c r="V46" s="10">
        <v>-1.5340951563318563</v>
      </c>
      <c r="W46" s="10">
        <v>-0.87594387753514413</v>
      </c>
      <c r="X46" s="10">
        <v>-1.3595995496336015</v>
      </c>
      <c r="Y46" s="10">
        <v>-0.86429839481106496</v>
      </c>
      <c r="Z46" s="10">
        <v>-0.50212166142292125</v>
      </c>
      <c r="AA46" s="10">
        <v>-0.73095867200317155</v>
      </c>
      <c r="AB46" s="10">
        <v>-0.65546295571513002</v>
      </c>
      <c r="AC46" s="10">
        <v>-0.9042944698122789</v>
      </c>
      <c r="AD46" s="10">
        <v>-0.65759925398019115</v>
      </c>
      <c r="AE46" s="10">
        <v>-0.70252964319693256</v>
      </c>
      <c r="AF46" s="10">
        <v>-1.5344686240792291</v>
      </c>
      <c r="AG46" s="10">
        <v>-1.091996600461574</v>
      </c>
      <c r="AH46" s="10">
        <v>-1.2980877571466087</v>
      </c>
      <c r="AI46" s="10">
        <v>-0.91099455161588483</v>
      </c>
      <c r="AJ46" s="10">
        <v>-0.68475879691887842</v>
      </c>
      <c r="AK46" s="10">
        <v>-0.46045881773152519</v>
      </c>
      <c r="AL46" s="10">
        <v>-0.60990853261456635</v>
      </c>
      <c r="AM46" s="10">
        <v>-0.58492336056315841</v>
      </c>
      <c r="AN46" s="2"/>
      <c r="AO46" s="2"/>
      <c r="AP46" s="54">
        <v>2.4985172051407933E-2</v>
      </c>
      <c r="AQ46" s="55">
        <v>4.0965441070812812E-2</v>
      </c>
      <c r="AR46" s="2"/>
      <c r="AS46" s="2"/>
      <c r="AT46" s="55">
        <v>-6.703006202286494E-3</v>
      </c>
      <c r="AU46" s="55">
        <v>-7.9795219089044359E-3</v>
      </c>
      <c r="AV46" s="55">
        <v>-7.539096315810118E-3</v>
      </c>
      <c r="AW46" s="2"/>
      <c r="AX46" s="2"/>
      <c r="AY46" s="56">
        <v>4.4042559309431795E-4</v>
      </c>
      <c r="AZ46" s="57">
        <v>5.5194483845309353E-2</v>
      </c>
      <c r="BA46" s="2"/>
      <c r="BB46" s="2"/>
      <c r="BC46" s="27">
        <v>-103.49714941144643</v>
      </c>
      <c r="BD46" s="27">
        <v>-124.85333318619577</v>
      </c>
      <c r="BE46" s="27">
        <v>-123.29750433456122</v>
      </c>
      <c r="BF46" s="2"/>
      <c r="BG46" s="2"/>
      <c r="BH46" s="58">
        <v>1.5558288516345442</v>
      </c>
      <c r="BI46" s="59">
        <v>1.2461252030126515E-2</v>
      </c>
      <c r="BJ46" s="2"/>
      <c r="BK46" s="2"/>
    </row>
    <row r="47" spans="1:63" ht="10.15" x14ac:dyDescent="0.3">
      <c r="A47" s="1"/>
      <c r="B47" s="2"/>
      <c r="C47" s="2" t="s">
        <v>38</v>
      </c>
      <c r="D47" s="117" t="s">
        <v>41</v>
      </c>
      <c r="E47" s="117"/>
      <c r="F47" s="117"/>
      <c r="G47" s="117"/>
      <c r="H47" s="117"/>
      <c r="I47" s="117"/>
      <c r="J47" s="10">
        <v>-0.35100412571859746</v>
      </c>
      <c r="K47" s="10">
        <v>-0.36950006995641144</v>
      </c>
      <c r="L47" s="10">
        <v>-0.42802255731826533</v>
      </c>
      <c r="M47" s="10">
        <v>-0.37945318867234612</v>
      </c>
      <c r="N47" s="10">
        <v>-0.36816427583403422</v>
      </c>
      <c r="O47" s="10">
        <v>-0.37147289376864245</v>
      </c>
      <c r="P47" s="10">
        <v>-0.37430978168935247</v>
      </c>
      <c r="Q47" s="10">
        <v>-0.44245654007941632</v>
      </c>
      <c r="R47" s="10">
        <v>-0.35693516848407714</v>
      </c>
      <c r="S47" s="10">
        <v>-0.46705158795148705</v>
      </c>
      <c r="T47" s="10">
        <v>-0.4940800529908142</v>
      </c>
      <c r="U47" s="10">
        <v>-0.45428187170638523</v>
      </c>
      <c r="V47" s="10">
        <v>-0.43084868310780955</v>
      </c>
      <c r="W47" s="10">
        <v>-0.31547828736884975</v>
      </c>
      <c r="X47" s="10">
        <v>-0.57864687075052479</v>
      </c>
      <c r="Y47" s="10">
        <v>-0.63849825171286911</v>
      </c>
      <c r="Z47" s="10">
        <v>-0.64944734565473861</v>
      </c>
      <c r="AA47" s="10">
        <v>-0.57115221314453757</v>
      </c>
      <c r="AB47" s="10">
        <v>-0.36234360381874747</v>
      </c>
      <c r="AC47" s="10">
        <v>-0.31416309690512423</v>
      </c>
      <c r="AD47" s="10">
        <v>-0.20075466947390594</v>
      </c>
      <c r="AE47" s="10">
        <v>-0.26422676404597306</v>
      </c>
      <c r="AF47" s="10">
        <v>-0.57271350102239427</v>
      </c>
      <c r="AG47" s="10">
        <v>-0.72636880816007865</v>
      </c>
      <c r="AH47" s="10">
        <v>-0.84437493410238207</v>
      </c>
      <c r="AI47" s="10">
        <v>-0.43924736896152106</v>
      </c>
      <c r="AJ47" s="10">
        <v>5.4454095142981364E-2</v>
      </c>
      <c r="AK47" s="10">
        <v>-0.40049484314804629</v>
      </c>
      <c r="AL47" s="10">
        <v>-0.36064712741825178</v>
      </c>
      <c r="AM47" s="10">
        <v>-0.56741243676288988</v>
      </c>
      <c r="AN47" s="2"/>
      <c r="AO47" s="2"/>
      <c r="AP47" s="80">
        <v>-0.2067653093446381</v>
      </c>
      <c r="AQ47" s="82">
        <v>-0.57331749964237766</v>
      </c>
      <c r="AR47" s="2"/>
      <c r="AS47" s="2"/>
      <c r="AT47" s="82">
        <v>-5.8300966649537482E-3</v>
      </c>
      <c r="AU47" s="82">
        <v>-4.7183987446131033E-3</v>
      </c>
      <c r="AV47" s="82">
        <v>-7.3133974465053736E-3</v>
      </c>
      <c r="AW47" s="2"/>
      <c r="AX47" s="2"/>
      <c r="AY47" s="83">
        <v>-2.5949987018922703E-3</v>
      </c>
      <c r="AZ47" s="84">
        <v>-0.54997443886126107</v>
      </c>
      <c r="BA47" s="2"/>
      <c r="BB47" s="2"/>
      <c r="BC47" s="85">
        <v>-90.019070161394978</v>
      </c>
      <c r="BD47" s="85">
        <v>-73.827456994524411</v>
      </c>
      <c r="BE47" s="85">
        <v>-119.60633152674744</v>
      </c>
      <c r="BF47" s="2"/>
      <c r="BG47" s="2"/>
      <c r="BH47" s="86">
        <v>-45.778874532223028</v>
      </c>
      <c r="BI47" s="87">
        <v>-0.62007925500695937</v>
      </c>
      <c r="BJ47" s="2"/>
      <c r="BK47" s="2"/>
    </row>
    <row r="48" spans="1:63" ht="10.15" x14ac:dyDescent="0.3">
      <c r="A48" s="1"/>
      <c r="B48" s="2"/>
      <c r="C48" s="62"/>
      <c r="D48" s="62" t="s">
        <v>42</v>
      </c>
      <c r="E48" s="62"/>
      <c r="F48" s="62"/>
      <c r="G48" s="62"/>
      <c r="H48" s="62"/>
      <c r="I48" s="62"/>
      <c r="J48" s="72">
        <v>3.7371924820004891</v>
      </c>
      <c r="K48" s="72">
        <v>3.8074655362426957</v>
      </c>
      <c r="L48" s="72">
        <v>4.0617202960991881</v>
      </c>
      <c r="M48" s="72">
        <v>3.769176235637886</v>
      </c>
      <c r="N48" s="72">
        <v>3.8343946358703596</v>
      </c>
      <c r="O48" s="72">
        <v>4.1276718155547023</v>
      </c>
      <c r="P48" s="72">
        <v>4.0671052545973136</v>
      </c>
      <c r="Q48" s="72">
        <v>3.3180449351350387</v>
      </c>
      <c r="R48" s="72">
        <v>2.8616442136930225</v>
      </c>
      <c r="S48" s="72">
        <v>2.1690712475655092</v>
      </c>
      <c r="T48" s="72">
        <v>2.3548175716385007</v>
      </c>
      <c r="U48" s="72">
        <v>2.6020915537705598</v>
      </c>
      <c r="V48" s="72">
        <v>3.1291560750227028</v>
      </c>
      <c r="W48" s="72">
        <v>3.0513555614284193</v>
      </c>
      <c r="X48" s="72">
        <v>3.4390108268022015</v>
      </c>
      <c r="Y48" s="72">
        <v>3.4085363723046442</v>
      </c>
      <c r="Z48" s="72">
        <v>3.620264919685114</v>
      </c>
      <c r="AA48" s="72">
        <v>3.4159571123418817</v>
      </c>
      <c r="AB48" s="72">
        <v>3.1263106331227877</v>
      </c>
      <c r="AC48" s="72">
        <v>2.5838393414506355</v>
      </c>
      <c r="AD48" s="72">
        <v>2.4326940337825742</v>
      </c>
      <c r="AE48" s="72">
        <v>2.8089061785490719</v>
      </c>
      <c r="AF48" s="72">
        <v>0.94206667882039574</v>
      </c>
      <c r="AG48" s="72">
        <v>-2.3580621790778467E-2</v>
      </c>
      <c r="AH48" s="72">
        <v>0.95052799846319735</v>
      </c>
      <c r="AI48" s="72">
        <v>1.4583257724901033</v>
      </c>
      <c r="AJ48" s="72">
        <v>1.5514447266938176</v>
      </c>
      <c r="AK48" s="72">
        <v>8.353220243162196E-2</v>
      </c>
      <c r="AL48" s="72">
        <v>1.9887281718251058</v>
      </c>
      <c r="AM48" s="72">
        <v>1.1916598334688948</v>
      </c>
      <c r="AN48" s="2"/>
      <c r="AO48" s="2"/>
      <c r="AP48" s="73">
        <v>-0.79706833835621094</v>
      </c>
      <c r="AQ48" s="74">
        <v>-0.40079300411615393</v>
      </c>
      <c r="AR48" s="2"/>
      <c r="AS48" s="2"/>
      <c r="AT48" s="74">
        <v>1.2159977166867455E-3</v>
      </c>
      <c r="AU48" s="74">
        <v>2.6018819493975543E-2</v>
      </c>
      <c r="AV48" s="74">
        <v>1.5359342549688048E-2</v>
      </c>
      <c r="AW48" s="2"/>
      <c r="AX48" s="2"/>
      <c r="AY48" s="75">
        <v>-1.0659476944287495E-2</v>
      </c>
      <c r="AZ48" s="76">
        <v>-0.40968334273411655</v>
      </c>
      <c r="BA48" s="2"/>
      <c r="BB48" s="2"/>
      <c r="BC48" s="77">
        <v>18.775500658939528</v>
      </c>
      <c r="BD48" s="77">
        <v>407.10914469295921</v>
      </c>
      <c r="BE48" s="77">
        <v>251.19305089985136</v>
      </c>
      <c r="BF48" s="2"/>
      <c r="BG48" s="2"/>
      <c r="BH48" s="78">
        <v>-155.91609379310785</v>
      </c>
      <c r="BI48" s="79">
        <v>-0.38298352131269225</v>
      </c>
      <c r="BJ48" s="2"/>
      <c r="BK48" s="2"/>
    </row>
    <row r="49" spans="1:63" ht="10.15" x14ac:dyDescent="0.3">
      <c r="A49" s="1"/>
      <c r="B49" s="2"/>
      <c r="C49" s="62"/>
      <c r="D49" s="118" t="s">
        <v>43</v>
      </c>
      <c r="E49" s="62"/>
      <c r="F49" s="62"/>
      <c r="G49" s="62"/>
      <c r="H49" s="62"/>
      <c r="I49" s="62"/>
      <c r="J49" s="683">
        <v>0.1040645912422362</v>
      </c>
      <c r="K49" s="683">
        <v>0.11557296690956846</v>
      </c>
      <c r="L49" s="683">
        <v>0.1087115730207025</v>
      </c>
      <c r="M49" s="683">
        <v>0.11232542030053967</v>
      </c>
      <c r="N49" s="683">
        <v>0.10978392372052662</v>
      </c>
      <c r="O49" s="683">
        <v>0.10754193350307809</v>
      </c>
      <c r="P49" s="683">
        <v>0.10370375689917107</v>
      </c>
      <c r="Q49" s="683">
        <v>8.8394350902961286E-2</v>
      </c>
      <c r="R49" s="683">
        <v>7.9884495814919715E-2</v>
      </c>
      <c r="S49" s="683">
        <v>4.6744950669013324E-2</v>
      </c>
      <c r="T49" s="683">
        <v>4.5901473800879992E-2</v>
      </c>
      <c r="U49" s="683">
        <v>5.3362410766655807E-2</v>
      </c>
      <c r="V49" s="683">
        <v>6.273493029299114E-2</v>
      </c>
      <c r="W49" s="683">
        <v>6.520861440044487E-2</v>
      </c>
      <c r="X49" s="683">
        <v>5.8208796887723117E-2</v>
      </c>
      <c r="Y49" s="683">
        <v>6.37055894747523E-2</v>
      </c>
      <c r="Z49" s="683">
        <v>6.8416865408950395E-2</v>
      </c>
      <c r="AA49" s="683">
        <v>6.0529061498461316E-2</v>
      </c>
      <c r="AB49" s="683">
        <v>6.0047642227849259E-2</v>
      </c>
      <c r="AC49" s="683">
        <v>4.9678740554427926E-2</v>
      </c>
      <c r="AD49" s="683">
        <v>4.97857718454746E-2</v>
      </c>
      <c r="AE49" s="683">
        <v>5.4344635576829468E-2</v>
      </c>
      <c r="AF49" s="683">
        <v>1.5278060294835326E-2</v>
      </c>
      <c r="AG49" s="683">
        <v>-3.7208163105916317E-4</v>
      </c>
      <c r="AH49" s="683">
        <v>1.5833408969525859E-2</v>
      </c>
      <c r="AI49" s="683">
        <v>3.0693036983786923E-2</v>
      </c>
      <c r="AJ49" s="683">
        <v>2.7822274446976183E-2</v>
      </c>
      <c r="AK49" s="683">
        <v>1.506199739673104E-3</v>
      </c>
      <c r="AL49" s="683">
        <v>3.1961848538179287E-2</v>
      </c>
      <c r="AM49" s="683">
        <v>1.9492234574647292E-2</v>
      </c>
      <c r="AN49" s="2"/>
      <c r="AO49" s="2"/>
      <c r="AP49" s="73"/>
      <c r="AQ49" s="74"/>
      <c r="AR49" s="2"/>
      <c r="AS49" s="2"/>
      <c r="AT49" s="74"/>
      <c r="AU49" s="74"/>
      <c r="AV49" s="74"/>
      <c r="AW49" s="2"/>
      <c r="AX49" s="2"/>
      <c r="AY49" s="75"/>
      <c r="AZ49" s="76"/>
      <c r="BA49" s="2"/>
      <c r="BB49" s="2"/>
      <c r="BC49" s="77"/>
      <c r="BD49" s="77"/>
      <c r="BE49" s="77"/>
      <c r="BF49" s="2"/>
      <c r="BG49" s="2"/>
      <c r="BH49" s="78"/>
      <c r="BI49" s="79"/>
      <c r="BJ49" s="2"/>
      <c r="BK49" s="2"/>
    </row>
    <row r="50" spans="1:63" ht="10.15" x14ac:dyDescent="0.3">
      <c r="A50" s="1"/>
      <c r="B50" s="2"/>
      <c r="C50" s="2" t="s">
        <v>38</v>
      </c>
      <c r="D50" s="2" t="s">
        <v>44</v>
      </c>
      <c r="E50" s="117"/>
      <c r="F50" s="117"/>
      <c r="G50" s="117"/>
      <c r="H50" s="117"/>
      <c r="I50" s="117"/>
      <c r="J50" s="119">
        <v>-1.809499643042763</v>
      </c>
      <c r="K50" s="119">
        <v>-1.7418118733573698</v>
      </c>
      <c r="L50" s="119">
        <v>-2.1722914451809183</v>
      </c>
      <c r="M50" s="119">
        <v>-2.216928802752141</v>
      </c>
      <c r="N50" s="119">
        <v>-2.4571108304159299</v>
      </c>
      <c r="O50" s="119">
        <v>-2.4958238617707376</v>
      </c>
      <c r="P50" s="119">
        <v>-2.5404404183718632</v>
      </c>
      <c r="Q50" s="119">
        <v>-2.7329719707699476</v>
      </c>
      <c r="R50" s="119">
        <v>-2.9678922439545299</v>
      </c>
      <c r="S50" s="119">
        <v>-2.7381957710528058</v>
      </c>
      <c r="T50" s="119">
        <v>-3.087834289087922</v>
      </c>
      <c r="U50" s="119">
        <v>-3.286855939584016</v>
      </c>
      <c r="V50" s="119">
        <v>-3.1004007134433618</v>
      </c>
      <c r="W50" s="119">
        <v>-3.1843853342076911</v>
      </c>
      <c r="X50" s="119">
        <v>-3.278870286253051</v>
      </c>
      <c r="Y50" s="119">
        <v>-3.3842059597721335</v>
      </c>
      <c r="Z50" s="119">
        <v>-3.5538160100811487</v>
      </c>
      <c r="AA50" s="119">
        <v>-3.3433534226665635</v>
      </c>
      <c r="AB50" s="119">
        <v>-3.9397252115844923</v>
      </c>
      <c r="AC50" s="119">
        <v>-3.7232133764204218</v>
      </c>
      <c r="AD50" s="119">
        <v>-3.7998480140519395</v>
      </c>
      <c r="AE50" s="119">
        <v>-4.0601686292304713</v>
      </c>
      <c r="AF50" s="119">
        <v>-3.9742125412037135</v>
      </c>
      <c r="AG50" s="119">
        <v>-4.153083426323569</v>
      </c>
      <c r="AH50" s="119">
        <v>-4.0443510956998763</v>
      </c>
      <c r="AI50" s="119">
        <v>-3.9926950068703828</v>
      </c>
      <c r="AJ50" s="119">
        <v>-4.0307931747616976</v>
      </c>
      <c r="AK50" s="119">
        <v>-4.2110046395156848</v>
      </c>
      <c r="AL50" s="119">
        <v>-4.3890419887143972</v>
      </c>
      <c r="AM50" s="119">
        <v>-4.7519367775997488</v>
      </c>
      <c r="AN50" s="2"/>
      <c r="AO50" s="2"/>
      <c r="AP50" s="80">
        <v>-0.36289478888535154</v>
      </c>
      <c r="AQ50" s="82">
        <v>-8.2682004368713674E-2</v>
      </c>
      <c r="AR50" s="2"/>
      <c r="AS50" s="2"/>
      <c r="AT50" s="82">
        <v>-6.130057483878721E-2</v>
      </c>
      <c r="AU50" s="82">
        <v>-5.7422473756701127E-2</v>
      </c>
      <c r="AV50" s="82">
        <v>-6.1247868470277224E-2</v>
      </c>
      <c r="AW50" s="2"/>
      <c r="AX50" s="2"/>
      <c r="AY50" s="83">
        <v>-3.8253947135760968E-3</v>
      </c>
      <c r="AZ50" s="84">
        <v>-6.6618424169329324E-2</v>
      </c>
      <c r="BA50" s="2"/>
      <c r="BB50" s="2"/>
      <c r="BC50" s="85">
        <v>-946.50587536877606</v>
      </c>
      <c r="BD50" s="85">
        <v>-898.47328325780904</v>
      </c>
      <c r="BE50" s="85">
        <v>-1001.6730138279403</v>
      </c>
      <c r="BF50" s="2"/>
      <c r="BG50" s="2"/>
      <c r="BH50" s="86">
        <v>-103.19973057013124</v>
      </c>
      <c r="BI50" s="87">
        <v>-0.11486121234004348</v>
      </c>
      <c r="BJ50" s="2"/>
      <c r="BK50" s="2"/>
    </row>
    <row r="51" spans="1:63" ht="10.15" x14ac:dyDescent="0.3">
      <c r="A51" s="1"/>
      <c r="B51" s="2"/>
      <c r="C51" s="2"/>
      <c r="D51" s="2"/>
      <c r="E51" s="81" t="s">
        <v>45</v>
      </c>
      <c r="F51" s="81"/>
      <c r="G51" s="81"/>
      <c r="H51" s="81"/>
      <c r="I51" s="81"/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2"/>
      <c r="AO51" s="2"/>
      <c r="AP51" s="80">
        <v>0</v>
      </c>
      <c r="AQ51" s="82">
        <v>0</v>
      </c>
      <c r="AR51" s="2"/>
      <c r="AS51" s="2"/>
      <c r="AT51" s="82">
        <v>0</v>
      </c>
      <c r="AU51" s="82">
        <v>0</v>
      </c>
      <c r="AV51" s="82">
        <v>0</v>
      </c>
      <c r="AW51" s="2"/>
      <c r="AX51" s="2"/>
      <c r="AY51" s="83">
        <v>0</v>
      </c>
      <c r="AZ51" s="84">
        <v>0</v>
      </c>
      <c r="BA51" s="2"/>
      <c r="BB51" s="2"/>
      <c r="BC51" s="85">
        <v>0</v>
      </c>
      <c r="BD51" s="85">
        <v>0</v>
      </c>
      <c r="BE51" s="85">
        <v>0</v>
      </c>
      <c r="BF51" s="2"/>
      <c r="BG51" s="2"/>
      <c r="BH51" s="86">
        <v>0</v>
      </c>
      <c r="BI51" s="87">
        <v>0</v>
      </c>
      <c r="BJ51" s="2"/>
      <c r="BK51" s="2"/>
    </row>
    <row r="52" spans="1:63" ht="10.15" x14ac:dyDescent="0.3">
      <c r="A52" s="1"/>
      <c r="B52" s="2"/>
      <c r="C52" s="1"/>
      <c r="D52" s="1"/>
      <c r="E52" s="81" t="s">
        <v>46</v>
      </c>
      <c r="F52" s="81"/>
      <c r="G52" s="81"/>
      <c r="H52" s="81"/>
      <c r="I52" s="81"/>
      <c r="J52" s="10">
        <v>-8.931105406596189E-2</v>
      </c>
      <c r="K52" s="10">
        <v>-3.59634601517516E-2</v>
      </c>
      <c r="L52" s="10">
        <v>-3.717077800717157E-2</v>
      </c>
      <c r="M52" s="10">
        <v>-7.8261956967326615E-2</v>
      </c>
      <c r="N52" s="10">
        <v>-0.21293149203087158</v>
      </c>
      <c r="O52" s="10">
        <v>-9.6619475168579702E-2</v>
      </c>
      <c r="P52" s="10">
        <v>-0.10535654074323814</v>
      </c>
      <c r="Q52" s="10">
        <v>-0.10391340183105725</v>
      </c>
      <c r="R52" s="10">
        <v>-0.10788649755589619</v>
      </c>
      <c r="S52" s="10">
        <v>-0.10497212785499296</v>
      </c>
      <c r="T52" s="10">
        <v>-0.11561895055150785</v>
      </c>
      <c r="U52" s="10">
        <v>-0.11445408816396946</v>
      </c>
      <c r="V52" s="10">
        <v>-0.13334324487652618</v>
      </c>
      <c r="W52" s="10">
        <v>-0.13071394444704662</v>
      </c>
      <c r="X52" s="10">
        <v>-8.9087333735133875E-2</v>
      </c>
      <c r="Y52" s="10">
        <v>-0.13064673289958517</v>
      </c>
      <c r="Z52" s="10">
        <v>-0.13180117196344099</v>
      </c>
      <c r="AA52" s="10">
        <v>-0.12973719018729143</v>
      </c>
      <c r="AB52" s="10">
        <v>-0.12061343029458753</v>
      </c>
      <c r="AC52" s="10">
        <v>-7.8394434804667637E-2</v>
      </c>
      <c r="AD52" s="10">
        <v>-6.5285229758808599E-2</v>
      </c>
      <c r="AE52" s="10">
        <v>-7.2324962028991149E-2</v>
      </c>
      <c r="AF52" s="10">
        <v>-6.9518883003621496E-2</v>
      </c>
      <c r="AG52" s="10">
        <v>-7.2484008974504563E-2</v>
      </c>
      <c r="AH52" s="10">
        <v>-2.8044524904922631E-2</v>
      </c>
      <c r="AI52" s="10">
        <v>-7.7842870206013673E-2</v>
      </c>
      <c r="AJ52" s="10">
        <v>0</v>
      </c>
      <c r="AK52" s="10">
        <v>-2.877644018612098E-2</v>
      </c>
      <c r="AL52" s="10">
        <v>-1.7781462601655293E-2</v>
      </c>
      <c r="AM52" s="10">
        <v>-2.0175395970686349E-2</v>
      </c>
      <c r="AN52" s="2"/>
      <c r="AO52" s="2"/>
      <c r="AP52" s="80">
        <v>-2.3939333690310566E-3</v>
      </c>
      <c r="AQ52" s="82">
        <v>-0.13463084689153765</v>
      </c>
      <c r="AR52" s="2"/>
      <c r="AS52" s="2"/>
      <c r="AT52" s="82">
        <v>-4.1890533880439395E-4</v>
      </c>
      <c r="AU52" s="82">
        <v>-2.3263745761028661E-4</v>
      </c>
      <c r="AV52" s="82">
        <v>-2.6004133821252632E-4</v>
      </c>
      <c r="AW52" s="2"/>
      <c r="AX52" s="2"/>
      <c r="AY52" s="83">
        <v>-2.740388060223971E-5</v>
      </c>
      <c r="AZ52" s="84">
        <v>-0.11779651000204183</v>
      </c>
      <c r="BA52" s="2"/>
      <c r="BB52" s="2"/>
      <c r="BC52" s="85">
        <v>-6.4680692708745742</v>
      </c>
      <c r="BD52" s="85">
        <v>-3.6400128150778488</v>
      </c>
      <c r="BE52" s="85">
        <v>-4.2528237712239356</v>
      </c>
      <c r="BF52" s="2"/>
      <c r="BG52" s="2"/>
      <c r="BH52" s="86">
        <v>-0.61281095614608683</v>
      </c>
      <c r="BI52" s="87">
        <v>-0.16835406557022814</v>
      </c>
      <c r="BJ52" s="2"/>
      <c r="BK52" s="2"/>
    </row>
    <row r="53" spans="1:63" ht="10.15" x14ac:dyDescent="0.3">
      <c r="A53" s="1"/>
      <c r="B53" s="2"/>
      <c r="C53" s="1"/>
      <c r="D53" s="1"/>
      <c r="E53" s="88" t="s">
        <v>47</v>
      </c>
      <c r="F53" s="81"/>
      <c r="G53" s="81"/>
      <c r="H53" s="81"/>
      <c r="I53" s="81"/>
      <c r="J53" s="10">
        <v>-1.3468411221068124</v>
      </c>
      <c r="K53" s="10">
        <v>-1.461564758252166</v>
      </c>
      <c r="L53" s="10">
        <v>-1.7964434825600344</v>
      </c>
      <c r="M53" s="10">
        <v>-1.8012382601903463</v>
      </c>
      <c r="N53" s="10">
        <v>-1.8838178346672605</v>
      </c>
      <c r="O53" s="10">
        <v>-1.8908625561916472</v>
      </c>
      <c r="P53" s="10">
        <v>-2.0328599687382778</v>
      </c>
      <c r="Q53" s="10">
        <v>-2.1518207188405039</v>
      </c>
      <c r="R53" s="10">
        <v>-2.164856678050501</v>
      </c>
      <c r="S53" s="10">
        <v>-2.1611588603100653</v>
      </c>
      <c r="T53" s="10">
        <v>-2.215553095642655</v>
      </c>
      <c r="U53" s="10">
        <v>-2.5342497767336685</v>
      </c>
      <c r="V53" s="10">
        <v>-2.5282556239402489</v>
      </c>
      <c r="W53" s="10">
        <v>-2.4817159263899948</v>
      </c>
      <c r="X53" s="10">
        <v>-2.7324841268894073</v>
      </c>
      <c r="Y53" s="10">
        <v>-2.7615644443518481</v>
      </c>
      <c r="Z53" s="10">
        <v>-3.0784097010212217</v>
      </c>
      <c r="AA53" s="10">
        <v>-2.798411822706202</v>
      </c>
      <c r="AB53" s="10">
        <v>-3.3289580601115545</v>
      </c>
      <c r="AC53" s="10">
        <v>-3.2794515824072308</v>
      </c>
      <c r="AD53" s="10">
        <v>-3.3352316248885399</v>
      </c>
      <c r="AE53" s="10">
        <v>-3.5658673109377115</v>
      </c>
      <c r="AF53" s="10">
        <v>-3.4576196895863602</v>
      </c>
      <c r="AG53" s="10">
        <v>-3.6398040286433</v>
      </c>
      <c r="AH53" s="10">
        <v>-3.6509853702424837</v>
      </c>
      <c r="AI53" s="10">
        <v>-3.6050639659463775</v>
      </c>
      <c r="AJ53" s="10">
        <v>-3.9586209987936556</v>
      </c>
      <c r="AK53" s="10">
        <v>-3.8613126267073592</v>
      </c>
      <c r="AL53" s="10">
        <v>-4.1602595189473623</v>
      </c>
      <c r="AM53" s="10">
        <v>-4.8126493688109058</v>
      </c>
      <c r="AN53" s="2"/>
      <c r="AO53" s="2"/>
      <c r="AP53" s="80">
        <v>-0.65238984986354343</v>
      </c>
      <c r="AQ53" s="82">
        <v>-0.1568147003551866</v>
      </c>
      <c r="AR53" s="2"/>
      <c r="AS53" s="2"/>
      <c r="AT53" s="82">
        <v>-5.621002680174008E-2</v>
      </c>
      <c r="AU53" s="82">
        <v>-5.4429279478776509E-2</v>
      </c>
      <c r="AV53" s="82">
        <v>-6.2030395043130522E-2</v>
      </c>
      <c r="AW53" s="2"/>
      <c r="AX53" s="2"/>
      <c r="AY53" s="83">
        <v>-7.6011155643540135E-3</v>
      </c>
      <c r="AZ53" s="84">
        <v>-0.13965122517041403</v>
      </c>
      <c r="BA53" s="2"/>
      <c r="BB53" s="2"/>
      <c r="BC53" s="85">
        <v>-867.90573762808708</v>
      </c>
      <c r="BD53" s="85">
        <v>-851.63961493292982</v>
      </c>
      <c r="BE53" s="85">
        <v>-1014.4707775739682</v>
      </c>
      <c r="BF53" s="2"/>
      <c r="BG53" s="2"/>
      <c r="BH53" s="86">
        <v>-162.83116264103842</v>
      </c>
      <c r="BI53" s="87">
        <v>-0.1911972620647315</v>
      </c>
      <c r="BJ53" s="2"/>
      <c r="BK53" s="2"/>
    </row>
    <row r="54" spans="1:63" ht="10.15" x14ac:dyDescent="0.3">
      <c r="A54" s="1"/>
      <c r="B54" s="2"/>
      <c r="C54" s="1"/>
      <c r="D54" s="1"/>
      <c r="E54" s="30" t="s">
        <v>48</v>
      </c>
      <c r="F54" s="1"/>
      <c r="G54" s="1"/>
      <c r="H54" s="1"/>
      <c r="I54" s="1"/>
      <c r="J54" s="10">
        <v>-1.311335516057798E-2</v>
      </c>
      <c r="K54" s="10">
        <v>-3.4295886024861354E-2</v>
      </c>
      <c r="L54" s="10">
        <v>-8.2277414973373937E-3</v>
      </c>
      <c r="M54" s="10">
        <v>-5.1718477791194983E-2</v>
      </c>
      <c r="N54" s="10">
        <v>-5.8950527040836483E-2</v>
      </c>
      <c r="O54" s="10">
        <v>-7.2229810471094807E-2</v>
      </c>
      <c r="P54" s="10">
        <v>-6.4951959827527633E-2</v>
      </c>
      <c r="Q54" s="10">
        <v>-0.10059362429155502</v>
      </c>
      <c r="R54" s="10">
        <v>-8.7430426055014041E-2</v>
      </c>
      <c r="S54" s="10">
        <v>-9.5492331356232321E-2</v>
      </c>
      <c r="T54" s="10">
        <v>-0.16927853180888744</v>
      </c>
      <c r="U54" s="10">
        <v>-0.18654106235135015</v>
      </c>
      <c r="V54" s="10">
        <v>-0.11308333264883437</v>
      </c>
      <c r="W54" s="10">
        <v>-0.21970599969553609</v>
      </c>
      <c r="X54" s="10">
        <v>-0.31875054690623528</v>
      </c>
      <c r="Y54" s="10">
        <v>-0.19614551320590737</v>
      </c>
      <c r="Z54" s="10">
        <v>-0.26468286085391873</v>
      </c>
      <c r="AA54" s="10">
        <v>-0.28269532486979887</v>
      </c>
      <c r="AB54" s="10">
        <v>-0.31842025406723184</v>
      </c>
      <c r="AC54" s="10">
        <v>-0.23018398731608292</v>
      </c>
      <c r="AD54" s="10">
        <v>-0.23768013489936474</v>
      </c>
      <c r="AE54" s="10">
        <v>-0.24362768492655834</v>
      </c>
      <c r="AF54" s="10">
        <v>-0.22355139957133352</v>
      </c>
      <c r="AG54" s="10">
        <v>-0.22046352278960812</v>
      </c>
      <c r="AH54" s="10">
        <v>-0.19651451984709808</v>
      </c>
      <c r="AI54" s="10">
        <v>-0.1399950073593772</v>
      </c>
      <c r="AJ54" s="10">
        <v>0.11049240200925518</v>
      </c>
      <c r="AK54" s="10">
        <v>-8.2381494971731639E-2</v>
      </c>
      <c r="AL54" s="10">
        <v>8.891039880251228E-2</v>
      </c>
      <c r="AM54" s="10">
        <v>0.35305541961072728</v>
      </c>
      <c r="AN54" s="2"/>
      <c r="AO54" s="2"/>
      <c r="AP54" s="54">
        <v>0.264145020808215</v>
      </c>
      <c r="AQ54" s="55">
        <v>2.9709125632754585</v>
      </c>
      <c r="AR54" s="2"/>
      <c r="AS54" s="2"/>
      <c r="AT54" s="55">
        <v>-1.1992466003140335E-3</v>
      </c>
      <c r="AU54" s="55">
        <v>1.1632276599455686E-3</v>
      </c>
      <c r="AV54" s="55">
        <v>4.5505428449657964E-3</v>
      </c>
      <c r="AW54" s="2"/>
      <c r="AX54" s="2"/>
      <c r="AY54" s="56">
        <v>3.3873151850202276E-3</v>
      </c>
      <c r="AZ54" s="57">
        <v>2.9119967669774387</v>
      </c>
      <c r="BA54" s="2"/>
      <c r="BB54" s="2"/>
      <c r="BC54" s="27">
        <v>-18.51685659063422</v>
      </c>
      <c r="BD54" s="27">
        <v>18.200695763052668</v>
      </c>
      <c r="BE54" s="27">
        <v>74.421462818450109</v>
      </c>
      <c r="BF54" s="2"/>
      <c r="BG54" s="2"/>
      <c r="BH54" s="58">
        <v>56.220767055397445</v>
      </c>
      <c r="BI54" s="59">
        <v>3.0889350488196916</v>
      </c>
      <c r="BJ54" s="2"/>
      <c r="BK54" s="2"/>
    </row>
    <row r="55" spans="1:63" ht="10.15" x14ac:dyDescent="0.3">
      <c r="A55" s="1"/>
      <c r="B55" s="2"/>
      <c r="C55" s="1"/>
      <c r="D55" s="1"/>
      <c r="E55" s="30" t="s">
        <v>49</v>
      </c>
      <c r="F55" s="1"/>
      <c r="G55" s="1"/>
      <c r="H55" s="1"/>
      <c r="I55" s="1"/>
      <c r="J55" s="10">
        <v>-2.6086190002559156E-2</v>
      </c>
      <c r="K55" s="10">
        <v>-2.4196154011731197E-2</v>
      </c>
      <c r="L55" s="10">
        <v>-3.1636293599913261E-2</v>
      </c>
      <c r="M55" s="10">
        <v>-3.250441960180387E-2</v>
      </c>
      <c r="N55" s="10">
        <v>-9.7732696856950921E-2</v>
      </c>
      <c r="O55" s="10">
        <v>-6.3070846438644093E-2</v>
      </c>
      <c r="P55" s="10">
        <v>-1.6907547716639749E-2</v>
      </c>
      <c r="Q55" s="10">
        <v>-2.7234910273480163E-2</v>
      </c>
      <c r="R55" s="10">
        <v>-2.6932116391403596E-2</v>
      </c>
      <c r="S55" s="10">
        <v>-6.7682081599681435E-2</v>
      </c>
      <c r="T55" s="10">
        <v>-7.2564232929182571E-2</v>
      </c>
      <c r="U55" s="10">
        <v>-6.7211932215641673E-2</v>
      </c>
      <c r="V55" s="10">
        <v>-4.3733188610721674E-2</v>
      </c>
      <c r="W55" s="10">
        <v>-7.2187117663590858E-2</v>
      </c>
      <c r="X55" s="10">
        <v>-6.5088675191998999E-2</v>
      </c>
      <c r="Y55" s="10">
        <v>-0.19746019417475735</v>
      </c>
      <c r="Z55" s="10">
        <v>2.400516092899109E-2</v>
      </c>
      <c r="AA55" s="10">
        <v>-4.4317216282577822E-2</v>
      </c>
      <c r="AB55" s="10">
        <v>-8.6721731150875864E-2</v>
      </c>
      <c r="AC55" s="10">
        <v>-6.441293759512938E-2</v>
      </c>
      <c r="AD55" s="10">
        <v>-7.6174749685001583E-2</v>
      </c>
      <c r="AE55" s="10">
        <v>-8.0166810140879438E-2</v>
      </c>
      <c r="AF55" s="10">
        <v>-8.3872992535291083E-2</v>
      </c>
      <c r="AG55" s="10">
        <v>-6.1861715039708186E-2</v>
      </c>
      <c r="AH55" s="10">
        <v>-7.4404362373675967E-2</v>
      </c>
      <c r="AI55" s="10">
        <v>-6.9209586261191877E-2</v>
      </c>
      <c r="AJ55" s="10">
        <v>-4.4922256061385148E-2</v>
      </c>
      <c r="AK55" s="10">
        <v>-4.8999160454295254E-2</v>
      </c>
      <c r="AL55" s="10">
        <v>-4.3299988169150365E-2</v>
      </c>
      <c r="AM55" s="10">
        <v>-4.1374444590370624E-2</v>
      </c>
      <c r="AN55" s="2"/>
      <c r="AO55" s="2"/>
      <c r="AP55" s="54">
        <v>1.9255435787797412E-3</v>
      </c>
      <c r="AQ55" s="55">
        <v>4.4469840759716869E-2</v>
      </c>
      <c r="AR55" s="2"/>
      <c r="AS55" s="2"/>
      <c r="AT55" s="55">
        <v>-7.1329218549892809E-4</v>
      </c>
      <c r="AU55" s="55">
        <v>-5.665000336524008E-4</v>
      </c>
      <c r="AV55" s="55">
        <v>-5.3327656888183406E-4</v>
      </c>
      <c r="AW55" s="2"/>
      <c r="AX55" s="2"/>
      <c r="AY55" s="56">
        <v>3.3223464770566736E-5</v>
      </c>
      <c r="AZ55" s="57">
        <v>5.8646889315018734E-2</v>
      </c>
      <c r="BA55" s="2"/>
      <c r="BB55" s="2"/>
      <c r="BC55" s="27">
        <v>-11.013522241918466</v>
      </c>
      <c r="BD55" s="27">
        <v>-8.8638665648209543</v>
      </c>
      <c r="BE55" s="27">
        <v>-8.7214259254575524</v>
      </c>
      <c r="BF55" s="2"/>
      <c r="BG55" s="2"/>
      <c r="BH55" s="58">
        <v>0.1424406393634019</v>
      </c>
      <c r="BI55" s="59">
        <v>1.6069808623780782E-2</v>
      </c>
      <c r="BJ55" s="2"/>
      <c r="BK55" s="2"/>
    </row>
    <row r="56" spans="1:63" ht="10.15" x14ac:dyDescent="0.3">
      <c r="A56" s="1"/>
      <c r="B56" s="2"/>
      <c r="C56" s="1"/>
      <c r="D56" s="1"/>
      <c r="E56" s="30" t="s">
        <v>50</v>
      </c>
      <c r="F56" s="60"/>
      <c r="G56" s="2"/>
      <c r="H56" s="2"/>
      <c r="I56" s="2"/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2"/>
      <c r="AO56" s="2"/>
      <c r="AP56" s="54">
        <v>0</v>
      </c>
      <c r="AQ56" s="55">
        <v>0</v>
      </c>
      <c r="AR56" s="2"/>
      <c r="AS56" s="2"/>
      <c r="AT56" s="55">
        <v>0</v>
      </c>
      <c r="AU56" s="55">
        <v>0</v>
      </c>
      <c r="AV56" s="55">
        <v>0</v>
      </c>
      <c r="AW56" s="2"/>
      <c r="AX56" s="2"/>
      <c r="AY56" s="56">
        <v>0</v>
      </c>
      <c r="AZ56" s="57">
        <v>0</v>
      </c>
      <c r="BA56" s="2"/>
      <c r="BB56" s="2"/>
      <c r="BC56" s="27">
        <v>0</v>
      </c>
      <c r="BD56" s="27">
        <v>0</v>
      </c>
      <c r="BE56" s="27">
        <v>0</v>
      </c>
      <c r="BF56" s="2"/>
      <c r="BG56" s="2"/>
      <c r="BH56" s="58">
        <v>0</v>
      </c>
      <c r="BI56" s="59">
        <v>0</v>
      </c>
      <c r="BJ56" s="2"/>
      <c r="BK56" s="2"/>
    </row>
    <row r="57" spans="1:63" ht="10.15" x14ac:dyDescent="0.3">
      <c r="A57" s="1"/>
      <c r="B57" s="2"/>
      <c r="C57" s="1"/>
      <c r="D57" s="1"/>
      <c r="E57" s="30" t="s">
        <v>51</v>
      </c>
      <c r="F57" s="2"/>
      <c r="G57" s="2"/>
      <c r="H57" s="60"/>
      <c r="I57" s="60"/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2"/>
      <c r="AO57" s="2"/>
      <c r="AP57" s="54">
        <v>0</v>
      </c>
      <c r="AQ57" s="55">
        <v>0</v>
      </c>
      <c r="AR57" s="2"/>
      <c r="AS57" s="2"/>
      <c r="AT57" s="55">
        <v>0</v>
      </c>
      <c r="AU57" s="55">
        <v>0</v>
      </c>
      <c r="AV57" s="55">
        <v>0</v>
      </c>
      <c r="AW57" s="2"/>
      <c r="AX57" s="2"/>
      <c r="AY57" s="56">
        <v>0</v>
      </c>
      <c r="AZ57" s="57">
        <v>0</v>
      </c>
      <c r="BA57" s="2"/>
      <c r="BB57" s="2"/>
      <c r="BC57" s="27">
        <v>0</v>
      </c>
      <c r="BD57" s="27">
        <v>0</v>
      </c>
      <c r="BE57" s="27">
        <v>0</v>
      </c>
      <c r="BF57" s="2"/>
      <c r="BG57" s="2"/>
      <c r="BH57" s="58">
        <v>0</v>
      </c>
      <c r="BI57" s="59">
        <v>0</v>
      </c>
      <c r="BJ57" s="2"/>
      <c r="BK57" s="2"/>
    </row>
    <row r="58" spans="1:63" ht="10.15" x14ac:dyDescent="0.3">
      <c r="A58" s="1"/>
      <c r="B58" s="2"/>
      <c r="C58" s="1"/>
      <c r="D58" s="1"/>
      <c r="E58" s="1" t="s">
        <v>52</v>
      </c>
      <c r="F58" s="30"/>
      <c r="G58" s="1"/>
      <c r="H58" s="1"/>
      <c r="I58" s="1"/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2"/>
      <c r="AO58" s="2"/>
      <c r="AP58" s="54">
        <v>0</v>
      </c>
      <c r="AQ58" s="55">
        <v>0</v>
      </c>
      <c r="AR58" s="2"/>
      <c r="AS58" s="2"/>
      <c r="AT58" s="55">
        <v>0</v>
      </c>
      <c r="AU58" s="55">
        <v>0</v>
      </c>
      <c r="AV58" s="55">
        <v>0</v>
      </c>
      <c r="AW58" s="2"/>
      <c r="AX58" s="2"/>
      <c r="AY58" s="56">
        <v>0</v>
      </c>
      <c r="AZ58" s="57">
        <v>0</v>
      </c>
      <c r="BA58" s="2"/>
      <c r="BB58" s="2"/>
      <c r="BC58" s="27">
        <v>0</v>
      </c>
      <c r="BD58" s="27">
        <v>0</v>
      </c>
      <c r="BE58" s="27">
        <v>0</v>
      </c>
      <c r="BF58" s="2"/>
      <c r="BG58" s="2"/>
      <c r="BH58" s="58">
        <v>0</v>
      </c>
      <c r="BI58" s="59">
        <v>0</v>
      </c>
      <c r="BJ58" s="2"/>
      <c r="BK58" s="2"/>
    </row>
    <row r="59" spans="1:63" ht="10.15" x14ac:dyDescent="0.3">
      <c r="A59" s="120"/>
      <c r="B59" s="121"/>
      <c r="C59" s="1"/>
      <c r="D59" s="1"/>
      <c r="E59" s="88" t="s">
        <v>32</v>
      </c>
      <c r="F59" s="2"/>
      <c r="G59" s="2"/>
      <c r="H59" s="60"/>
      <c r="I59" s="60"/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2"/>
      <c r="AO59" s="2"/>
      <c r="AP59" s="54">
        <v>0</v>
      </c>
      <c r="AQ59" s="55">
        <v>0</v>
      </c>
      <c r="AR59" s="2"/>
      <c r="AS59" s="2"/>
      <c r="AT59" s="55">
        <v>0</v>
      </c>
      <c r="AU59" s="55">
        <v>0</v>
      </c>
      <c r="AV59" s="55">
        <v>0</v>
      </c>
      <c r="AW59" s="2"/>
      <c r="AX59" s="2"/>
      <c r="AY59" s="56">
        <v>0</v>
      </c>
      <c r="AZ59" s="57">
        <v>0</v>
      </c>
      <c r="BA59" s="2"/>
      <c r="BB59" s="2"/>
      <c r="BC59" s="27">
        <v>0</v>
      </c>
      <c r="BD59" s="27">
        <v>0</v>
      </c>
      <c r="BE59" s="27">
        <v>0</v>
      </c>
      <c r="BF59" s="2"/>
      <c r="BG59" s="2"/>
      <c r="BH59" s="58">
        <v>0</v>
      </c>
      <c r="BI59" s="59">
        <v>0</v>
      </c>
      <c r="BJ59" s="2"/>
      <c r="BK59" s="2"/>
    </row>
    <row r="60" spans="1:63" ht="10.15" x14ac:dyDescent="0.3">
      <c r="A60" s="1"/>
      <c r="B60" s="2"/>
      <c r="C60" s="1"/>
      <c r="D60" s="1"/>
      <c r="E60" s="88" t="s">
        <v>33</v>
      </c>
      <c r="F60" s="2"/>
      <c r="G60" s="2"/>
      <c r="H60" s="60"/>
      <c r="I60" s="60"/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2"/>
      <c r="AO60" s="2"/>
      <c r="AP60" s="54">
        <v>0</v>
      </c>
      <c r="AQ60" s="55">
        <v>0</v>
      </c>
      <c r="AR60" s="2"/>
      <c r="AS60" s="2"/>
      <c r="AT60" s="55">
        <v>0</v>
      </c>
      <c r="AU60" s="55">
        <v>0</v>
      </c>
      <c r="AV60" s="55">
        <v>0</v>
      </c>
      <c r="AW60" s="2"/>
      <c r="AX60" s="2"/>
      <c r="AY60" s="56">
        <v>0</v>
      </c>
      <c r="AZ60" s="57">
        <v>0</v>
      </c>
      <c r="BA60" s="2"/>
      <c r="BB60" s="2"/>
      <c r="BC60" s="27">
        <v>0</v>
      </c>
      <c r="BD60" s="27">
        <v>0</v>
      </c>
      <c r="BE60" s="27">
        <v>0</v>
      </c>
      <c r="BF60" s="2"/>
      <c r="BG60" s="2"/>
      <c r="BH60" s="58">
        <v>0</v>
      </c>
      <c r="BI60" s="59">
        <v>0</v>
      </c>
      <c r="BJ60" s="2"/>
      <c r="BK60" s="2"/>
    </row>
    <row r="61" spans="1:63" ht="10.15" x14ac:dyDescent="0.3">
      <c r="A61" s="1"/>
      <c r="B61" s="2"/>
      <c r="C61" s="1"/>
      <c r="D61" s="1"/>
      <c r="E61" s="88" t="s">
        <v>34</v>
      </c>
      <c r="F61" s="2"/>
      <c r="G61" s="2"/>
      <c r="H61" s="60"/>
      <c r="I61" s="60"/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-2.9277640754475935E-4</v>
      </c>
      <c r="Q61" s="10">
        <v>-1.9146932331004253E-3</v>
      </c>
      <c r="R61" s="10">
        <v>-1.4491076851878635E-3</v>
      </c>
      <c r="S61" s="10">
        <v>-2.3985260269121806E-3</v>
      </c>
      <c r="T61" s="10">
        <v>-5.453237969069491E-2</v>
      </c>
      <c r="U61" s="10">
        <v>-2.8439008650841761E-2</v>
      </c>
      <c r="V61" s="10">
        <v>-2.2783579655129924E-2</v>
      </c>
      <c r="W61" s="10">
        <v>-1.3077816291161178E-2</v>
      </c>
      <c r="X61" s="10">
        <v>-1.4324974489643689E-2</v>
      </c>
      <c r="Y61" s="10">
        <v>-7.5197645139976057E-3</v>
      </c>
      <c r="Z61" s="10">
        <v>-8.4406236966598734E-3</v>
      </c>
      <c r="AA61" s="10">
        <v>-3.6087980753349938E-3</v>
      </c>
      <c r="AB61" s="10">
        <v>-7.7477183148421259E-4</v>
      </c>
      <c r="AC61" s="10">
        <v>-3.1519629629629597E-3</v>
      </c>
      <c r="AD61" s="10">
        <v>-7.478276304062316E-3</v>
      </c>
      <c r="AE61" s="10">
        <v>-5.0867372844706944E-3</v>
      </c>
      <c r="AF61" s="10">
        <v>-5.5840040403045015E-2</v>
      </c>
      <c r="AG61" s="10">
        <v>-5.5189712430380886E-2</v>
      </c>
      <c r="AH61" s="10">
        <v>-1.0481179056715721E-3</v>
      </c>
      <c r="AI61" s="10">
        <v>-8.7618192576075418E-3</v>
      </c>
      <c r="AJ61" s="10">
        <v>-2.7288971838784957E-2</v>
      </c>
      <c r="AK61" s="10">
        <v>-4.7469079901936259E-2</v>
      </c>
      <c r="AL61" s="10">
        <v>-0.10059776294063487</v>
      </c>
      <c r="AM61" s="10">
        <v>-3.8133130204092316E-3</v>
      </c>
      <c r="AN61" s="2"/>
      <c r="AO61" s="2"/>
      <c r="AP61" s="54">
        <v>9.678444992022564E-2</v>
      </c>
      <c r="AQ61" s="55">
        <v>0.9620934610379005</v>
      </c>
      <c r="AR61" s="2"/>
      <c r="AS61" s="2"/>
      <c r="AT61" s="55">
        <v>-6.910184467029426E-4</v>
      </c>
      <c r="AU61" s="55">
        <v>-1.3161351423146158E-3</v>
      </c>
      <c r="AV61" s="55">
        <v>-4.914991617964925E-5</v>
      </c>
      <c r="AW61" s="2"/>
      <c r="AX61" s="2"/>
      <c r="AY61" s="56">
        <v>1.2669852261349666E-3</v>
      </c>
      <c r="AZ61" s="57">
        <v>0.96265587430998023</v>
      </c>
      <c r="BA61" s="2"/>
      <c r="BB61" s="2"/>
      <c r="BC61" s="27">
        <v>-10.669606631138741</v>
      </c>
      <c r="BD61" s="27">
        <v>-20.593196098389942</v>
      </c>
      <c r="BE61" s="27">
        <v>-0.80381809030548734</v>
      </c>
      <c r="BF61" s="2"/>
      <c r="BG61" s="2"/>
      <c r="BH61" s="58">
        <v>19.789378008084455</v>
      </c>
      <c r="BI61" s="59">
        <v>0.96096681221967617</v>
      </c>
      <c r="BJ61" s="2"/>
      <c r="BK61" s="2"/>
    </row>
    <row r="62" spans="1:63" ht="10.15" x14ac:dyDescent="0.3">
      <c r="A62" s="1"/>
      <c r="B62" s="2"/>
      <c r="C62" s="1"/>
      <c r="D62" s="1"/>
      <c r="E62" s="30" t="s">
        <v>53</v>
      </c>
      <c r="F62" s="1"/>
      <c r="G62" s="1"/>
      <c r="H62" s="1"/>
      <c r="I62" s="1"/>
      <c r="J62" s="10">
        <v>-0.33414792170685176</v>
      </c>
      <c r="K62" s="10">
        <v>-0.18579161491685942</v>
      </c>
      <c r="L62" s="10">
        <v>-0.29881314951646204</v>
      </c>
      <c r="M62" s="10">
        <v>-0.2532056882014691</v>
      </c>
      <c r="N62" s="10">
        <v>-0.20367827982001027</v>
      </c>
      <c r="O62" s="10">
        <v>-0.37304117350077171</v>
      </c>
      <c r="P62" s="10">
        <v>-0.32007162493863511</v>
      </c>
      <c r="Q62" s="10">
        <v>-0.34749462230025097</v>
      </c>
      <c r="R62" s="10">
        <v>-0.5793374182165274</v>
      </c>
      <c r="S62" s="10">
        <v>-0.30649184390492173</v>
      </c>
      <c r="T62" s="10">
        <v>-0.46028709846499438</v>
      </c>
      <c r="U62" s="10">
        <v>-0.35596007146854436</v>
      </c>
      <c r="V62" s="10">
        <v>-0.2592017437119003</v>
      </c>
      <c r="W62" s="10">
        <v>-0.26698452972036152</v>
      </c>
      <c r="X62" s="10">
        <v>-5.913462904063168E-2</v>
      </c>
      <c r="Y62" s="10">
        <v>-9.0869310626037897E-2</v>
      </c>
      <c r="Z62" s="10">
        <v>-9.4486813474898512E-2</v>
      </c>
      <c r="AA62" s="10">
        <v>-8.4583070545358408E-2</v>
      </c>
      <c r="AB62" s="10">
        <v>-8.4236964128758252E-2</v>
      </c>
      <c r="AC62" s="10">
        <v>-6.7618471334347993E-2</v>
      </c>
      <c r="AD62" s="10">
        <v>-7.7997998516162598E-2</v>
      </c>
      <c r="AE62" s="10">
        <v>-9.3095123911859881E-2</v>
      </c>
      <c r="AF62" s="10">
        <v>-8.3809536104062596E-2</v>
      </c>
      <c r="AG62" s="10">
        <v>-0.10328043844606652</v>
      </c>
      <c r="AH62" s="10">
        <v>-9.335420042602445E-2</v>
      </c>
      <c r="AI62" s="10">
        <v>-9.1821757839814985E-2</v>
      </c>
      <c r="AJ62" s="10">
        <v>-0.11045335007712689</v>
      </c>
      <c r="AK62" s="10">
        <v>-0.14206583729424124</v>
      </c>
      <c r="AL62" s="10">
        <v>-0.15601365485810692</v>
      </c>
      <c r="AM62" s="10">
        <v>-0.22697967481810308</v>
      </c>
      <c r="AN62" s="2"/>
      <c r="AO62" s="2"/>
      <c r="AP62" s="54">
        <v>-7.0966019959996157E-2</v>
      </c>
      <c r="AQ62" s="55">
        <v>-0.45487056901871276</v>
      </c>
      <c r="AR62" s="2"/>
      <c r="AS62" s="2"/>
      <c r="AT62" s="55">
        <v>-2.0680854657268216E-3</v>
      </c>
      <c r="AU62" s="55">
        <v>-2.0411493042928894E-3</v>
      </c>
      <c r="AV62" s="55">
        <v>-2.9255484488384807E-3</v>
      </c>
      <c r="AW62" s="2"/>
      <c r="AX62" s="2"/>
      <c r="AY62" s="56">
        <v>-8.8439914454559133E-4</v>
      </c>
      <c r="AZ62" s="57">
        <v>-0.433284886453699</v>
      </c>
      <c r="BA62" s="2"/>
      <c r="BB62" s="2"/>
      <c r="BC62" s="27">
        <v>-31.932083006123005</v>
      </c>
      <c r="BD62" s="27">
        <v>-31.937288609643179</v>
      </c>
      <c r="BE62" s="27">
        <v>-47.845631285434884</v>
      </c>
      <c r="BF62" s="2"/>
      <c r="BG62" s="2"/>
      <c r="BH62" s="58">
        <v>-15.908342675791705</v>
      </c>
      <c r="BI62" s="59">
        <v>-0.49811187387361128</v>
      </c>
      <c r="BJ62" s="2"/>
      <c r="BK62" s="2"/>
    </row>
    <row r="63" spans="1:63" ht="10.15" x14ac:dyDescent="0.3">
      <c r="A63" s="1"/>
      <c r="B63" s="2"/>
      <c r="C63" s="62"/>
      <c r="D63" s="62" t="s">
        <v>54</v>
      </c>
      <c r="E63" s="62"/>
      <c r="F63" s="62"/>
      <c r="G63" s="62"/>
      <c r="H63" s="62"/>
      <c r="I63" s="62"/>
      <c r="J63" s="127">
        <v>4.0997113131435157</v>
      </c>
      <c r="K63" s="127">
        <v>3.5561914764784586</v>
      </c>
      <c r="L63" s="127">
        <v>4.6254230892100381</v>
      </c>
      <c r="M63" s="127">
        <v>3.9159276892650934</v>
      </c>
      <c r="N63" s="127">
        <v>4.1979166451516194</v>
      </c>
      <c r="O63" s="127">
        <v>4.284397763442529</v>
      </c>
      <c r="P63" s="127">
        <v>4.6432176430343439</v>
      </c>
      <c r="Q63" s="127">
        <v>4.3628827806705246</v>
      </c>
      <c r="R63" s="127">
        <v>4.5553249538587988</v>
      </c>
      <c r="S63" s="127">
        <v>4.3397012123926917</v>
      </c>
      <c r="T63" s="127">
        <v>5.0606009757221404</v>
      </c>
      <c r="U63" s="127">
        <v>4.7555615667117435</v>
      </c>
      <c r="V63" s="127">
        <v>5.187227412418375</v>
      </c>
      <c r="W63" s="127">
        <v>5.6379607247412036</v>
      </c>
      <c r="X63" s="127">
        <v>6.802769591058544</v>
      </c>
      <c r="Y63" s="127">
        <v>6.4544344079812852</v>
      </c>
      <c r="Z63" s="127">
        <v>6.5858328817073639</v>
      </c>
      <c r="AA63" s="127">
        <v>7.8578239713282141</v>
      </c>
      <c r="AB63" s="127">
        <v>6.6607460322725141</v>
      </c>
      <c r="AC63" s="127">
        <v>6.828181166182187</v>
      </c>
      <c r="AD63" s="127">
        <v>7.7283418022745742</v>
      </c>
      <c r="AE63" s="127">
        <v>7.3901360813776567</v>
      </c>
      <c r="AF63" s="127">
        <v>8.2038500662708707</v>
      </c>
      <c r="AG63" s="127">
        <v>8.7036139885644381</v>
      </c>
      <c r="AH63" s="127">
        <v>8.422767161587764</v>
      </c>
      <c r="AI63" s="127">
        <v>8.2133502594119285</v>
      </c>
      <c r="AJ63" s="127">
        <v>9.3138427401811548</v>
      </c>
      <c r="AK63" s="127">
        <v>9.0244553704908199</v>
      </c>
      <c r="AL63" s="127">
        <v>9.8232395237825827</v>
      </c>
      <c r="AM63" s="127">
        <v>11.698298159754152</v>
      </c>
      <c r="AN63" s="2"/>
      <c r="AO63" s="2"/>
      <c r="AP63" s="73">
        <v>1.8750586359715697</v>
      </c>
      <c r="AQ63" s="74">
        <v>0.19087986518418426</v>
      </c>
      <c r="AR63" s="2"/>
      <c r="AS63" s="2"/>
      <c r="AT63" s="74">
        <v>0.13137109767746366</v>
      </c>
      <c r="AU63" s="74">
        <v>0.12851886931376086</v>
      </c>
      <c r="AV63" s="74">
        <v>0.15077974740577624</v>
      </c>
      <c r="AW63" s="2"/>
      <c r="AX63" s="2"/>
      <c r="AY63" s="75">
        <v>2.2260878092015379E-2</v>
      </c>
      <c r="AZ63" s="76">
        <v>0.17321097058260415</v>
      </c>
      <c r="BA63" s="2"/>
      <c r="BB63" s="2"/>
      <c r="BC63" s="77">
        <v>2028.4233244528705</v>
      </c>
      <c r="BD63" s="77">
        <v>2010.8985719104571</v>
      </c>
      <c r="BE63" s="77">
        <v>2465.9144518874691</v>
      </c>
      <c r="BF63" s="2"/>
      <c r="BG63" s="2"/>
      <c r="BH63" s="78">
        <v>455.01587997701199</v>
      </c>
      <c r="BI63" s="79">
        <v>0.22627490333573785</v>
      </c>
      <c r="BJ63" s="2"/>
      <c r="BK63" s="2"/>
    </row>
    <row r="64" spans="1:63" ht="10.15" x14ac:dyDescent="0.3">
      <c r="A64" s="1"/>
      <c r="B64" s="2"/>
      <c r="C64" s="62"/>
      <c r="D64" s="118" t="s">
        <v>55</v>
      </c>
      <c r="E64" s="62"/>
      <c r="F64" s="62"/>
      <c r="G64" s="62"/>
      <c r="H64" s="62"/>
      <c r="I64" s="62"/>
      <c r="J64" s="684">
        <v>0.6937832044820772</v>
      </c>
      <c r="K64" s="684">
        <v>0.67123239485846231</v>
      </c>
      <c r="L64" s="684">
        <v>0.68043797158723351</v>
      </c>
      <c r="M64" s="684">
        <v>0.63851611306447786</v>
      </c>
      <c r="N64" s="684">
        <v>0.63078877744131567</v>
      </c>
      <c r="O64" s="684">
        <v>0.63189641877049507</v>
      </c>
      <c r="P64" s="684">
        <v>0.64635838779406352</v>
      </c>
      <c r="Q64" s="684">
        <v>0.61484950488661727</v>
      </c>
      <c r="R64" s="684">
        <v>0.60550225177372696</v>
      </c>
      <c r="S64" s="684">
        <v>0.61313427173958934</v>
      </c>
      <c r="T64" s="684">
        <v>0.62105187207866974</v>
      </c>
      <c r="U64" s="684">
        <v>0.59130995909985995</v>
      </c>
      <c r="V64" s="684">
        <v>0.62590011685388136</v>
      </c>
      <c r="W64" s="684">
        <v>0.63905458786921776</v>
      </c>
      <c r="X64" s="684">
        <v>0.67476816012521512</v>
      </c>
      <c r="Y64" s="684">
        <v>0.65602910226660804</v>
      </c>
      <c r="Z64" s="684">
        <v>0.64951291232981756</v>
      </c>
      <c r="AA64" s="684">
        <v>0.70151767934154707</v>
      </c>
      <c r="AB64" s="684">
        <v>0.62834433291184388</v>
      </c>
      <c r="AC64" s="684">
        <v>0.64713542258442991</v>
      </c>
      <c r="AD64" s="684">
        <v>0.67038641151878864</v>
      </c>
      <c r="AE64" s="684">
        <v>0.64540955617810503</v>
      </c>
      <c r="AF64" s="684">
        <v>0.6736580629200869</v>
      </c>
      <c r="AG64" s="684">
        <v>0.67697120867803007</v>
      </c>
      <c r="AH64" s="684">
        <v>0.67559856157330056</v>
      </c>
      <c r="AI64" s="684">
        <v>0.67289200394007154</v>
      </c>
      <c r="AJ64" s="684">
        <v>0.6979465606665104</v>
      </c>
      <c r="AK64" s="684">
        <v>0.68183919287036443</v>
      </c>
      <c r="AL64" s="684">
        <v>0.69117963327316068</v>
      </c>
      <c r="AM64" s="684">
        <v>0.71113258894501108</v>
      </c>
      <c r="AN64" s="2"/>
      <c r="AO64" s="2"/>
      <c r="AP64" s="73"/>
      <c r="AQ64" s="74"/>
      <c r="AR64" s="2"/>
      <c r="AS64" s="2"/>
      <c r="AT64" s="74"/>
      <c r="AU64" s="74"/>
      <c r="AV64" s="74"/>
      <c r="AW64" s="2"/>
      <c r="AX64" s="2"/>
      <c r="AY64" s="75"/>
      <c r="AZ64" s="76"/>
      <c r="BA64" s="2"/>
      <c r="BB64" s="2"/>
      <c r="BC64" s="77"/>
      <c r="BD64" s="77"/>
      <c r="BE64" s="77"/>
      <c r="BF64" s="2"/>
      <c r="BG64" s="2"/>
      <c r="BH64" s="78"/>
      <c r="BI64" s="79"/>
      <c r="BJ64" s="2"/>
      <c r="BK64" s="2"/>
    </row>
    <row r="65" spans="1:63" ht="4.05" customHeight="1" x14ac:dyDescent="0.3">
      <c r="A65" s="1"/>
      <c r="B65" s="2"/>
      <c r="C65" s="2"/>
      <c r="D65" s="1"/>
      <c r="E65" s="2"/>
      <c r="F65" s="2"/>
      <c r="G65" s="2"/>
      <c r="H65" s="2"/>
      <c r="I65" s="2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2"/>
      <c r="AO65" s="2"/>
      <c r="AP65" s="54"/>
      <c r="AQ65" s="48"/>
      <c r="AR65" s="2"/>
      <c r="AS65" s="2"/>
      <c r="AT65" s="48"/>
      <c r="AU65" s="48"/>
      <c r="AV65" s="48"/>
      <c r="AW65" s="2"/>
      <c r="AX65" s="2"/>
      <c r="AY65" s="56"/>
      <c r="AZ65" s="128"/>
      <c r="BA65" s="2"/>
      <c r="BB65" s="2"/>
      <c r="BC65" s="27"/>
      <c r="BD65" s="27"/>
      <c r="BE65" s="27"/>
      <c r="BF65" s="2"/>
      <c r="BG65" s="2"/>
      <c r="BH65" s="58"/>
      <c r="BI65" s="53"/>
      <c r="BJ65" s="2"/>
      <c r="BK65" s="2"/>
    </row>
    <row r="66" spans="1:63" ht="10.15" x14ac:dyDescent="0.3">
      <c r="A66" s="1"/>
      <c r="B66" s="2"/>
      <c r="C66" s="122" t="s">
        <v>22</v>
      </c>
      <c r="D66" s="122" t="s">
        <v>56</v>
      </c>
      <c r="E66" s="122"/>
      <c r="F66" s="123"/>
      <c r="G66" s="122"/>
      <c r="H66" s="122"/>
      <c r="I66" s="122"/>
      <c r="J66" s="129">
        <v>7.8369037951440053</v>
      </c>
      <c r="K66" s="129">
        <v>7.3636570127211582</v>
      </c>
      <c r="L66" s="129">
        <v>8.687143385309227</v>
      </c>
      <c r="M66" s="129">
        <v>7.6851039249029753</v>
      </c>
      <c r="N66" s="129">
        <v>8.032311281021979</v>
      </c>
      <c r="O66" s="129">
        <v>8.4120695789972295</v>
      </c>
      <c r="P66" s="129">
        <v>8.7103228976316558</v>
      </c>
      <c r="Q66" s="129">
        <v>7.6809277158055611</v>
      </c>
      <c r="R66" s="129">
        <v>7.4169691675518248</v>
      </c>
      <c r="S66" s="129">
        <v>6.5087724599582026</v>
      </c>
      <c r="T66" s="129">
        <v>7.4154185473606393</v>
      </c>
      <c r="U66" s="129">
        <v>7.3576531204822997</v>
      </c>
      <c r="V66" s="129">
        <v>8.3163834874410778</v>
      </c>
      <c r="W66" s="129">
        <v>8.6893162861696229</v>
      </c>
      <c r="X66" s="129">
        <v>10.241780417860738</v>
      </c>
      <c r="Y66" s="129">
        <v>9.8629707802859308</v>
      </c>
      <c r="Z66" s="129">
        <v>10.206097801392477</v>
      </c>
      <c r="AA66" s="129">
        <v>11.273781083670093</v>
      </c>
      <c r="AB66" s="129">
        <v>9.7870566653953048</v>
      </c>
      <c r="AC66" s="129">
        <v>9.4120205076328229</v>
      </c>
      <c r="AD66" s="129">
        <v>10.161035836057152</v>
      </c>
      <c r="AE66" s="129">
        <v>10.199042259926729</v>
      </c>
      <c r="AF66" s="129">
        <v>9.1459167450912702</v>
      </c>
      <c r="AG66" s="129">
        <v>8.6800333667736567</v>
      </c>
      <c r="AH66" s="129">
        <v>9.3732951600509651</v>
      </c>
      <c r="AI66" s="129">
        <v>9.671676031902031</v>
      </c>
      <c r="AJ66" s="129">
        <v>10.865287466874969</v>
      </c>
      <c r="AK66" s="129">
        <v>9.1079875729224362</v>
      </c>
      <c r="AL66" s="129">
        <v>11.811967695607699</v>
      </c>
      <c r="AM66" s="129">
        <v>12.889957993223042</v>
      </c>
      <c r="AN66" s="2"/>
      <c r="AO66" s="2"/>
      <c r="AP66" s="130">
        <v>1.0779902976153437</v>
      </c>
      <c r="AQ66" s="131">
        <v>9.126255043994036E-2</v>
      </c>
      <c r="AR66" s="2"/>
      <c r="AS66" s="2"/>
      <c r="AT66" s="131">
        <v>0.13258709539415031</v>
      </c>
      <c r="AU66" s="131">
        <v>0.15453768880773652</v>
      </c>
      <c r="AV66" s="131">
        <v>0.16613908995546423</v>
      </c>
      <c r="AW66" s="2"/>
      <c r="AX66" s="2"/>
      <c r="AY66" s="132">
        <v>1.1601401147727702E-2</v>
      </c>
      <c r="AZ66" s="133">
        <v>7.5071662047186696E-2</v>
      </c>
      <c r="BA66" s="2"/>
      <c r="BB66" s="2"/>
      <c r="BC66" s="134">
        <v>2047.1988251118084</v>
      </c>
      <c r="BD66" s="134">
        <v>2418.0077166034184</v>
      </c>
      <c r="BE66" s="134">
        <v>2717.1075027873189</v>
      </c>
      <c r="BF66" s="2"/>
      <c r="BG66" s="2"/>
      <c r="BH66" s="135">
        <v>299.09978618390051</v>
      </c>
      <c r="BI66" s="136">
        <v>0.12369678728901938</v>
      </c>
      <c r="BJ66" s="2"/>
      <c r="BK66" s="2"/>
    </row>
    <row r="67" spans="1:63" ht="10.15" x14ac:dyDescent="0.3">
      <c r="A67" s="1"/>
      <c r="B67" s="2"/>
      <c r="C67" s="124"/>
      <c r="D67" s="125" t="s">
        <v>57</v>
      </c>
      <c r="E67" s="125"/>
      <c r="F67" s="126"/>
      <c r="G67" s="125"/>
      <c r="H67" s="125"/>
      <c r="I67" s="125"/>
      <c r="J67" s="685">
        <v>0.1873895760567291</v>
      </c>
      <c r="K67" s="685">
        <v>0.19255287017985287</v>
      </c>
      <c r="L67" s="685">
        <v>0.19671942629658898</v>
      </c>
      <c r="M67" s="685">
        <v>0.19363447177186585</v>
      </c>
      <c r="N67" s="685">
        <v>0.19316906507608375</v>
      </c>
      <c r="O67" s="685">
        <v>0.18626351652800205</v>
      </c>
      <c r="P67" s="685">
        <v>0.18771376656975594</v>
      </c>
      <c r="Q67" s="685">
        <v>0.17209194110406642</v>
      </c>
      <c r="R67" s="685">
        <v>0.1711128226250026</v>
      </c>
      <c r="S67" s="685">
        <v>0.12170444340180867</v>
      </c>
      <c r="T67" s="685">
        <v>0.12473369489455231</v>
      </c>
      <c r="U67" s="685">
        <v>0.12952463370496511</v>
      </c>
      <c r="V67" s="685">
        <v>0.14297514993813115</v>
      </c>
      <c r="W67" s="685">
        <v>0.15623743834190087</v>
      </c>
      <c r="X67" s="685">
        <v>0.14808340468083742</v>
      </c>
      <c r="Y67" s="685">
        <v>0.15570698120202717</v>
      </c>
      <c r="Z67" s="685">
        <v>0.16186165415310608</v>
      </c>
      <c r="AA67" s="685">
        <v>0.16668272545060858</v>
      </c>
      <c r="AB67" s="685">
        <v>0.15618231497736293</v>
      </c>
      <c r="AC67" s="685">
        <v>0.15044221889608841</v>
      </c>
      <c r="AD67" s="685">
        <v>0.16825294834865726</v>
      </c>
      <c r="AE67" s="685">
        <v>0.16153773384112505</v>
      </c>
      <c r="AF67" s="685">
        <v>0.12386216906565618</v>
      </c>
      <c r="AG67" s="685">
        <v>0.11386404140073356</v>
      </c>
      <c r="AH67" s="685">
        <v>0.1292865110368335</v>
      </c>
      <c r="AI67" s="685">
        <v>0.16195229481273365</v>
      </c>
      <c r="AJ67" s="685">
        <v>0.15722339281766184</v>
      </c>
      <c r="AK67" s="685">
        <v>0.13258709539415031</v>
      </c>
      <c r="AL67" s="685">
        <v>0.15453768880773652</v>
      </c>
      <c r="AM67" s="685">
        <v>0.16613908995546423</v>
      </c>
      <c r="AN67" s="2"/>
      <c r="AO67" s="2"/>
      <c r="AP67" s="137"/>
      <c r="AQ67" s="138"/>
      <c r="AR67" s="2"/>
      <c r="AS67" s="2"/>
      <c r="AT67" s="138"/>
      <c r="AU67" s="138"/>
      <c r="AV67" s="138"/>
      <c r="AW67" s="2"/>
      <c r="AX67" s="2"/>
      <c r="AY67" s="139"/>
      <c r="AZ67" s="140"/>
      <c r="BA67" s="2"/>
      <c r="BB67" s="2"/>
      <c r="BC67" s="141"/>
      <c r="BD67" s="141"/>
      <c r="BE67" s="141"/>
      <c r="BF67" s="2"/>
      <c r="BG67" s="2"/>
      <c r="BH67" s="142"/>
      <c r="BI67" s="143"/>
      <c r="BJ67" s="2"/>
      <c r="BK67" s="2"/>
    </row>
    <row r="68" spans="1:63" ht="10.15" x14ac:dyDescent="0.3">
      <c r="A68" s="1"/>
      <c r="B68" s="2"/>
      <c r="C68" s="2" t="s">
        <v>38</v>
      </c>
      <c r="D68" s="2" t="s">
        <v>58</v>
      </c>
      <c r="E68" s="2"/>
      <c r="F68" s="2"/>
      <c r="G68" s="2"/>
      <c r="H68" s="2"/>
      <c r="I68" s="2"/>
      <c r="J68" s="10">
        <v>-0.22570193886084991</v>
      </c>
      <c r="K68" s="10">
        <v>-0.38972916106118494</v>
      </c>
      <c r="L68" s="10">
        <v>-0.38805498098446173</v>
      </c>
      <c r="M68" s="10">
        <v>-0.45335611974694467</v>
      </c>
      <c r="N68" s="10">
        <v>-0.32292412023419054</v>
      </c>
      <c r="O68" s="10">
        <v>-0.76941795475911379</v>
      </c>
      <c r="P68" s="10">
        <v>-0.8826665324035462</v>
      </c>
      <c r="Q68" s="10">
        <v>-0.81554004171134398</v>
      </c>
      <c r="R68" s="10">
        <v>-2.3080769346021461</v>
      </c>
      <c r="S68" s="10">
        <v>-0.94189095144298995</v>
      </c>
      <c r="T68" s="10">
        <v>-3.6340760878955616E-2</v>
      </c>
      <c r="U68" s="10">
        <v>-4.7221375273982735E-2</v>
      </c>
      <c r="V68" s="10">
        <v>0.22066375285289344</v>
      </c>
      <c r="W68" s="10">
        <v>0.68691904597404996</v>
      </c>
      <c r="X68" s="10">
        <v>-1.0282178632167513</v>
      </c>
      <c r="Y68" s="10">
        <v>1.7943264731268567</v>
      </c>
      <c r="Z68" s="10">
        <v>-0.68126825121784174</v>
      </c>
      <c r="AA68" s="10">
        <v>-0.2202972242102601</v>
      </c>
      <c r="AB68" s="10">
        <v>0.132848841605997</v>
      </c>
      <c r="AC68" s="10">
        <v>-0.10755388229325252</v>
      </c>
      <c r="AD68" s="10">
        <v>-0.68079585162758438</v>
      </c>
      <c r="AE68" s="10">
        <v>1.5044678638114284</v>
      </c>
      <c r="AF68" s="10">
        <v>-0.24994830627479003</v>
      </c>
      <c r="AG68" s="10">
        <v>0.33772560501307053</v>
      </c>
      <c r="AH68" s="10">
        <v>-3.3142773146842261E-2</v>
      </c>
      <c r="AI68" s="10">
        <v>-8.7056954244722359E-2</v>
      </c>
      <c r="AJ68" s="10">
        <v>-0.24677507762132647</v>
      </c>
      <c r="AK68" s="10">
        <v>-0.73260484464902187</v>
      </c>
      <c r="AL68" s="10">
        <v>-0.21021410751670466</v>
      </c>
      <c r="AM68" s="10">
        <v>0.96066499277665396</v>
      </c>
      <c r="AN68" s="2"/>
      <c r="AO68" s="2"/>
      <c r="AP68" s="54">
        <v>1.1708791002933587</v>
      </c>
      <c r="AQ68" s="55">
        <v>5.5699358816834632</v>
      </c>
      <c r="AR68" s="2"/>
      <c r="AS68" s="2"/>
      <c r="AT68" s="55">
        <v>-1.0664699270393232E-2</v>
      </c>
      <c r="AU68" s="55">
        <v>-2.7502616979296814E-3</v>
      </c>
      <c r="AV68" s="55">
        <v>1.2382042496639515E-2</v>
      </c>
      <c r="AW68" s="2"/>
      <c r="AX68" s="2"/>
      <c r="AY68" s="56">
        <v>1.5132304194569197E-2</v>
      </c>
      <c r="AZ68" s="57">
        <v>5.5021324719608913</v>
      </c>
      <c r="BA68" s="2"/>
      <c r="BB68" s="2"/>
      <c r="BC68" s="27">
        <v>-164.66730605732116</v>
      </c>
      <c r="BD68" s="27">
        <v>-43.032570627779869</v>
      </c>
      <c r="BE68" s="27">
        <v>202.50105244027276</v>
      </c>
      <c r="BF68" s="2"/>
      <c r="BG68" s="2"/>
      <c r="BH68" s="58">
        <v>245.53362306805263</v>
      </c>
      <c r="BI68" s="59">
        <v>5.705762390814443</v>
      </c>
      <c r="BJ68" s="2"/>
      <c r="BK68" s="2"/>
    </row>
    <row r="69" spans="1:63" ht="10.15" x14ac:dyDescent="0.3">
      <c r="A69" s="1"/>
      <c r="B69" s="2"/>
      <c r="C69" s="122" t="s">
        <v>22</v>
      </c>
      <c r="D69" s="122" t="s">
        <v>59</v>
      </c>
      <c r="E69" s="122"/>
      <c r="F69" s="123"/>
      <c r="G69" s="122"/>
      <c r="H69" s="122"/>
      <c r="I69" s="122"/>
      <c r="J69" s="129">
        <v>7.6112018562831549</v>
      </c>
      <c r="K69" s="129">
        <v>6.9739278516599734</v>
      </c>
      <c r="L69" s="129">
        <v>8.299088404324765</v>
      </c>
      <c r="M69" s="129">
        <v>7.2317478051560311</v>
      </c>
      <c r="N69" s="129">
        <v>7.7093871607877889</v>
      </c>
      <c r="O69" s="129">
        <v>7.6426516242381162</v>
      </c>
      <c r="P69" s="129">
        <v>7.8276563652281093</v>
      </c>
      <c r="Q69" s="129">
        <v>6.865387674094217</v>
      </c>
      <c r="R69" s="129">
        <v>5.1088922329496782</v>
      </c>
      <c r="S69" s="129">
        <v>5.5668815085152126</v>
      </c>
      <c r="T69" s="129">
        <v>7.3790777864816839</v>
      </c>
      <c r="U69" s="129">
        <v>7.3104317452083167</v>
      </c>
      <c r="V69" s="129">
        <v>8.5370472402939708</v>
      </c>
      <c r="W69" s="129">
        <v>9.376235332143672</v>
      </c>
      <c r="X69" s="129">
        <v>9.2135625546439872</v>
      </c>
      <c r="Y69" s="129">
        <v>11.657297253412787</v>
      </c>
      <c r="Z69" s="129">
        <v>9.5248295501746352</v>
      </c>
      <c r="AA69" s="129">
        <v>11.053483859459833</v>
      </c>
      <c r="AB69" s="129">
        <v>9.9199055070013014</v>
      </c>
      <c r="AC69" s="129">
        <v>9.30446662533957</v>
      </c>
      <c r="AD69" s="129">
        <v>9.4802399844295682</v>
      </c>
      <c r="AE69" s="129">
        <v>11.703510123738157</v>
      </c>
      <c r="AF69" s="129">
        <v>8.8959684388164799</v>
      </c>
      <c r="AG69" s="129">
        <v>9.0177589717867264</v>
      </c>
      <c r="AH69" s="129">
        <v>9.3401523869041227</v>
      </c>
      <c r="AI69" s="129">
        <v>9.5846190776573081</v>
      </c>
      <c r="AJ69" s="129">
        <v>10.618512389253643</v>
      </c>
      <c r="AK69" s="129">
        <v>8.375382728273415</v>
      </c>
      <c r="AL69" s="129">
        <v>11.601753588090993</v>
      </c>
      <c r="AM69" s="129">
        <v>13.850622985999696</v>
      </c>
      <c r="AN69" s="2"/>
      <c r="AO69" s="2"/>
      <c r="AP69" s="130">
        <v>2.2488693979087024</v>
      </c>
      <c r="AQ69" s="131">
        <v>0.19383874867133272</v>
      </c>
      <c r="AR69" s="2"/>
      <c r="AS69" s="2"/>
      <c r="AT69" s="131">
        <v>0.12192239612375709</v>
      </c>
      <c r="AU69" s="131">
        <v>0.15178742710980683</v>
      </c>
      <c r="AV69" s="131">
        <v>0.17852113245210374</v>
      </c>
      <c r="AW69" s="2"/>
      <c r="AX69" s="2"/>
      <c r="AY69" s="132">
        <v>2.673370534229691E-2</v>
      </c>
      <c r="AZ69" s="133">
        <v>0.17612595358742775</v>
      </c>
      <c r="BA69" s="2"/>
      <c r="BB69" s="2"/>
      <c r="BC69" s="134">
        <v>1882.5315190544875</v>
      </c>
      <c r="BD69" s="134">
        <v>2374.9751459756385</v>
      </c>
      <c r="BE69" s="134">
        <v>2919.6085552275918</v>
      </c>
      <c r="BF69" s="2"/>
      <c r="BG69" s="2"/>
      <c r="BH69" s="135">
        <v>544.63340925195325</v>
      </c>
      <c r="BI69" s="136">
        <v>0.22932173002939707</v>
      </c>
      <c r="BJ69" s="2"/>
      <c r="BK69" s="2"/>
    </row>
    <row r="70" spans="1:63" ht="10.15" x14ac:dyDescent="0.3">
      <c r="A70" s="1"/>
      <c r="B70" s="2"/>
      <c r="C70" s="124"/>
      <c r="D70" s="125" t="s">
        <v>60</v>
      </c>
      <c r="E70" s="125"/>
      <c r="F70" s="126"/>
      <c r="G70" s="125"/>
      <c r="H70" s="125"/>
      <c r="I70" s="125"/>
      <c r="J70" s="685">
        <v>0.18199277755774493</v>
      </c>
      <c r="K70" s="685">
        <v>0.1823618104352891</v>
      </c>
      <c r="L70" s="685">
        <v>0.18793196304832582</v>
      </c>
      <c r="M70" s="685">
        <v>0.18221167598022006</v>
      </c>
      <c r="N70" s="685">
        <v>0.18540306246316973</v>
      </c>
      <c r="O70" s="685">
        <v>0.16922674661218551</v>
      </c>
      <c r="P70" s="685">
        <v>0.16869166355821474</v>
      </c>
      <c r="Q70" s="685">
        <v>0.1538196862386296</v>
      </c>
      <c r="R70" s="685">
        <v>0.11786444715065798</v>
      </c>
      <c r="S70" s="685">
        <v>0.10409247206684741</v>
      </c>
      <c r="T70" s="685">
        <v>0.12412241215295643</v>
      </c>
      <c r="U70" s="685">
        <v>0.12869334535319699</v>
      </c>
      <c r="V70" s="685">
        <v>0.14676879812639679</v>
      </c>
      <c r="W70" s="685">
        <v>0.16858852196652022</v>
      </c>
      <c r="X70" s="685">
        <v>0.13321665342016198</v>
      </c>
      <c r="Y70" s="685">
        <v>0.1840340608056599</v>
      </c>
      <c r="Z70" s="685">
        <v>0.1510572107497645</v>
      </c>
      <c r="AA70" s="685">
        <v>0.16342563348935366</v>
      </c>
      <c r="AB70" s="685">
        <v>0.15830232309966671</v>
      </c>
      <c r="AC70" s="685">
        <v>0.14872307212096572</v>
      </c>
      <c r="AD70" s="685">
        <v>0.15697989399593057</v>
      </c>
      <c r="AE70" s="685">
        <v>0.18536627804784767</v>
      </c>
      <c r="AF70" s="685">
        <v>0.12047714597476716</v>
      </c>
      <c r="AG70" s="685">
        <v>0.11829430112974534</v>
      </c>
      <c r="AH70" s="685">
        <v>0.12882937046534024</v>
      </c>
      <c r="AI70" s="685">
        <v>0.16049452539688119</v>
      </c>
      <c r="AJ70" s="685">
        <v>0.1536524965036202</v>
      </c>
      <c r="AK70" s="685">
        <v>0.12192239612375709</v>
      </c>
      <c r="AL70" s="685">
        <v>0.15178742710980683</v>
      </c>
      <c r="AM70" s="685">
        <v>0.17852113245210374</v>
      </c>
      <c r="AN70" s="2"/>
      <c r="AO70" s="2"/>
      <c r="AP70" s="137"/>
      <c r="AQ70" s="138"/>
      <c r="AR70" s="2"/>
      <c r="AS70" s="2"/>
      <c r="AT70" s="138"/>
      <c r="AU70" s="138"/>
      <c r="AV70" s="138"/>
      <c r="AW70" s="2"/>
      <c r="AX70" s="2"/>
      <c r="AY70" s="139"/>
      <c r="AZ70" s="140"/>
      <c r="BA70" s="2"/>
      <c r="BB70" s="2"/>
      <c r="BC70" s="141"/>
      <c r="BD70" s="141"/>
      <c r="BE70" s="141"/>
      <c r="BF70" s="2"/>
      <c r="BG70" s="2"/>
      <c r="BH70" s="142"/>
      <c r="BI70" s="143"/>
      <c r="BJ70" s="2"/>
      <c r="BK70" s="2"/>
    </row>
    <row r="71" spans="1:63" ht="10.15" x14ac:dyDescent="0.3">
      <c r="A71" s="1"/>
      <c r="B71" s="2"/>
      <c r="C71" s="2" t="s">
        <v>38</v>
      </c>
      <c r="D71" s="2" t="s">
        <v>61</v>
      </c>
      <c r="E71" s="2"/>
      <c r="F71" s="2"/>
      <c r="G71" s="2"/>
      <c r="H71" s="2"/>
      <c r="I71" s="2"/>
      <c r="J71" s="10">
        <v>-0.17268301158330182</v>
      </c>
      <c r="K71" s="10">
        <v>-0.15659305978582583</v>
      </c>
      <c r="L71" s="10">
        <v>-0.14491322612191679</v>
      </c>
      <c r="M71" s="10">
        <v>-0.15379530005982908</v>
      </c>
      <c r="N71" s="10">
        <v>-0.16471864130848141</v>
      </c>
      <c r="O71" s="10">
        <v>-0.15670354891424199</v>
      </c>
      <c r="P71" s="10">
        <v>-0.16768239102645977</v>
      </c>
      <c r="Q71" s="10">
        <v>-0.15981729673264281</v>
      </c>
      <c r="R71" s="10">
        <v>-0.13229557773646888</v>
      </c>
      <c r="S71" s="10">
        <v>-0.15009549246803069</v>
      </c>
      <c r="T71" s="10">
        <v>-0.14842493363216003</v>
      </c>
      <c r="U71" s="10">
        <v>-0.16099331836568181</v>
      </c>
      <c r="V71" s="10">
        <v>-0.32843630869350793</v>
      </c>
      <c r="W71" s="10">
        <v>-0.34311178258272962</v>
      </c>
      <c r="X71" s="10">
        <v>1.6947588898370111E-3</v>
      </c>
      <c r="Y71" s="10">
        <v>-0.32029901332128585</v>
      </c>
      <c r="Z71" s="10">
        <v>-0.32833315637698257</v>
      </c>
      <c r="AA71" s="10">
        <v>-0.38136522720516175</v>
      </c>
      <c r="AB71" s="10">
        <v>-0.20397525276814987</v>
      </c>
      <c r="AC71" s="10">
        <v>-0.23163468797564696</v>
      </c>
      <c r="AD71" s="10">
        <v>-0.22583162928842337</v>
      </c>
      <c r="AE71" s="10">
        <v>-0.17930587735498663</v>
      </c>
      <c r="AF71" s="10">
        <v>-0.18598813924268925</v>
      </c>
      <c r="AG71" s="10">
        <v>-0.2002294893526598</v>
      </c>
      <c r="AH71" s="10">
        <v>-0.16282745571971871</v>
      </c>
      <c r="AI71" s="10">
        <v>-0.17807936929403767</v>
      </c>
      <c r="AJ71" s="10">
        <v>-0.17811803336233828</v>
      </c>
      <c r="AK71" s="10">
        <v>-0.18421817481362882</v>
      </c>
      <c r="AL71" s="10">
        <v>-0.19481126605523472</v>
      </c>
      <c r="AM71" s="10">
        <v>-0.21242064721178858</v>
      </c>
      <c r="AN71" s="2"/>
      <c r="AO71" s="2"/>
      <c r="AP71" s="54">
        <v>-1.760938115655386E-2</v>
      </c>
      <c r="AQ71" s="55">
        <v>-9.0392006135626077E-2</v>
      </c>
      <c r="AR71" s="2"/>
      <c r="AS71" s="2"/>
      <c r="AT71" s="55">
        <v>-2.681706855855288E-3</v>
      </c>
      <c r="AU71" s="55">
        <v>-2.5487440861423861E-3</v>
      </c>
      <c r="AV71" s="55">
        <v>-2.737896666076948E-3</v>
      </c>
      <c r="AW71" s="2"/>
      <c r="AX71" s="2"/>
      <c r="AY71" s="56">
        <v>-1.891525799345619E-4</v>
      </c>
      <c r="AZ71" s="57">
        <v>-7.4214033869854298E-2</v>
      </c>
      <c r="BA71" s="2"/>
      <c r="BB71" s="2"/>
      <c r="BC71" s="27">
        <v>-41.40664751935914</v>
      </c>
      <c r="BD71" s="27">
        <v>-39.87948128049841</v>
      </c>
      <c r="BE71" s="27">
        <v>-44.77669629253554</v>
      </c>
      <c r="BF71" s="2"/>
      <c r="BG71" s="2"/>
      <c r="BH71" s="58">
        <v>-4.8972150120371296</v>
      </c>
      <c r="BI71" s="59">
        <v>-0.12280036888122545</v>
      </c>
      <c r="BJ71" s="2"/>
      <c r="BK71" s="2"/>
    </row>
    <row r="72" spans="1:63" ht="10.15" x14ac:dyDescent="0.3">
      <c r="A72" s="1"/>
      <c r="B72" s="2"/>
      <c r="C72" s="2" t="s">
        <v>38</v>
      </c>
      <c r="D72" s="2" t="s">
        <v>62</v>
      </c>
      <c r="E72" s="2"/>
      <c r="F72" s="2"/>
      <c r="G72" s="2"/>
      <c r="H72" s="2"/>
      <c r="I72" s="2"/>
      <c r="J72" s="10">
        <v>-0.15012922885408714</v>
      </c>
      <c r="K72" s="10">
        <v>-0.15754417962654033</v>
      </c>
      <c r="L72" s="10">
        <v>-0.16911506410952959</v>
      </c>
      <c r="M72" s="10">
        <v>-0.19021420831625269</v>
      </c>
      <c r="N72" s="10">
        <v>-0.18466930774036813</v>
      </c>
      <c r="O72" s="10">
        <v>-0.18693377392903979</v>
      </c>
      <c r="P72" s="10">
        <v>-0.18408294209028034</v>
      </c>
      <c r="Q72" s="10">
        <v>-0.18190013068192218</v>
      </c>
      <c r="R72" s="10">
        <v>-0.18577073636760055</v>
      </c>
      <c r="S72" s="10">
        <v>-0.15597625952915642</v>
      </c>
      <c r="T72" s="10">
        <v>-0.18483002589445299</v>
      </c>
      <c r="U72" s="10">
        <v>-0.25365642155894419</v>
      </c>
      <c r="V72" s="10">
        <v>-0.19132091280853786</v>
      </c>
      <c r="W72" s="10">
        <v>-0.17475278291723265</v>
      </c>
      <c r="X72" s="10">
        <v>-0.23078288628050053</v>
      </c>
      <c r="Y72" s="10">
        <v>-0.2546469134826474</v>
      </c>
      <c r="Z72" s="10">
        <v>-0.2320849289195534</v>
      </c>
      <c r="AA72" s="10">
        <v>-0.22237124343488845</v>
      </c>
      <c r="AB72" s="10">
        <v>-0.24691758072273171</v>
      </c>
      <c r="AC72" s="10">
        <v>-0.23347602903713555</v>
      </c>
      <c r="AD72" s="10">
        <v>-0.25041199305368472</v>
      </c>
      <c r="AE72" s="10">
        <v>-0.23919056321253945</v>
      </c>
      <c r="AF72" s="10">
        <v>-0.22532931733635547</v>
      </c>
      <c r="AG72" s="10">
        <v>-0.23551218526224227</v>
      </c>
      <c r="AH72" s="10">
        <v>-0.20423731069632628</v>
      </c>
      <c r="AI72" s="10">
        <v>-0.22039368413846391</v>
      </c>
      <c r="AJ72" s="10">
        <v>-0.23119630285171844</v>
      </c>
      <c r="AK72" s="10">
        <v>-0.26331752789313062</v>
      </c>
      <c r="AL72" s="10">
        <v>-0.25977473239132332</v>
      </c>
      <c r="AM72" s="10">
        <v>-0.23881972630085874</v>
      </c>
      <c r="AN72" s="2"/>
      <c r="AO72" s="2"/>
      <c r="AP72" s="54">
        <v>2.0955006090464579E-2</v>
      </c>
      <c r="AQ72" s="55">
        <v>8.0666067471481653E-2</v>
      </c>
      <c r="AR72" s="2"/>
      <c r="AS72" s="2"/>
      <c r="AT72" s="55">
        <v>-3.833174552577495E-3</v>
      </c>
      <c r="AU72" s="55">
        <v>-3.3986705508288295E-3</v>
      </c>
      <c r="AV72" s="55">
        <v>-3.0781552594584282E-3</v>
      </c>
      <c r="AW72" s="2"/>
      <c r="AX72" s="2"/>
      <c r="AY72" s="56">
        <v>3.2051529137040128E-4</v>
      </c>
      <c r="AZ72" s="57">
        <v>9.4306078384748887E-2</v>
      </c>
      <c r="BA72" s="2"/>
      <c r="BB72" s="2"/>
      <c r="BC72" s="27">
        <v>-59.185778353142418</v>
      </c>
      <c r="BD72" s="27">
        <v>-53.178041431181846</v>
      </c>
      <c r="BE72" s="27">
        <v>-50.341426286015754</v>
      </c>
      <c r="BF72" s="2"/>
      <c r="BG72" s="2"/>
      <c r="BH72" s="58">
        <v>2.8366151451660926</v>
      </c>
      <c r="BI72" s="59">
        <v>5.3341850674154298E-2</v>
      </c>
      <c r="BJ72" s="2"/>
      <c r="BK72" s="2"/>
    </row>
    <row r="73" spans="1:63" ht="10.15" x14ac:dyDescent="0.3">
      <c r="A73" s="1"/>
      <c r="B73" s="2"/>
      <c r="C73" s="2" t="s">
        <v>38</v>
      </c>
      <c r="D73" s="2" t="s">
        <v>63</v>
      </c>
      <c r="E73" s="2"/>
      <c r="F73" s="2"/>
      <c r="G73" s="2"/>
      <c r="H73" s="2"/>
      <c r="I73" s="2"/>
      <c r="J73" s="10">
        <v>-8.6261164031202122E-3</v>
      </c>
      <c r="K73" s="10">
        <v>-1.7425044257654797E-2</v>
      </c>
      <c r="L73" s="10">
        <v>-2.2716712216748845E-2</v>
      </c>
      <c r="M73" s="10">
        <v>-1.4083422417314048E-2</v>
      </c>
      <c r="N73" s="10">
        <v>-9.0957644630901991E-3</v>
      </c>
      <c r="O73" s="10">
        <v>-7.6067595873031413E-3</v>
      </c>
      <c r="P73" s="10">
        <v>-1.3536888216194337E-2</v>
      </c>
      <c r="Q73" s="10">
        <v>-1.2886141081624679E-2</v>
      </c>
      <c r="R73" s="10">
        <v>-6.3842053078340729E-3</v>
      </c>
      <c r="S73" s="10">
        <v>-1.3404070828715782E-2</v>
      </c>
      <c r="T73" s="10">
        <v>-2.2150522902425931E-2</v>
      </c>
      <c r="U73" s="10">
        <v>-1.6823036122106991E-2</v>
      </c>
      <c r="V73" s="10">
        <v>-5.7065987643818088E-2</v>
      </c>
      <c r="W73" s="10">
        <v>-3.3381442339219698E-2</v>
      </c>
      <c r="X73" s="10">
        <v>-3.2000013724870054E-2</v>
      </c>
      <c r="Y73" s="10">
        <v>-2.8834553820694924E-2</v>
      </c>
      <c r="Z73" s="10">
        <v>-4.5132695218007848E-2</v>
      </c>
      <c r="AA73" s="10">
        <v>-4.1686030763810146E-2</v>
      </c>
      <c r="AB73" s="10">
        <v>-3.5337576632006054E-2</v>
      </c>
      <c r="AC73" s="10">
        <v>-3.91279457128361E-2</v>
      </c>
      <c r="AD73" s="10">
        <v>-3.1713245641447022E-2</v>
      </c>
      <c r="AE73" s="10">
        <v>-4.4109503894663393E-2</v>
      </c>
      <c r="AF73" s="10">
        <v>-3.6965409080830736E-2</v>
      </c>
      <c r="AG73" s="10">
        <v>-2.0065665106671141E-2</v>
      </c>
      <c r="AH73" s="10">
        <v>-1.838244448551225E-2</v>
      </c>
      <c r="AI73" s="10">
        <v>-7.2486476838744089E-3</v>
      </c>
      <c r="AJ73" s="10">
        <v>-9.6971463038405328E-3</v>
      </c>
      <c r="AK73" s="10">
        <v>-1.6285436533746939E-2</v>
      </c>
      <c r="AL73" s="10">
        <v>-3.2552745528710396E-2</v>
      </c>
      <c r="AM73" s="10">
        <v>-1.2944315095479494E-2</v>
      </c>
      <c r="AN73" s="2"/>
      <c r="AO73" s="2"/>
      <c r="AP73" s="54">
        <v>1.9608430433230902E-2</v>
      </c>
      <c r="AQ73" s="55">
        <v>0.60235872934087675</v>
      </c>
      <c r="AR73" s="2"/>
      <c r="AS73" s="2"/>
      <c r="AT73" s="55">
        <v>-2.3707089079201077E-4</v>
      </c>
      <c r="AU73" s="55">
        <v>-4.2589229737090555E-4</v>
      </c>
      <c r="AV73" s="55">
        <v>-1.668397004234154E-4</v>
      </c>
      <c r="AW73" s="2"/>
      <c r="AX73" s="2"/>
      <c r="AY73" s="56">
        <v>2.5905259694749015E-4</v>
      </c>
      <c r="AZ73" s="57">
        <v>0.60825846944558315</v>
      </c>
      <c r="BA73" s="2"/>
      <c r="BB73" s="2"/>
      <c r="BC73" s="27">
        <v>-3.6604712370750594</v>
      </c>
      <c r="BD73" s="27">
        <v>-6.6638168943112372</v>
      </c>
      <c r="BE73" s="27">
        <v>-2.72856557661878</v>
      </c>
      <c r="BF73" s="2"/>
      <c r="BG73" s="2"/>
      <c r="BH73" s="58">
        <v>3.9352513176924573</v>
      </c>
      <c r="BI73" s="59">
        <v>0.59054013339590705</v>
      </c>
      <c r="BJ73" s="2"/>
      <c r="BK73" s="2"/>
    </row>
    <row r="74" spans="1:63" ht="10.15" x14ac:dyDescent="0.3">
      <c r="A74" s="1"/>
      <c r="B74" s="2"/>
      <c r="C74" s="2" t="s">
        <v>38</v>
      </c>
      <c r="D74" s="2" t="s">
        <v>64</v>
      </c>
      <c r="E74" s="2"/>
      <c r="F74" s="2"/>
      <c r="G74" s="2"/>
      <c r="H74" s="2"/>
      <c r="I74" s="2"/>
      <c r="J74" s="10">
        <v>-1.0710480043462478</v>
      </c>
      <c r="K74" s="10">
        <v>-1.1525916484528871</v>
      </c>
      <c r="L74" s="10">
        <v>-1.0901731397370422</v>
      </c>
      <c r="M74" s="10">
        <v>-1.0806909356028316</v>
      </c>
      <c r="N74" s="10">
        <v>-1.1023395453403491</v>
      </c>
      <c r="O74" s="10">
        <v>-1.1520314050382421</v>
      </c>
      <c r="P74" s="10">
        <v>-1.1247108992239099</v>
      </c>
      <c r="Q74" s="10">
        <v>-1.2265796069509574</v>
      </c>
      <c r="R74" s="10">
        <v>-1.2924427294084666</v>
      </c>
      <c r="S74" s="10">
        <v>-1.195831326363008</v>
      </c>
      <c r="T74" s="10">
        <v>-1.1182212527657507</v>
      </c>
      <c r="U74" s="10">
        <v>-1.2440444021952526</v>
      </c>
      <c r="V74" s="10">
        <v>-1.2307312075417567</v>
      </c>
      <c r="W74" s="10">
        <v>-1.2184651844752072</v>
      </c>
      <c r="X74" s="10">
        <v>-1.6500362921368434</v>
      </c>
      <c r="Y74" s="10">
        <v>-1.2225573498513249</v>
      </c>
      <c r="Z74" s="10">
        <v>-1.2332645300825797</v>
      </c>
      <c r="AA74" s="10">
        <v>-1.156628708118167</v>
      </c>
      <c r="AB74" s="10">
        <v>-1.0795559694190606</v>
      </c>
      <c r="AC74" s="10">
        <v>-0.93516372704211181</v>
      </c>
      <c r="AD74" s="10">
        <v>-1.0369831049750573</v>
      </c>
      <c r="AE74" s="10">
        <v>-1.0231033090648223</v>
      </c>
      <c r="AF74" s="10">
        <v>-0.8000987356803223</v>
      </c>
      <c r="AG74" s="10">
        <v>-0.89333130006770478</v>
      </c>
      <c r="AH74" s="10">
        <v>-0.7693747152542042</v>
      </c>
      <c r="AI74" s="10">
        <v>-0.74250512320233153</v>
      </c>
      <c r="AJ74" s="10">
        <v>-0.73353342463315252</v>
      </c>
      <c r="AK74" s="10">
        <v>-0.7207078546054938</v>
      </c>
      <c r="AL74" s="10">
        <v>-0.73050629658397048</v>
      </c>
      <c r="AM74" s="10">
        <v>-0.74670891859945931</v>
      </c>
      <c r="AN74" s="2"/>
      <c r="AO74" s="2"/>
      <c r="AP74" s="54">
        <v>-1.6202622015488832E-2</v>
      </c>
      <c r="AQ74" s="55">
        <v>-2.2179989537744343E-2</v>
      </c>
      <c r="AR74" s="2"/>
      <c r="AS74" s="2"/>
      <c r="AT74" s="55">
        <v>-1.0491512016768293E-2</v>
      </c>
      <c r="AU74" s="55">
        <v>-9.5573199692684865E-3</v>
      </c>
      <c r="AV74" s="55">
        <v>-9.6243556622113771E-3</v>
      </c>
      <c r="AW74" s="2"/>
      <c r="AX74" s="2"/>
      <c r="AY74" s="56">
        <v>-6.7035692942890579E-5</v>
      </c>
      <c r="AZ74" s="57">
        <v>-7.0140680816843538E-3</v>
      </c>
      <c r="BA74" s="2"/>
      <c r="BB74" s="2"/>
      <c r="BC74" s="27">
        <v>-161.99322423139893</v>
      </c>
      <c r="BD74" s="27">
        <v>-149.54069530889876</v>
      </c>
      <c r="BE74" s="27">
        <v>-157.40069953614235</v>
      </c>
      <c r="BF74" s="2"/>
      <c r="BG74" s="2"/>
      <c r="BH74" s="58">
        <v>-7.8600042272435928</v>
      </c>
      <c r="BI74" s="59">
        <v>-5.2560971520211094E-2</v>
      </c>
      <c r="BJ74" s="2"/>
      <c r="BK74" s="2"/>
    </row>
    <row r="75" spans="1:63" ht="10.15" x14ac:dyDescent="0.3">
      <c r="A75" s="1"/>
      <c r="B75" s="2"/>
      <c r="C75" s="2" t="s">
        <v>38</v>
      </c>
      <c r="D75" s="2" t="s">
        <v>65</v>
      </c>
      <c r="E75" s="2"/>
      <c r="F75" s="2"/>
      <c r="G75" s="2"/>
      <c r="H75" s="2"/>
      <c r="I75" s="2"/>
      <c r="J75" s="10">
        <v>-0.20614179964093204</v>
      </c>
      <c r="K75" s="10">
        <v>-0.17609193025883874</v>
      </c>
      <c r="L75" s="10">
        <v>-0.17255912474193194</v>
      </c>
      <c r="M75" s="10">
        <v>-0.19497152318933686</v>
      </c>
      <c r="N75" s="10">
        <v>-0.17838479973580021</v>
      </c>
      <c r="O75" s="10">
        <v>-0.18648806052042122</v>
      </c>
      <c r="P75" s="10">
        <v>-0.12960748159838067</v>
      </c>
      <c r="Q75" s="10">
        <v>-0.1596209462971222</v>
      </c>
      <c r="R75" s="10">
        <v>-0.11679299446467073</v>
      </c>
      <c r="S75" s="10">
        <v>-0.13603537135075022</v>
      </c>
      <c r="T75" s="10">
        <v>-0.11486753291495264</v>
      </c>
      <c r="U75" s="10">
        <v>-0.14624167393587703</v>
      </c>
      <c r="V75" s="10">
        <v>-0.1606487822765649</v>
      </c>
      <c r="W75" s="10">
        <v>-0.16446543046512718</v>
      </c>
      <c r="X75" s="10">
        <v>-0.15581257257770961</v>
      </c>
      <c r="Y75" s="10">
        <v>-0.23988698087534152</v>
      </c>
      <c r="Z75" s="10">
        <v>-0.19427778512613353</v>
      </c>
      <c r="AA75" s="10">
        <v>-0.17824542286475586</v>
      </c>
      <c r="AB75" s="10">
        <v>-0.16641051924575873</v>
      </c>
      <c r="AC75" s="10">
        <v>-0.16282772146118726</v>
      </c>
      <c r="AD75" s="10">
        <v>-0.17502842257842605</v>
      </c>
      <c r="AE75" s="10">
        <v>-0.17798926232886117</v>
      </c>
      <c r="AF75" s="10">
        <v>-0.1664774458333341</v>
      </c>
      <c r="AG75" s="10">
        <v>-0.18498692065221178</v>
      </c>
      <c r="AH75" s="10">
        <v>-0.15192827615722054</v>
      </c>
      <c r="AI75" s="10">
        <v>-0.16231804392154561</v>
      </c>
      <c r="AJ75" s="10">
        <v>-0.18572175671399757</v>
      </c>
      <c r="AK75" s="10">
        <v>-0.14746461349877418</v>
      </c>
      <c r="AL75" s="10">
        <v>-0.13131141419804845</v>
      </c>
      <c r="AM75" s="10">
        <v>-0.17175042525807044</v>
      </c>
      <c r="AN75" s="2"/>
      <c r="AO75" s="2"/>
      <c r="AP75" s="54">
        <v>-4.0439011060021984E-2</v>
      </c>
      <c r="AQ75" s="55">
        <v>-0.30796264975891935</v>
      </c>
      <c r="AR75" s="2"/>
      <c r="AS75" s="2"/>
      <c r="AT75" s="55">
        <v>-2.1466767077449969E-3</v>
      </c>
      <c r="AU75" s="55">
        <v>-1.7179663022434133E-3</v>
      </c>
      <c r="AV75" s="55">
        <v>-2.2136968457804078E-3</v>
      </c>
      <c r="AW75" s="2"/>
      <c r="AX75" s="2"/>
      <c r="AY75" s="56">
        <v>-4.9573054353699449E-4</v>
      </c>
      <c r="AZ75" s="57">
        <v>-0.28855661655856857</v>
      </c>
      <c r="BA75" s="2"/>
      <c r="BB75" s="2"/>
      <c r="BC75" s="27">
        <v>-33.145563834294045</v>
      </c>
      <c r="BD75" s="27">
        <v>-26.880535148014015</v>
      </c>
      <c r="BE75" s="27">
        <v>-36.203715273623615</v>
      </c>
      <c r="BF75" s="2"/>
      <c r="BG75" s="2"/>
      <c r="BH75" s="58">
        <v>-9.3231801256095999</v>
      </c>
      <c r="BI75" s="59">
        <v>-0.34683759360715011</v>
      </c>
      <c r="BJ75" s="2"/>
      <c r="BK75" s="2"/>
    </row>
    <row r="76" spans="1:63" ht="10.15" x14ac:dyDescent="0.3">
      <c r="A76" s="1"/>
      <c r="B76" s="2"/>
      <c r="C76" s="89" t="s">
        <v>22</v>
      </c>
      <c r="D76" s="90" t="s">
        <v>66</v>
      </c>
      <c r="E76" s="90"/>
      <c r="F76" s="90"/>
      <c r="G76" s="90"/>
      <c r="H76" s="90"/>
      <c r="I76" s="90"/>
      <c r="J76" s="144">
        <v>6.0025736954554656</v>
      </c>
      <c r="K76" s="144">
        <v>5.3136819892782272</v>
      </c>
      <c r="L76" s="144">
        <v>6.6996111373975955</v>
      </c>
      <c r="M76" s="144">
        <v>5.5979924155704675</v>
      </c>
      <c r="N76" s="144">
        <v>6.0701791021996989</v>
      </c>
      <c r="O76" s="144">
        <v>5.9528880762488674</v>
      </c>
      <c r="P76" s="144">
        <v>6.2080357630728846</v>
      </c>
      <c r="Q76" s="144">
        <v>5.1245835523499483</v>
      </c>
      <c r="R76" s="144">
        <v>3.3752059896646376</v>
      </c>
      <c r="S76" s="144">
        <v>3.9155389879755513</v>
      </c>
      <c r="T76" s="144">
        <v>5.7905835183719416</v>
      </c>
      <c r="U76" s="144">
        <v>5.4886728930304542</v>
      </c>
      <c r="V76" s="144">
        <v>6.5688440413297862</v>
      </c>
      <c r="W76" s="144">
        <v>7.4420587093641553</v>
      </c>
      <c r="X76" s="144">
        <v>7.1466255488138994</v>
      </c>
      <c r="Y76" s="144">
        <v>9.5910724420614919</v>
      </c>
      <c r="Z76" s="144">
        <v>7.4917364544513774</v>
      </c>
      <c r="AA76" s="144">
        <v>9.0731872270730509</v>
      </c>
      <c r="AB76" s="144">
        <v>8.1877086082135939</v>
      </c>
      <c r="AC76" s="144">
        <v>7.7022365141106519</v>
      </c>
      <c r="AD76" s="144">
        <v>7.7602715888925298</v>
      </c>
      <c r="AE76" s="144">
        <v>10.039811607882285</v>
      </c>
      <c r="AF76" s="144">
        <v>7.4811093916429501</v>
      </c>
      <c r="AG76" s="144">
        <v>7.4836334113452363</v>
      </c>
      <c r="AH76" s="144">
        <v>8.0334021845911412</v>
      </c>
      <c r="AI76" s="144">
        <v>8.2740742094170532</v>
      </c>
      <c r="AJ76" s="144">
        <v>9.2802457253885962</v>
      </c>
      <c r="AK76" s="144">
        <v>7.0433891209286417</v>
      </c>
      <c r="AL76" s="144">
        <v>10.252797133333708</v>
      </c>
      <c r="AM76" s="144">
        <v>12.46797895353404</v>
      </c>
      <c r="AN76" s="2"/>
      <c r="AO76" s="2"/>
      <c r="AP76" s="95">
        <v>2.2151818202003319</v>
      </c>
      <c r="AQ76" s="96">
        <v>0.21605633968884189</v>
      </c>
      <c r="AR76" s="2"/>
      <c r="AS76" s="2"/>
      <c r="AT76" s="97">
        <v>0.10253225510001902</v>
      </c>
      <c r="AU76" s="98">
        <v>0.13413883390395284</v>
      </c>
      <c r="AV76" s="96">
        <v>0.16070018831815316</v>
      </c>
      <c r="AW76" s="2"/>
      <c r="AX76" s="2"/>
      <c r="AY76" s="99">
        <v>2.6561354414200322E-2</v>
      </c>
      <c r="AZ76" s="100">
        <v>0.19801390575095498</v>
      </c>
      <c r="BA76" s="2"/>
      <c r="BB76" s="2"/>
      <c r="BC76" s="101">
        <v>1583.1398338792183</v>
      </c>
      <c r="BD76" s="102">
        <v>2098.8325759127342</v>
      </c>
      <c r="BE76" s="103">
        <v>2628.1574522626561</v>
      </c>
      <c r="BF76" s="2"/>
      <c r="BG76" s="2"/>
      <c r="BH76" s="104">
        <v>529.32487634992185</v>
      </c>
      <c r="BI76" s="105">
        <v>0.25219966681703071</v>
      </c>
      <c r="BJ76" s="2"/>
      <c r="BK76" s="2"/>
    </row>
    <row r="77" spans="1:63" ht="10.15" x14ac:dyDescent="0.3">
      <c r="A77" s="1"/>
      <c r="B77" s="2"/>
      <c r="C77" s="91"/>
      <c r="D77" s="92" t="s">
        <v>67</v>
      </c>
      <c r="E77" s="93"/>
      <c r="F77" s="93"/>
      <c r="G77" s="93"/>
      <c r="H77" s="93"/>
      <c r="I77" s="93"/>
      <c r="J77" s="686">
        <v>0.14352858851446504</v>
      </c>
      <c r="K77" s="686">
        <v>0.13894790543488575</v>
      </c>
      <c r="L77" s="686">
        <v>0.15171197261321359</v>
      </c>
      <c r="M77" s="686">
        <v>0.14104744906043465</v>
      </c>
      <c r="N77" s="686">
        <v>0.14598174560126198</v>
      </c>
      <c r="O77" s="686">
        <v>0.13181130471722796</v>
      </c>
      <c r="P77" s="686">
        <v>0.13378766663208494</v>
      </c>
      <c r="Q77" s="686">
        <v>0.11481679863477048</v>
      </c>
      <c r="R77" s="686">
        <v>7.7867523888192847E-2</v>
      </c>
      <c r="S77" s="686">
        <v>7.3214802957285413E-2</v>
      </c>
      <c r="T77" s="686">
        <v>9.7402577242131472E-2</v>
      </c>
      <c r="U77" s="686">
        <v>9.6622976695799903E-2</v>
      </c>
      <c r="V77" s="686">
        <v>0.11293147594114956</v>
      </c>
      <c r="W77" s="686">
        <v>0.1338112401998473</v>
      </c>
      <c r="X77" s="686">
        <v>0.1033313154616991</v>
      </c>
      <c r="Y77" s="686">
        <v>0.15141451492772803</v>
      </c>
      <c r="Z77" s="686">
        <v>0.11881376002796881</v>
      </c>
      <c r="AA77" s="686">
        <v>0.13414697024078226</v>
      </c>
      <c r="AB77" s="686">
        <v>0.13065984274029244</v>
      </c>
      <c r="AC77" s="686">
        <v>0.12311294378349266</v>
      </c>
      <c r="AD77" s="686">
        <v>0.12849955416790868</v>
      </c>
      <c r="AE77" s="686">
        <v>0.15901575598930576</v>
      </c>
      <c r="AF77" s="686">
        <v>0.10131586172197331</v>
      </c>
      <c r="AG77" s="686">
        <v>9.8169754489556324E-2</v>
      </c>
      <c r="AH77" s="686">
        <v>0.11080527418234183</v>
      </c>
      <c r="AI77" s="686">
        <v>0.13854944078419687</v>
      </c>
      <c r="AJ77" s="686">
        <v>0.13428744739386547</v>
      </c>
      <c r="AK77" s="686">
        <v>0.10253225510001902</v>
      </c>
      <c r="AL77" s="686">
        <v>0.13413883390395284</v>
      </c>
      <c r="AM77" s="686">
        <v>0.16070018831815316</v>
      </c>
      <c r="AN77" s="2"/>
      <c r="AO77" s="2"/>
      <c r="AP77" s="106"/>
      <c r="AQ77" s="107"/>
      <c r="AR77" s="2"/>
      <c r="AS77" s="2"/>
      <c r="AT77" s="108"/>
      <c r="AU77" s="109"/>
      <c r="AV77" s="107"/>
      <c r="AW77" s="2"/>
      <c r="AX77" s="2"/>
      <c r="AY77" s="110"/>
      <c r="AZ77" s="111"/>
      <c r="BA77" s="2"/>
      <c r="BB77" s="2"/>
      <c r="BC77" s="112"/>
      <c r="BD77" s="113"/>
      <c r="BE77" s="114"/>
      <c r="BF77" s="2"/>
      <c r="BG77" s="2"/>
      <c r="BH77" s="115"/>
      <c r="BI77" s="116"/>
      <c r="BJ77" s="2"/>
      <c r="BK77" s="2"/>
    </row>
    <row r="78" spans="1:63" ht="10.15" x14ac:dyDescent="0.3">
      <c r="A78" s="1"/>
      <c r="B78" s="2"/>
      <c r="C78" s="2" t="s">
        <v>38</v>
      </c>
      <c r="D78" s="2" t="s">
        <v>68</v>
      </c>
      <c r="E78" s="2"/>
      <c r="F78" s="2"/>
      <c r="G78" s="2"/>
      <c r="H78" s="2"/>
      <c r="I78" s="2"/>
      <c r="J78" s="10">
        <v>-2.2034674472412981</v>
      </c>
      <c r="K78" s="10">
        <v>-2.3594132701931874</v>
      </c>
      <c r="L78" s="10">
        <v>-2.3401297022709984</v>
      </c>
      <c r="M78" s="10">
        <v>-2.3536063092059352</v>
      </c>
      <c r="N78" s="10">
        <v>-2.4012152596247756</v>
      </c>
      <c r="O78" s="10">
        <v>-2.2375207976926914</v>
      </c>
      <c r="P78" s="10">
        <v>-2.3803585801231431</v>
      </c>
      <c r="Q78" s="10">
        <v>-2.4355354823315931</v>
      </c>
      <c r="R78" s="10">
        <v>-2.0160875567639485</v>
      </c>
      <c r="S78" s="10">
        <v>-1.7027077881551</v>
      </c>
      <c r="T78" s="10">
        <v>-1.5938585819197661</v>
      </c>
      <c r="U78" s="10">
        <v>-1.601706236883834</v>
      </c>
      <c r="V78" s="10">
        <v>-1.5378176160665564</v>
      </c>
      <c r="W78" s="10">
        <v>-1.6698042865005387</v>
      </c>
      <c r="X78" s="10">
        <v>-1.9955829763872557</v>
      </c>
      <c r="Y78" s="10">
        <v>-1.9778137315245281</v>
      </c>
      <c r="Z78" s="10">
        <v>-1.972462019328161</v>
      </c>
      <c r="AA78" s="10">
        <v>-1.6383733795047413</v>
      </c>
      <c r="AB78" s="10">
        <v>-1.6946132025406713</v>
      </c>
      <c r="AC78" s="10">
        <v>-1.5464544444003199</v>
      </c>
      <c r="AD78" s="10">
        <v>-1.8935946791811287</v>
      </c>
      <c r="AE78" s="10">
        <v>-1.5998954942651569</v>
      </c>
      <c r="AF78" s="10">
        <v>-1.2763875386169359</v>
      </c>
      <c r="AG78" s="10">
        <v>-1.3416703475643796</v>
      </c>
      <c r="AH78" s="10">
        <v>-1.2572616441820426</v>
      </c>
      <c r="AI78" s="10">
        <v>-1.1762525498652823</v>
      </c>
      <c r="AJ78" s="10">
        <v>-1.4073937873274531</v>
      </c>
      <c r="AK78" s="10">
        <v>-1.4612950362735784</v>
      </c>
      <c r="AL78" s="10">
        <v>-1.5463655835438026</v>
      </c>
      <c r="AM78" s="10">
        <v>-1.4267191195398072</v>
      </c>
      <c r="AN78" s="2"/>
      <c r="AO78" s="2"/>
      <c r="AP78" s="54">
        <v>0.11964646400399537</v>
      </c>
      <c r="AQ78" s="55">
        <v>7.7372689406215209E-2</v>
      </c>
      <c r="AR78" s="2"/>
      <c r="AS78" s="2"/>
      <c r="AT78" s="55">
        <v>-2.1272412025397178E-2</v>
      </c>
      <c r="AU78" s="55">
        <v>-2.023132550739604E-2</v>
      </c>
      <c r="AV78" s="55">
        <v>-1.838902937209155E-2</v>
      </c>
      <c r="AW78" s="2"/>
      <c r="AX78" s="2"/>
      <c r="AY78" s="56">
        <v>1.84229613530449E-3</v>
      </c>
      <c r="AZ78" s="57">
        <v>9.1061563644507376E-2</v>
      </c>
      <c r="BA78" s="2"/>
      <c r="BB78" s="2"/>
      <c r="BC78" s="27">
        <v>-328.45471707655167</v>
      </c>
      <c r="BD78" s="27">
        <v>-316.55385538255939</v>
      </c>
      <c r="BE78" s="27">
        <v>-300.74180428748048</v>
      </c>
      <c r="BF78" s="2"/>
      <c r="BG78" s="2"/>
      <c r="BH78" s="58">
        <v>15.812051095078914</v>
      </c>
      <c r="BI78" s="59">
        <v>4.9950587636880456E-2</v>
      </c>
      <c r="BJ78" s="2"/>
      <c r="BK78" s="2"/>
    </row>
    <row r="79" spans="1:63" ht="10.15" x14ac:dyDescent="0.3">
      <c r="A79" s="1"/>
      <c r="B79" s="2"/>
      <c r="C79" s="122" t="s">
        <v>22</v>
      </c>
      <c r="D79" s="122" t="s">
        <v>69</v>
      </c>
      <c r="E79" s="122"/>
      <c r="F79" s="123"/>
      <c r="G79" s="122"/>
      <c r="H79" s="122"/>
      <c r="I79" s="122"/>
      <c r="J79" s="129">
        <v>3.7991062482141675</v>
      </c>
      <c r="K79" s="129">
        <v>2.9542687190850399</v>
      </c>
      <c r="L79" s="129">
        <v>4.3594814351265967</v>
      </c>
      <c r="M79" s="129">
        <v>3.2443861063645323</v>
      </c>
      <c r="N79" s="129">
        <v>3.6689638425749234</v>
      </c>
      <c r="O79" s="129">
        <v>3.715367278556176</v>
      </c>
      <c r="P79" s="129">
        <v>3.8276771829497416</v>
      </c>
      <c r="Q79" s="129">
        <v>2.6890480700183552</v>
      </c>
      <c r="R79" s="129">
        <v>1.3591184329006891</v>
      </c>
      <c r="S79" s="129">
        <v>2.2128311998204513</v>
      </c>
      <c r="T79" s="129">
        <v>4.1967249364521759</v>
      </c>
      <c r="U79" s="129">
        <v>3.8869666561466203</v>
      </c>
      <c r="V79" s="129">
        <v>5.0310264252632297</v>
      </c>
      <c r="W79" s="129">
        <v>5.7722544228636163</v>
      </c>
      <c r="X79" s="129">
        <v>5.1510425724266433</v>
      </c>
      <c r="Y79" s="129">
        <v>7.6132587105369636</v>
      </c>
      <c r="Z79" s="129">
        <v>5.5192744351232168</v>
      </c>
      <c r="AA79" s="129">
        <v>7.4348138475683099</v>
      </c>
      <c r="AB79" s="129">
        <v>6.4930954056729231</v>
      </c>
      <c r="AC79" s="129">
        <v>6.155782069710332</v>
      </c>
      <c r="AD79" s="129">
        <v>5.8666769097114013</v>
      </c>
      <c r="AE79" s="129">
        <v>8.4399161136171283</v>
      </c>
      <c r="AF79" s="129">
        <v>6.2047218530260144</v>
      </c>
      <c r="AG79" s="129">
        <v>6.1419630637808567</v>
      </c>
      <c r="AH79" s="129">
        <v>6.7761405404090986</v>
      </c>
      <c r="AI79" s="129">
        <v>7.0978216595517711</v>
      </c>
      <c r="AJ79" s="129">
        <v>7.8728519380611433</v>
      </c>
      <c r="AK79" s="129">
        <v>5.5820940846550631</v>
      </c>
      <c r="AL79" s="129">
        <v>8.7064315497899045</v>
      </c>
      <c r="AM79" s="129">
        <v>11.041259833994232</v>
      </c>
      <c r="AN79" s="2"/>
      <c r="AO79" s="2"/>
      <c r="AP79" s="130">
        <v>2.3348282842043275</v>
      </c>
      <c r="AQ79" s="131">
        <v>0.26817281808879201</v>
      </c>
      <c r="AR79" s="2"/>
      <c r="AS79" s="2"/>
      <c r="AT79" s="131">
        <v>8.1259843074621835E-2</v>
      </c>
      <c r="AU79" s="131">
        <v>0.11390750839655679</v>
      </c>
      <c r="AV79" s="131">
        <v>0.14231115894606161</v>
      </c>
      <c r="AW79" s="2"/>
      <c r="AX79" s="2"/>
      <c r="AY79" s="132">
        <v>2.8403650549504819E-2</v>
      </c>
      <c r="AZ79" s="133">
        <v>0.24935714027402436</v>
      </c>
      <c r="BA79" s="2"/>
      <c r="BB79" s="2"/>
      <c r="BC79" s="134">
        <v>1254.6851168026665</v>
      </c>
      <c r="BD79" s="134">
        <v>1782.278720530175</v>
      </c>
      <c r="BE79" s="134">
        <v>2327.4156479751755</v>
      </c>
      <c r="BF79" s="2"/>
      <c r="BG79" s="2"/>
      <c r="BH79" s="135">
        <v>545.13692744500054</v>
      </c>
      <c r="BI79" s="136">
        <v>0.30586513835660817</v>
      </c>
      <c r="BJ79" s="2"/>
      <c r="BK79" s="2"/>
    </row>
    <row r="80" spans="1:63" ht="10.15" x14ac:dyDescent="0.3">
      <c r="A80" s="1"/>
      <c r="B80" s="2"/>
      <c r="C80" s="124"/>
      <c r="D80" s="125" t="s">
        <v>70</v>
      </c>
      <c r="E80" s="125"/>
      <c r="F80" s="126"/>
      <c r="G80" s="125"/>
      <c r="H80" s="125"/>
      <c r="I80" s="125"/>
      <c r="J80" s="685">
        <v>9.0841093352255681E-2</v>
      </c>
      <c r="K80" s="685">
        <v>7.7251414638087351E-2</v>
      </c>
      <c r="L80" s="685">
        <v>9.8719987552986332E-2</v>
      </c>
      <c r="M80" s="685">
        <v>8.1745802798341233E-2</v>
      </c>
      <c r="N80" s="685">
        <v>8.8234916510603584E-2</v>
      </c>
      <c r="O80" s="685">
        <v>8.226719572372361E-2</v>
      </c>
      <c r="P80" s="685">
        <v>8.2489215344699982E-2</v>
      </c>
      <c r="Q80" s="685">
        <v>6.0248386550929608E-2</v>
      </c>
      <c r="R80" s="685">
        <v>3.1355475003554692E-2</v>
      </c>
      <c r="S80" s="685">
        <v>4.137667911623906E-2</v>
      </c>
      <c r="T80" s="685">
        <v>7.059250997586701E-2</v>
      </c>
      <c r="U80" s="685">
        <v>6.84264294764418E-2</v>
      </c>
      <c r="V80" s="685">
        <v>8.6493336746793034E-2</v>
      </c>
      <c r="W80" s="685">
        <v>0.10378748048581668</v>
      </c>
      <c r="X80" s="685">
        <v>7.4477668008840564E-2</v>
      </c>
      <c r="Y80" s="685">
        <v>0.12019071711103481</v>
      </c>
      <c r="Z80" s="685">
        <v>8.753187625461592E-2</v>
      </c>
      <c r="AA80" s="685">
        <v>0.10992363840785008</v>
      </c>
      <c r="AB80" s="685">
        <v>0.10361712479018494</v>
      </c>
      <c r="AC80" s="685">
        <v>9.8394336567472568E-2</v>
      </c>
      <c r="AD80" s="685">
        <v>9.7144198976760757E-2</v>
      </c>
      <c r="AE80" s="685">
        <v>0.13367577935819835</v>
      </c>
      <c r="AF80" s="685">
        <v>8.4029882250716934E-2</v>
      </c>
      <c r="AG80" s="685">
        <v>8.0569821223632654E-2</v>
      </c>
      <c r="AH80" s="685">
        <v>9.3463777018195637E-2</v>
      </c>
      <c r="AI80" s="685">
        <v>0.11885308214876926</v>
      </c>
      <c r="AJ80" s="685">
        <v>0.11392211173673508</v>
      </c>
      <c r="AK80" s="685">
        <v>8.1259843074621835E-2</v>
      </c>
      <c r="AL80" s="685">
        <v>0.11390750839655679</v>
      </c>
      <c r="AM80" s="685">
        <v>0.14231115894606161</v>
      </c>
      <c r="AN80" s="2"/>
      <c r="AO80" s="2"/>
      <c r="AP80" s="137"/>
      <c r="AQ80" s="138"/>
      <c r="AR80" s="2"/>
      <c r="AS80" s="2"/>
      <c r="AT80" s="138"/>
      <c r="AU80" s="138"/>
      <c r="AV80" s="138"/>
      <c r="AW80" s="2"/>
      <c r="AX80" s="2"/>
      <c r="AY80" s="139"/>
      <c r="AZ80" s="140"/>
      <c r="BA80" s="2"/>
      <c r="BB80" s="2"/>
      <c r="BC80" s="141"/>
      <c r="BD80" s="141"/>
      <c r="BE80" s="141"/>
      <c r="BF80" s="2"/>
      <c r="BG80" s="2"/>
      <c r="BH80" s="142"/>
      <c r="BI80" s="143"/>
      <c r="BJ80" s="2"/>
      <c r="BK80" s="2"/>
    </row>
    <row r="81" spans="1:63" ht="10.15" x14ac:dyDescent="0.3">
      <c r="A81" s="1"/>
      <c r="B81" s="2"/>
      <c r="C81" s="2" t="s">
        <v>38</v>
      </c>
      <c r="D81" s="2" t="s">
        <v>71</v>
      </c>
      <c r="E81" s="2"/>
      <c r="F81" s="2"/>
      <c r="G81" s="2"/>
      <c r="H81" s="2"/>
      <c r="I81" s="2"/>
      <c r="J81" s="10">
        <v>-1.5118320224570567</v>
      </c>
      <c r="K81" s="10">
        <v>-1.4245349572189641</v>
      </c>
      <c r="L81" s="10">
        <v>-1.4291493873140941</v>
      </c>
      <c r="M81" s="10">
        <v>-1.3769882086412508</v>
      </c>
      <c r="N81" s="10">
        <v>-1.4852859912758916</v>
      </c>
      <c r="O81" s="10">
        <v>-1.4651516537934803</v>
      </c>
      <c r="P81" s="10">
        <v>-1.7041461808952578</v>
      </c>
      <c r="Q81" s="10">
        <v>-1.7058108233655527</v>
      </c>
      <c r="R81" s="10">
        <v>-1.612902164209209</v>
      </c>
      <c r="S81" s="10">
        <v>-1.3989873651759583</v>
      </c>
      <c r="T81" s="10">
        <v>-1.5275213539154755</v>
      </c>
      <c r="U81" s="10">
        <v>-1.4870258799183453</v>
      </c>
      <c r="V81" s="10">
        <v>-1.3147213534905082</v>
      </c>
      <c r="W81" s="10">
        <v>-1.5138739825474588</v>
      </c>
      <c r="X81" s="10">
        <v>-1.3216226000871234</v>
      </c>
      <c r="Y81" s="10">
        <v>-1.4686156394534386</v>
      </c>
      <c r="Z81" s="10">
        <v>-1.4412214993028991</v>
      </c>
      <c r="AA81" s="10">
        <v>-1.4319824066019979</v>
      </c>
      <c r="AB81" s="10">
        <v>-1.3922488653764298</v>
      </c>
      <c r="AC81" s="10">
        <v>-1.3970024939616013</v>
      </c>
      <c r="AD81" s="10">
        <v>-1.278702646081606</v>
      </c>
      <c r="AE81" s="10">
        <v>-1.3237622206697843</v>
      </c>
      <c r="AF81" s="10">
        <v>-1.2989769086743361</v>
      </c>
      <c r="AG81" s="10">
        <v>-1.6693974756734546</v>
      </c>
      <c r="AH81" s="10">
        <v>-1.1466904241764011</v>
      </c>
      <c r="AI81" s="10">
        <v>-1.1906084733081987</v>
      </c>
      <c r="AJ81" s="10">
        <v>-1.1087250074160504</v>
      </c>
      <c r="AK81" s="10">
        <v>-1.0209794691549507</v>
      </c>
      <c r="AL81" s="10">
        <v>-1.0528891361936554</v>
      </c>
      <c r="AM81" s="10">
        <v>-1.1522231393974438</v>
      </c>
      <c r="AN81" s="2"/>
      <c r="AO81" s="2"/>
      <c r="AP81" s="54">
        <v>-9.9334003203788379E-2</v>
      </c>
      <c r="AQ81" s="55">
        <v>-9.4344218958222884E-2</v>
      </c>
      <c r="AR81" s="2"/>
      <c r="AS81" s="2"/>
      <c r="AT81" s="55">
        <v>-1.4862635811533206E-2</v>
      </c>
      <c r="AU81" s="55">
        <v>-1.3775101479378922E-2</v>
      </c>
      <c r="AV81" s="55">
        <v>-1.4851041710590849E-2</v>
      </c>
      <c r="AW81" s="2"/>
      <c r="AX81" s="2"/>
      <c r="AY81" s="56">
        <v>-1.0759402312119273E-3</v>
      </c>
      <c r="AZ81" s="57">
        <v>-7.8107608341222781E-2</v>
      </c>
      <c r="BA81" s="2"/>
      <c r="BB81" s="2"/>
      <c r="BC81" s="27">
        <v>-229.48515827263446</v>
      </c>
      <c r="BD81" s="27">
        <v>-215.53513535182302</v>
      </c>
      <c r="BE81" s="27">
        <v>-242.88008840586929</v>
      </c>
      <c r="BF81" s="2"/>
      <c r="BG81" s="2"/>
      <c r="BH81" s="58">
        <v>-27.344953054046272</v>
      </c>
      <c r="BI81" s="59">
        <v>-0.12687004840027807</v>
      </c>
      <c r="BJ81" s="2"/>
      <c r="BK81" s="2"/>
    </row>
    <row r="82" spans="1:63" ht="10.15" x14ac:dyDescent="0.3">
      <c r="A82" s="1"/>
      <c r="B82" s="2"/>
      <c r="C82" s="2" t="s">
        <v>38</v>
      </c>
      <c r="D82" s="2" t="s">
        <v>72</v>
      </c>
      <c r="E82" s="2"/>
      <c r="F82" s="2"/>
      <c r="G82" s="2"/>
      <c r="H82" s="2"/>
      <c r="I82" s="2"/>
      <c r="J82" s="10">
        <v>-0.42840833817382268</v>
      </c>
      <c r="K82" s="10">
        <v>-0.56100238123446156</v>
      </c>
      <c r="L82" s="10">
        <v>-0.48213029926823936</v>
      </c>
      <c r="M82" s="10">
        <v>-0.43667367535565033</v>
      </c>
      <c r="N82" s="10">
        <v>-0.57706373179771042</v>
      </c>
      <c r="O82" s="10">
        <v>-0.62103864080548421</v>
      </c>
      <c r="P82" s="10">
        <v>-0.5986292667410924</v>
      </c>
      <c r="Q82" s="10">
        <v>-0.52440036888393848</v>
      </c>
      <c r="R82" s="10">
        <v>-0.46742916490005726</v>
      </c>
      <c r="S82" s="10">
        <v>-0.46570672047590084</v>
      </c>
      <c r="T82" s="10">
        <v>-0.56833747788973821</v>
      </c>
      <c r="U82" s="10">
        <v>-0.54902859575732665</v>
      </c>
      <c r="V82" s="10">
        <v>-0.72541921340576676</v>
      </c>
      <c r="W82" s="10">
        <v>-0.60672559551141192</v>
      </c>
      <c r="X82" s="10">
        <v>-0.60881869970718439</v>
      </c>
      <c r="Y82" s="10">
        <v>-0.39317300879592215</v>
      </c>
      <c r="Z82" s="10">
        <v>-0.48546839435646272</v>
      </c>
      <c r="AA82" s="10">
        <v>-0.54259655383666794</v>
      </c>
      <c r="AB82" s="10">
        <v>-0.54819102859638358</v>
      </c>
      <c r="AC82" s="10">
        <v>-0.52859806544901067</v>
      </c>
      <c r="AD82" s="10">
        <v>-0.51572639513303498</v>
      </c>
      <c r="AE82" s="10">
        <v>-0.55415585166190962</v>
      </c>
      <c r="AF82" s="10">
        <v>-0.55691302209849469</v>
      </c>
      <c r="AG82" s="10">
        <v>-0.56671273035468062</v>
      </c>
      <c r="AH82" s="10">
        <v>-0.48802060528542668</v>
      </c>
      <c r="AI82" s="10">
        <v>-0.39229431445323004</v>
      </c>
      <c r="AJ82" s="10">
        <v>-0.27071859945417864</v>
      </c>
      <c r="AK82" s="10">
        <v>-1.9464293790964142E-2</v>
      </c>
      <c r="AL82" s="10">
        <v>-0.31306320657177988</v>
      </c>
      <c r="AM82" s="10">
        <v>-0.22029035118594203</v>
      </c>
      <c r="AN82" s="2"/>
      <c r="AO82" s="2"/>
      <c r="AP82" s="54">
        <v>9.2772855385837849E-2</v>
      </c>
      <c r="AQ82" s="55">
        <v>0.29633905690085194</v>
      </c>
      <c r="AR82" s="2"/>
      <c r="AS82" s="2"/>
      <c r="AT82" s="55">
        <v>-2.8334625590779861E-4</v>
      </c>
      <c r="AU82" s="55">
        <v>-4.0958513975899264E-3</v>
      </c>
      <c r="AV82" s="55">
        <v>-2.8393295378653714E-3</v>
      </c>
      <c r="AW82" s="2"/>
      <c r="AX82" s="2"/>
      <c r="AY82" s="56">
        <v>1.256521859724555E-3</v>
      </c>
      <c r="AZ82" s="57">
        <v>0.30677916207211897</v>
      </c>
      <c r="BA82" s="2"/>
      <c r="BB82" s="2"/>
      <c r="BC82" s="27">
        <v>-4.374981746676589</v>
      </c>
      <c r="BD82" s="27">
        <v>-64.086633893916044</v>
      </c>
      <c r="BE82" s="27">
        <v>-46.435571497879856</v>
      </c>
      <c r="BF82" s="2"/>
      <c r="BG82" s="2"/>
      <c r="BH82" s="58">
        <v>17.651062396036188</v>
      </c>
      <c r="BI82" s="59">
        <v>0.27542501959541771</v>
      </c>
      <c r="BJ82" s="2"/>
      <c r="BK82" s="2"/>
    </row>
    <row r="83" spans="1:63" ht="10.15" x14ac:dyDescent="0.3">
      <c r="A83" s="1"/>
      <c r="B83" s="2"/>
      <c r="C83" s="122" t="s">
        <v>22</v>
      </c>
      <c r="D83" s="122" t="s">
        <v>73</v>
      </c>
      <c r="E83" s="122"/>
      <c r="F83" s="123"/>
      <c r="G83" s="122"/>
      <c r="H83" s="122"/>
      <c r="I83" s="122"/>
      <c r="J83" s="129">
        <v>1.8588658875832882</v>
      </c>
      <c r="K83" s="129">
        <v>0.96873138063161424</v>
      </c>
      <c r="L83" s="129">
        <v>2.4482017485442631</v>
      </c>
      <c r="M83" s="129">
        <v>1.4307242223676311</v>
      </c>
      <c r="N83" s="129">
        <v>1.6066141195013213</v>
      </c>
      <c r="O83" s="129">
        <v>1.6291769839572114</v>
      </c>
      <c r="P83" s="129">
        <v>1.5249017353133911</v>
      </c>
      <c r="Q83" s="129">
        <v>0.45883687776886406</v>
      </c>
      <c r="R83" s="129">
        <v>-0.72121289620857709</v>
      </c>
      <c r="S83" s="129">
        <v>0.34813711416859211</v>
      </c>
      <c r="T83" s="129">
        <v>2.1008661046469621</v>
      </c>
      <c r="U83" s="129">
        <v>1.8509121804709483</v>
      </c>
      <c r="V83" s="129">
        <v>2.9908858583669544</v>
      </c>
      <c r="W83" s="129">
        <v>3.6516548448047459</v>
      </c>
      <c r="X83" s="129">
        <v>3.2206012726323352</v>
      </c>
      <c r="Y83" s="129">
        <v>5.7514700622876029</v>
      </c>
      <c r="Z83" s="129">
        <v>3.5925845414638551</v>
      </c>
      <c r="AA83" s="129">
        <v>5.4602348871296442</v>
      </c>
      <c r="AB83" s="129">
        <v>4.5526555117001095</v>
      </c>
      <c r="AC83" s="129">
        <v>4.2301815102997207</v>
      </c>
      <c r="AD83" s="129">
        <v>4.0722478684967607</v>
      </c>
      <c r="AE83" s="129">
        <v>6.5619980412854346</v>
      </c>
      <c r="AF83" s="129">
        <v>4.3488319222531837</v>
      </c>
      <c r="AG83" s="129">
        <v>3.9058528577527216</v>
      </c>
      <c r="AH83" s="129">
        <v>5.1414295109472707</v>
      </c>
      <c r="AI83" s="129">
        <v>5.5149188717903419</v>
      </c>
      <c r="AJ83" s="129">
        <v>6.4934083311909143</v>
      </c>
      <c r="AK83" s="129">
        <v>4.541650321709148</v>
      </c>
      <c r="AL83" s="129">
        <v>7.3404792070244689</v>
      </c>
      <c r="AM83" s="129">
        <v>9.6687463434108452</v>
      </c>
      <c r="AN83" s="2"/>
      <c r="AO83" s="2"/>
      <c r="AP83" s="130">
        <v>2.3282671363863763</v>
      </c>
      <c r="AQ83" s="131">
        <v>0.31718189926324453</v>
      </c>
      <c r="AR83" s="2"/>
      <c r="AS83" s="2"/>
      <c r="AT83" s="131">
        <v>6.6113861007180835E-2</v>
      </c>
      <c r="AU83" s="131">
        <v>9.6036555519587938E-2</v>
      </c>
      <c r="AV83" s="131">
        <v>0.12462078769760539</v>
      </c>
      <c r="AW83" s="2"/>
      <c r="AX83" s="2"/>
      <c r="AY83" s="132">
        <v>2.8584232178017449E-2</v>
      </c>
      <c r="AZ83" s="133">
        <v>0.29763908152856766</v>
      </c>
      <c r="BA83" s="2"/>
      <c r="BB83" s="2"/>
      <c r="BC83" s="134">
        <v>1020.8249767833554</v>
      </c>
      <c r="BD83" s="134">
        <v>1502.6569512844358</v>
      </c>
      <c r="BE83" s="134">
        <v>2038.0999880714262</v>
      </c>
      <c r="BF83" s="2"/>
      <c r="BG83" s="2"/>
      <c r="BH83" s="135">
        <v>535.44303678699043</v>
      </c>
      <c r="BI83" s="136">
        <v>0.35633085537541109</v>
      </c>
      <c r="BJ83" s="2"/>
      <c r="BK83" s="2"/>
    </row>
    <row r="84" spans="1:63" ht="10.15" x14ac:dyDescent="0.3">
      <c r="A84" s="1"/>
      <c r="B84" s="2"/>
      <c r="C84" s="124"/>
      <c r="D84" s="125" t="s">
        <v>74</v>
      </c>
      <c r="E84" s="125"/>
      <c r="F84" s="125"/>
      <c r="G84" s="125"/>
      <c r="H84" s="125"/>
      <c r="I84" s="125"/>
      <c r="J84" s="685">
        <v>4.4447667053969124E-2</v>
      </c>
      <c r="K84" s="685">
        <v>2.5331436194225728E-2</v>
      </c>
      <c r="L84" s="685">
        <v>5.5439264907999455E-2</v>
      </c>
      <c r="M84" s="685">
        <v>3.6048637956820784E-2</v>
      </c>
      <c r="N84" s="685">
        <v>3.8637465175853973E-2</v>
      </c>
      <c r="O84" s="685">
        <v>3.6073909188293764E-2</v>
      </c>
      <c r="P84" s="685">
        <v>3.286273674908928E-2</v>
      </c>
      <c r="Q84" s="685">
        <v>1.0280285385694672E-2</v>
      </c>
      <c r="R84" s="685">
        <v>-1.66387066732997E-2</v>
      </c>
      <c r="S84" s="685">
        <v>6.5096504706622527E-3</v>
      </c>
      <c r="T84" s="685">
        <v>3.5338368298120065E-2</v>
      </c>
      <c r="U84" s="685">
        <v>3.2583585862205312E-2</v>
      </c>
      <c r="V84" s="685">
        <v>5.1419268326625626E-2</v>
      </c>
      <c r="W84" s="685">
        <v>6.5658238217103829E-2</v>
      </c>
      <c r="X84" s="685">
        <v>4.6565888167171887E-2</v>
      </c>
      <c r="Y84" s="685">
        <v>9.0798610360140974E-2</v>
      </c>
      <c r="Z84" s="685">
        <v>5.6975906745365498E-2</v>
      </c>
      <c r="AA84" s="685">
        <v>8.0729510874179622E-2</v>
      </c>
      <c r="AB84" s="685">
        <v>7.2651492825811112E-2</v>
      </c>
      <c r="AC84" s="685">
        <v>6.7615438388239787E-2</v>
      </c>
      <c r="AD84" s="685">
        <v>6.7430892020845859E-2</v>
      </c>
      <c r="AE84" s="685">
        <v>0.10393233659047174</v>
      </c>
      <c r="AF84" s="685">
        <v>5.8895764066663935E-2</v>
      </c>
      <c r="AG84" s="685">
        <v>5.1236691462815946E-2</v>
      </c>
      <c r="AH84" s="685">
        <v>7.0916094272291272E-2</v>
      </c>
      <c r="AI84" s="685">
        <v>9.2347361930489549E-2</v>
      </c>
      <c r="AJ84" s="685">
        <v>9.3961222093090088E-2</v>
      </c>
      <c r="AK84" s="685">
        <v>6.6113861007180835E-2</v>
      </c>
      <c r="AL84" s="685">
        <v>9.6036555519587938E-2</v>
      </c>
      <c r="AM84" s="685">
        <v>0.12462078769760539</v>
      </c>
      <c r="AN84" s="2"/>
      <c r="AO84" s="2"/>
      <c r="AP84" s="137"/>
      <c r="AQ84" s="138"/>
      <c r="AR84" s="2"/>
      <c r="AS84" s="2"/>
      <c r="AT84" s="138"/>
      <c r="AU84" s="138"/>
      <c r="AV84" s="138"/>
      <c r="AW84" s="2"/>
      <c r="AX84" s="2"/>
      <c r="AY84" s="139"/>
      <c r="AZ84" s="140"/>
      <c r="BA84" s="2"/>
      <c r="BB84" s="2"/>
      <c r="BC84" s="141"/>
      <c r="BD84" s="141"/>
      <c r="BE84" s="141"/>
      <c r="BF84" s="2"/>
      <c r="BG84" s="2"/>
      <c r="BH84" s="142"/>
      <c r="BI84" s="143"/>
      <c r="BJ84" s="2"/>
      <c r="BK84" s="2"/>
    </row>
    <row r="85" spans="1:63" ht="10.15" x14ac:dyDescent="0.3">
      <c r="A85" s="1"/>
      <c r="B85" s="2"/>
      <c r="C85" s="2" t="s">
        <v>38</v>
      </c>
      <c r="D85" s="2" t="s">
        <v>75</v>
      </c>
      <c r="E85" s="2"/>
      <c r="F85" s="2"/>
      <c r="G85" s="2"/>
      <c r="H85" s="2"/>
      <c r="I85" s="2"/>
      <c r="J85" s="10">
        <v>-0.4010053625608152</v>
      </c>
      <c r="K85" s="10">
        <v>-0.41151723252865535</v>
      </c>
      <c r="L85" s="10">
        <v>-0.47445961135539033</v>
      </c>
      <c r="M85" s="10">
        <v>-0.40486970133588907</v>
      </c>
      <c r="N85" s="10">
        <v>-0.43235313636315603</v>
      </c>
      <c r="O85" s="10">
        <v>-0.44275255365254595</v>
      </c>
      <c r="P85" s="10">
        <v>-0.46307344464665967</v>
      </c>
      <c r="Q85" s="10">
        <v>-0.48388685480033855</v>
      </c>
      <c r="R85" s="10">
        <v>-0.38781019862046773</v>
      </c>
      <c r="S85" s="10">
        <v>-0.4654349104212322</v>
      </c>
      <c r="T85" s="10">
        <v>-0.45026598332085427</v>
      </c>
      <c r="U85" s="10">
        <v>-0.32761961452668975</v>
      </c>
      <c r="V85" s="10">
        <v>-0.40134631338702986</v>
      </c>
      <c r="W85" s="10">
        <v>-0.44137968347463669</v>
      </c>
      <c r="X85" s="10">
        <v>-0.57055123732687274</v>
      </c>
      <c r="Y85" s="10">
        <v>-0.66273902256137063</v>
      </c>
      <c r="Z85" s="10">
        <v>-0.52862968993910819</v>
      </c>
      <c r="AA85" s="10">
        <v>-0.48548438742141159</v>
      </c>
      <c r="AB85" s="10">
        <v>-0.47304726612381609</v>
      </c>
      <c r="AC85" s="10">
        <v>-0.46203651750380492</v>
      </c>
      <c r="AD85" s="10">
        <v>-0.39540541061070922</v>
      </c>
      <c r="AE85" s="10">
        <v>-0.4151476008771261</v>
      </c>
      <c r="AF85" s="10">
        <v>-0.37398102970041436</v>
      </c>
      <c r="AG85" s="10">
        <v>-0.32912614574255794</v>
      </c>
      <c r="AH85" s="10">
        <v>-0.33320444845395919</v>
      </c>
      <c r="AI85" s="10">
        <v>-0.21071860479899848</v>
      </c>
      <c r="AJ85" s="10">
        <v>-0.28029035221294935</v>
      </c>
      <c r="AK85" s="10">
        <v>-0.22977057837594439</v>
      </c>
      <c r="AL85" s="10">
        <v>-0.17726270813293765</v>
      </c>
      <c r="AM85" s="10">
        <v>-0.21220961151532663</v>
      </c>
      <c r="AN85" s="2"/>
      <c r="AO85" s="2"/>
      <c r="AP85" s="54">
        <v>-3.4946903382388983E-2</v>
      </c>
      <c r="AQ85" s="55">
        <v>-0.19714752048231518</v>
      </c>
      <c r="AR85" s="2"/>
      <c r="AS85" s="2"/>
      <c r="AT85" s="55">
        <v>-3.3448237988894618E-3</v>
      </c>
      <c r="AU85" s="55">
        <v>-2.3191537542767721E-3</v>
      </c>
      <c r="AV85" s="55">
        <v>-2.7351766200863609E-3</v>
      </c>
      <c r="AW85" s="2"/>
      <c r="AX85" s="2"/>
      <c r="AY85" s="56">
        <v>-4.1602286580958879E-4</v>
      </c>
      <c r="AZ85" s="57">
        <v>-0.17938563367883537</v>
      </c>
      <c r="BA85" s="2"/>
      <c r="BB85" s="2"/>
      <c r="BC85" s="27">
        <v>-51.645443554943668</v>
      </c>
      <c r="BD85" s="27">
        <v>-36.287145984224694</v>
      </c>
      <c r="BE85" s="27">
        <v>-44.732211533584866</v>
      </c>
      <c r="BF85" s="2"/>
      <c r="BG85" s="2"/>
      <c r="BH85" s="58">
        <v>-8.445065549360173</v>
      </c>
      <c r="BI85" s="59">
        <v>-0.23272884434150709</v>
      </c>
      <c r="BJ85" s="2"/>
      <c r="BK85" s="2"/>
    </row>
    <row r="86" spans="1:63" ht="10.15" x14ac:dyDescent="0.3">
      <c r="A86" s="1"/>
      <c r="B86" s="2"/>
      <c r="C86" s="2" t="s">
        <v>38</v>
      </c>
      <c r="D86" s="2" t="s">
        <v>76</v>
      </c>
      <c r="E86" s="2"/>
      <c r="F86" s="2"/>
      <c r="G86" s="2"/>
      <c r="H86" s="2"/>
      <c r="I86" s="2"/>
      <c r="J86" s="10">
        <v>-5.2788723000656887E-2</v>
      </c>
      <c r="K86" s="10">
        <v>-6.9057518161760784E-2</v>
      </c>
      <c r="L86" s="10">
        <v>-3.2276942844724529E-2</v>
      </c>
      <c r="M86" s="10">
        <v>-3.0572744496271703E-2</v>
      </c>
      <c r="N86" s="10">
        <v>-2.3003134015729367E-2</v>
      </c>
      <c r="O86" s="10">
        <v>-3.6763928575573701E-2</v>
      </c>
      <c r="P86" s="10">
        <v>-1.3212437969846736E-2</v>
      </c>
      <c r="Q86" s="10">
        <v>-4.6577469983150516E-2</v>
      </c>
      <c r="R86" s="10">
        <v>-3.0122545338848242E-2</v>
      </c>
      <c r="S86" s="10">
        <v>-4.657364221848443E-2</v>
      </c>
      <c r="T86" s="10">
        <v>-5.9859908994038515E-2</v>
      </c>
      <c r="U86" s="10">
        <v>-5.707399734178991E-2</v>
      </c>
      <c r="V86" s="10">
        <v>-6.2583955738349337E-2</v>
      </c>
      <c r="W86" s="10">
        <v>-5.806677888894092E-2</v>
      </c>
      <c r="X86" s="10">
        <v>-4.8322166858615956E-2</v>
      </c>
      <c r="Y86" s="10">
        <v>-4.3263838374217996E-2</v>
      </c>
      <c r="Z86" s="10">
        <v>-4.2368386181913478E-2</v>
      </c>
      <c r="AA86" s="10">
        <v>-5.1699238061681758E-2</v>
      </c>
      <c r="AB86" s="10">
        <v>-6.5038208483280568E-2</v>
      </c>
      <c r="AC86" s="10">
        <v>-5.0438635210553022E-2</v>
      </c>
      <c r="AD86" s="10">
        <v>-6.6861218964919755E-2</v>
      </c>
      <c r="AE86" s="10">
        <v>-5.0170693611327338E-2</v>
      </c>
      <c r="AF86" s="10">
        <v>-7.0484738981547668E-2</v>
      </c>
      <c r="AG86" s="10">
        <v>-6.6777375945757514E-2</v>
      </c>
      <c r="AH86" s="10">
        <v>-6.9418577292313072E-2</v>
      </c>
      <c r="AI86" s="10">
        <v>-7.4006226375421147E-2</v>
      </c>
      <c r="AJ86" s="10">
        <v>-6.1326173713562443E-2</v>
      </c>
      <c r="AK86" s="10">
        <v>-7.5900039525691743E-2</v>
      </c>
      <c r="AL86" s="10">
        <v>-8.0913792198840553E-2</v>
      </c>
      <c r="AM86" s="10">
        <v>-0.10763068319718423</v>
      </c>
      <c r="AN86" s="2"/>
      <c r="AO86" s="2"/>
      <c r="AP86" s="54">
        <v>-2.6716890998343679E-2</v>
      </c>
      <c r="AQ86" s="55">
        <v>-0.33018957920905007</v>
      </c>
      <c r="AR86" s="2"/>
      <c r="AS86" s="2"/>
      <c r="AT86" s="55">
        <v>-1.1048945445347909E-3</v>
      </c>
      <c r="AU86" s="55">
        <v>-1.0586068944065943E-3</v>
      </c>
      <c r="AV86" s="55">
        <v>-1.3872553942430562E-3</v>
      </c>
      <c r="AW86" s="2"/>
      <c r="AX86" s="2"/>
      <c r="AY86" s="56">
        <v>-3.2864849983646189E-4</v>
      </c>
      <c r="AZ86" s="57">
        <v>-0.31045376860188212</v>
      </c>
      <c r="BA86" s="2"/>
      <c r="BB86" s="2"/>
      <c r="BC86" s="27">
        <v>-17.060022370351035</v>
      </c>
      <c r="BD86" s="27">
        <v>-16.563724093928467</v>
      </c>
      <c r="BE86" s="27">
        <v>-22.68774940918723</v>
      </c>
      <c r="BF86" s="2"/>
      <c r="BG86" s="2"/>
      <c r="BH86" s="58">
        <v>-6.1240253152587627</v>
      </c>
      <c r="BI86" s="59">
        <v>-0.36972514638199999</v>
      </c>
      <c r="BJ86" s="2"/>
      <c r="BK86" s="2"/>
    </row>
    <row r="87" spans="1:63" ht="10.15" x14ac:dyDescent="0.3">
      <c r="A87" s="1"/>
      <c r="B87" s="2"/>
      <c r="C87" s="122" t="s">
        <v>22</v>
      </c>
      <c r="D87" s="122" t="s">
        <v>77</v>
      </c>
      <c r="E87" s="122"/>
      <c r="F87" s="123"/>
      <c r="G87" s="122"/>
      <c r="H87" s="122"/>
      <c r="I87" s="122"/>
      <c r="J87" s="129">
        <v>1.405071802021816</v>
      </c>
      <c r="K87" s="129">
        <v>0.48815662994119813</v>
      </c>
      <c r="L87" s="129">
        <v>1.9414651943441483</v>
      </c>
      <c r="M87" s="129">
        <v>0.99528177653547034</v>
      </c>
      <c r="N87" s="129">
        <v>1.1512578491224359</v>
      </c>
      <c r="O87" s="129">
        <v>1.1496605017290917</v>
      </c>
      <c r="P87" s="129">
        <v>1.0486158526968845</v>
      </c>
      <c r="Q87" s="129">
        <v>-7.1627447014625006E-2</v>
      </c>
      <c r="R87" s="129">
        <v>-1.139145640167893</v>
      </c>
      <c r="S87" s="129">
        <v>-0.16387143847112451</v>
      </c>
      <c r="T87" s="129">
        <v>1.5907402123320693</v>
      </c>
      <c r="U87" s="129">
        <v>1.4662185686024687</v>
      </c>
      <c r="V87" s="129">
        <v>2.5269555892415752</v>
      </c>
      <c r="W87" s="129">
        <v>3.152208382441168</v>
      </c>
      <c r="X87" s="129">
        <v>2.6017278684468463</v>
      </c>
      <c r="Y87" s="129">
        <v>5.0454672013520145</v>
      </c>
      <c r="Z87" s="129">
        <v>3.0215864653428337</v>
      </c>
      <c r="AA87" s="129">
        <v>4.9230512616465507</v>
      </c>
      <c r="AB87" s="129">
        <v>4.0145700370930131</v>
      </c>
      <c r="AC87" s="129">
        <v>3.7177063575853628</v>
      </c>
      <c r="AD87" s="129">
        <v>3.6099812389211317</v>
      </c>
      <c r="AE87" s="129">
        <v>6.0966797467969815</v>
      </c>
      <c r="AF87" s="129">
        <v>3.904366153571222</v>
      </c>
      <c r="AG87" s="129">
        <v>3.5099493360644058</v>
      </c>
      <c r="AH87" s="129">
        <v>4.7388064852009979</v>
      </c>
      <c r="AI87" s="129">
        <v>5.2301940406159222</v>
      </c>
      <c r="AJ87" s="129">
        <v>6.1517918052644021</v>
      </c>
      <c r="AK87" s="129">
        <v>4.2359797038075113</v>
      </c>
      <c r="AL87" s="129">
        <v>7.0823027066926905</v>
      </c>
      <c r="AM87" s="129">
        <v>9.3489060486983337</v>
      </c>
      <c r="AN87" s="2"/>
      <c r="AO87" s="2"/>
      <c r="AP87" s="130">
        <v>2.2666033420056433</v>
      </c>
      <c r="AQ87" s="131">
        <v>0.320037625596507</v>
      </c>
      <c r="AR87" s="2"/>
      <c r="AS87" s="2"/>
      <c r="AT87" s="131">
        <v>6.1664142663756576E-2</v>
      </c>
      <c r="AU87" s="131">
        <v>9.2658794870904573E-2</v>
      </c>
      <c r="AV87" s="131">
        <v>0.12049835568327597</v>
      </c>
      <c r="AW87" s="2"/>
      <c r="AX87" s="2"/>
      <c r="AY87" s="132">
        <v>2.7839560812371392E-2</v>
      </c>
      <c r="AZ87" s="133">
        <v>0.30045243790574255</v>
      </c>
      <c r="BA87" s="2"/>
      <c r="BB87" s="2"/>
      <c r="BC87" s="134">
        <v>952.11951085806061</v>
      </c>
      <c r="BD87" s="134">
        <v>1449.8060812062827</v>
      </c>
      <c r="BE87" s="134">
        <v>1970.6800271286538</v>
      </c>
      <c r="BF87" s="2"/>
      <c r="BG87" s="2"/>
      <c r="BH87" s="135">
        <v>520.87394592237115</v>
      </c>
      <c r="BI87" s="136">
        <v>0.35927145890365436</v>
      </c>
      <c r="BJ87" s="2"/>
      <c r="BK87" s="2"/>
    </row>
    <row r="88" spans="1:63" ht="10.15" x14ac:dyDescent="0.3">
      <c r="A88" s="1"/>
      <c r="B88" s="2"/>
      <c r="C88" s="124"/>
      <c r="D88" s="125" t="s">
        <v>78</v>
      </c>
      <c r="E88" s="125"/>
      <c r="F88" s="125"/>
      <c r="G88" s="125"/>
      <c r="H88" s="125"/>
      <c r="I88" s="125"/>
      <c r="J88" s="685">
        <v>3.3596917378681992E-2</v>
      </c>
      <c r="K88" s="685">
        <v>1.2764847687788601E-2</v>
      </c>
      <c r="L88" s="685">
        <v>4.3964270217071076E-2</v>
      </c>
      <c r="M88" s="685">
        <v>2.5077196476044158E-2</v>
      </c>
      <c r="N88" s="685">
        <v>2.7686601601449503E-2</v>
      </c>
      <c r="O88" s="685">
        <v>2.5456257328168058E-2</v>
      </c>
      <c r="P88" s="685">
        <v>2.2598431046455168E-2</v>
      </c>
      <c r="Q88" s="685">
        <v>-1.6048199969009476E-3</v>
      </c>
      <c r="R88" s="685">
        <v>-2.6280603500800751E-2</v>
      </c>
      <c r="S88" s="685">
        <v>-3.0641541598321626E-3</v>
      </c>
      <c r="T88" s="685">
        <v>2.6757613617392734E-2</v>
      </c>
      <c r="U88" s="685">
        <v>2.5811412949188362E-2</v>
      </c>
      <c r="V88" s="685">
        <v>4.3443385553878659E-2</v>
      </c>
      <c r="W88" s="685">
        <v>5.6677987838508422E-2</v>
      </c>
      <c r="X88" s="685">
        <v>3.7617748584098339E-2</v>
      </c>
      <c r="Y88" s="685">
        <v>7.9652924476532563E-2</v>
      </c>
      <c r="Z88" s="685">
        <v>4.7920272073064013E-2</v>
      </c>
      <c r="AA88" s="685">
        <v>7.2787257064350255E-2</v>
      </c>
      <c r="AB88" s="685">
        <v>6.4064699272548806E-2</v>
      </c>
      <c r="AC88" s="685">
        <v>5.9424009242825572E-2</v>
      </c>
      <c r="AD88" s="685">
        <v>5.9776384684763408E-2</v>
      </c>
      <c r="AE88" s="685">
        <v>9.6562383521268363E-2</v>
      </c>
      <c r="AF88" s="685">
        <v>5.2876411855314602E-2</v>
      </c>
      <c r="AG88" s="685">
        <v>4.6043258087689373E-2</v>
      </c>
      <c r="AH88" s="685">
        <v>6.5362686919487309E-2</v>
      </c>
      <c r="AI88" s="685">
        <v>8.7579642287403336E-2</v>
      </c>
      <c r="AJ88" s="685">
        <v>8.9017946601070652E-2</v>
      </c>
      <c r="AK88" s="685">
        <v>6.1664142663756576E-2</v>
      </c>
      <c r="AL88" s="685">
        <v>9.2658794870904573E-2</v>
      </c>
      <c r="AM88" s="685">
        <v>0.12049835568327597</v>
      </c>
      <c r="AN88" s="2"/>
      <c r="AO88" s="2"/>
      <c r="AP88" s="137"/>
      <c r="AQ88" s="138"/>
      <c r="AR88" s="2"/>
      <c r="AS88" s="2"/>
      <c r="AT88" s="138"/>
      <c r="AU88" s="138"/>
      <c r="AV88" s="138"/>
      <c r="AW88" s="2"/>
      <c r="AX88" s="2"/>
      <c r="AY88" s="139"/>
      <c r="AZ88" s="140"/>
      <c r="BA88" s="2"/>
      <c r="BB88" s="2"/>
      <c r="BC88" s="141"/>
      <c r="BD88" s="141"/>
      <c r="BE88" s="141"/>
      <c r="BF88" s="2"/>
      <c r="BG88" s="2"/>
      <c r="BH88" s="142"/>
      <c r="BI88" s="143"/>
      <c r="BJ88" s="2"/>
      <c r="BK88" s="2"/>
    </row>
    <row r="89" spans="1:63" ht="10.15" x14ac:dyDescent="0.3">
      <c r="A89" s="1"/>
      <c r="B89" s="2"/>
      <c r="C89" s="2" t="s">
        <v>38</v>
      </c>
      <c r="D89" s="2" t="s">
        <v>79</v>
      </c>
      <c r="E89" s="2"/>
      <c r="F89" s="2"/>
      <c r="G89" s="2"/>
      <c r="H89" s="2"/>
      <c r="I89" s="2"/>
      <c r="J89" s="10">
        <v>-1.1398044064299788</v>
      </c>
      <c r="K89" s="10">
        <v>-1.0533319528601406</v>
      </c>
      <c r="L89" s="10">
        <v>-0.96883657014017166</v>
      </c>
      <c r="M89" s="10">
        <v>-1.0468065075285016</v>
      </c>
      <c r="N89" s="10">
        <v>-1.8282992242591223</v>
      </c>
      <c r="O89" s="10">
        <v>-1.6218614819930131</v>
      </c>
      <c r="P89" s="10">
        <v>-1.5444188914716315</v>
      </c>
      <c r="Q89" s="10">
        <v>-2.3318671988594168</v>
      </c>
      <c r="R89" s="10">
        <v>-2.4291958707662054</v>
      </c>
      <c r="S89" s="10">
        <v>-2.5757258985481566</v>
      </c>
      <c r="T89" s="10">
        <v>-2.4147022480776434</v>
      </c>
      <c r="U89" s="10">
        <v>-2.5825861918808006</v>
      </c>
      <c r="V89" s="10">
        <v>-2.7358867179845228</v>
      </c>
      <c r="W89" s="10">
        <v>-2.4936674797414398</v>
      </c>
      <c r="X89" s="10">
        <v>-2.8369433878946655</v>
      </c>
      <c r="Y89" s="10">
        <v>-2.8245066598012998</v>
      </c>
      <c r="Z89" s="10">
        <v>-2.9810993749925538</v>
      </c>
      <c r="AA89" s="10">
        <v>-2.5356875904251202</v>
      </c>
      <c r="AB89" s="10">
        <v>-2.4189319988722842</v>
      </c>
      <c r="AC89" s="10">
        <v>-2.346454626570027</v>
      </c>
      <c r="AD89" s="10">
        <v>-2.5722108365559562</v>
      </c>
      <c r="AE89" s="10">
        <v>-2.3795315785724815</v>
      </c>
      <c r="AF89" s="10">
        <v>-2.4584420891330585</v>
      </c>
      <c r="AG89" s="10">
        <v>-2.4849902501099583</v>
      </c>
      <c r="AH89" s="10">
        <v>-2.3284406371886277</v>
      </c>
      <c r="AI89" s="10">
        <v>-2.0913120957843727</v>
      </c>
      <c r="AJ89" s="10">
        <v>-2.3653429063006768</v>
      </c>
      <c r="AK89" s="10">
        <v>-2.1507273277630459</v>
      </c>
      <c r="AL89" s="10">
        <v>-2.4586675577525496</v>
      </c>
      <c r="AM89" s="10">
        <v>-2.4440866176354703</v>
      </c>
      <c r="AN89" s="2"/>
      <c r="AO89" s="2"/>
      <c r="AP89" s="54">
        <v>1.4580940117079333E-2</v>
      </c>
      <c r="AQ89" s="55">
        <v>5.9304236032656915E-3</v>
      </c>
      <c r="AR89" s="2"/>
      <c r="AS89" s="2"/>
      <c r="AT89" s="55">
        <v>-3.1308638389086804E-2</v>
      </c>
      <c r="AU89" s="55">
        <v>-3.2167104729123895E-2</v>
      </c>
      <c r="AV89" s="55">
        <v>-3.1501912313428242E-2</v>
      </c>
      <c r="AW89" s="2"/>
      <c r="AX89" s="2"/>
      <c r="AY89" s="56">
        <v>6.6519241569565346E-4</v>
      </c>
      <c r="AZ89" s="57">
        <v>2.0679275343465787E-2</v>
      </c>
      <c r="BA89" s="2"/>
      <c r="BB89" s="2"/>
      <c r="BC89" s="27">
        <v>-483.41814514790872</v>
      </c>
      <c r="BD89" s="27">
        <v>-503.30963311208802</v>
      </c>
      <c r="BE89" s="27">
        <v>-515.19532412214801</v>
      </c>
      <c r="BF89" s="2"/>
      <c r="BG89" s="2"/>
      <c r="BH89" s="58">
        <v>-11.885691010059986</v>
      </c>
      <c r="BI89" s="59">
        <v>-2.361506760076857E-2</v>
      </c>
      <c r="BJ89" s="2"/>
      <c r="BK89" s="2"/>
    </row>
    <row r="90" spans="1:63" ht="10.15" x14ac:dyDescent="0.3">
      <c r="A90" s="1"/>
      <c r="B90" s="2"/>
      <c r="C90" s="2"/>
      <c r="D90" s="2"/>
      <c r="E90" s="2" t="s">
        <v>149</v>
      </c>
      <c r="F90" s="2"/>
      <c r="G90" s="2"/>
      <c r="H90" s="2"/>
      <c r="I90" s="2"/>
      <c r="J90" s="10">
        <v>-1.1398044064299788</v>
      </c>
      <c r="K90" s="10">
        <v>-1.0533319528601406</v>
      </c>
      <c r="L90" s="10">
        <v>-0.96883657014017166</v>
      </c>
      <c r="M90" s="10">
        <v>-1.0468065075285016</v>
      </c>
      <c r="N90" s="10">
        <v>-1.8282992242591223</v>
      </c>
      <c r="O90" s="10">
        <v>-1.6218614819930131</v>
      </c>
      <c r="P90" s="10">
        <v>-1.5277875649874917</v>
      </c>
      <c r="Q90" s="10">
        <v>-2.1938481147415412</v>
      </c>
      <c r="R90" s="10">
        <v>-2.2611480687241494</v>
      </c>
      <c r="S90" s="10">
        <v>-2.4149965291917472</v>
      </c>
      <c r="T90" s="10">
        <v>-2.2529218719580686</v>
      </c>
      <c r="U90" s="10">
        <v>-2.4191805933171668</v>
      </c>
      <c r="V90" s="10">
        <v>-2.5659415463415494</v>
      </c>
      <c r="W90" s="10">
        <v>-2.3245480244976346</v>
      </c>
      <c r="X90" s="10">
        <v>-2.6649852696340242</v>
      </c>
      <c r="Y90" s="10">
        <v>-2.641868428446422</v>
      </c>
      <c r="Z90" s="10">
        <v>-2.7964471109045643</v>
      </c>
      <c r="AA90" s="10">
        <v>-2.4987583917816347</v>
      </c>
      <c r="AB90" s="10">
        <v>-1.4124808133910438</v>
      </c>
      <c r="AC90" s="10">
        <v>-2.4934726382546919</v>
      </c>
      <c r="AD90" s="10">
        <v>-2.7290646659837066</v>
      </c>
      <c r="AE90" s="10">
        <v>-2.5113461086435582</v>
      </c>
      <c r="AF90" s="10">
        <v>-1.0515839043137636</v>
      </c>
      <c r="AG90" s="10">
        <v>-0.93111849558440551</v>
      </c>
      <c r="AH90" s="10">
        <v>-0.88815579412708756</v>
      </c>
      <c r="AI90" s="10">
        <v>-0.754159710221466</v>
      </c>
      <c r="AJ90" s="10">
        <v>-0.78554010600007906</v>
      </c>
      <c r="AK90" s="10">
        <v>-0.54537632511132239</v>
      </c>
      <c r="AL90" s="10">
        <v>-0.69715459165565041</v>
      </c>
      <c r="AM90" s="10">
        <v>-0.6453725943631633</v>
      </c>
      <c r="AN90" s="2"/>
      <c r="AO90" s="2"/>
      <c r="AP90" s="54">
        <v>5.1781997292487114E-2</v>
      </c>
      <c r="AQ90" s="55">
        <v>7.4276204893826608E-2</v>
      </c>
      <c r="AR90" s="2"/>
      <c r="AS90" s="2"/>
      <c r="AT90" s="55">
        <v>-7.9391701255960671E-3</v>
      </c>
      <c r="AU90" s="55">
        <v>-9.1209747700400166E-3</v>
      </c>
      <c r="AV90" s="55">
        <v>-8.3182284663817531E-3</v>
      </c>
      <c r="AW90" s="2"/>
      <c r="AX90" s="2"/>
      <c r="AY90" s="56">
        <v>8.0274630365826348E-4</v>
      </c>
      <c r="AZ90" s="57">
        <v>8.8011021178906468E-2</v>
      </c>
      <c r="BA90" s="2"/>
      <c r="BB90" s="2"/>
      <c r="BC90" s="27">
        <v>-122.58402452490952</v>
      </c>
      <c r="BD90" s="27">
        <v>-142.7133248015661</v>
      </c>
      <c r="BE90" s="27">
        <v>-136.03975429240373</v>
      </c>
      <c r="BF90" s="2"/>
      <c r="BG90" s="2"/>
      <c r="BH90" s="58">
        <v>6.6735705091623743</v>
      </c>
      <c r="BI90" s="59">
        <v>4.6762070174186987E-2</v>
      </c>
      <c r="BJ90" s="2"/>
      <c r="BK90" s="2"/>
    </row>
    <row r="91" spans="1:63" ht="10.15" x14ac:dyDescent="0.3">
      <c r="A91" s="1"/>
      <c r="B91" s="2"/>
      <c r="C91" s="2"/>
      <c r="D91" s="2"/>
      <c r="E91" s="2" t="s">
        <v>150</v>
      </c>
      <c r="F91" s="2"/>
      <c r="G91" s="2"/>
      <c r="H91" s="2"/>
      <c r="I91" s="2"/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-1.66313264841398E-2</v>
      </c>
      <c r="Q91" s="10">
        <v>-0.13801908411787578</v>
      </c>
      <c r="R91" s="10">
        <v>-0.16804780204205594</v>
      </c>
      <c r="S91" s="10">
        <v>-0.16072936935640944</v>
      </c>
      <c r="T91" s="10">
        <v>-0.16178037611957491</v>
      </c>
      <c r="U91" s="10">
        <v>-0.16340559856363382</v>
      </c>
      <c r="V91" s="10">
        <v>-0.16994517164297321</v>
      </c>
      <c r="W91" s="10">
        <v>-0.16911945524380531</v>
      </c>
      <c r="X91" s="10">
        <v>-0.17195811826064125</v>
      </c>
      <c r="Y91" s="10">
        <v>-0.18263823135487783</v>
      </c>
      <c r="Z91" s="10">
        <v>-0.18465226408798954</v>
      </c>
      <c r="AA91" s="10">
        <v>-3.6929198643485511E-2</v>
      </c>
      <c r="AB91" s="10">
        <v>-1.0064511854812406</v>
      </c>
      <c r="AC91" s="10">
        <v>0.14701801168466508</v>
      </c>
      <c r="AD91" s="10">
        <v>0.1568538294277502</v>
      </c>
      <c r="AE91" s="10">
        <v>0.13181453007107646</v>
      </c>
      <c r="AF91" s="10">
        <v>-1.4068581848192949</v>
      </c>
      <c r="AG91" s="10">
        <v>-1.5538717545255527</v>
      </c>
      <c r="AH91" s="10">
        <v>-1.4402848430615403</v>
      </c>
      <c r="AI91" s="10">
        <v>-1.3371523855629068</v>
      </c>
      <c r="AJ91" s="10">
        <v>-1.5798028003005977</v>
      </c>
      <c r="AK91" s="10">
        <v>-1.6053510026517235</v>
      </c>
      <c r="AL91" s="10">
        <v>-1.7615129660968993</v>
      </c>
      <c r="AM91" s="10">
        <v>-1.7987140232723071</v>
      </c>
      <c r="AN91" s="2"/>
      <c r="AO91" s="2"/>
      <c r="AP91" s="54">
        <v>-3.7201057175407781E-2</v>
      </c>
      <c r="AQ91" s="55">
        <v>-2.1118809734246024E-2</v>
      </c>
      <c r="AR91" s="2"/>
      <c r="AS91" s="2"/>
      <c r="AT91" s="55">
        <v>-2.3369468263490741E-2</v>
      </c>
      <c r="AU91" s="55">
        <v>-2.304612995908388E-2</v>
      </c>
      <c r="AV91" s="55">
        <v>-2.3183683847046489E-2</v>
      </c>
      <c r="AW91" s="2"/>
      <c r="AX91" s="2"/>
      <c r="AY91" s="56">
        <v>-1.3755388796260828E-4</v>
      </c>
      <c r="AZ91" s="57">
        <v>-5.9686328336610783E-3</v>
      </c>
      <c r="BA91" s="2"/>
      <c r="BB91" s="2"/>
      <c r="BC91" s="27">
        <v>-360.83412062299919</v>
      </c>
      <c r="BD91" s="27">
        <v>-360.59630831052186</v>
      </c>
      <c r="BE91" s="27">
        <v>-379.15556982974431</v>
      </c>
      <c r="BF91" s="2"/>
      <c r="BG91" s="2"/>
      <c r="BH91" s="58">
        <v>-18.559261519222446</v>
      </c>
      <c r="BI91" s="59">
        <v>-5.1468251591861636E-2</v>
      </c>
      <c r="BJ91" s="2"/>
      <c r="BK91" s="2"/>
    </row>
    <row r="92" spans="1:63" ht="10.15" x14ac:dyDescent="0.3">
      <c r="A92" s="1"/>
      <c r="B92" s="2"/>
      <c r="C92" s="2"/>
      <c r="D92" s="2"/>
      <c r="E92" s="2" t="s">
        <v>151</v>
      </c>
      <c r="F92" s="2"/>
      <c r="G92" s="2"/>
      <c r="H92" s="2"/>
      <c r="I92" s="2"/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2"/>
      <c r="AO92" s="2"/>
      <c r="AP92" s="54">
        <v>0</v>
      </c>
      <c r="AQ92" s="55">
        <v>0</v>
      </c>
      <c r="AR92" s="2"/>
      <c r="AS92" s="2"/>
      <c r="AT92" s="55">
        <v>0</v>
      </c>
      <c r="AU92" s="55">
        <v>0</v>
      </c>
      <c r="AV92" s="55">
        <v>0</v>
      </c>
      <c r="AW92" s="2"/>
      <c r="AX92" s="2"/>
      <c r="AY92" s="56">
        <v>0</v>
      </c>
      <c r="AZ92" s="57">
        <v>0</v>
      </c>
      <c r="BA92" s="2"/>
      <c r="BB92" s="2"/>
      <c r="BC92" s="27">
        <v>0</v>
      </c>
      <c r="BD92" s="27">
        <v>0</v>
      </c>
      <c r="BE92" s="27">
        <v>0</v>
      </c>
      <c r="BF92" s="2"/>
      <c r="BG92" s="2"/>
      <c r="BH92" s="58">
        <v>0</v>
      </c>
      <c r="BI92" s="59">
        <v>0</v>
      </c>
      <c r="BJ92" s="2"/>
      <c r="BK92" s="2"/>
    </row>
    <row r="93" spans="1:63" ht="10.15" x14ac:dyDescent="0.3">
      <c r="A93" s="1"/>
      <c r="B93" s="2"/>
      <c r="C93" s="2"/>
      <c r="D93" s="2"/>
      <c r="E93" s="2" t="s">
        <v>152</v>
      </c>
      <c r="F93" s="2"/>
      <c r="G93" s="2"/>
      <c r="H93" s="2"/>
      <c r="I93" s="2"/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2"/>
      <c r="AO93" s="2"/>
      <c r="AP93" s="54">
        <v>0</v>
      </c>
      <c r="AQ93" s="55">
        <v>0</v>
      </c>
      <c r="AR93" s="2"/>
      <c r="AS93" s="2"/>
      <c r="AT93" s="55">
        <v>0</v>
      </c>
      <c r="AU93" s="55">
        <v>0</v>
      </c>
      <c r="AV93" s="55">
        <v>0</v>
      </c>
      <c r="AW93" s="2"/>
      <c r="AX93" s="2"/>
      <c r="AY93" s="56">
        <v>0</v>
      </c>
      <c r="AZ93" s="57">
        <v>0</v>
      </c>
      <c r="BA93" s="2"/>
      <c r="BB93" s="2"/>
      <c r="BC93" s="27">
        <v>0</v>
      </c>
      <c r="BD93" s="27">
        <v>0</v>
      </c>
      <c r="BE93" s="27">
        <v>0</v>
      </c>
      <c r="BF93" s="2"/>
      <c r="BG93" s="2"/>
      <c r="BH93" s="58">
        <v>0</v>
      </c>
      <c r="BI93" s="59">
        <v>0</v>
      </c>
      <c r="BJ93" s="2"/>
      <c r="BK93" s="2"/>
    </row>
    <row r="94" spans="1:63" ht="10.15" x14ac:dyDescent="0.3">
      <c r="A94" s="1"/>
      <c r="B94" s="2"/>
      <c r="C94" s="145" t="s">
        <v>22</v>
      </c>
      <c r="D94" s="146" t="s">
        <v>80</v>
      </c>
      <c r="E94" s="146"/>
      <c r="F94" s="146"/>
      <c r="G94" s="146"/>
      <c r="H94" s="146"/>
      <c r="I94" s="146"/>
      <c r="J94" s="150">
        <v>0.26526739559183721</v>
      </c>
      <c r="K94" s="150">
        <v>-0.56517532291894246</v>
      </c>
      <c r="L94" s="150">
        <v>0.97262862420397667</v>
      </c>
      <c r="M94" s="150">
        <v>-5.1524730993031231E-2</v>
      </c>
      <c r="N94" s="150">
        <v>-0.67704137513668639</v>
      </c>
      <c r="O94" s="150">
        <v>-0.47220098026392132</v>
      </c>
      <c r="P94" s="150">
        <v>-0.49580303877474696</v>
      </c>
      <c r="Q94" s="150">
        <v>-2.403494645874042</v>
      </c>
      <c r="R94" s="150">
        <v>-3.5683415109340983</v>
      </c>
      <c r="S94" s="150">
        <v>-2.7395973370192812</v>
      </c>
      <c r="T94" s="150">
        <v>-0.82396203574557414</v>
      </c>
      <c r="U94" s="150">
        <v>-1.1163676232783319</v>
      </c>
      <c r="V94" s="150">
        <v>-0.20893112874294761</v>
      </c>
      <c r="W94" s="150">
        <v>0.6585409026997282</v>
      </c>
      <c r="X94" s="150">
        <v>-0.23521551944781915</v>
      </c>
      <c r="Y94" s="150">
        <v>2.2209605415507148</v>
      </c>
      <c r="Z94" s="150">
        <v>4.0487090350279864E-2</v>
      </c>
      <c r="AA94" s="150">
        <v>2.3873636712214306</v>
      </c>
      <c r="AB94" s="150">
        <v>1.5956380382207289</v>
      </c>
      <c r="AC94" s="150">
        <v>1.3712517310153358</v>
      </c>
      <c r="AD94" s="150">
        <v>1.0377704023651755</v>
      </c>
      <c r="AE94" s="150">
        <v>3.7171481682245</v>
      </c>
      <c r="AF94" s="150">
        <v>1.4459240644381635</v>
      </c>
      <c r="AG94" s="150">
        <v>1.0249590859544475</v>
      </c>
      <c r="AH94" s="150">
        <v>2.4103658480123702</v>
      </c>
      <c r="AI94" s="150">
        <v>3.1388819448315495</v>
      </c>
      <c r="AJ94" s="150">
        <v>3.7864488989637253</v>
      </c>
      <c r="AK94" s="150">
        <v>2.0852523760444654</v>
      </c>
      <c r="AL94" s="150">
        <v>4.6236351489401404</v>
      </c>
      <c r="AM94" s="150">
        <v>6.9048194310628634</v>
      </c>
      <c r="AN94" s="2"/>
      <c r="AO94" s="2"/>
      <c r="AP94" s="151">
        <v>2.2811842821227231</v>
      </c>
      <c r="AQ94" s="152">
        <v>0.49337463027238015</v>
      </c>
      <c r="AR94" s="2"/>
      <c r="AS94" s="2"/>
      <c r="AT94" s="153">
        <v>3.0355504274669768E-2</v>
      </c>
      <c r="AU94" s="154">
        <v>6.0491690141780671E-2</v>
      </c>
      <c r="AV94" s="152">
        <v>8.8996443369847716E-2</v>
      </c>
      <c r="AW94" s="2"/>
      <c r="AX94" s="2"/>
      <c r="AY94" s="155">
        <v>2.8504753228067045E-2</v>
      </c>
      <c r="AZ94" s="156">
        <v>0.47121766909235779</v>
      </c>
      <c r="BA94" s="2"/>
      <c r="BB94" s="2"/>
      <c r="BC94" s="157">
        <v>468.70136571015178</v>
      </c>
      <c r="BD94" s="158">
        <v>946.49644809419453</v>
      </c>
      <c r="BE94" s="159">
        <v>1455.4847030065059</v>
      </c>
      <c r="BF94" s="2"/>
      <c r="BG94" s="2"/>
      <c r="BH94" s="160">
        <v>508.98825491231139</v>
      </c>
      <c r="BI94" s="161">
        <v>0.5377603433559397</v>
      </c>
      <c r="BJ94" s="2"/>
      <c r="BK94" s="2"/>
    </row>
    <row r="95" spans="1:63" ht="10.15" x14ac:dyDescent="0.3">
      <c r="A95" s="1"/>
      <c r="B95" s="2"/>
      <c r="C95" s="147"/>
      <c r="D95" s="148" t="s">
        <v>81</v>
      </c>
      <c r="E95" s="149"/>
      <c r="F95" s="149"/>
      <c r="G95" s="149"/>
      <c r="H95" s="149"/>
      <c r="I95" s="149"/>
      <c r="J95" s="687" t="s">
        <v>157</v>
      </c>
      <c r="K95" s="687">
        <v>-1.4778815796942185E-2</v>
      </c>
      <c r="L95" s="687">
        <v>2.2025070436458117E-2</v>
      </c>
      <c r="M95" s="687">
        <v>-1.2982210997425187E-3</v>
      </c>
      <c r="N95" s="687">
        <v>-1.6282168964490102E-2</v>
      </c>
      <c r="O95" s="687">
        <v>-1.0455668996310456E-2</v>
      </c>
      <c r="P95" s="687">
        <v>-1.068491455241505E-2</v>
      </c>
      <c r="Q95" s="687">
        <v>-5.3850533990907987E-2</v>
      </c>
      <c r="R95" s="687">
        <v>-8.2323247438743488E-2</v>
      </c>
      <c r="S95" s="687">
        <v>-5.1226428807921484E-2</v>
      </c>
      <c r="T95" s="687">
        <v>-1.3859747567177247E-2</v>
      </c>
      <c r="U95" s="687">
        <v>-1.9652612744501058E-2</v>
      </c>
      <c r="V95" s="687">
        <v>-3.5919410767765612E-3</v>
      </c>
      <c r="W95" s="687">
        <v>1.1840833075086899E-2</v>
      </c>
      <c r="X95" s="687">
        <v>-3.400923817197035E-3</v>
      </c>
      <c r="Y95" s="687">
        <v>3.506236295304687E-2</v>
      </c>
      <c r="Z95" s="687">
        <v>6.4209725827323071E-4</v>
      </c>
      <c r="AA95" s="687">
        <v>3.5297144800634617E-2</v>
      </c>
      <c r="AB95" s="687">
        <v>2.5463267578331283E-2</v>
      </c>
      <c r="AC95" s="687">
        <v>2.1918158052434321E-2</v>
      </c>
      <c r="AD95" s="687">
        <v>1.718406791631465E-2</v>
      </c>
      <c r="AE95" s="687">
        <v>5.8874125250559413E-2</v>
      </c>
      <c r="AF95" s="687">
        <v>1.958199444814138E-2</v>
      </c>
      <c r="AG95" s="687">
        <v>1.3445338153182067E-2</v>
      </c>
      <c r="AH95" s="687">
        <v>3.3246343520688129E-2</v>
      </c>
      <c r="AI95" s="687">
        <v>5.2560604018883163E-2</v>
      </c>
      <c r="AJ95" s="687">
        <v>5.4790850627811326E-2</v>
      </c>
      <c r="AK95" s="687">
        <v>3.0355504274669768E-2</v>
      </c>
      <c r="AL95" s="687">
        <v>6.0491690141780671E-2</v>
      </c>
      <c r="AM95" s="687">
        <v>8.8996443369847716E-2</v>
      </c>
      <c r="AN95" s="2"/>
      <c r="AO95" s="2"/>
      <c r="AP95" s="162"/>
      <c r="AQ95" s="163"/>
      <c r="AR95" s="2"/>
      <c r="AS95" s="2"/>
      <c r="AT95" s="164"/>
      <c r="AU95" s="165"/>
      <c r="AV95" s="163"/>
      <c r="AW95" s="2"/>
      <c r="AX95" s="2"/>
      <c r="AY95" s="166"/>
      <c r="AZ95" s="167"/>
      <c r="BA95" s="2"/>
      <c r="BB95" s="2"/>
      <c r="BC95" s="168"/>
      <c r="BD95" s="169"/>
      <c r="BE95" s="170"/>
      <c r="BF95" s="2"/>
      <c r="BG95" s="2"/>
      <c r="BH95" s="171"/>
      <c r="BI95" s="172"/>
      <c r="BJ95" s="2"/>
      <c r="BK95" s="2"/>
    </row>
    <row r="96" spans="1:63" ht="10.15" x14ac:dyDescent="0.3">
      <c r="A96" s="1"/>
      <c r="B96" s="2"/>
      <c r="C96" s="2" t="s">
        <v>38</v>
      </c>
      <c r="D96" s="2" t="s">
        <v>82</v>
      </c>
      <c r="E96" s="2"/>
      <c r="F96" s="2"/>
      <c r="G96" s="2"/>
      <c r="H96" s="2"/>
      <c r="I96" s="2"/>
      <c r="J96" s="10">
        <v>-0.51432378716897509</v>
      </c>
      <c r="K96" s="10">
        <v>-0.52311354409944621</v>
      </c>
      <c r="L96" s="10">
        <v>-0.54826936651092062</v>
      </c>
      <c r="M96" s="10">
        <v>-0.53406388248556935</v>
      </c>
      <c r="N96" s="10">
        <v>-0.57453491918422384</v>
      </c>
      <c r="O96" s="10">
        <v>-0.53144470580076852</v>
      </c>
      <c r="P96" s="10">
        <v>-0.35743985907836495</v>
      </c>
      <c r="Q96" s="10">
        <v>-0.39091836945497499</v>
      </c>
      <c r="R96" s="10">
        <v>-0.37969978435473078</v>
      </c>
      <c r="S96" s="10">
        <v>-0.41512053560521428</v>
      </c>
      <c r="T96" s="10">
        <v>-0.41629224748858518</v>
      </c>
      <c r="U96" s="10">
        <v>-0.4635007891920645</v>
      </c>
      <c r="V96" s="10">
        <v>-0.47433714012473521</v>
      </c>
      <c r="W96" s="10">
        <v>-0.46032152267085114</v>
      </c>
      <c r="X96" s="10">
        <v>-0.44255997171483297</v>
      </c>
      <c r="Y96" s="10">
        <v>-0.49795625025142171</v>
      </c>
      <c r="Z96" s="10">
        <v>-0.4865541939250948</v>
      </c>
      <c r="AA96" s="10">
        <v>-0.44566784994659814</v>
      </c>
      <c r="AB96" s="10">
        <v>-0.47044152749907386</v>
      </c>
      <c r="AC96" s="10">
        <v>-0.4393213475393199</v>
      </c>
      <c r="AD96" s="10">
        <v>-0.44880063917661661</v>
      </c>
      <c r="AE96" s="10">
        <v>-0.52479745562220481</v>
      </c>
      <c r="AF96" s="10">
        <v>-0.43065079401837869</v>
      </c>
      <c r="AG96" s="10">
        <v>-0.45453248068949492</v>
      </c>
      <c r="AH96" s="10">
        <v>-0.43765688836797623</v>
      </c>
      <c r="AI96" s="10">
        <v>-0.43224097486075858</v>
      </c>
      <c r="AJ96" s="10">
        <v>-0.44545558675790059</v>
      </c>
      <c r="AK96" s="10">
        <v>-0.44418086906489218</v>
      </c>
      <c r="AL96" s="10">
        <v>-0.41053001229379621</v>
      </c>
      <c r="AM96" s="10">
        <v>-0.45450997714796004</v>
      </c>
      <c r="AN96" s="2"/>
      <c r="AO96" s="2"/>
      <c r="AP96" s="54">
        <v>-4.3979964854163833E-2</v>
      </c>
      <c r="AQ96" s="55">
        <v>-0.10712971899040971</v>
      </c>
      <c r="AR96" s="2"/>
      <c r="AS96" s="2"/>
      <c r="AT96" s="55">
        <v>-6.4660443141192001E-3</v>
      </c>
      <c r="AU96" s="55">
        <v>-5.3710237719060208E-3</v>
      </c>
      <c r="AV96" s="55">
        <v>-5.8581939536763161E-3</v>
      </c>
      <c r="AW96" s="2"/>
      <c r="AX96" s="2"/>
      <c r="AY96" s="56">
        <v>-4.8717018177029531E-4</v>
      </c>
      <c r="AZ96" s="57">
        <v>-9.0703411948856949E-2</v>
      </c>
      <c r="BA96" s="2"/>
      <c r="BB96" s="2"/>
      <c r="BC96" s="27">
        <v>-99.838361219350901</v>
      </c>
      <c r="BD96" s="27">
        <v>-84.0388970918723</v>
      </c>
      <c r="BE96" s="27">
        <v>-95.80733076474705</v>
      </c>
      <c r="BF96" s="2"/>
      <c r="BG96" s="2"/>
      <c r="BH96" s="58">
        <v>-11.76843367287475</v>
      </c>
      <c r="BI96" s="59">
        <v>-0.14003555591655803</v>
      </c>
      <c r="BJ96" s="2"/>
      <c r="BK96" s="2"/>
    </row>
    <row r="97" spans="1:63" ht="10.15" x14ac:dyDescent="0.3">
      <c r="A97" s="1"/>
      <c r="B97" s="2"/>
      <c r="C97" s="2" t="s">
        <v>38</v>
      </c>
      <c r="D97" s="2" t="s">
        <v>83</v>
      </c>
      <c r="E97" s="2"/>
      <c r="F97" s="2"/>
      <c r="G97" s="2"/>
      <c r="H97" s="2"/>
      <c r="I97" s="2"/>
      <c r="J97" s="10">
        <v>-0.51913772630552368</v>
      </c>
      <c r="K97" s="10">
        <v>-0.58387329548512068</v>
      </c>
      <c r="L97" s="10">
        <v>-0.60267889383896567</v>
      </c>
      <c r="M97" s="10">
        <v>-0.77914671438226446</v>
      </c>
      <c r="N97" s="10">
        <v>-0.71331020537233358</v>
      </c>
      <c r="O97" s="10">
        <v>-0.8307195006209297</v>
      </c>
      <c r="P97" s="10">
        <v>-0.9319570665983592</v>
      </c>
      <c r="Q97" s="10">
        <v>-0.82018571919145444</v>
      </c>
      <c r="R97" s="10">
        <v>-0.693203701646534</v>
      </c>
      <c r="S97" s="10">
        <v>-0.71108874929539223</v>
      </c>
      <c r="T97" s="10">
        <v>-0.74184882659779394</v>
      </c>
      <c r="U97" s="10">
        <v>-0.81043223534239328</v>
      </c>
      <c r="V97" s="10">
        <v>-0.79855018158776347</v>
      </c>
      <c r="W97" s="10">
        <v>-0.81639735233500388</v>
      </c>
      <c r="X97" s="10">
        <v>-0.88633382464389943</v>
      </c>
      <c r="Y97" s="10">
        <v>-1.0245026664565231</v>
      </c>
      <c r="Z97" s="10">
        <v>-0.86314109260119898</v>
      </c>
      <c r="AA97" s="10">
        <v>-0.80403169421169118</v>
      </c>
      <c r="AB97" s="10">
        <v>-0.8245729105513081</v>
      </c>
      <c r="AC97" s="10">
        <v>-0.77147103602232359</v>
      </c>
      <c r="AD97" s="10">
        <v>-0.78691662830241249</v>
      </c>
      <c r="AE97" s="10">
        <v>-0.78907223468718013</v>
      </c>
      <c r="AF97" s="10">
        <v>-0.7589864265477565</v>
      </c>
      <c r="AG97" s="10">
        <v>-0.8505086033674164</v>
      </c>
      <c r="AH97" s="10">
        <v>-0.74601676522940141</v>
      </c>
      <c r="AI97" s="10">
        <v>-0.83421823197006384</v>
      </c>
      <c r="AJ97" s="10">
        <v>-0.77833780702448274</v>
      </c>
      <c r="AK97" s="10">
        <v>-0.81163722969930452</v>
      </c>
      <c r="AL97" s="10">
        <v>-0.73513368345790042</v>
      </c>
      <c r="AM97" s="10">
        <v>-0.85309789656168711</v>
      </c>
      <c r="AN97" s="2"/>
      <c r="AO97" s="2"/>
      <c r="AP97" s="54">
        <v>-0.11796421310378669</v>
      </c>
      <c r="AQ97" s="55">
        <v>-0.16046634205211499</v>
      </c>
      <c r="AR97" s="2"/>
      <c r="AS97" s="2"/>
      <c r="AT97" s="55">
        <v>-1.1815192097924266E-2</v>
      </c>
      <c r="AU97" s="55">
        <v>-9.6178607437731687E-3</v>
      </c>
      <c r="AV97" s="55">
        <v>-1.0995606677088958E-2</v>
      </c>
      <c r="AW97" s="2"/>
      <c r="AX97" s="2"/>
      <c r="AY97" s="56">
        <v>-1.3777459333157889E-3</v>
      </c>
      <c r="AZ97" s="57">
        <v>-0.14324868804196134</v>
      </c>
      <c r="BA97" s="2"/>
      <c r="BB97" s="2"/>
      <c r="BC97" s="27">
        <v>-182.43138451321747</v>
      </c>
      <c r="BD97" s="27">
        <v>-150.48795976620275</v>
      </c>
      <c r="BE97" s="27">
        <v>-179.82670669512797</v>
      </c>
      <c r="BF97" s="2"/>
      <c r="BG97" s="2"/>
      <c r="BH97" s="58">
        <v>-29.338746928925218</v>
      </c>
      <c r="BI97" s="59">
        <v>-0.19495743695712089</v>
      </c>
      <c r="BJ97" s="2"/>
      <c r="BK97" s="2"/>
    </row>
    <row r="98" spans="1:63" ht="10.15" x14ac:dyDescent="0.3">
      <c r="A98" s="1"/>
      <c r="B98" s="2"/>
      <c r="C98" s="2" t="s">
        <v>38</v>
      </c>
      <c r="D98" s="2" t="s">
        <v>84</v>
      </c>
      <c r="E98" s="2"/>
      <c r="F98" s="2"/>
      <c r="G98" s="2"/>
      <c r="H98" s="2"/>
      <c r="I98" s="60"/>
      <c r="J98" s="10">
        <v>-0.22806697833896608</v>
      </c>
      <c r="K98" s="10">
        <v>-0.17658152935478666</v>
      </c>
      <c r="L98" s="10">
        <v>-0.15836420406389229</v>
      </c>
      <c r="M98" s="10">
        <v>-0.22345175332661213</v>
      </c>
      <c r="N98" s="10">
        <v>-0.24152573822523363</v>
      </c>
      <c r="O98" s="10">
        <v>-0.20982138689198132</v>
      </c>
      <c r="P98" s="10">
        <v>-0.21605212133972967</v>
      </c>
      <c r="Q98" s="10">
        <v>-0.23338359057613267</v>
      </c>
      <c r="R98" s="10">
        <v>-0.20008236982273009</v>
      </c>
      <c r="S98" s="10">
        <v>-0.17208384691917836</v>
      </c>
      <c r="T98" s="10">
        <v>-0.17281755021818815</v>
      </c>
      <c r="U98" s="10">
        <v>-0.1732547657520058</v>
      </c>
      <c r="V98" s="10">
        <v>-0.17742833707851979</v>
      </c>
      <c r="W98" s="10">
        <v>-0.18231083657314162</v>
      </c>
      <c r="X98" s="10">
        <v>-0.18982632728444493</v>
      </c>
      <c r="Y98" s="10">
        <v>-0.21241407205195806</v>
      </c>
      <c r="Z98" s="10">
        <v>-0.21499753929384277</v>
      </c>
      <c r="AA98" s="10">
        <v>-0.19801618458286083</v>
      </c>
      <c r="AB98" s="10">
        <v>-0.19593142672349453</v>
      </c>
      <c r="AC98" s="10">
        <v>-0.17162331557584981</v>
      </c>
      <c r="AD98" s="10">
        <v>-0.18897248972350628</v>
      </c>
      <c r="AE98" s="10">
        <v>-0.21132676068806572</v>
      </c>
      <c r="AF98" s="10">
        <v>-0.19879535047177943</v>
      </c>
      <c r="AG98" s="10">
        <v>-0.2165443630127846</v>
      </c>
      <c r="AH98" s="10">
        <v>-0.1977729318847205</v>
      </c>
      <c r="AI98" s="10">
        <v>-0.23070595156013907</v>
      </c>
      <c r="AJ98" s="10">
        <v>-0.20063192906300681</v>
      </c>
      <c r="AK98" s="10">
        <v>-0.19966122729774349</v>
      </c>
      <c r="AL98" s="10">
        <v>-0.2040534147432963</v>
      </c>
      <c r="AM98" s="10">
        <v>-0.21022206351291006</v>
      </c>
      <c r="AN98" s="2"/>
      <c r="AO98" s="2"/>
      <c r="AP98" s="54">
        <v>-6.1686487696137604E-3</v>
      </c>
      <c r="AQ98" s="55">
        <v>-3.0230558882702634E-2</v>
      </c>
      <c r="AR98" s="2"/>
      <c r="AS98" s="2"/>
      <c r="AT98" s="55">
        <v>-2.9065149659339008E-3</v>
      </c>
      <c r="AU98" s="55">
        <v>-2.6696604596608805E-3</v>
      </c>
      <c r="AV98" s="55">
        <v>-2.7095590489090225E-3</v>
      </c>
      <c r="AW98" s="2"/>
      <c r="AX98" s="2"/>
      <c r="AY98" s="56">
        <v>-3.989858924814205E-5</v>
      </c>
      <c r="AZ98" s="57">
        <v>-1.4945192413424086E-2</v>
      </c>
      <c r="BA98" s="2"/>
      <c r="BB98" s="2"/>
      <c r="BC98" s="27">
        <v>-44.877776421160597</v>
      </c>
      <c r="BD98" s="27">
        <v>-41.77142574069525</v>
      </c>
      <c r="BE98" s="27">
        <v>-44.313251162080533</v>
      </c>
      <c r="BF98" s="2"/>
      <c r="BG98" s="2"/>
      <c r="BH98" s="58">
        <v>-2.5418254213852833</v>
      </c>
      <c r="BI98" s="59">
        <v>-6.0850817905143802E-2</v>
      </c>
      <c r="BJ98" s="2"/>
      <c r="BK98" s="2"/>
    </row>
    <row r="99" spans="1:63" ht="10.15" x14ac:dyDescent="0.3">
      <c r="A99" s="1"/>
      <c r="B99" s="2"/>
      <c r="C99" s="2" t="s">
        <v>38</v>
      </c>
      <c r="D99" s="2" t="s">
        <v>85</v>
      </c>
      <c r="E99" s="2"/>
      <c r="F99" s="2"/>
      <c r="G99" s="2"/>
      <c r="H99" s="2"/>
      <c r="I99" s="2"/>
      <c r="J99" s="10">
        <v>-1.0744386669375281</v>
      </c>
      <c r="K99" s="10">
        <v>-1.1063323370822795</v>
      </c>
      <c r="L99" s="10">
        <v>-1.0668454254047592</v>
      </c>
      <c r="M99" s="10">
        <v>-1.1202159289584186</v>
      </c>
      <c r="N99" s="10">
        <v>-1.0590530552560113</v>
      </c>
      <c r="O99" s="10">
        <v>-1.1085477228676548</v>
      </c>
      <c r="P99" s="10">
        <v>-1.1608119724849324</v>
      </c>
      <c r="Q99" s="10">
        <v>-1.3883970478030847</v>
      </c>
      <c r="R99" s="10">
        <v>-1.3684343395134939</v>
      </c>
      <c r="S99" s="10">
        <v>-1.5274583182099846</v>
      </c>
      <c r="T99" s="10">
        <v>-1.4890398439074977</v>
      </c>
      <c r="U99" s="10">
        <v>-0.91779361504919987</v>
      </c>
      <c r="V99" s="10">
        <v>-0.31442101959035673</v>
      </c>
      <c r="W99" s="10">
        <v>-0.207972516277109</v>
      </c>
      <c r="X99" s="10">
        <v>-0.2218645558214335</v>
      </c>
      <c r="Y99" s="10">
        <v>-0.17807583232634694</v>
      </c>
      <c r="Z99" s="10">
        <v>-0.23493529713175804</v>
      </c>
      <c r="AA99" s="10">
        <v>-0.19587370652161931</v>
      </c>
      <c r="AB99" s="10">
        <v>-0.15591272436801065</v>
      </c>
      <c r="AC99" s="10">
        <v>-0.17337082104086582</v>
      </c>
      <c r="AD99" s="10">
        <v>-0.10457877150762775</v>
      </c>
      <c r="AE99" s="10">
        <v>-0.17793905103041996</v>
      </c>
      <c r="AF99" s="10">
        <v>-0.59033406765046426</v>
      </c>
      <c r="AG99" s="10">
        <v>-0.65159819768619887</v>
      </c>
      <c r="AH99" s="10">
        <v>-0.64979919074807169</v>
      </c>
      <c r="AI99" s="10">
        <v>-0.71679597997075817</v>
      </c>
      <c r="AJ99" s="10">
        <v>-0.75356596576751167</v>
      </c>
      <c r="AK99" s="10">
        <v>-0.28265327662980932</v>
      </c>
      <c r="AL99" s="10">
        <v>-0.17492363649457066</v>
      </c>
      <c r="AM99" s="10">
        <v>-0.19565503454072655</v>
      </c>
      <c r="AN99" s="2"/>
      <c r="AO99" s="2"/>
      <c r="AP99" s="54">
        <v>-2.0731398046155897E-2</v>
      </c>
      <c r="AQ99" s="55">
        <v>-0.11851684804642948</v>
      </c>
      <c r="AR99" s="2"/>
      <c r="AS99" s="2"/>
      <c r="AT99" s="55">
        <v>-4.1146495482053983E-3</v>
      </c>
      <c r="AU99" s="55">
        <v>-2.2885513403298244E-3</v>
      </c>
      <c r="AV99" s="55">
        <v>-2.5218041362812344E-3</v>
      </c>
      <c r="AW99" s="2"/>
      <c r="AX99" s="2"/>
      <c r="AY99" s="56">
        <v>-2.3325279595141002E-4</v>
      </c>
      <c r="AZ99" s="57">
        <v>-0.10192159198744206</v>
      </c>
      <c r="BA99" s="2"/>
      <c r="BB99" s="2"/>
      <c r="BC99" s="27">
        <v>-63.531867077952199</v>
      </c>
      <c r="BD99" s="27">
        <v>-35.80831862734302</v>
      </c>
      <c r="BE99" s="27">
        <v>-41.24262954062533</v>
      </c>
      <c r="BF99" s="2"/>
      <c r="BG99" s="2"/>
      <c r="BH99" s="58">
        <v>-5.4343109132823102</v>
      </c>
      <c r="BI99" s="59">
        <v>-0.15176113041880449</v>
      </c>
      <c r="BJ99" s="2"/>
      <c r="BK99" s="2"/>
    </row>
    <row r="100" spans="1:63" ht="10.15" x14ac:dyDescent="0.3">
      <c r="A100" s="1"/>
      <c r="B100" s="2"/>
      <c r="C100" s="122" t="s">
        <v>22</v>
      </c>
      <c r="D100" s="122" t="s">
        <v>86</v>
      </c>
      <c r="E100" s="122"/>
      <c r="F100" s="123"/>
      <c r="G100" s="122"/>
      <c r="H100" s="122"/>
      <c r="I100" s="122"/>
      <c r="J100" s="129">
        <v>-2.0706997631591557</v>
      </c>
      <c r="K100" s="129">
        <v>-2.9550760289405753</v>
      </c>
      <c r="L100" s="129">
        <v>-1.4035292656145613</v>
      </c>
      <c r="M100" s="129">
        <v>-2.7084030101458958</v>
      </c>
      <c r="N100" s="129">
        <v>-3.265465293174489</v>
      </c>
      <c r="O100" s="129">
        <v>-3.1527342964452556</v>
      </c>
      <c r="P100" s="129">
        <v>-3.1620640582761332</v>
      </c>
      <c r="Q100" s="129">
        <v>-5.2363793728996892</v>
      </c>
      <c r="R100" s="129">
        <v>-6.2097617062715873</v>
      </c>
      <c r="S100" s="129">
        <v>-5.565348787049051</v>
      </c>
      <c r="T100" s="129">
        <v>-3.643960503957639</v>
      </c>
      <c r="U100" s="129">
        <v>-3.4813490286139954</v>
      </c>
      <c r="V100" s="129">
        <v>-1.9736678071243228</v>
      </c>
      <c r="W100" s="129">
        <v>-1.0084613251563774</v>
      </c>
      <c r="X100" s="129">
        <v>-1.9758001989124301</v>
      </c>
      <c r="Y100" s="129">
        <v>0.30801172046446501</v>
      </c>
      <c r="Z100" s="129">
        <v>-1.7591410326016148</v>
      </c>
      <c r="AA100" s="129">
        <v>0.74377423595866099</v>
      </c>
      <c r="AB100" s="129">
        <v>-5.1220550921158237E-2</v>
      </c>
      <c r="AC100" s="129">
        <v>-0.18453478916302324</v>
      </c>
      <c r="AD100" s="129">
        <v>-0.49149812634498763</v>
      </c>
      <c r="AE100" s="129">
        <v>2.0140126661966296</v>
      </c>
      <c r="AF100" s="129">
        <v>-0.53284257425021531</v>
      </c>
      <c r="AG100" s="129">
        <v>-1.1482245588014472</v>
      </c>
      <c r="AH100" s="129">
        <v>0.37912007178220042</v>
      </c>
      <c r="AI100" s="129">
        <v>0.92492080646982977</v>
      </c>
      <c r="AJ100" s="129">
        <v>1.6084576103508232</v>
      </c>
      <c r="AK100" s="129">
        <v>0.34711977335271582</v>
      </c>
      <c r="AL100" s="129">
        <v>3.0989944019505775</v>
      </c>
      <c r="AM100" s="129">
        <v>5.19133445929958</v>
      </c>
      <c r="AN100" s="2"/>
      <c r="AO100" s="2"/>
      <c r="AP100" s="130">
        <v>2.0923400573490025</v>
      </c>
      <c r="AQ100" s="131">
        <v>0.67516742077108505</v>
      </c>
      <c r="AR100" s="2"/>
      <c r="AS100" s="2"/>
      <c r="AT100" s="131">
        <v>5.053103348487002E-3</v>
      </c>
      <c r="AU100" s="131">
        <v>4.0544593826110788E-2</v>
      </c>
      <c r="AV100" s="131">
        <v>6.69112795538922E-2</v>
      </c>
      <c r="AW100" s="2"/>
      <c r="AX100" s="2"/>
      <c r="AY100" s="132">
        <v>2.6366685727781412E-2</v>
      </c>
      <c r="AZ100" s="133">
        <v>0.65031322895634047</v>
      </c>
      <c r="BA100" s="2"/>
      <c r="BB100" s="2"/>
      <c r="BC100" s="134">
        <v>78.02197647847062</v>
      </c>
      <c r="BD100" s="134">
        <v>634.38984686808135</v>
      </c>
      <c r="BE100" s="134">
        <v>1094.2947848439248</v>
      </c>
      <c r="BF100" s="2"/>
      <c r="BG100" s="2"/>
      <c r="BH100" s="135">
        <v>459.9049379758435</v>
      </c>
      <c r="BI100" s="136">
        <v>0.7249563344154194</v>
      </c>
      <c r="BJ100" s="2"/>
      <c r="BK100" s="2"/>
    </row>
    <row r="101" spans="1:63" ht="10.15" x14ac:dyDescent="0.3">
      <c r="A101" s="1"/>
      <c r="B101" s="2"/>
      <c r="C101" s="124"/>
      <c r="D101" s="125" t="s">
        <v>87</v>
      </c>
      <c r="E101" s="125"/>
      <c r="F101" s="126"/>
      <c r="G101" s="125"/>
      <c r="H101" s="125"/>
      <c r="I101" s="125"/>
      <c r="J101" s="685">
        <v>-4.951286386845756E-2</v>
      </c>
      <c r="K101" s="685">
        <v>-7.7272525049604246E-2</v>
      </c>
      <c r="L101" s="685">
        <v>-3.1782769050305165E-2</v>
      </c>
      <c r="M101" s="685">
        <v>-6.8241131328819732E-2</v>
      </c>
      <c r="N101" s="685">
        <v>-7.8531179339536072E-2</v>
      </c>
      <c r="O101" s="685">
        <v>-6.9809144018555813E-2</v>
      </c>
      <c r="P101" s="685">
        <v>-6.8144770462556722E-2</v>
      </c>
      <c r="Q101" s="685">
        <v>-0.11732159499239497</v>
      </c>
      <c r="R101" s="685">
        <v>-0.14326200222556865</v>
      </c>
      <c r="S101" s="685">
        <v>-0.10406381243646752</v>
      </c>
      <c r="T101" s="685">
        <v>-6.1294538508582179E-2</v>
      </c>
      <c r="U101" s="685">
        <v>-6.1285908746511505E-2</v>
      </c>
      <c r="V101" s="685">
        <v>-3.3931269653185513E-2</v>
      </c>
      <c r="W101" s="685">
        <v>-1.8132544485702642E-2</v>
      </c>
      <c r="X101" s="685">
        <v>-2.8567613099162895E-2</v>
      </c>
      <c r="Y101" s="685">
        <v>4.862589197184475E-3</v>
      </c>
      <c r="Z101" s="685">
        <v>-2.7898760424052774E-2</v>
      </c>
      <c r="AA101" s="685">
        <v>1.0996693642482435E-2</v>
      </c>
      <c r="AB101" s="685">
        <v>-8.1737998366429999E-4</v>
      </c>
      <c r="AC101" s="685">
        <v>-2.9496135418206103E-3</v>
      </c>
      <c r="AD101" s="685">
        <v>-8.1385412077706089E-3</v>
      </c>
      <c r="AE101" s="685">
        <v>3.1898979701557098E-2</v>
      </c>
      <c r="AF101" s="685">
        <v>-7.216229805785423E-3</v>
      </c>
      <c r="AG101" s="685">
        <v>-1.5062325589803954E-2</v>
      </c>
      <c r="AH101" s="685">
        <v>5.2292294767007051E-3</v>
      </c>
      <c r="AI101" s="685">
        <v>1.5487806522234693E-2</v>
      </c>
      <c r="AJ101" s="685">
        <v>2.3274778828790577E-2</v>
      </c>
      <c r="AK101" s="685">
        <v>5.053103348487002E-3</v>
      </c>
      <c r="AL101" s="685">
        <v>4.0544593826110788E-2</v>
      </c>
      <c r="AM101" s="685">
        <v>6.69112795538922E-2</v>
      </c>
      <c r="AN101" s="2"/>
      <c r="AO101" s="2"/>
      <c r="AP101" s="137"/>
      <c r="AQ101" s="138"/>
      <c r="AR101" s="2"/>
      <c r="AS101" s="2"/>
      <c r="AT101" s="138"/>
      <c r="AU101" s="138"/>
      <c r="AV101" s="138"/>
      <c r="AW101" s="2"/>
      <c r="AX101" s="2"/>
      <c r="AY101" s="139"/>
      <c r="AZ101" s="140"/>
      <c r="BA101" s="2"/>
      <c r="BB101" s="2"/>
      <c r="BC101" s="141"/>
      <c r="BD101" s="141"/>
      <c r="BE101" s="141"/>
      <c r="BF101" s="2"/>
      <c r="BG101" s="2"/>
      <c r="BH101" s="142"/>
      <c r="BI101" s="143"/>
      <c r="BJ101" s="2"/>
      <c r="BK101" s="2"/>
    </row>
    <row r="102" spans="1:63" ht="10.15" x14ac:dyDescent="0.3">
      <c r="A102" s="1"/>
      <c r="B102" s="2"/>
      <c r="C102" s="2" t="s">
        <v>38</v>
      </c>
      <c r="D102" s="2" t="s">
        <v>88</v>
      </c>
      <c r="E102" s="2"/>
      <c r="F102" s="2"/>
      <c r="G102" s="2"/>
      <c r="H102" s="2"/>
      <c r="I102" s="2"/>
      <c r="J102" s="10">
        <v>-1.8882470573249517</v>
      </c>
      <c r="K102" s="10">
        <v>-1.7104614728515315</v>
      </c>
      <c r="L102" s="10">
        <v>-2.1763070092591548</v>
      </c>
      <c r="M102" s="10">
        <v>-2.1712550438195581</v>
      </c>
      <c r="N102" s="10">
        <v>-2.387948837933755</v>
      </c>
      <c r="O102" s="10">
        <v>-2.3788802622961787</v>
      </c>
      <c r="P102" s="10">
        <v>-2.4925248153683532</v>
      </c>
      <c r="Q102" s="10">
        <v>-2.3368114801389699</v>
      </c>
      <c r="R102" s="10">
        <v>-2.2231708228600651</v>
      </c>
      <c r="S102" s="10">
        <v>-2.1160635295176058</v>
      </c>
      <c r="T102" s="10">
        <v>-2.1081774971772282</v>
      </c>
      <c r="U102" s="10">
        <v>-2.2988358546039831</v>
      </c>
      <c r="V102" s="10">
        <v>-2.2101611735425384</v>
      </c>
      <c r="W102" s="10">
        <v>-2.729249228077363</v>
      </c>
      <c r="X102" s="10">
        <v>-2.6761241164979159</v>
      </c>
      <c r="Y102" s="10">
        <v>-2.6229248126414002</v>
      </c>
      <c r="Z102" s="10">
        <v>-2.8114819151574997</v>
      </c>
      <c r="AA102" s="10">
        <v>-3.2366036822871358</v>
      </c>
      <c r="AB102" s="10">
        <v>-2.6019658458570345</v>
      </c>
      <c r="AC102" s="10">
        <v>-2.3536180432762426</v>
      </c>
      <c r="AD102" s="10">
        <v>-2.4204536529934084</v>
      </c>
      <c r="AE102" s="10">
        <v>-2.2603402231788818</v>
      </c>
      <c r="AF102" s="10">
        <v>-2.5738034847626325</v>
      </c>
      <c r="AG102" s="10">
        <v>-2.0457831523555603</v>
      </c>
      <c r="AH102" s="10">
        <v>-2.6368507917760997</v>
      </c>
      <c r="AI102" s="10">
        <v>-2.7080631104444484</v>
      </c>
      <c r="AJ102" s="10">
        <v>-2.4860907370010801</v>
      </c>
      <c r="AK102" s="10">
        <v>-2.4894086497505992</v>
      </c>
      <c r="AL102" s="10">
        <v>-2.3036346519512265</v>
      </c>
      <c r="AM102" s="10">
        <v>-2.9958356124406085</v>
      </c>
      <c r="AN102" s="2"/>
      <c r="AO102" s="2"/>
      <c r="AP102" s="54">
        <v>-0.69220096048938196</v>
      </c>
      <c r="AQ102" s="55">
        <v>-0.30048209246334845</v>
      </c>
      <c r="AR102" s="2"/>
      <c r="AS102" s="2"/>
      <c r="AT102" s="55">
        <v>-3.6238901236620782E-2</v>
      </c>
      <c r="AU102" s="55">
        <v>-3.0138786707174601E-2</v>
      </c>
      <c r="AV102" s="55">
        <v>-3.8613423144492405E-2</v>
      </c>
      <c r="AW102" s="2"/>
      <c r="AX102" s="2"/>
      <c r="AY102" s="56">
        <v>-8.4746364373178042E-3</v>
      </c>
      <c r="AZ102" s="57">
        <v>-0.28118704709836245</v>
      </c>
      <c r="BA102" s="2"/>
      <c r="BB102" s="2"/>
      <c r="BC102" s="27">
        <v>-559.5434141943357</v>
      </c>
      <c r="BD102" s="27">
        <v>-471.57311196545066</v>
      </c>
      <c r="BE102" s="27">
        <v>-631.49991830535589</v>
      </c>
      <c r="BF102" s="2"/>
      <c r="BG102" s="2"/>
      <c r="BH102" s="58">
        <v>-159.92680633990523</v>
      </c>
      <c r="BI102" s="59">
        <v>-0.33913470102939647</v>
      </c>
      <c r="BJ102" s="2"/>
      <c r="BK102" s="2"/>
    </row>
    <row r="103" spans="1:63" ht="10.15" x14ac:dyDescent="0.3">
      <c r="A103" s="1"/>
      <c r="B103" s="2"/>
      <c r="C103" s="122" t="s">
        <v>22</v>
      </c>
      <c r="D103" s="122" t="s">
        <v>89</v>
      </c>
      <c r="E103" s="122"/>
      <c r="F103" s="123"/>
      <c r="G103" s="122"/>
      <c r="H103" s="122"/>
      <c r="I103" s="122"/>
      <c r="J103" s="129">
        <v>-3.9589468204841074</v>
      </c>
      <c r="K103" s="129">
        <v>-4.665537501792107</v>
      </c>
      <c r="L103" s="129">
        <v>-3.579836274873716</v>
      </c>
      <c r="M103" s="129">
        <v>-4.8796580539654535</v>
      </c>
      <c r="N103" s="129">
        <v>-5.653414131108244</v>
      </c>
      <c r="O103" s="129">
        <v>-5.5316145587414347</v>
      </c>
      <c r="P103" s="129">
        <v>-5.6545888736444869</v>
      </c>
      <c r="Q103" s="129">
        <v>-7.5731908530386587</v>
      </c>
      <c r="R103" s="129">
        <v>-8.4329325291316515</v>
      </c>
      <c r="S103" s="129">
        <v>-7.6814123165666572</v>
      </c>
      <c r="T103" s="129">
        <v>-5.7521380011348668</v>
      </c>
      <c r="U103" s="129">
        <v>-5.780184883217979</v>
      </c>
      <c r="V103" s="129">
        <v>-4.1838289806668616</v>
      </c>
      <c r="W103" s="129">
        <v>-3.7377105532337405</v>
      </c>
      <c r="X103" s="129">
        <v>-4.651924315410346</v>
      </c>
      <c r="Y103" s="129">
        <v>-2.3149130921769352</v>
      </c>
      <c r="Z103" s="129">
        <v>-4.570622947759114</v>
      </c>
      <c r="AA103" s="129">
        <v>-2.492829446328475</v>
      </c>
      <c r="AB103" s="129">
        <v>-2.6531863967781928</v>
      </c>
      <c r="AC103" s="129">
        <v>-2.5381528324392657</v>
      </c>
      <c r="AD103" s="129">
        <v>-2.9119517793383962</v>
      </c>
      <c r="AE103" s="129">
        <v>-0.24632755698225228</v>
      </c>
      <c r="AF103" s="129">
        <v>-3.106646059012848</v>
      </c>
      <c r="AG103" s="129">
        <v>-3.1940077111570075</v>
      </c>
      <c r="AH103" s="129">
        <v>-2.2577307199938992</v>
      </c>
      <c r="AI103" s="129">
        <v>-1.7831423039746186</v>
      </c>
      <c r="AJ103" s="129">
        <v>-0.87763312665025683</v>
      </c>
      <c r="AK103" s="129">
        <v>-2.1422888763978833</v>
      </c>
      <c r="AL103" s="129">
        <v>0.795359749999351</v>
      </c>
      <c r="AM103" s="129">
        <v>2.1954988468589716</v>
      </c>
      <c r="AN103" s="2"/>
      <c r="AO103" s="2"/>
      <c r="AP103" s="130">
        <v>1.4001390968596206</v>
      </c>
      <c r="AQ103" s="131">
        <v>1.7603846521787947</v>
      </c>
      <c r="AR103" s="2"/>
      <c r="AS103" s="2"/>
      <c r="AT103" s="131">
        <v>-3.1185797888133783E-2</v>
      </c>
      <c r="AU103" s="131">
        <v>1.0405807118936185E-2</v>
      </c>
      <c r="AV103" s="131">
        <v>2.8297856409399785E-2</v>
      </c>
      <c r="AW103" s="2"/>
      <c r="AX103" s="2"/>
      <c r="AY103" s="132">
        <v>1.7892049290463598E-2</v>
      </c>
      <c r="AZ103" s="133">
        <v>1.7194292654054837</v>
      </c>
      <c r="BA103" s="2"/>
      <c r="BB103" s="2"/>
      <c r="BC103" s="134">
        <v>-481.52143771586498</v>
      </c>
      <c r="BD103" s="134">
        <v>162.81673490263071</v>
      </c>
      <c r="BE103" s="134">
        <v>462.79486653856901</v>
      </c>
      <c r="BF103" s="2"/>
      <c r="BG103" s="2"/>
      <c r="BH103" s="135">
        <v>299.97813163593833</v>
      </c>
      <c r="BI103" s="136">
        <v>1.8424281251883243</v>
      </c>
      <c r="BJ103" s="2"/>
      <c r="BK103" s="2"/>
    </row>
    <row r="104" spans="1:63" ht="10.15" x14ac:dyDescent="0.3">
      <c r="A104" s="1"/>
      <c r="B104" s="2"/>
      <c r="C104" s="124"/>
      <c r="D104" s="125" t="s">
        <v>90</v>
      </c>
      <c r="E104" s="125"/>
      <c r="F104" s="126"/>
      <c r="G104" s="125"/>
      <c r="H104" s="125"/>
      <c r="I104" s="125"/>
      <c r="J104" s="685">
        <v>-9.4663069206149475E-2</v>
      </c>
      <c r="K104" s="685">
        <v>-0.12199952215995875</v>
      </c>
      <c r="L104" s="685">
        <v>-8.1065006872084469E-2</v>
      </c>
      <c r="M104" s="685">
        <v>-0.12294824103095789</v>
      </c>
      <c r="N104" s="685">
        <v>-0.13595896423664902</v>
      </c>
      <c r="O104" s="685">
        <v>-0.12248329262054139</v>
      </c>
      <c r="P104" s="685">
        <v>-0.12186048535167943</v>
      </c>
      <c r="Q104" s="685">
        <v>-0.16967808609487706</v>
      </c>
      <c r="R104" s="685">
        <v>-0.19455155542222852</v>
      </c>
      <c r="S104" s="685">
        <v>-0.14363107886760357</v>
      </c>
      <c r="T104" s="685">
        <v>-9.6755890694840169E-2</v>
      </c>
      <c r="U104" s="685">
        <v>-0.10175477390495802</v>
      </c>
      <c r="V104" s="685">
        <v>-7.1928329992199766E-2</v>
      </c>
      <c r="W104" s="685">
        <v>-6.7205554829464192E-2</v>
      </c>
      <c r="X104" s="685">
        <v>-6.7261038885602933E-2</v>
      </c>
      <c r="Y104" s="685">
        <v>-3.6545594360715639E-2</v>
      </c>
      <c r="Z104" s="685">
        <v>-7.2486919607364489E-2</v>
      </c>
      <c r="AA104" s="685">
        <v>-3.6856455089359891E-2</v>
      </c>
      <c r="AB104" s="685">
        <v>-4.2339674498914251E-2</v>
      </c>
      <c r="AC104" s="685">
        <v>-4.0569965152529308E-2</v>
      </c>
      <c r="AD104" s="685">
        <v>-4.8217965198410311E-2</v>
      </c>
      <c r="AE104" s="685">
        <v>-3.9014639143008603E-3</v>
      </c>
      <c r="AF104" s="685">
        <v>-4.2072974214982739E-2</v>
      </c>
      <c r="AG104" s="685">
        <v>-4.1898759012792081E-2</v>
      </c>
      <c r="AH104" s="685">
        <v>-3.1141036600740326E-2</v>
      </c>
      <c r="AI104" s="685">
        <v>-2.9858732566496266E-2</v>
      </c>
      <c r="AJ104" s="685">
        <v>-1.2699568073260802E-2</v>
      </c>
      <c r="AK104" s="685">
        <v>-3.1185797888133783E-2</v>
      </c>
      <c r="AL104" s="685">
        <v>1.0405807118936185E-2</v>
      </c>
      <c r="AM104" s="685">
        <v>2.8297856409399785E-2</v>
      </c>
      <c r="AN104" s="2"/>
      <c r="AO104" s="2"/>
      <c r="AP104" s="137"/>
      <c r="AQ104" s="138"/>
      <c r="AR104" s="2"/>
      <c r="AS104" s="2"/>
      <c r="AT104" s="138"/>
      <c r="AU104" s="138"/>
      <c r="AV104" s="138"/>
      <c r="AW104" s="2"/>
      <c r="AX104" s="2"/>
      <c r="AY104" s="139"/>
      <c r="AZ104" s="140"/>
      <c r="BA104" s="2"/>
      <c r="BB104" s="2"/>
      <c r="BC104" s="141"/>
      <c r="BD104" s="141"/>
      <c r="BE104" s="141"/>
      <c r="BF104" s="2"/>
      <c r="BG104" s="2"/>
      <c r="BH104" s="142"/>
      <c r="BI104" s="143"/>
      <c r="BJ104" s="2"/>
      <c r="BK104" s="2"/>
    </row>
    <row r="105" spans="1:63" ht="10.15" x14ac:dyDescent="0.3">
      <c r="A105" s="1"/>
      <c r="B105" s="2"/>
      <c r="C105" s="2" t="s">
        <v>38</v>
      </c>
      <c r="D105" s="2" t="s">
        <v>91</v>
      </c>
      <c r="E105" s="2"/>
      <c r="F105" s="2"/>
      <c r="G105" s="2"/>
      <c r="H105" s="2"/>
      <c r="I105" s="2"/>
      <c r="J105" s="10">
        <v>-0.78406587141274287</v>
      </c>
      <c r="K105" s="10">
        <v>-0.73673572620136729</v>
      </c>
      <c r="L105" s="10">
        <v>-0.80068553095824591</v>
      </c>
      <c r="M105" s="10">
        <v>-0.82949342897743072</v>
      </c>
      <c r="N105" s="10">
        <v>-0.78145253997365849</v>
      </c>
      <c r="O105" s="10">
        <v>-0.86831725443743202</v>
      </c>
      <c r="P105" s="10">
        <v>-0.87471020685345358</v>
      </c>
      <c r="Q105" s="10">
        <v>-0.7648738521554258</v>
      </c>
      <c r="R105" s="10">
        <v>-0.97356573055527995</v>
      </c>
      <c r="S105" s="10">
        <v>-1.058513555417284</v>
      </c>
      <c r="T105" s="10">
        <v>-0.78487367276112086</v>
      </c>
      <c r="U105" s="10">
        <v>-0.83443970673617984</v>
      </c>
      <c r="V105" s="10">
        <v>-0.9698516051050986</v>
      </c>
      <c r="W105" s="10">
        <v>-1.1648708894575823</v>
      </c>
      <c r="X105" s="10">
        <v>-1.036046934281742</v>
      </c>
      <c r="Y105" s="10">
        <v>-1.0247022760814715</v>
      </c>
      <c r="Z105" s="10">
        <v>-0.90584281417003853</v>
      </c>
      <c r="AA105" s="10">
        <v>-1.037704684603576</v>
      </c>
      <c r="AB105" s="10">
        <v>-0.97058626815233318</v>
      </c>
      <c r="AC105" s="10">
        <v>-0.9704244106177139</v>
      </c>
      <c r="AD105" s="10">
        <v>-0.98931358014218962</v>
      </c>
      <c r="AE105" s="10">
        <v>-0.97027506050094081</v>
      </c>
      <c r="AF105" s="10">
        <v>-1.0055673657836341</v>
      </c>
      <c r="AG105" s="10">
        <v>-1.0723707748794447</v>
      </c>
      <c r="AH105" s="10">
        <v>-1.0457310652556633</v>
      </c>
      <c r="AI105" s="10">
        <v>-0.81380640290267492</v>
      </c>
      <c r="AJ105" s="10">
        <v>-0.81636458443251092</v>
      </c>
      <c r="AK105" s="10">
        <v>-0.85427500011205049</v>
      </c>
      <c r="AL105" s="10">
        <v>-0.82533696205159623</v>
      </c>
      <c r="AM105" s="10">
        <v>-0.84690292701014092</v>
      </c>
      <c r="AN105" s="2"/>
      <c r="AO105" s="2"/>
      <c r="AP105" s="54">
        <v>-2.1565964958544681E-2</v>
      </c>
      <c r="AQ105" s="55">
        <v>-2.6129891123422722E-2</v>
      </c>
      <c r="AR105" s="2"/>
      <c r="AS105" s="2"/>
      <c r="AT105" s="55">
        <v>-1.2435880047687762E-2</v>
      </c>
      <c r="AU105" s="55">
        <v>-1.0798003337791072E-2</v>
      </c>
      <c r="AV105" s="55">
        <v>-1.0915759512021637E-2</v>
      </c>
      <c r="AW105" s="2"/>
      <c r="AX105" s="2"/>
      <c r="AY105" s="56">
        <v>-1.1775617423056585E-4</v>
      </c>
      <c r="AZ105" s="57">
        <v>-1.0905365607587876E-2</v>
      </c>
      <c r="BA105" s="2"/>
      <c r="BB105" s="2"/>
      <c r="BC105" s="27">
        <v>-192.01505958913251</v>
      </c>
      <c r="BD105" s="27">
        <v>-168.95331874137079</v>
      </c>
      <c r="BE105" s="27">
        <v>-178.5208530797093</v>
      </c>
      <c r="BF105" s="2"/>
      <c r="BG105" s="2"/>
      <c r="BH105" s="58">
        <v>-9.5675343383385041</v>
      </c>
      <c r="BI105" s="59">
        <v>-5.6628271108330394E-2</v>
      </c>
      <c r="BJ105" s="2"/>
      <c r="BK105" s="2"/>
    </row>
    <row r="106" spans="1:63" ht="10.15" x14ac:dyDescent="0.3">
      <c r="A106" s="1"/>
      <c r="B106" s="2"/>
      <c r="C106" s="2" t="s">
        <v>17</v>
      </c>
      <c r="D106" s="2" t="s">
        <v>92</v>
      </c>
      <c r="E106" s="2"/>
      <c r="F106" s="2"/>
      <c r="G106" s="2"/>
      <c r="H106" s="2"/>
      <c r="I106" s="2"/>
      <c r="J106" s="10">
        <v>1.1398044064299788</v>
      </c>
      <c r="K106" s="10">
        <v>1.0533319528601406</v>
      </c>
      <c r="L106" s="10">
        <v>0.96883657014017166</v>
      </c>
      <c r="M106" s="10">
        <v>1.0468065075285016</v>
      </c>
      <c r="N106" s="10">
        <v>1.8282992242591223</v>
      </c>
      <c r="O106" s="10">
        <v>1.6218614819930131</v>
      </c>
      <c r="P106" s="10">
        <v>1.5444188914716315</v>
      </c>
      <c r="Q106" s="10">
        <v>2.3318671988594168</v>
      </c>
      <c r="R106" s="10">
        <v>2.4291958707662054</v>
      </c>
      <c r="S106" s="10">
        <v>2.5757258985481566</v>
      </c>
      <c r="T106" s="10">
        <v>2.4147022480776434</v>
      </c>
      <c r="U106" s="10">
        <v>2.5825861918808006</v>
      </c>
      <c r="V106" s="10">
        <v>2.7358867179845228</v>
      </c>
      <c r="W106" s="10">
        <v>2.4936674797414398</v>
      </c>
      <c r="X106" s="10">
        <v>2.8369433878946655</v>
      </c>
      <c r="Y106" s="10">
        <v>2.8245066598012998</v>
      </c>
      <c r="Z106" s="10">
        <v>2.9810993749925538</v>
      </c>
      <c r="AA106" s="10">
        <v>2.5356875904251202</v>
      </c>
      <c r="AB106" s="10">
        <v>2.4189319988722842</v>
      </c>
      <c r="AC106" s="10">
        <v>2.346454626570027</v>
      </c>
      <c r="AD106" s="10">
        <v>2.5722108365559562</v>
      </c>
      <c r="AE106" s="10">
        <v>2.3795315785724815</v>
      </c>
      <c r="AF106" s="10">
        <v>2.4584420891330585</v>
      </c>
      <c r="AG106" s="10">
        <v>2.4849902501099583</v>
      </c>
      <c r="AH106" s="10">
        <v>2.3284406371886277</v>
      </c>
      <c r="AI106" s="10">
        <v>2.0913120957843727</v>
      </c>
      <c r="AJ106" s="10">
        <v>2.3653429063006768</v>
      </c>
      <c r="AK106" s="10">
        <v>2.1507273277630459</v>
      </c>
      <c r="AL106" s="10">
        <v>2.4586675577525496</v>
      </c>
      <c r="AM106" s="10">
        <v>2.4440866176354703</v>
      </c>
      <c r="AN106" s="2"/>
      <c r="AO106" s="2"/>
      <c r="AP106" s="54">
        <v>-1.4580940117079333E-2</v>
      </c>
      <c r="AQ106" s="55">
        <v>-5.9304236032656915E-3</v>
      </c>
      <c r="AR106" s="2"/>
      <c r="AS106" s="2"/>
      <c r="AT106" s="55">
        <v>3.1308638389086804E-2</v>
      </c>
      <c r="AU106" s="55">
        <v>3.2167104729123895E-2</v>
      </c>
      <c r="AV106" s="55">
        <v>3.1501912313428242E-2</v>
      </c>
      <c r="AW106" s="2"/>
      <c r="AX106" s="2"/>
      <c r="AY106" s="56">
        <v>-6.6519241569565346E-4</v>
      </c>
      <c r="AZ106" s="57">
        <v>-2.0679275343465787E-2</v>
      </c>
      <c r="BA106" s="2"/>
      <c r="BB106" s="2"/>
      <c r="BC106" s="27">
        <v>483.41814514790872</v>
      </c>
      <c r="BD106" s="27">
        <v>503.30963311208802</v>
      </c>
      <c r="BE106" s="27">
        <v>515.19532412214801</v>
      </c>
      <c r="BF106" s="2"/>
      <c r="BG106" s="2"/>
      <c r="BH106" s="58">
        <v>11.885691010059986</v>
      </c>
      <c r="BI106" s="59">
        <v>2.361506760076857E-2</v>
      </c>
      <c r="BJ106" s="2"/>
      <c r="BK106" s="2"/>
    </row>
    <row r="107" spans="1:63" ht="10.15" x14ac:dyDescent="0.3">
      <c r="A107" s="1"/>
      <c r="B107" s="2"/>
      <c r="C107" s="2"/>
      <c r="D107" s="2"/>
      <c r="E107" s="2" t="s">
        <v>149</v>
      </c>
      <c r="F107" s="2"/>
      <c r="G107" s="2"/>
      <c r="H107" s="2"/>
      <c r="I107" s="2"/>
      <c r="J107" s="10">
        <v>1.1398044064299788</v>
      </c>
      <c r="K107" s="10">
        <v>1.0533319528601406</v>
      </c>
      <c r="L107" s="10">
        <v>0.96883657014017166</v>
      </c>
      <c r="M107" s="10">
        <v>1.0468065075285016</v>
      </c>
      <c r="N107" s="10">
        <v>1.8282992242591223</v>
      </c>
      <c r="O107" s="10">
        <v>1.6218614819930131</v>
      </c>
      <c r="P107" s="10">
        <v>1.5277875649874917</v>
      </c>
      <c r="Q107" s="10">
        <v>2.1938481147415412</v>
      </c>
      <c r="R107" s="10">
        <v>2.2611480687241494</v>
      </c>
      <c r="S107" s="10">
        <v>2.4149965291917472</v>
      </c>
      <c r="T107" s="10">
        <v>2.2529218719580686</v>
      </c>
      <c r="U107" s="10">
        <v>2.4191805933171668</v>
      </c>
      <c r="V107" s="10">
        <v>2.5659415463415494</v>
      </c>
      <c r="W107" s="10">
        <v>2.3245480244976346</v>
      </c>
      <c r="X107" s="10">
        <v>2.6649852696340242</v>
      </c>
      <c r="Y107" s="10">
        <v>2.641868428446422</v>
      </c>
      <c r="Z107" s="10">
        <v>2.7964471109045643</v>
      </c>
      <c r="AA107" s="10">
        <v>2.4987583917816347</v>
      </c>
      <c r="AB107" s="10">
        <v>1.4124808133910438</v>
      </c>
      <c r="AC107" s="10">
        <v>2.4934726382546919</v>
      </c>
      <c r="AD107" s="10">
        <v>2.7290646659837066</v>
      </c>
      <c r="AE107" s="10">
        <v>2.5113461086435582</v>
      </c>
      <c r="AF107" s="10">
        <v>1.0515839043137636</v>
      </c>
      <c r="AG107" s="10">
        <v>0.93111849558440551</v>
      </c>
      <c r="AH107" s="10">
        <v>0.88815579412708756</v>
      </c>
      <c r="AI107" s="10">
        <v>0.754159710221466</v>
      </c>
      <c r="AJ107" s="10">
        <v>0.78554010600007906</v>
      </c>
      <c r="AK107" s="10">
        <v>0.54537632511132239</v>
      </c>
      <c r="AL107" s="10">
        <v>0.69715459165565041</v>
      </c>
      <c r="AM107" s="10">
        <v>0.6453725943631633</v>
      </c>
      <c r="AN107" s="2"/>
      <c r="AO107" s="2"/>
      <c r="AP107" s="54">
        <v>-5.1781997292487114E-2</v>
      </c>
      <c r="AQ107" s="55">
        <v>-7.4276204893826608E-2</v>
      </c>
      <c r="AR107" s="2"/>
      <c r="AS107" s="2"/>
      <c r="AT107" s="55">
        <v>7.9391701255960671E-3</v>
      </c>
      <c r="AU107" s="55">
        <v>9.1209747700400166E-3</v>
      </c>
      <c r="AV107" s="55">
        <v>8.3182284663817531E-3</v>
      </c>
      <c r="AW107" s="2"/>
      <c r="AX107" s="2"/>
      <c r="AY107" s="56">
        <v>-8.0274630365826348E-4</v>
      </c>
      <c r="AZ107" s="57">
        <v>-8.8011021178906468E-2</v>
      </c>
      <c r="BA107" s="2"/>
      <c r="BB107" s="2"/>
      <c r="BC107" s="27">
        <v>122.58402452490952</v>
      </c>
      <c r="BD107" s="27">
        <v>142.7133248015661</v>
      </c>
      <c r="BE107" s="27">
        <v>136.03975429240373</v>
      </c>
      <c r="BF107" s="2"/>
      <c r="BG107" s="2"/>
      <c r="BH107" s="58">
        <v>-6.6735705091623743</v>
      </c>
      <c r="BI107" s="59">
        <v>-4.6762070174186987E-2</v>
      </c>
      <c r="BJ107" s="2"/>
      <c r="BK107" s="2"/>
    </row>
    <row r="108" spans="1:63" ht="10.15" x14ac:dyDescent="0.3">
      <c r="A108" s="1"/>
      <c r="B108" s="2"/>
      <c r="C108" s="2"/>
      <c r="D108" s="2"/>
      <c r="E108" s="2" t="s">
        <v>150</v>
      </c>
      <c r="F108" s="2"/>
      <c r="G108" s="2"/>
      <c r="H108" s="2"/>
      <c r="I108" s="2"/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1.66313264841398E-2</v>
      </c>
      <c r="Q108" s="10">
        <v>0.13801908411787578</v>
      </c>
      <c r="R108" s="10">
        <v>0.16804780204205594</v>
      </c>
      <c r="S108" s="10">
        <v>0.16072936935640944</v>
      </c>
      <c r="T108" s="10">
        <v>0.16178037611957491</v>
      </c>
      <c r="U108" s="10">
        <v>0.16340559856363382</v>
      </c>
      <c r="V108" s="10">
        <v>0.16994517164297321</v>
      </c>
      <c r="W108" s="10">
        <v>0.16911945524380531</v>
      </c>
      <c r="X108" s="10">
        <v>0.17195811826064125</v>
      </c>
      <c r="Y108" s="10">
        <v>0.18263823135487783</v>
      </c>
      <c r="Z108" s="10">
        <v>0.18465226408798954</v>
      </c>
      <c r="AA108" s="10">
        <v>3.6929198643485511E-2</v>
      </c>
      <c r="AB108" s="10">
        <v>1.0064511854812406</v>
      </c>
      <c r="AC108" s="10">
        <v>-0.14701801168466508</v>
      </c>
      <c r="AD108" s="10">
        <v>-0.1568538294277502</v>
      </c>
      <c r="AE108" s="10">
        <v>-0.13181453007107646</v>
      </c>
      <c r="AF108" s="10">
        <v>1.4068581848192949</v>
      </c>
      <c r="AG108" s="10">
        <v>1.5538717545255527</v>
      </c>
      <c r="AH108" s="10">
        <v>1.4402848430615403</v>
      </c>
      <c r="AI108" s="10">
        <v>1.3371523855629068</v>
      </c>
      <c r="AJ108" s="10">
        <v>1.5798028003005977</v>
      </c>
      <c r="AK108" s="10">
        <v>1.6053510026517235</v>
      </c>
      <c r="AL108" s="10">
        <v>1.7615129660968993</v>
      </c>
      <c r="AM108" s="10">
        <v>1.7987140232723071</v>
      </c>
      <c r="AN108" s="2"/>
      <c r="AO108" s="2"/>
      <c r="AP108" s="54">
        <v>3.7201057175407781E-2</v>
      </c>
      <c r="AQ108" s="55">
        <v>2.1118809734246024E-2</v>
      </c>
      <c r="AR108" s="2"/>
      <c r="AS108" s="2"/>
      <c r="AT108" s="55">
        <v>2.3369468263490741E-2</v>
      </c>
      <c r="AU108" s="55">
        <v>2.304612995908388E-2</v>
      </c>
      <c r="AV108" s="55">
        <v>2.3183683847046489E-2</v>
      </c>
      <c r="AW108" s="2"/>
      <c r="AX108" s="2"/>
      <c r="AY108" s="56">
        <v>1.3755388796260828E-4</v>
      </c>
      <c r="AZ108" s="57">
        <v>5.9686328336610783E-3</v>
      </c>
      <c r="BA108" s="2"/>
      <c r="BB108" s="2"/>
      <c r="BC108" s="27">
        <v>360.83412062299919</v>
      </c>
      <c r="BD108" s="27">
        <v>360.59630831052186</v>
      </c>
      <c r="BE108" s="27">
        <v>379.15556982974431</v>
      </c>
      <c r="BF108" s="2"/>
      <c r="BG108" s="2"/>
      <c r="BH108" s="58">
        <v>18.559261519222446</v>
      </c>
      <c r="BI108" s="59">
        <v>5.1468251591861636E-2</v>
      </c>
      <c r="BJ108" s="2"/>
      <c r="BK108" s="2"/>
    </row>
    <row r="109" spans="1:63" ht="10.15" x14ac:dyDescent="0.3">
      <c r="A109" s="1"/>
      <c r="B109" s="2"/>
      <c r="C109" s="2"/>
      <c r="D109" s="2"/>
      <c r="E109" s="2" t="s">
        <v>151</v>
      </c>
      <c r="F109" s="2"/>
      <c r="G109" s="2"/>
      <c r="H109" s="2"/>
      <c r="I109" s="2"/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2"/>
      <c r="AO109" s="2"/>
      <c r="AP109" s="54">
        <v>0</v>
      </c>
      <c r="AQ109" s="55">
        <v>0</v>
      </c>
      <c r="AR109" s="2"/>
      <c r="AS109" s="2"/>
      <c r="AT109" s="55">
        <v>0</v>
      </c>
      <c r="AU109" s="55">
        <v>0</v>
      </c>
      <c r="AV109" s="55">
        <v>0</v>
      </c>
      <c r="AW109" s="2"/>
      <c r="AX109" s="2"/>
      <c r="AY109" s="56">
        <v>0</v>
      </c>
      <c r="AZ109" s="57">
        <v>0</v>
      </c>
      <c r="BA109" s="2"/>
      <c r="BB109" s="2"/>
      <c r="BC109" s="27">
        <v>0</v>
      </c>
      <c r="BD109" s="27">
        <v>0</v>
      </c>
      <c r="BE109" s="27">
        <v>0</v>
      </c>
      <c r="BF109" s="2"/>
      <c r="BG109" s="2"/>
      <c r="BH109" s="58">
        <v>0</v>
      </c>
      <c r="BI109" s="59">
        <v>0</v>
      </c>
      <c r="BJ109" s="2"/>
      <c r="BK109" s="2"/>
    </row>
    <row r="110" spans="1:63" ht="10.15" x14ac:dyDescent="0.3">
      <c r="A110" s="1"/>
      <c r="B110" s="2"/>
      <c r="C110" s="2"/>
      <c r="D110" s="2"/>
      <c r="E110" s="2" t="s">
        <v>152</v>
      </c>
      <c r="F110" s="2"/>
      <c r="G110" s="2"/>
      <c r="H110" s="2"/>
      <c r="I110" s="2"/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2"/>
      <c r="AO110" s="2"/>
      <c r="AP110" s="54">
        <v>0</v>
      </c>
      <c r="AQ110" s="55">
        <v>0</v>
      </c>
      <c r="AR110" s="2"/>
      <c r="AS110" s="2"/>
      <c r="AT110" s="55">
        <v>0</v>
      </c>
      <c r="AU110" s="55">
        <v>0</v>
      </c>
      <c r="AV110" s="55">
        <v>0</v>
      </c>
      <c r="AW110" s="2"/>
      <c r="AX110" s="2"/>
      <c r="AY110" s="56">
        <v>0</v>
      </c>
      <c r="AZ110" s="57">
        <v>0</v>
      </c>
      <c r="BA110" s="2"/>
      <c r="BB110" s="2"/>
      <c r="BC110" s="27">
        <v>0</v>
      </c>
      <c r="BD110" s="27">
        <v>0</v>
      </c>
      <c r="BE110" s="27">
        <v>0</v>
      </c>
      <c r="BF110" s="2"/>
      <c r="BG110" s="2"/>
      <c r="BH110" s="58">
        <v>0</v>
      </c>
      <c r="BI110" s="59">
        <v>0</v>
      </c>
      <c r="BJ110" s="2"/>
      <c r="BK110" s="2"/>
    </row>
    <row r="111" spans="1:63" ht="10.15" x14ac:dyDescent="0.3">
      <c r="A111" s="1"/>
      <c r="B111" s="2"/>
      <c r="C111" s="2" t="s">
        <v>93</v>
      </c>
      <c r="D111" s="2" t="s">
        <v>94</v>
      </c>
      <c r="E111" s="2"/>
      <c r="F111" s="2"/>
      <c r="G111" s="2"/>
      <c r="H111" s="2"/>
      <c r="I111" s="2"/>
      <c r="J111" s="10">
        <v>-0.35356289227700716</v>
      </c>
      <c r="K111" s="10">
        <v>-0.70480755138567497</v>
      </c>
      <c r="L111" s="10">
        <v>-0.43903079321960248</v>
      </c>
      <c r="M111" s="10">
        <v>-1.0809725323243629</v>
      </c>
      <c r="N111" s="10">
        <v>-0.71536742794981945</v>
      </c>
      <c r="O111" s="10">
        <v>-0.92476879267849277</v>
      </c>
      <c r="P111" s="10">
        <v>-0.86186285540069396</v>
      </c>
      <c r="Q111" s="10">
        <v>-0.77527544171281959</v>
      </c>
      <c r="R111" s="10">
        <v>-0.98095929279379857</v>
      </c>
      <c r="S111" s="10">
        <v>-0.66235832663664151</v>
      </c>
      <c r="T111" s="10">
        <v>-0.64772765026063339</v>
      </c>
      <c r="U111" s="10">
        <v>-0.78356321526838602</v>
      </c>
      <c r="V111" s="10">
        <v>-0.97330336714757604</v>
      </c>
      <c r="W111" s="10">
        <v>-1.1620695565366055</v>
      </c>
      <c r="X111" s="10">
        <v>-0.75846735688839284</v>
      </c>
      <c r="Y111" s="10">
        <v>-0.73104510961766245</v>
      </c>
      <c r="Z111" s="10">
        <v>-1.1987058949701501</v>
      </c>
      <c r="AA111" s="10">
        <v>-6.4025707710770957E-2</v>
      </c>
      <c r="AB111" s="10">
        <v>-1.0581373350580716</v>
      </c>
      <c r="AC111" s="10">
        <v>-1.1240341907339042</v>
      </c>
      <c r="AD111" s="10">
        <v>-0.5256844152908775</v>
      </c>
      <c r="AE111" s="10">
        <v>-1.1075327274311231</v>
      </c>
      <c r="AF111" s="10">
        <v>-1.1061428888177178</v>
      </c>
      <c r="AG111" s="10">
        <v>-1.1311674901532494</v>
      </c>
      <c r="AH111" s="10">
        <v>-1.3754949859450836</v>
      </c>
      <c r="AI111" s="10">
        <v>-1.0275164967408474</v>
      </c>
      <c r="AJ111" s="10">
        <v>-1.042439514199264</v>
      </c>
      <c r="AK111" s="10">
        <v>-1.6284753084504926</v>
      </c>
      <c r="AL111" s="10">
        <v>-1.7773988966446681</v>
      </c>
      <c r="AM111" s="10">
        <v>-1.9075733823645293</v>
      </c>
      <c r="AN111" s="2"/>
      <c r="AO111" s="2"/>
      <c r="AP111" s="54">
        <v>-0.13017448571986123</v>
      </c>
      <c r="AQ111" s="55">
        <v>-7.323875690797467E-2</v>
      </c>
      <c r="AR111" s="2"/>
      <c r="AS111" s="2"/>
      <c r="AT111" s="55">
        <v>-2.3706094166229111E-2</v>
      </c>
      <c r="AU111" s="55">
        <v>-2.3253967895546009E-2</v>
      </c>
      <c r="AV111" s="55">
        <v>-2.4586775685066876E-2</v>
      </c>
      <c r="AW111" s="2"/>
      <c r="AX111" s="2"/>
      <c r="AY111" s="56">
        <v>-1.3328077895208672E-3</v>
      </c>
      <c r="AZ111" s="57">
        <v>-5.7315284664865684E-2</v>
      </c>
      <c r="BA111" s="2"/>
      <c r="BB111" s="2"/>
      <c r="BC111" s="27">
        <v>-366.03176184546919</v>
      </c>
      <c r="BD111" s="27">
        <v>-363.84828999890851</v>
      </c>
      <c r="BE111" s="27">
        <v>-402.10231500095472</v>
      </c>
      <c r="BF111" s="2"/>
      <c r="BG111" s="2"/>
      <c r="BH111" s="58">
        <v>-38.254025002046205</v>
      </c>
      <c r="BI111" s="59">
        <v>-0.10513729500325798</v>
      </c>
      <c r="BJ111" s="2"/>
      <c r="BK111" s="2"/>
    </row>
    <row r="112" spans="1:63" ht="4.05" customHeight="1" x14ac:dyDescent="0.3">
      <c r="A112" s="1"/>
      <c r="B112" s="2"/>
      <c r="C112" s="2"/>
      <c r="D112" s="1"/>
      <c r="E112" s="2"/>
      <c r="F112" s="2"/>
      <c r="G112" s="2"/>
      <c r="H112" s="2"/>
      <c r="I112" s="2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2"/>
      <c r="AO112" s="2"/>
      <c r="AP112" s="54"/>
      <c r="AQ112" s="55"/>
      <c r="AR112" s="2"/>
      <c r="AS112" s="2"/>
      <c r="AT112" s="55"/>
      <c r="AU112" s="55"/>
      <c r="AV112" s="55"/>
      <c r="AW112" s="2"/>
      <c r="AX112" s="2"/>
      <c r="AY112" s="56"/>
      <c r="AZ112" s="57"/>
      <c r="BA112" s="2"/>
      <c r="BB112" s="2"/>
      <c r="BC112" s="27"/>
      <c r="BD112" s="27"/>
      <c r="BE112" s="27"/>
      <c r="BF112" s="2"/>
      <c r="BG112" s="2"/>
      <c r="BH112" s="58"/>
      <c r="BI112" s="59"/>
      <c r="BJ112" s="2"/>
      <c r="BK112" s="2"/>
    </row>
    <row r="113" spans="1:63" ht="10.15" x14ac:dyDescent="0.3">
      <c r="A113" s="1"/>
      <c r="B113" s="2"/>
      <c r="C113" s="89" t="s">
        <v>22</v>
      </c>
      <c r="D113" s="90" t="s">
        <v>95</v>
      </c>
      <c r="E113" s="90"/>
      <c r="F113" s="90"/>
      <c r="G113" s="90"/>
      <c r="H113" s="90"/>
      <c r="I113" s="90"/>
      <c r="J113" s="144">
        <v>-3.9567711777438785</v>
      </c>
      <c r="K113" s="144">
        <v>-5.0537488265190076</v>
      </c>
      <c r="L113" s="144">
        <v>-3.8507160289113926</v>
      </c>
      <c r="M113" s="144">
        <v>-5.7433175077387464</v>
      </c>
      <c r="N113" s="144">
        <v>-5.321934874772599</v>
      </c>
      <c r="O113" s="144">
        <v>-5.7028391238643463</v>
      </c>
      <c r="P113" s="144">
        <v>-5.8467430444270034</v>
      </c>
      <c r="Q113" s="144">
        <v>-6.7814729480474867</v>
      </c>
      <c r="R113" s="144">
        <v>-7.9582616817145233</v>
      </c>
      <c r="S113" s="144">
        <v>-6.826558300072425</v>
      </c>
      <c r="T113" s="144">
        <v>-4.7700370760789772</v>
      </c>
      <c r="U113" s="144">
        <v>-4.8156016133417436</v>
      </c>
      <c r="V113" s="144">
        <v>-3.3910972349350135</v>
      </c>
      <c r="W113" s="144">
        <v>-3.570983519486489</v>
      </c>
      <c r="X113" s="144">
        <v>-3.609495218685816</v>
      </c>
      <c r="Y113" s="144">
        <v>-1.2461538180747693</v>
      </c>
      <c r="Z113" s="144">
        <v>-3.6940722819067489</v>
      </c>
      <c r="AA113" s="144">
        <v>-1.058872248217702</v>
      </c>
      <c r="AB113" s="144">
        <v>-2.2629780011163136</v>
      </c>
      <c r="AC113" s="144">
        <v>-2.2861568072208569</v>
      </c>
      <c r="AD113" s="144">
        <v>-1.8547389382155071</v>
      </c>
      <c r="AE113" s="144">
        <v>5.5396233658165484E-2</v>
      </c>
      <c r="AF113" s="144">
        <v>-2.7599142244811414</v>
      </c>
      <c r="AG113" s="144">
        <v>-2.9125557260797432</v>
      </c>
      <c r="AH113" s="144">
        <v>-2.3505161340060186</v>
      </c>
      <c r="AI113" s="144">
        <v>-1.5331531078337681</v>
      </c>
      <c r="AJ113" s="144">
        <v>-0.37109431898135492</v>
      </c>
      <c r="AK113" s="144">
        <v>-2.4743118571973808</v>
      </c>
      <c r="AL113" s="144">
        <v>0.6512914490556363</v>
      </c>
      <c r="AM113" s="144">
        <v>1.8851091551197714</v>
      </c>
      <c r="AN113" s="2"/>
      <c r="AO113" s="2"/>
      <c r="AP113" s="95">
        <v>1.2338177060641351</v>
      </c>
      <c r="AQ113" s="96">
        <v>1.8944171735298443</v>
      </c>
      <c r="AR113" s="2"/>
      <c r="AS113" s="2"/>
      <c r="AT113" s="97">
        <v>-3.6019133712963856E-2</v>
      </c>
      <c r="AU113" s="98">
        <v>8.5209406147230028E-3</v>
      </c>
      <c r="AV113" s="96">
        <v>2.4297233525739509E-2</v>
      </c>
      <c r="AW113" s="2"/>
      <c r="AX113" s="2"/>
      <c r="AY113" s="99">
        <v>1.5776292911016506E-2</v>
      </c>
      <c r="AZ113" s="100">
        <v>1.8514731676168781</v>
      </c>
      <c r="BA113" s="2"/>
      <c r="BB113" s="2"/>
      <c r="BC113" s="101">
        <v>-556.1501140025581</v>
      </c>
      <c r="BD113" s="102">
        <v>133.32475927443937</v>
      </c>
      <c r="BE113" s="103">
        <v>397.367022580053</v>
      </c>
      <c r="BF113" s="2"/>
      <c r="BG113" s="2"/>
      <c r="BH113" s="104">
        <v>264.04226330561363</v>
      </c>
      <c r="BI113" s="105">
        <v>1.9804443281393949</v>
      </c>
      <c r="BJ113" s="2"/>
      <c r="BK113" s="2"/>
    </row>
    <row r="114" spans="1:63" ht="10.15" x14ac:dyDescent="0.3">
      <c r="A114" s="1"/>
      <c r="B114" s="2"/>
      <c r="C114" s="91"/>
      <c r="D114" s="92" t="s">
        <v>96</v>
      </c>
      <c r="E114" s="93"/>
      <c r="F114" s="93"/>
      <c r="G114" s="93"/>
      <c r="H114" s="93"/>
      <c r="I114" s="93"/>
      <c r="J114" s="686">
        <v>-9.4611047032418696E-2</v>
      </c>
      <c r="K114" s="686">
        <v>-0.13215089187793319</v>
      </c>
      <c r="L114" s="686">
        <v>-8.7199049726697259E-2</v>
      </c>
      <c r="M114" s="686">
        <v>-0.14470907130161439</v>
      </c>
      <c r="N114" s="686">
        <v>-0.12798721914383124</v>
      </c>
      <c r="O114" s="686">
        <v>-0.12627461761093373</v>
      </c>
      <c r="P114" s="686">
        <v>-0.12600154689251872</v>
      </c>
      <c r="Q114" s="686">
        <v>-0.15193956854622098</v>
      </c>
      <c r="R114" s="686">
        <v>-0.18360068496766568</v>
      </c>
      <c r="S114" s="686">
        <v>-0.12764656982119282</v>
      </c>
      <c r="T114" s="686">
        <v>-8.0236111486263931E-2</v>
      </c>
      <c r="U114" s="686">
        <v>-8.4774183401057343E-2</v>
      </c>
      <c r="V114" s="686">
        <v>-5.8299696779471132E-2</v>
      </c>
      <c r="W114" s="686">
        <v>-6.4207735001398397E-2</v>
      </c>
      <c r="X114" s="686">
        <v>-5.2188810866328351E-2</v>
      </c>
      <c r="Y114" s="686">
        <v>-1.9673063364806738E-2</v>
      </c>
      <c r="Z114" s="686">
        <v>-5.8585432135383482E-2</v>
      </c>
      <c r="AA114" s="686">
        <v>-1.5655414179772512E-2</v>
      </c>
      <c r="AB114" s="686">
        <v>-3.6112710392988794E-2</v>
      </c>
      <c r="AC114" s="686">
        <v>-3.6542047750935495E-2</v>
      </c>
      <c r="AD114" s="686">
        <v>-3.071195691136443E-2</v>
      </c>
      <c r="AE114" s="686">
        <v>8.7739434943157057E-4</v>
      </c>
      <c r="AF114" s="686">
        <v>-3.7377222186378109E-2</v>
      </c>
      <c r="AG114" s="686">
        <v>-3.8206692504864803E-2</v>
      </c>
      <c r="AH114" s="686">
        <v>-3.2420832259353709E-2</v>
      </c>
      <c r="AI114" s="686">
        <v>-2.5672661418139234E-2</v>
      </c>
      <c r="AJ114" s="686">
        <v>-5.3698264370348175E-3</v>
      </c>
      <c r="AK114" s="686">
        <v>-3.6019133712963856E-2</v>
      </c>
      <c r="AL114" s="686">
        <v>8.5209406147230028E-3</v>
      </c>
      <c r="AM114" s="686">
        <v>2.4297233525739509E-2</v>
      </c>
      <c r="AN114" s="2"/>
      <c r="AO114" s="2"/>
      <c r="AP114" s="106"/>
      <c r="AQ114" s="107"/>
      <c r="AR114" s="2"/>
      <c r="AS114" s="2"/>
      <c r="AT114" s="108"/>
      <c r="AU114" s="109"/>
      <c r="AV114" s="107"/>
      <c r="AW114" s="2"/>
      <c r="AX114" s="2"/>
      <c r="AY114" s="110"/>
      <c r="AZ114" s="111"/>
      <c r="BA114" s="2"/>
      <c r="BB114" s="2"/>
      <c r="BC114" s="112"/>
      <c r="BD114" s="113"/>
      <c r="BE114" s="114"/>
      <c r="BF114" s="2"/>
      <c r="BG114" s="2"/>
      <c r="BH114" s="115"/>
      <c r="BI114" s="116"/>
      <c r="BJ114" s="2"/>
      <c r="BK114" s="2"/>
    </row>
    <row r="115" spans="1:63" ht="4.05" customHeight="1" x14ac:dyDescent="0.3">
      <c r="A115" s="1"/>
      <c r="B115" s="2"/>
      <c r="C115" s="2"/>
      <c r="D115" s="1"/>
      <c r="E115" s="2"/>
      <c r="F115" s="2"/>
      <c r="G115" s="2"/>
      <c r="H115" s="2"/>
      <c r="I115" s="2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2"/>
      <c r="AO115" s="2"/>
      <c r="AP115" s="54"/>
      <c r="AQ115" s="48"/>
      <c r="AR115" s="2"/>
      <c r="AS115" s="2"/>
      <c r="AT115" s="48"/>
      <c r="AU115" s="48"/>
      <c r="AV115" s="48"/>
      <c r="AW115" s="2"/>
      <c r="AX115" s="2"/>
      <c r="AY115" s="56"/>
      <c r="AZ115" s="128"/>
      <c r="BA115" s="2"/>
      <c r="BB115" s="2"/>
      <c r="BC115" s="27"/>
      <c r="BD115" s="27"/>
      <c r="BE115" s="27"/>
      <c r="BF115" s="2"/>
      <c r="BG115" s="2"/>
      <c r="BH115" s="58"/>
      <c r="BI115" s="53"/>
      <c r="BJ115" s="2"/>
      <c r="BK115" s="2"/>
    </row>
    <row r="116" spans="1:63" ht="10.15" x14ac:dyDescent="0.3">
      <c r="A116" s="1"/>
      <c r="B116" s="2"/>
      <c r="C116" s="2" t="s">
        <v>38</v>
      </c>
      <c r="D116" s="2" t="s">
        <v>97</v>
      </c>
      <c r="E116" s="2"/>
      <c r="F116" s="2"/>
      <c r="G116" s="2"/>
      <c r="H116" s="2"/>
      <c r="I116" s="2"/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2"/>
      <c r="AO116" s="2"/>
      <c r="AP116" s="54">
        <v>0</v>
      </c>
      <c r="AQ116" s="48">
        <v>0</v>
      </c>
      <c r="AR116" s="2"/>
      <c r="AS116" s="2"/>
      <c r="AT116" s="48">
        <v>0</v>
      </c>
      <c r="AU116" s="48">
        <v>0</v>
      </c>
      <c r="AV116" s="48">
        <v>0</v>
      </c>
      <c r="AW116" s="2"/>
      <c r="AX116" s="2"/>
      <c r="AY116" s="56">
        <v>0</v>
      </c>
      <c r="AZ116" s="128">
        <v>0</v>
      </c>
      <c r="BA116" s="2"/>
      <c r="BB116" s="2"/>
      <c r="BC116" s="27">
        <v>0</v>
      </c>
      <c r="BD116" s="27">
        <v>0</v>
      </c>
      <c r="BE116" s="27">
        <v>0</v>
      </c>
      <c r="BF116" s="2"/>
      <c r="BG116" s="2"/>
      <c r="BH116" s="58">
        <v>0</v>
      </c>
      <c r="BI116" s="53">
        <v>0</v>
      </c>
      <c r="BJ116" s="2"/>
      <c r="BK116" s="2"/>
    </row>
    <row r="117" spans="1:63" ht="4.05" customHeight="1" x14ac:dyDescent="0.3">
      <c r="A117" s="1"/>
      <c r="B117" s="2"/>
      <c r="C117" s="2"/>
      <c r="D117" s="1"/>
      <c r="E117" s="2"/>
      <c r="F117" s="2"/>
      <c r="G117" s="2"/>
      <c r="H117" s="2"/>
      <c r="I117" s="2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2"/>
      <c r="AO117" s="2"/>
      <c r="AP117" s="54"/>
      <c r="AQ117" s="48"/>
      <c r="AR117" s="2"/>
      <c r="AS117" s="2"/>
      <c r="AT117" s="48"/>
      <c r="AU117" s="48"/>
      <c r="AV117" s="48"/>
      <c r="AW117" s="2"/>
      <c r="AX117" s="2"/>
      <c r="AY117" s="56"/>
      <c r="AZ117" s="128"/>
      <c r="BA117" s="2"/>
      <c r="BB117" s="2"/>
      <c r="BC117" s="27"/>
      <c r="BD117" s="27"/>
      <c r="BE117" s="27"/>
      <c r="BF117" s="2"/>
      <c r="BG117" s="2"/>
      <c r="BH117" s="58"/>
      <c r="BI117" s="53"/>
      <c r="BJ117" s="2"/>
      <c r="BK117" s="2"/>
    </row>
    <row r="118" spans="1:63" ht="10.15" x14ac:dyDescent="0.3">
      <c r="A118" s="1"/>
      <c r="B118" s="2"/>
      <c r="C118" s="89" t="s">
        <v>22</v>
      </c>
      <c r="D118" s="90" t="s">
        <v>98</v>
      </c>
      <c r="E118" s="90"/>
      <c r="F118" s="90"/>
      <c r="G118" s="90"/>
      <c r="H118" s="90"/>
      <c r="I118" s="90"/>
      <c r="J118" s="144">
        <v>-3.9567711777438785</v>
      </c>
      <c r="K118" s="144">
        <v>-5.0537488265190076</v>
      </c>
      <c r="L118" s="144">
        <v>-3.8507160289113926</v>
      </c>
      <c r="M118" s="144">
        <v>-5.7433175077387464</v>
      </c>
      <c r="N118" s="144">
        <v>-5.321934874772599</v>
      </c>
      <c r="O118" s="144">
        <v>-5.7028391238643463</v>
      </c>
      <c r="P118" s="144">
        <v>-5.8467430444270034</v>
      </c>
      <c r="Q118" s="144">
        <v>-6.7814729480474867</v>
      </c>
      <c r="R118" s="144">
        <v>-7.9582616817145233</v>
      </c>
      <c r="S118" s="144">
        <v>-6.826558300072425</v>
      </c>
      <c r="T118" s="144">
        <v>-4.7700370760789772</v>
      </c>
      <c r="U118" s="144">
        <v>-4.8156016133417436</v>
      </c>
      <c r="V118" s="144">
        <v>-3.3910972349350135</v>
      </c>
      <c r="W118" s="144">
        <v>-3.570983519486489</v>
      </c>
      <c r="X118" s="144">
        <v>-3.609495218685816</v>
      </c>
      <c r="Y118" s="144">
        <v>-1.2461538180747693</v>
      </c>
      <c r="Z118" s="144">
        <v>-3.6940722819067489</v>
      </c>
      <c r="AA118" s="144">
        <v>-1.058872248217702</v>
      </c>
      <c r="AB118" s="144">
        <v>-2.2629780011163136</v>
      </c>
      <c r="AC118" s="144">
        <v>-2.2861568072208569</v>
      </c>
      <c r="AD118" s="144">
        <v>-1.8547389382155071</v>
      </c>
      <c r="AE118" s="144">
        <v>5.5396233658165484E-2</v>
      </c>
      <c r="AF118" s="144">
        <v>-2.7599142244811414</v>
      </c>
      <c r="AG118" s="144">
        <v>-2.9125557260797432</v>
      </c>
      <c r="AH118" s="144">
        <v>-2.3505161340060186</v>
      </c>
      <c r="AI118" s="144">
        <v>-1.5331531078337681</v>
      </c>
      <c r="AJ118" s="144">
        <v>-0.37109431898135492</v>
      </c>
      <c r="AK118" s="144">
        <v>-2.4743118571973808</v>
      </c>
      <c r="AL118" s="144">
        <v>0.6512914490556363</v>
      </c>
      <c r="AM118" s="144">
        <v>1.8851091551197714</v>
      </c>
      <c r="AN118" s="2"/>
      <c r="AO118" s="2"/>
      <c r="AP118" s="95">
        <v>1.2338177060641351</v>
      </c>
      <c r="AQ118" s="96">
        <v>1.8944171735298443</v>
      </c>
      <c r="AR118" s="2"/>
      <c r="AS118" s="2"/>
      <c r="AT118" s="97">
        <v>-3.6019133712963856E-2</v>
      </c>
      <c r="AU118" s="98">
        <v>8.5209406147230028E-3</v>
      </c>
      <c r="AV118" s="96">
        <v>2.4297233525739509E-2</v>
      </c>
      <c r="AW118" s="2"/>
      <c r="AX118" s="2"/>
      <c r="AY118" s="99">
        <v>1.5776292911016506E-2</v>
      </c>
      <c r="AZ118" s="100">
        <v>1.8514731676168781</v>
      </c>
      <c r="BA118" s="2"/>
      <c r="BB118" s="2"/>
      <c r="BC118" s="101">
        <v>-556.1501140025581</v>
      </c>
      <c r="BD118" s="102">
        <v>133.32475927443937</v>
      </c>
      <c r="BE118" s="103">
        <v>397.367022580053</v>
      </c>
      <c r="BF118" s="2"/>
      <c r="BG118" s="2"/>
      <c r="BH118" s="104">
        <v>264.04226330561363</v>
      </c>
      <c r="BI118" s="105">
        <v>1.9804443281393949</v>
      </c>
      <c r="BJ118" s="2"/>
      <c r="BK118" s="2"/>
    </row>
    <row r="119" spans="1:63" ht="10.15" x14ac:dyDescent="0.3">
      <c r="A119" s="1"/>
      <c r="B119" s="2"/>
      <c r="C119" s="91"/>
      <c r="D119" s="92" t="s">
        <v>96</v>
      </c>
      <c r="E119" s="93"/>
      <c r="F119" s="93"/>
      <c r="G119" s="93"/>
      <c r="H119" s="93"/>
      <c r="I119" s="93"/>
      <c r="J119" s="686">
        <v>-9.4611047032418696E-2</v>
      </c>
      <c r="K119" s="686">
        <v>-0.13215089187793319</v>
      </c>
      <c r="L119" s="686">
        <v>-8.7199049726697259E-2</v>
      </c>
      <c r="M119" s="686">
        <v>-0.14470907130161439</v>
      </c>
      <c r="N119" s="686">
        <v>-0.12798721914383124</v>
      </c>
      <c r="O119" s="686">
        <v>-0.12627461761093373</v>
      </c>
      <c r="P119" s="686">
        <v>-0.12600154689251872</v>
      </c>
      <c r="Q119" s="686">
        <v>-0.15193956854622098</v>
      </c>
      <c r="R119" s="686">
        <v>-0.18360068496766568</v>
      </c>
      <c r="S119" s="686">
        <v>-0.12764656982119282</v>
      </c>
      <c r="T119" s="686">
        <v>-8.0236111486263931E-2</v>
      </c>
      <c r="U119" s="686">
        <v>-8.4774183401057343E-2</v>
      </c>
      <c r="V119" s="686">
        <v>-5.8299696779471132E-2</v>
      </c>
      <c r="W119" s="686">
        <v>-6.4207735001398397E-2</v>
      </c>
      <c r="X119" s="686">
        <v>-5.2188810866328351E-2</v>
      </c>
      <c r="Y119" s="686">
        <v>-1.9673063364806738E-2</v>
      </c>
      <c r="Z119" s="686">
        <v>-5.8585432135383482E-2</v>
      </c>
      <c r="AA119" s="686">
        <v>-1.5655414179772512E-2</v>
      </c>
      <c r="AB119" s="686">
        <v>-3.6112710392988794E-2</v>
      </c>
      <c r="AC119" s="686">
        <v>-3.6542047750935495E-2</v>
      </c>
      <c r="AD119" s="686">
        <v>-3.071195691136443E-2</v>
      </c>
      <c r="AE119" s="686">
        <v>8.7739434943157057E-4</v>
      </c>
      <c r="AF119" s="686">
        <v>-3.7377222186378109E-2</v>
      </c>
      <c r="AG119" s="686">
        <v>-3.8206692504864803E-2</v>
      </c>
      <c r="AH119" s="686">
        <v>-3.2420832259353709E-2</v>
      </c>
      <c r="AI119" s="686">
        <v>-2.5672661418139234E-2</v>
      </c>
      <c r="AJ119" s="686">
        <v>-5.3698264370348175E-3</v>
      </c>
      <c r="AK119" s="686">
        <v>-3.6019133712963856E-2</v>
      </c>
      <c r="AL119" s="686">
        <v>8.5209406147230028E-3</v>
      </c>
      <c r="AM119" s="686">
        <v>2.4297233525739509E-2</v>
      </c>
      <c r="AN119" s="2"/>
      <c r="AO119" s="2"/>
      <c r="AP119" s="106"/>
      <c r="AQ119" s="107"/>
      <c r="AR119" s="2"/>
      <c r="AS119" s="2"/>
      <c r="AT119" s="108"/>
      <c r="AU119" s="109"/>
      <c r="AV119" s="107"/>
      <c r="AW119" s="2"/>
      <c r="AX119" s="2"/>
      <c r="AY119" s="110"/>
      <c r="AZ119" s="111"/>
      <c r="BA119" s="2"/>
      <c r="BB119" s="2"/>
      <c r="BC119" s="112"/>
      <c r="BD119" s="113"/>
      <c r="BE119" s="114"/>
      <c r="BF119" s="2"/>
      <c r="BG119" s="2"/>
      <c r="BH119" s="115"/>
      <c r="BI119" s="116"/>
      <c r="BJ119" s="2"/>
      <c r="BK119" s="2"/>
    </row>
    <row r="120" spans="1:63" ht="4.05" customHeight="1" x14ac:dyDescent="0.3">
      <c r="A120" s="1"/>
      <c r="B120" s="2"/>
      <c r="C120" s="2"/>
      <c r="D120" s="1"/>
      <c r="E120" s="2"/>
      <c r="F120" s="2"/>
      <c r="G120" s="2"/>
      <c r="H120" s="2"/>
      <c r="I120" s="2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2"/>
      <c r="AO120" s="2"/>
      <c r="AP120" s="54"/>
      <c r="AQ120" s="48"/>
      <c r="AR120" s="2"/>
      <c r="AS120" s="2"/>
      <c r="AT120" s="48"/>
      <c r="AU120" s="48"/>
      <c r="AV120" s="48"/>
      <c r="AW120" s="2"/>
      <c r="AX120" s="2"/>
      <c r="AY120" s="56"/>
      <c r="AZ120" s="128"/>
      <c r="BA120" s="2"/>
      <c r="BB120" s="2"/>
      <c r="BC120" s="27"/>
      <c r="BD120" s="27"/>
      <c r="BE120" s="27"/>
      <c r="BF120" s="2"/>
      <c r="BG120" s="2"/>
      <c r="BH120" s="58"/>
      <c r="BI120" s="53"/>
      <c r="BJ120" s="2"/>
      <c r="BK120" s="2"/>
    </row>
    <row r="121" spans="1:63" ht="10.15" x14ac:dyDescent="0.3">
      <c r="A121" s="1"/>
      <c r="B121" s="2"/>
      <c r="C121" s="2" t="s">
        <v>38</v>
      </c>
      <c r="D121" s="2" t="s">
        <v>99</v>
      </c>
      <c r="E121" s="2"/>
      <c r="F121" s="2"/>
      <c r="G121" s="2"/>
      <c r="H121" s="2"/>
      <c r="I121" s="2"/>
      <c r="J121" s="40">
        <v>-0.83442463136844136</v>
      </c>
      <c r="K121" s="40">
        <v>-0.80163220362697052</v>
      </c>
      <c r="L121" s="40">
        <v>-0.69834911115940446</v>
      </c>
      <c r="M121" s="40">
        <v>-0.85534202776515922</v>
      </c>
      <c r="N121" s="40">
        <v>-1.6437514061009142</v>
      </c>
      <c r="O121" s="40">
        <v>-1.3860105291257063</v>
      </c>
      <c r="P121" s="40">
        <v>-1.2768454696547618</v>
      </c>
      <c r="Q121" s="40">
        <v>-1.0562081107353669</v>
      </c>
      <c r="R121" s="40">
        <v>-1.1690372510340443</v>
      </c>
      <c r="S121" s="40">
        <v>-1.2467637653815491</v>
      </c>
      <c r="T121" s="40">
        <v>-1.1204783803242813</v>
      </c>
      <c r="U121" s="40">
        <v>-1.2336210319218399</v>
      </c>
      <c r="V121" s="40">
        <v>-1.6162922061006451</v>
      </c>
      <c r="W121" s="40">
        <v>-1.4383125936812029</v>
      </c>
      <c r="X121" s="40">
        <v>-1.8560902111839797</v>
      </c>
      <c r="Y121" s="40">
        <v>-1.4447097760025698</v>
      </c>
      <c r="Z121" s="40">
        <v>-1.5454252538161815</v>
      </c>
      <c r="AA121" s="40">
        <v>-1.8040320724281811</v>
      </c>
      <c r="AB121" s="40">
        <v>-1.5427627229860059</v>
      </c>
      <c r="AC121" s="40">
        <v>-1.7152437308371744</v>
      </c>
      <c r="AD121" s="40">
        <v>-1.9055589656856966</v>
      </c>
      <c r="AE121" s="40">
        <v>-1.8014294537254743</v>
      </c>
      <c r="AF121" s="40">
        <v>-2.2184460663693919</v>
      </c>
      <c r="AG121" s="40">
        <v>-1.7451893116416537</v>
      </c>
      <c r="AH121" s="40">
        <v>-1.7706683248874147</v>
      </c>
      <c r="AI121" s="40">
        <v>-1.6084569244160176</v>
      </c>
      <c r="AJ121" s="40">
        <v>-1.8914793631095803</v>
      </c>
      <c r="AK121" s="40">
        <v>-1.811964322309501</v>
      </c>
      <c r="AL121" s="40">
        <v>-2.0770499153837054</v>
      </c>
      <c r="AM121" s="40">
        <v>-2.142877206797825</v>
      </c>
      <c r="AN121" s="2"/>
      <c r="AO121" s="2"/>
      <c r="AP121" s="54">
        <v>-6.5827291414119582E-2</v>
      </c>
      <c r="AQ121" s="55">
        <v>-3.1692686307906531E-2</v>
      </c>
      <c r="AR121" s="2"/>
      <c r="AS121" s="2"/>
      <c r="AT121" s="55">
        <v>-2.6377186456322876E-2</v>
      </c>
      <c r="AU121" s="55">
        <v>-2.71743456918749E-2</v>
      </c>
      <c r="AV121" s="55">
        <v>-2.7619614370417246E-2</v>
      </c>
      <c r="AW121" s="2"/>
      <c r="AX121" s="2"/>
      <c r="AY121" s="56">
        <v>-4.4526867854234597E-4</v>
      </c>
      <c r="AZ121" s="57">
        <v>-1.6385626487245314E-2</v>
      </c>
      <c r="BA121" s="2"/>
      <c r="BB121" s="2"/>
      <c r="BC121" s="27">
        <v>-407.27451614059362</v>
      </c>
      <c r="BD121" s="27">
        <v>-425.18933784722731</v>
      </c>
      <c r="BE121" s="27">
        <v>-451.70261526092429</v>
      </c>
      <c r="BF121" s="2"/>
      <c r="BG121" s="2"/>
      <c r="BH121" s="58">
        <v>-26.513277413696983</v>
      </c>
      <c r="BI121" s="59">
        <v>-6.2356402321695419E-2</v>
      </c>
      <c r="BJ121" s="2"/>
      <c r="BK121" s="2"/>
    </row>
    <row r="122" spans="1:63" ht="10.15" x14ac:dyDescent="0.3">
      <c r="A122" s="1"/>
      <c r="B122" s="2"/>
      <c r="C122" s="2"/>
      <c r="D122" s="173" t="s">
        <v>100</v>
      </c>
      <c r="E122" s="2"/>
      <c r="F122" s="2"/>
      <c r="G122" s="2"/>
      <c r="H122" s="2"/>
      <c r="I122" s="2"/>
      <c r="J122" s="10">
        <v>0.30537977506153746</v>
      </c>
      <c r="K122" s="10">
        <v>0.25169974923317012</v>
      </c>
      <c r="L122" s="10">
        <v>0.27048745898076715</v>
      </c>
      <c r="M122" s="10">
        <v>0.19146447976334238</v>
      </c>
      <c r="N122" s="10">
        <v>0.18454781815820814</v>
      </c>
      <c r="O122" s="10">
        <v>0.2358509528673067</v>
      </c>
      <c r="P122" s="10">
        <v>0.26757342181686977</v>
      </c>
      <c r="Q122" s="10">
        <v>1.2756590881240499</v>
      </c>
      <c r="R122" s="10">
        <v>1.260158619732161</v>
      </c>
      <c r="S122" s="10">
        <v>1.3289621331666075</v>
      </c>
      <c r="T122" s="10">
        <v>1.2942238677533622</v>
      </c>
      <c r="U122" s="10">
        <v>1.3489651599589607</v>
      </c>
      <c r="V122" s="10">
        <v>1.1195945118838777</v>
      </c>
      <c r="W122" s="10">
        <v>1.0553548860602369</v>
      </c>
      <c r="X122" s="10">
        <v>0.98085317671068584</v>
      </c>
      <c r="Y122" s="10">
        <v>1.37979688379873</v>
      </c>
      <c r="Z122" s="10">
        <v>1.4356741211763724</v>
      </c>
      <c r="AA122" s="10">
        <v>0.73165551799693895</v>
      </c>
      <c r="AB122" s="10">
        <v>0.87616927588627824</v>
      </c>
      <c r="AC122" s="10">
        <v>0.63121089573285272</v>
      </c>
      <c r="AD122" s="10">
        <v>0.66665187087025957</v>
      </c>
      <c r="AE122" s="10">
        <v>0.57810212484700729</v>
      </c>
      <c r="AF122" s="10">
        <v>0.23999602276366661</v>
      </c>
      <c r="AG122" s="10">
        <v>0.73980093846830475</v>
      </c>
      <c r="AH122" s="10">
        <v>0.55777231230121305</v>
      </c>
      <c r="AI122" s="10">
        <v>0.4828551713683551</v>
      </c>
      <c r="AJ122" s="10">
        <v>0.47386354319109653</v>
      </c>
      <c r="AK122" s="10">
        <v>0.33876300545354499</v>
      </c>
      <c r="AL122" s="10">
        <v>0.3816176423688441</v>
      </c>
      <c r="AM122" s="10">
        <v>0.30120941083764541</v>
      </c>
      <c r="AN122" s="2"/>
      <c r="AO122" s="2"/>
      <c r="AP122" s="54">
        <v>-8.0408231531198693E-2</v>
      </c>
      <c r="AQ122" s="55">
        <v>-0.210703653615369</v>
      </c>
      <c r="AR122" s="2"/>
      <c r="AS122" s="2"/>
      <c r="AT122" s="55">
        <v>4.9314519327639328E-3</v>
      </c>
      <c r="AU122" s="55">
        <v>4.9927590372489949E-3</v>
      </c>
      <c r="AV122" s="55">
        <v>3.8822979430109951E-3</v>
      </c>
      <c r="AW122" s="2"/>
      <c r="AX122" s="2"/>
      <c r="AY122" s="56">
        <v>-1.1104610942379999E-3</v>
      </c>
      <c r="AZ122" s="57">
        <v>-0.22241431760541416</v>
      </c>
      <c r="BA122" s="2"/>
      <c r="BB122" s="2"/>
      <c r="BC122" s="27">
        <v>76.143629007315127</v>
      </c>
      <c r="BD122" s="27">
        <v>78.120295264860616</v>
      </c>
      <c r="BE122" s="27">
        <v>63.49270886122374</v>
      </c>
      <c r="BF122" s="2"/>
      <c r="BG122" s="2"/>
      <c r="BH122" s="58">
        <v>-14.627586403636876</v>
      </c>
      <c r="BI122" s="59">
        <v>-0.18724438193741094</v>
      </c>
      <c r="BJ122" s="2"/>
      <c r="BK122" s="2"/>
    </row>
    <row r="123" spans="1:63" ht="10.15" x14ac:dyDescent="0.3">
      <c r="A123" s="1"/>
      <c r="B123" s="2"/>
      <c r="C123" s="2"/>
      <c r="D123" s="173" t="s">
        <v>79</v>
      </c>
      <c r="E123" s="2"/>
      <c r="F123" s="2"/>
      <c r="G123" s="2"/>
      <c r="H123" s="2"/>
      <c r="I123" s="2"/>
      <c r="J123" s="10">
        <v>-1.1398044064299788</v>
      </c>
      <c r="K123" s="10">
        <v>-1.0533319528601406</v>
      </c>
      <c r="L123" s="10">
        <v>-0.96883657014017166</v>
      </c>
      <c r="M123" s="10">
        <v>-1.0468065075285016</v>
      </c>
      <c r="N123" s="10">
        <v>-1.8282992242591223</v>
      </c>
      <c r="O123" s="10">
        <v>-1.6218614819930131</v>
      </c>
      <c r="P123" s="10">
        <v>-1.5444188914716315</v>
      </c>
      <c r="Q123" s="10">
        <v>-2.3318671988594168</v>
      </c>
      <c r="R123" s="10">
        <v>-2.4291958707662054</v>
      </c>
      <c r="S123" s="10">
        <v>-2.5757258985481566</v>
      </c>
      <c r="T123" s="10">
        <v>-2.4147022480776434</v>
      </c>
      <c r="U123" s="10">
        <v>-2.5825861918808006</v>
      </c>
      <c r="V123" s="10">
        <v>-2.7358867179845228</v>
      </c>
      <c r="W123" s="10">
        <v>-2.4936674797414398</v>
      </c>
      <c r="X123" s="10">
        <v>-2.8369433878946655</v>
      </c>
      <c r="Y123" s="10">
        <v>-2.8245066598012998</v>
      </c>
      <c r="Z123" s="10">
        <v>-2.9810993749925538</v>
      </c>
      <c r="AA123" s="10">
        <v>-2.5356875904251202</v>
      </c>
      <c r="AB123" s="10">
        <v>-2.4189319988722842</v>
      </c>
      <c r="AC123" s="10">
        <v>-2.346454626570027</v>
      </c>
      <c r="AD123" s="10">
        <v>-2.5722108365559562</v>
      </c>
      <c r="AE123" s="10">
        <v>-2.3795315785724815</v>
      </c>
      <c r="AF123" s="10">
        <v>-2.4584420891330585</v>
      </c>
      <c r="AG123" s="10">
        <v>-2.4849902501099583</v>
      </c>
      <c r="AH123" s="10">
        <v>-2.3284406371886277</v>
      </c>
      <c r="AI123" s="10">
        <v>-2.0913120957843727</v>
      </c>
      <c r="AJ123" s="10">
        <v>-2.3653429063006768</v>
      </c>
      <c r="AK123" s="10">
        <v>-2.1507273277630459</v>
      </c>
      <c r="AL123" s="10">
        <v>-2.4586675577525496</v>
      </c>
      <c r="AM123" s="10">
        <v>-2.4440866176354703</v>
      </c>
      <c r="AN123" s="2"/>
      <c r="AO123" s="2"/>
      <c r="AP123" s="54">
        <v>1.4580940117079333E-2</v>
      </c>
      <c r="AQ123" s="55">
        <v>5.9304236032656915E-3</v>
      </c>
      <c r="AR123" s="2"/>
      <c r="AS123" s="2"/>
      <c r="AT123" s="55">
        <v>-3.1308638389086804E-2</v>
      </c>
      <c r="AU123" s="55">
        <v>-3.2167104729123895E-2</v>
      </c>
      <c r="AV123" s="55">
        <v>-3.1501912313428242E-2</v>
      </c>
      <c r="AW123" s="2"/>
      <c r="AX123" s="2"/>
      <c r="AY123" s="56">
        <v>6.6519241569565346E-4</v>
      </c>
      <c r="AZ123" s="57">
        <v>2.0679275343465787E-2</v>
      </c>
      <c r="BA123" s="2"/>
      <c r="BB123" s="2"/>
      <c r="BC123" s="27">
        <v>-483.41814514790872</v>
      </c>
      <c r="BD123" s="27">
        <v>-503.30963311208802</v>
      </c>
      <c r="BE123" s="27">
        <v>-515.19532412214801</v>
      </c>
      <c r="BF123" s="2"/>
      <c r="BG123" s="2"/>
      <c r="BH123" s="58">
        <v>-11.885691010059986</v>
      </c>
      <c r="BI123" s="59">
        <v>-2.361506760076857E-2</v>
      </c>
      <c r="BJ123" s="2"/>
      <c r="BK123" s="2"/>
    </row>
    <row r="124" spans="1:63" ht="10.15" x14ac:dyDescent="0.3">
      <c r="A124" s="1"/>
      <c r="B124" s="2"/>
      <c r="C124" s="2"/>
      <c r="D124" s="173"/>
      <c r="E124" s="2" t="s">
        <v>149</v>
      </c>
      <c r="F124" s="2"/>
      <c r="G124" s="2"/>
      <c r="H124" s="2"/>
      <c r="I124" s="2"/>
      <c r="J124" s="10">
        <v>-1.1398044064299788</v>
      </c>
      <c r="K124" s="10">
        <v>-1.0533319528601406</v>
      </c>
      <c r="L124" s="10">
        <v>-0.96883657014017166</v>
      </c>
      <c r="M124" s="10">
        <v>-1.0468065075285016</v>
      </c>
      <c r="N124" s="10">
        <v>-1.8282992242591223</v>
      </c>
      <c r="O124" s="10">
        <v>-1.6218614819930131</v>
      </c>
      <c r="P124" s="10">
        <v>-1.5277875649874917</v>
      </c>
      <c r="Q124" s="10">
        <v>-2.1938481147415412</v>
      </c>
      <c r="R124" s="10">
        <v>-2.2611480687241494</v>
      </c>
      <c r="S124" s="10">
        <v>-2.4149965291917472</v>
      </c>
      <c r="T124" s="10">
        <v>-2.2529218719580686</v>
      </c>
      <c r="U124" s="10">
        <v>-2.4191805933171668</v>
      </c>
      <c r="V124" s="10">
        <v>-2.5659415463415494</v>
      </c>
      <c r="W124" s="10">
        <v>-2.3245480244976346</v>
      </c>
      <c r="X124" s="10">
        <v>-2.6649852696340242</v>
      </c>
      <c r="Y124" s="10">
        <v>-2.641868428446422</v>
      </c>
      <c r="Z124" s="10">
        <v>-2.7964471109045643</v>
      </c>
      <c r="AA124" s="10">
        <v>-2.4987583917816347</v>
      </c>
      <c r="AB124" s="10">
        <v>-1.4124808133910438</v>
      </c>
      <c r="AC124" s="10">
        <v>-2.4934726382546919</v>
      </c>
      <c r="AD124" s="10">
        <v>-2.7290646659837066</v>
      </c>
      <c r="AE124" s="10">
        <v>-2.5113461086435582</v>
      </c>
      <c r="AF124" s="10">
        <v>-1.0515839043137636</v>
      </c>
      <c r="AG124" s="10">
        <v>-0.93111849558440551</v>
      </c>
      <c r="AH124" s="10">
        <v>-0.88815579412708756</v>
      </c>
      <c r="AI124" s="10">
        <v>-0.754159710221466</v>
      </c>
      <c r="AJ124" s="10">
        <v>-0.78554010600007906</v>
      </c>
      <c r="AK124" s="10">
        <v>-0.54537632511132239</v>
      </c>
      <c r="AL124" s="10">
        <v>-0.69715459165565041</v>
      </c>
      <c r="AM124" s="10">
        <v>-0.6453725943631633</v>
      </c>
      <c r="AN124" s="2"/>
      <c r="AO124" s="2"/>
      <c r="AP124" s="54">
        <v>5.1781997292487114E-2</v>
      </c>
      <c r="AQ124" s="55">
        <v>7.4276204893826608E-2</v>
      </c>
      <c r="AR124" s="2"/>
      <c r="AS124" s="2"/>
      <c r="AT124" s="55">
        <v>-7.9391701255960671E-3</v>
      </c>
      <c r="AU124" s="55">
        <v>-9.1209747700400166E-3</v>
      </c>
      <c r="AV124" s="55">
        <v>-8.3182284663817531E-3</v>
      </c>
      <c r="AW124" s="2"/>
      <c r="AX124" s="2"/>
      <c r="AY124" s="56">
        <v>8.0274630365826348E-4</v>
      </c>
      <c r="AZ124" s="57">
        <v>8.8011021178906468E-2</v>
      </c>
      <c r="BA124" s="2"/>
      <c r="BB124" s="2"/>
      <c r="BC124" s="27">
        <v>-122.58402452490952</v>
      </c>
      <c r="BD124" s="27">
        <v>-142.7133248015661</v>
      </c>
      <c r="BE124" s="27">
        <v>-136.03975429240373</v>
      </c>
      <c r="BF124" s="2"/>
      <c r="BG124" s="2"/>
      <c r="BH124" s="58">
        <v>6.6735705091623743</v>
      </c>
      <c r="BI124" s="59">
        <v>4.6762070174186987E-2</v>
      </c>
      <c r="BJ124" s="2"/>
      <c r="BK124" s="2"/>
    </row>
    <row r="125" spans="1:63" ht="10.15" x14ac:dyDescent="0.3">
      <c r="A125" s="1"/>
      <c r="B125" s="2"/>
      <c r="C125" s="2"/>
      <c r="D125" s="173"/>
      <c r="E125" s="2" t="s">
        <v>150</v>
      </c>
      <c r="F125" s="2"/>
      <c r="G125" s="2"/>
      <c r="H125" s="2"/>
      <c r="I125" s="2"/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-1.66313264841398E-2</v>
      </c>
      <c r="Q125" s="10">
        <v>-0.13801908411787578</v>
      </c>
      <c r="R125" s="10">
        <v>-0.16804780204205594</v>
      </c>
      <c r="S125" s="10">
        <v>-0.16072936935640944</v>
      </c>
      <c r="T125" s="10">
        <v>-0.16178037611957491</v>
      </c>
      <c r="U125" s="10">
        <v>-0.16340559856363382</v>
      </c>
      <c r="V125" s="10">
        <v>-0.16994517164297321</v>
      </c>
      <c r="W125" s="10">
        <v>-0.16911945524380531</v>
      </c>
      <c r="X125" s="10">
        <v>-0.17195811826064125</v>
      </c>
      <c r="Y125" s="10">
        <v>-0.18263823135487783</v>
      </c>
      <c r="Z125" s="10">
        <v>-0.18465226408798954</v>
      </c>
      <c r="AA125" s="10">
        <v>-3.6929198643485511E-2</v>
      </c>
      <c r="AB125" s="10">
        <v>-1.0064511854812406</v>
      </c>
      <c r="AC125" s="10">
        <v>0.14701801168466508</v>
      </c>
      <c r="AD125" s="10">
        <v>0.1568538294277502</v>
      </c>
      <c r="AE125" s="10">
        <v>0.13181453007107646</v>
      </c>
      <c r="AF125" s="10">
        <v>-1.4068581848192949</v>
      </c>
      <c r="AG125" s="10">
        <v>-1.5538717545255527</v>
      </c>
      <c r="AH125" s="10">
        <v>-1.4402848430615403</v>
      </c>
      <c r="AI125" s="10">
        <v>-1.3371523855629068</v>
      </c>
      <c r="AJ125" s="10">
        <v>-1.5798028003005977</v>
      </c>
      <c r="AK125" s="10">
        <v>-1.6053510026517235</v>
      </c>
      <c r="AL125" s="10">
        <v>-1.7615129660968993</v>
      </c>
      <c r="AM125" s="10">
        <v>-1.7987140232723071</v>
      </c>
      <c r="AN125" s="2"/>
      <c r="AO125" s="2"/>
      <c r="AP125" s="54">
        <v>-3.7201057175407781E-2</v>
      </c>
      <c r="AQ125" s="55">
        <v>-2.1118809734246024E-2</v>
      </c>
      <c r="AR125" s="2"/>
      <c r="AS125" s="2"/>
      <c r="AT125" s="55">
        <v>-2.3369468263490741E-2</v>
      </c>
      <c r="AU125" s="55">
        <v>-2.304612995908388E-2</v>
      </c>
      <c r="AV125" s="55">
        <v>-2.3183683847046489E-2</v>
      </c>
      <c r="AW125" s="2"/>
      <c r="AX125" s="2"/>
      <c r="AY125" s="56">
        <v>-1.3755388796260828E-4</v>
      </c>
      <c r="AZ125" s="57">
        <v>-5.9686328336610783E-3</v>
      </c>
      <c r="BA125" s="2"/>
      <c r="BB125" s="2"/>
      <c r="BC125" s="27">
        <v>-360.83412062299919</v>
      </c>
      <c r="BD125" s="27">
        <v>-360.59630831052186</v>
      </c>
      <c r="BE125" s="27">
        <v>-379.15556982974431</v>
      </c>
      <c r="BF125" s="2"/>
      <c r="BG125" s="2"/>
      <c r="BH125" s="58">
        <v>-18.559261519222446</v>
      </c>
      <c r="BI125" s="59">
        <v>-5.1468251591861636E-2</v>
      </c>
      <c r="BJ125" s="2"/>
      <c r="BK125" s="2"/>
    </row>
    <row r="126" spans="1:63" ht="10.15" x14ac:dyDescent="0.3">
      <c r="A126" s="1"/>
      <c r="B126" s="2"/>
      <c r="C126" s="2"/>
      <c r="D126" s="173"/>
      <c r="E126" s="2" t="s">
        <v>151</v>
      </c>
      <c r="F126" s="2"/>
      <c r="G126" s="2"/>
      <c r="H126" s="2"/>
      <c r="I126" s="2"/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2"/>
      <c r="AO126" s="2"/>
      <c r="AP126" s="54">
        <v>0</v>
      </c>
      <c r="AQ126" s="55">
        <v>0</v>
      </c>
      <c r="AR126" s="2"/>
      <c r="AS126" s="2"/>
      <c r="AT126" s="55">
        <v>0</v>
      </c>
      <c r="AU126" s="55">
        <v>0</v>
      </c>
      <c r="AV126" s="55">
        <v>0</v>
      </c>
      <c r="AW126" s="2"/>
      <c r="AX126" s="2"/>
      <c r="AY126" s="56">
        <v>0</v>
      </c>
      <c r="AZ126" s="57">
        <v>0</v>
      </c>
      <c r="BA126" s="2"/>
      <c r="BB126" s="2"/>
      <c r="BC126" s="27">
        <v>0</v>
      </c>
      <c r="BD126" s="27">
        <v>0</v>
      </c>
      <c r="BE126" s="27">
        <v>0</v>
      </c>
      <c r="BF126" s="2"/>
      <c r="BG126" s="2"/>
      <c r="BH126" s="58">
        <v>0</v>
      </c>
      <c r="BI126" s="59">
        <v>0</v>
      </c>
      <c r="BJ126" s="2"/>
      <c r="BK126" s="2"/>
    </row>
    <row r="127" spans="1:63" ht="10.15" x14ac:dyDescent="0.3">
      <c r="A127" s="1"/>
      <c r="B127" s="2"/>
      <c r="C127" s="2"/>
      <c r="D127" s="173"/>
      <c r="E127" s="2" t="s">
        <v>152</v>
      </c>
      <c r="F127" s="2"/>
      <c r="G127" s="2"/>
      <c r="H127" s="2"/>
      <c r="I127" s="2"/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2"/>
      <c r="AO127" s="2"/>
      <c r="AP127" s="54">
        <v>0</v>
      </c>
      <c r="AQ127" s="55">
        <v>0</v>
      </c>
      <c r="AR127" s="2"/>
      <c r="AS127" s="2"/>
      <c r="AT127" s="55">
        <v>0</v>
      </c>
      <c r="AU127" s="55">
        <v>0</v>
      </c>
      <c r="AV127" s="55">
        <v>0</v>
      </c>
      <c r="AW127" s="2"/>
      <c r="AX127" s="2"/>
      <c r="AY127" s="56">
        <v>0</v>
      </c>
      <c r="AZ127" s="57">
        <v>0</v>
      </c>
      <c r="BA127" s="2"/>
      <c r="BB127" s="2"/>
      <c r="BC127" s="27">
        <v>0</v>
      </c>
      <c r="BD127" s="27">
        <v>0</v>
      </c>
      <c r="BE127" s="27">
        <v>0</v>
      </c>
      <c r="BF127" s="2"/>
      <c r="BG127" s="2"/>
      <c r="BH127" s="58">
        <v>0</v>
      </c>
      <c r="BI127" s="59">
        <v>0</v>
      </c>
      <c r="BJ127" s="2"/>
      <c r="BK127" s="2"/>
    </row>
    <row r="128" spans="1:63" ht="4.05" customHeight="1" x14ac:dyDescent="0.3">
      <c r="A128" s="1"/>
      <c r="B128" s="2"/>
      <c r="C128" s="2"/>
      <c r="D128" s="60"/>
      <c r="E128" s="2"/>
      <c r="F128" s="2"/>
      <c r="G128" s="2"/>
      <c r="H128" s="2"/>
      <c r="I128" s="2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2"/>
      <c r="AO128" s="2"/>
      <c r="AP128" s="54"/>
      <c r="AQ128" s="55"/>
      <c r="AR128" s="2"/>
      <c r="AS128" s="2"/>
      <c r="AT128" s="55"/>
      <c r="AU128" s="55"/>
      <c r="AV128" s="55"/>
      <c r="AW128" s="2"/>
      <c r="AX128" s="2"/>
      <c r="AY128" s="56"/>
      <c r="AZ128" s="57"/>
      <c r="BA128" s="2"/>
      <c r="BB128" s="2"/>
      <c r="BC128" s="27"/>
      <c r="BD128" s="27"/>
      <c r="BE128" s="27"/>
      <c r="BF128" s="2"/>
      <c r="BG128" s="2"/>
      <c r="BH128" s="58"/>
      <c r="BI128" s="59"/>
      <c r="BJ128" s="2"/>
      <c r="BK128" s="2"/>
    </row>
    <row r="129" spans="1:63" ht="10.15" x14ac:dyDescent="0.3">
      <c r="A129" s="1"/>
      <c r="B129" s="2"/>
      <c r="C129" s="89" t="s">
        <v>22</v>
      </c>
      <c r="D129" s="90" t="s">
        <v>101</v>
      </c>
      <c r="E129" s="90"/>
      <c r="F129" s="90"/>
      <c r="G129" s="90"/>
      <c r="H129" s="90"/>
      <c r="I129" s="90"/>
      <c r="J129" s="144">
        <v>-4.7911958091123203</v>
      </c>
      <c r="K129" s="144">
        <v>-5.8553810301459777</v>
      </c>
      <c r="L129" s="144">
        <v>-4.5490651400707973</v>
      </c>
      <c r="M129" s="144">
        <v>-6.5986595355039057</v>
      </c>
      <c r="N129" s="144">
        <v>-6.9656862808735127</v>
      </c>
      <c r="O129" s="144">
        <v>-7.0888496529900529</v>
      </c>
      <c r="P129" s="144">
        <v>-7.1235885140817654</v>
      </c>
      <c r="Q129" s="144">
        <v>-7.837681058782854</v>
      </c>
      <c r="R129" s="144">
        <v>-9.1272989327485679</v>
      </c>
      <c r="S129" s="144">
        <v>-8.0733220654539739</v>
      </c>
      <c r="T129" s="144">
        <v>-5.8905154564032589</v>
      </c>
      <c r="U129" s="144">
        <v>-6.0492226452635833</v>
      </c>
      <c r="V129" s="144">
        <v>-5.0073894410356585</v>
      </c>
      <c r="W129" s="144">
        <v>-5.0092961131676921</v>
      </c>
      <c r="X129" s="144">
        <v>-5.4655854298697957</v>
      </c>
      <c r="Y129" s="144">
        <v>-2.6908635940773391</v>
      </c>
      <c r="Z129" s="144">
        <v>-5.2394975357229301</v>
      </c>
      <c r="AA129" s="144">
        <v>-2.8629043206458831</v>
      </c>
      <c r="AB129" s="144">
        <v>-3.8057407241023196</v>
      </c>
      <c r="AC129" s="144">
        <v>-4.0014005380580313</v>
      </c>
      <c r="AD129" s="144">
        <v>-3.7602979039012037</v>
      </c>
      <c r="AE129" s="144">
        <v>-1.7460332200673088</v>
      </c>
      <c r="AF129" s="144">
        <v>-4.9783602908505333</v>
      </c>
      <c r="AG129" s="144">
        <v>-4.6577450377213969</v>
      </c>
      <c r="AH129" s="144">
        <v>-4.121184458893433</v>
      </c>
      <c r="AI129" s="144">
        <v>-3.141610032249786</v>
      </c>
      <c r="AJ129" s="144">
        <v>-2.2625736820909355</v>
      </c>
      <c r="AK129" s="144">
        <v>-4.2862761795068813</v>
      </c>
      <c r="AL129" s="144">
        <v>-1.4257584663280691</v>
      </c>
      <c r="AM129" s="144">
        <v>-0.25776805167805361</v>
      </c>
      <c r="AN129" s="2"/>
      <c r="AO129" s="2"/>
      <c r="AP129" s="95">
        <v>1.1679904146500155</v>
      </c>
      <c r="AQ129" s="96">
        <v>0.8192063678626329</v>
      </c>
      <c r="AR129" s="2"/>
      <c r="AS129" s="2"/>
      <c r="AT129" s="97">
        <v>-6.2396320169286722E-2</v>
      </c>
      <c r="AU129" s="98">
        <v>-1.8653405077151897E-2</v>
      </c>
      <c r="AV129" s="96">
        <v>-3.3223808446777355E-3</v>
      </c>
      <c r="AW129" s="2"/>
      <c r="AX129" s="2"/>
      <c r="AY129" s="99">
        <v>1.5331024232474162E-2</v>
      </c>
      <c r="AZ129" s="100">
        <v>0.82188877414412453</v>
      </c>
      <c r="BA129" s="2"/>
      <c r="BB129" s="2"/>
      <c r="BC129" s="101">
        <v>-963.4246301431516</v>
      </c>
      <c r="BD129" s="102">
        <v>-291.86457857278793</v>
      </c>
      <c r="BE129" s="103">
        <v>-54.335592680871336</v>
      </c>
      <c r="BF129" s="2"/>
      <c r="BG129" s="2"/>
      <c r="BH129" s="104">
        <v>237.52898589191659</v>
      </c>
      <c r="BI129" s="105">
        <v>0.8138328640406749</v>
      </c>
      <c r="BJ129" s="2"/>
      <c r="BK129" s="2"/>
    </row>
    <row r="130" spans="1:63" ht="10.15" x14ac:dyDescent="0.3">
      <c r="A130" s="1"/>
      <c r="B130" s="2"/>
      <c r="C130" s="91"/>
      <c r="D130" s="92" t="s">
        <v>102</v>
      </c>
      <c r="E130" s="93"/>
      <c r="F130" s="93"/>
      <c r="G130" s="93"/>
      <c r="H130" s="93"/>
      <c r="I130" s="93"/>
      <c r="J130" s="686">
        <v>-0.11456312019941507</v>
      </c>
      <c r="K130" s="686">
        <v>-0.15311283801017606</v>
      </c>
      <c r="L130" s="686">
        <v>-0.10301309013200834</v>
      </c>
      <c r="M130" s="686">
        <v>-0.16626033506447552</v>
      </c>
      <c r="N130" s="686">
        <v>-0.16751779897634142</v>
      </c>
      <c r="O130" s="686">
        <v>-0.15696423479436239</v>
      </c>
      <c r="P130" s="686">
        <v>-0.15351849147118571</v>
      </c>
      <c r="Q130" s="686">
        <v>-0.17560401517449459</v>
      </c>
      <c r="R130" s="686">
        <v>-0.2105709014077371</v>
      </c>
      <c r="S130" s="686">
        <v>-0.15095921303506835</v>
      </c>
      <c r="T130" s="686">
        <v>-9.9083518080333541E-2</v>
      </c>
      <c r="U130" s="686">
        <v>-0.10649093324967529</v>
      </c>
      <c r="V130" s="686">
        <v>-8.6086970040745184E-2</v>
      </c>
      <c r="W130" s="686">
        <v>-9.00691799955598E-2</v>
      </c>
      <c r="X130" s="686">
        <v>-7.9025566454992799E-2</v>
      </c>
      <c r="Y130" s="686">
        <v>-4.2480734901667525E-2</v>
      </c>
      <c r="Z130" s="686">
        <v>-8.3094808081060012E-2</v>
      </c>
      <c r="AA130" s="686">
        <v>-4.2328007908614733E-2</v>
      </c>
      <c r="AB130" s="686">
        <v>-6.0732191180168059E-2</v>
      </c>
      <c r="AC130" s="686">
        <v>-6.395859158501277E-2</v>
      </c>
      <c r="AD130" s="686">
        <v>-6.2265424431979612E-2</v>
      </c>
      <c r="AE130" s="686">
        <v>-2.7654581910029431E-2</v>
      </c>
      <c r="AF130" s="686">
        <v>-6.7421399210312233E-2</v>
      </c>
      <c r="AG130" s="686">
        <v>-6.1099957960910452E-2</v>
      </c>
      <c r="AH130" s="686">
        <v>-5.6843783422121041E-2</v>
      </c>
      <c r="AI130" s="686">
        <v>-5.2606285865170799E-2</v>
      </c>
      <c r="AJ130" s="686">
        <v>-3.2739999920186204E-2</v>
      </c>
      <c r="AK130" s="686">
        <v>-6.2396320169286722E-2</v>
      </c>
      <c r="AL130" s="686">
        <v>-1.8653405077151897E-2</v>
      </c>
      <c r="AM130" s="686">
        <v>-3.3223808446777355E-3</v>
      </c>
      <c r="AN130" s="2"/>
      <c r="AO130" s="2"/>
      <c r="AP130" s="106"/>
      <c r="AQ130" s="107"/>
      <c r="AR130" s="2"/>
      <c r="AS130" s="2"/>
      <c r="AT130" s="108"/>
      <c r="AU130" s="109"/>
      <c r="AV130" s="107"/>
      <c r="AW130" s="2"/>
      <c r="AX130" s="2"/>
      <c r="AY130" s="110"/>
      <c r="AZ130" s="111"/>
      <c r="BA130" s="2"/>
      <c r="BB130" s="2"/>
      <c r="BC130" s="112"/>
      <c r="BD130" s="113"/>
      <c r="BE130" s="114"/>
      <c r="BF130" s="2"/>
      <c r="BG130" s="2"/>
      <c r="BH130" s="115"/>
      <c r="BI130" s="116"/>
      <c r="BJ130" s="2"/>
      <c r="BK130" s="2"/>
    </row>
    <row r="131" spans="1:63" ht="10.15" x14ac:dyDescent="0.3">
      <c r="A131" s="1"/>
      <c r="B131" s="2"/>
      <c r="C131" s="2" t="s">
        <v>17</v>
      </c>
      <c r="D131" s="2" t="s">
        <v>103</v>
      </c>
      <c r="E131" s="2"/>
      <c r="F131" s="2"/>
      <c r="G131" s="2"/>
      <c r="H131" s="2"/>
      <c r="I131" s="2"/>
      <c r="J131" s="10">
        <v>0.83442463136844136</v>
      </c>
      <c r="K131" s="10">
        <v>0.80163220362697052</v>
      </c>
      <c r="L131" s="10">
        <v>0.69834911115940446</v>
      </c>
      <c r="M131" s="10">
        <v>0.85534202776515922</v>
      </c>
      <c r="N131" s="10">
        <v>1.6437514061009142</v>
      </c>
      <c r="O131" s="10">
        <v>1.3860105291257063</v>
      </c>
      <c r="P131" s="10">
        <v>1.2768454696547618</v>
      </c>
      <c r="Q131" s="10">
        <v>1.0562081107353669</v>
      </c>
      <c r="R131" s="10">
        <v>1.1690372510340443</v>
      </c>
      <c r="S131" s="10">
        <v>1.2467637653815491</v>
      </c>
      <c r="T131" s="10">
        <v>1.1204783803242813</v>
      </c>
      <c r="U131" s="10">
        <v>1.2336210319218399</v>
      </c>
      <c r="V131" s="10">
        <v>1.6162922061006451</v>
      </c>
      <c r="W131" s="10">
        <v>1.4383125936812029</v>
      </c>
      <c r="X131" s="10">
        <v>1.8560902111839797</v>
      </c>
      <c r="Y131" s="10">
        <v>1.4447097760025698</v>
      </c>
      <c r="Z131" s="10">
        <v>1.5454252538161815</v>
      </c>
      <c r="AA131" s="10">
        <v>1.8040320724281811</v>
      </c>
      <c r="AB131" s="10">
        <v>1.5427627229860059</v>
      </c>
      <c r="AC131" s="10">
        <v>1.7152437308371744</v>
      </c>
      <c r="AD131" s="10">
        <v>1.9055589656856966</v>
      </c>
      <c r="AE131" s="10">
        <v>1.8014294537254743</v>
      </c>
      <c r="AF131" s="10">
        <v>2.2184460663693919</v>
      </c>
      <c r="AG131" s="10">
        <v>1.7451893116416537</v>
      </c>
      <c r="AH131" s="10">
        <v>1.7706683248874147</v>
      </c>
      <c r="AI131" s="10">
        <v>1.6084569244160176</v>
      </c>
      <c r="AJ131" s="10">
        <v>1.8914793631095803</v>
      </c>
      <c r="AK131" s="10">
        <v>1.811964322309501</v>
      </c>
      <c r="AL131" s="10">
        <v>2.0770499153837054</v>
      </c>
      <c r="AM131" s="10">
        <v>2.142877206797825</v>
      </c>
      <c r="AN131" s="2"/>
      <c r="AO131" s="2"/>
      <c r="AP131" s="54">
        <v>6.5827291414119582E-2</v>
      </c>
      <c r="AQ131" s="55">
        <v>3.1692686307906531E-2</v>
      </c>
      <c r="AR131" s="2"/>
      <c r="AS131" s="2"/>
      <c r="AT131" s="55">
        <v>2.6377186456322876E-2</v>
      </c>
      <c r="AU131" s="55">
        <v>2.71743456918749E-2</v>
      </c>
      <c r="AV131" s="55">
        <v>2.7619614370417246E-2</v>
      </c>
      <c r="AW131" s="2"/>
      <c r="AX131" s="2"/>
      <c r="AY131" s="56">
        <v>4.4526867854234597E-4</v>
      </c>
      <c r="AZ131" s="57">
        <v>1.6385626487245314E-2</v>
      </c>
      <c r="BA131" s="2"/>
      <c r="BB131" s="2"/>
      <c r="BC131" s="27">
        <v>407.27451614059362</v>
      </c>
      <c r="BD131" s="27">
        <v>425.18933784722731</v>
      </c>
      <c r="BE131" s="27">
        <v>451.70261526092429</v>
      </c>
      <c r="BF131" s="2"/>
      <c r="BG131" s="2"/>
      <c r="BH131" s="58">
        <v>26.513277413696983</v>
      </c>
      <c r="BI131" s="59">
        <v>6.2356402321695419E-2</v>
      </c>
      <c r="BJ131" s="2"/>
      <c r="BK131" s="2"/>
    </row>
    <row r="132" spans="1:63" ht="4.05" customHeight="1" x14ac:dyDescent="0.3">
      <c r="A132" s="1"/>
      <c r="B132" s="2"/>
      <c r="C132" s="2"/>
      <c r="D132" s="174"/>
      <c r="E132" s="2"/>
      <c r="F132" s="2"/>
      <c r="G132" s="2"/>
      <c r="H132" s="2"/>
      <c r="I132" s="2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2"/>
      <c r="AO132" s="2"/>
      <c r="AP132" s="54"/>
      <c r="AQ132" s="55"/>
      <c r="AR132" s="2"/>
      <c r="AS132" s="2"/>
      <c r="AT132" s="55"/>
      <c r="AU132" s="55"/>
      <c r="AV132" s="55"/>
      <c r="AW132" s="2"/>
      <c r="AX132" s="2"/>
      <c r="AY132" s="56"/>
      <c r="AZ132" s="57"/>
      <c r="BA132" s="2"/>
      <c r="BB132" s="2"/>
      <c r="BC132" s="27"/>
      <c r="BD132" s="27"/>
      <c r="BE132" s="27"/>
      <c r="BF132" s="2"/>
      <c r="BG132" s="2"/>
      <c r="BH132" s="58"/>
      <c r="BI132" s="59"/>
      <c r="BJ132" s="2"/>
      <c r="BK132" s="2"/>
    </row>
    <row r="133" spans="1:63" ht="10.15" x14ac:dyDescent="0.3">
      <c r="A133" s="1"/>
      <c r="B133" s="2"/>
      <c r="C133" s="2" t="s">
        <v>38</v>
      </c>
      <c r="D133" s="2" t="s">
        <v>104</v>
      </c>
      <c r="E133" s="2"/>
      <c r="F133" s="2"/>
      <c r="G133" s="2"/>
      <c r="H133" s="2"/>
      <c r="I133" s="2"/>
      <c r="J133" s="10">
        <v>-1.190198951025889</v>
      </c>
      <c r="K133" s="10">
        <v>-1.2141309540978316</v>
      </c>
      <c r="L133" s="10">
        <v>-1.2458291040964904</v>
      </c>
      <c r="M133" s="10">
        <v>-1.2852017112246137</v>
      </c>
      <c r="N133" s="10">
        <v>-1.3147528367613106</v>
      </c>
      <c r="O133" s="10">
        <v>-1.3547558750478759</v>
      </c>
      <c r="P133" s="10">
        <v>-1.3851228590355538</v>
      </c>
      <c r="Q133" s="10">
        <v>-1.3713592183247114</v>
      </c>
      <c r="R133" s="10">
        <v>-1.3643982928875134</v>
      </c>
      <c r="S133" s="10">
        <v>-1.2887588731630668</v>
      </c>
      <c r="T133" s="10">
        <v>-1.4019853065691323</v>
      </c>
      <c r="U133" s="10">
        <v>-1.3692265867649118</v>
      </c>
      <c r="V133" s="10">
        <v>-1.3034451370268889</v>
      </c>
      <c r="W133" s="10">
        <v>-1.2889915768888474</v>
      </c>
      <c r="X133" s="10">
        <v>-1.3045820025182151</v>
      </c>
      <c r="Y133" s="10">
        <v>-1.2907128677980633</v>
      </c>
      <c r="Z133" s="10">
        <v>-1.2866196224931181</v>
      </c>
      <c r="AA133" s="10">
        <v>-1.1758570809614515</v>
      </c>
      <c r="AB133" s="10">
        <v>-1.1736161611303682</v>
      </c>
      <c r="AC133" s="10">
        <v>-1.0681185672247588</v>
      </c>
      <c r="AD133" s="10">
        <v>-1.1032720883707374</v>
      </c>
      <c r="AE133" s="10">
        <v>-1.034927566891036</v>
      </c>
      <c r="AF133" s="10">
        <v>-0.98031293636520422</v>
      </c>
      <c r="AG133" s="10">
        <v>-0.97468454863084464</v>
      </c>
      <c r="AH133" s="10">
        <v>-0.95917943118926952</v>
      </c>
      <c r="AI133" s="10">
        <v>-0.96443730397406391</v>
      </c>
      <c r="AJ133" s="10">
        <v>-1.0024380285171852</v>
      </c>
      <c r="AK133" s="10">
        <v>-0.7891306759393607</v>
      </c>
      <c r="AL133" s="10">
        <v>-0.91229728764910689</v>
      </c>
      <c r="AM133" s="10">
        <v>-0.92371397178955139</v>
      </c>
      <c r="AN133" s="2"/>
      <c r="AO133" s="2"/>
      <c r="AP133" s="54">
        <v>-1.14166841404445E-2</v>
      </c>
      <c r="AQ133" s="55">
        <v>-1.251421471378489E-2</v>
      </c>
      <c r="AR133" s="2"/>
      <c r="AS133" s="2"/>
      <c r="AT133" s="55">
        <v>-1.1487558955424736E-2</v>
      </c>
      <c r="AU133" s="55">
        <v>-1.1935717906787456E-2</v>
      </c>
      <c r="AV133" s="55">
        <v>-1.1905779579184695E-2</v>
      </c>
      <c r="AW133" s="2"/>
      <c r="AX133" s="2"/>
      <c r="AY133" s="56">
        <v>2.9938327602761078E-5</v>
      </c>
      <c r="AZ133" s="57">
        <v>2.5082971830069911E-3</v>
      </c>
      <c r="BA133" s="2"/>
      <c r="BB133" s="2"/>
      <c r="BC133" s="27">
        <v>-177.37259517630045</v>
      </c>
      <c r="BD133" s="27">
        <v>-186.75481835191545</v>
      </c>
      <c r="BE133" s="27">
        <v>-194.71205138902855</v>
      </c>
      <c r="BF133" s="2"/>
      <c r="BG133" s="2"/>
      <c r="BH133" s="58">
        <v>-7.9572330371130988</v>
      </c>
      <c r="BI133" s="59">
        <v>-4.2607912916702989E-2</v>
      </c>
      <c r="BJ133" s="2"/>
      <c r="BK133" s="2"/>
    </row>
    <row r="134" spans="1:63" ht="10.15" x14ac:dyDescent="0.3">
      <c r="A134" s="1"/>
      <c r="B134" s="2"/>
      <c r="C134" s="2"/>
      <c r="D134" s="1" t="s">
        <v>105</v>
      </c>
      <c r="E134" s="2"/>
      <c r="F134" s="2"/>
      <c r="G134" s="2"/>
      <c r="H134" s="2"/>
      <c r="I134" s="2"/>
      <c r="J134" s="690">
        <v>-2.845905509189765E-2</v>
      </c>
      <c r="K134" s="690">
        <v>-3.1748409734709819E-2</v>
      </c>
      <c r="L134" s="690">
        <v>-2.8211665878095923E-2</v>
      </c>
      <c r="M134" s="690">
        <v>-3.2382041531913049E-2</v>
      </c>
      <c r="N134" s="690">
        <v>-3.1618492784681755E-2</v>
      </c>
      <c r="O134" s="690">
        <v>-2.9997563733117457E-2</v>
      </c>
      <c r="P134" s="690">
        <v>-2.9850400735675242E-2</v>
      </c>
      <c r="Q134" s="690">
        <v>-3.0725438197630996E-2</v>
      </c>
      <c r="R134" s="690">
        <v>-3.1477283753867796E-2</v>
      </c>
      <c r="S134" s="690">
        <v>-2.4097889779121331E-2</v>
      </c>
      <c r="T134" s="690">
        <v>-2.3582594341688575E-2</v>
      </c>
      <c r="U134" s="690">
        <v>-2.4103959401962062E-2</v>
      </c>
      <c r="V134" s="690">
        <v>-2.2408810775017513E-2</v>
      </c>
      <c r="W134" s="690">
        <v>-2.3176592425107355E-2</v>
      </c>
      <c r="X134" s="690">
        <v>-1.8862632934537587E-2</v>
      </c>
      <c r="Y134" s="690">
        <v>-2.0376518264167597E-2</v>
      </c>
      <c r="Z134" s="690">
        <v>-2.040489758330237E-2</v>
      </c>
      <c r="AA134" s="690">
        <v>-1.7385033605002997E-2</v>
      </c>
      <c r="AB134" s="690">
        <v>-1.8728622425196018E-2</v>
      </c>
      <c r="AC134" s="690">
        <v>-1.7072862003125619E-2</v>
      </c>
      <c r="AD134" s="690">
        <v>-1.8268686843957393E-2</v>
      </c>
      <c r="AE134" s="690">
        <v>-1.6391720867963963E-2</v>
      </c>
      <c r="AF134" s="690">
        <v>-1.3276272903586883E-2</v>
      </c>
      <c r="AG134" s="690">
        <v>-1.2785840458031477E-2</v>
      </c>
      <c r="AH134" s="690">
        <v>-1.323002850110621E-2</v>
      </c>
      <c r="AI134" s="690">
        <v>-1.6149510598411632E-2</v>
      </c>
      <c r="AJ134" s="690">
        <v>-1.4505525823722189E-2</v>
      </c>
      <c r="AK134" s="690">
        <v>-1.1487558955424736E-2</v>
      </c>
      <c r="AL134" s="690">
        <v>-1.1935717906787456E-2</v>
      </c>
      <c r="AM134" s="690">
        <v>-1.1905779579184695E-2</v>
      </c>
      <c r="AN134" s="2"/>
      <c r="AO134" s="2"/>
      <c r="AP134" s="54"/>
      <c r="AQ134" s="55"/>
      <c r="AR134" s="2"/>
      <c r="AS134" s="2"/>
      <c r="AT134" s="55"/>
      <c r="AU134" s="55"/>
      <c r="AV134" s="55"/>
      <c r="AW134" s="2"/>
      <c r="AX134" s="2"/>
      <c r="AY134" s="56"/>
      <c r="AZ134" s="57"/>
      <c r="BA134" s="2"/>
      <c r="BB134" s="2"/>
      <c r="BC134" s="27"/>
      <c r="BD134" s="27"/>
      <c r="BE134" s="27"/>
      <c r="BF134" s="2"/>
      <c r="BG134" s="2"/>
      <c r="BH134" s="58"/>
      <c r="BI134" s="59"/>
      <c r="BJ134" s="2"/>
      <c r="BK134" s="2"/>
    </row>
    <row r="135" spans="1:63" ht="10.15" x14ac:dyDescent="0.3">
      <c r="A135" s="1"/>
      <c r="B135" s="2"/>
      <c r="C135" s="175" t="s">
        <v>22</v>
      </c>
      <c r="D135" s="122" t="s">
        <v>106</v>
      </c>
      <c r="E135" s="122"/>
      <c r="F135" s="122"/>
      <c r="G135" s="122"/>
      <c r="H135" s="122"/>
      <c r="I135" s="122"/>
      <c r="J135" s="129">
        <v>-5.1469701287697678</v>
      </c>
      <c r="K135" s="129">
        <v>-6.2678797806168385</v>
      </c>
      <c r="L135" s="129">
        <v>-5.0965451330078828</v>
      </c>
      <c r="M135" s="129">
        <v>-7.0285192189633605</v>
      </c>
      <c r="N135" s="129">
        <v>-6.6366877115339085</v>
      </c>
      <c r="O135" s="129">
        <v>-7.0575949989122222</v>
      </c>
      <c r="P135" s="129">
        <v>-7.2318659034625572</v>
      </c>
      <c r="Q135" s="129">
        <v>-8.1528321663721979</v>
      </c>
      <c r="R135" s="129">
        <v>-9.3226599746020362</v>
      </c>
      <c r="S135" s="129">
        <v>-8.1153171732354927</v>
      </c>
      <c r="T135" s="129">
        <v>-6.1720223826481106</v>
      </c>
      <c r="U135" s="129">
        <v>-6.1848282001066552</v>
      </c>
      <c r="V135" s="129">
        <v>-4.6945423719619024</v>
      </c>
      <c r="W135" s="129">
        <v>-4.8599750963753365</v>
      </c>
      <c r="X135" s="129">
        <v>-4.9140772212040309</v>
      </c>
      <c r="Y135" s="129">
        <v>-2.5368666858728326</v>
      </c>
      <c r="Z135" s="129">
        <v>-4.9806919043998672</v>
      </c>
      <c r="AA135" s="129">
        <v>-2.2347293291791535</v>
      </c>
      <c r="AB135" s="129">
        <v>-3.4365941622466818</v>
      </c>
      <c r="AC135" s="129">
        <v>-3.3542753744456157</v>
      </c>
      <c r="AD135" s="129">
        <v>-2.9580110265862443</v>
      </c>
      <c r="AE135" s="129">
        <v>-0.97953133323287056</v>
      </c>
      <c r="AF135" s="129">
        <v>-3.7402271608463455</v>
      </c>
      <c r="AG135" s="129">
        <v>-3.8872402747105879</v>
      </c>
      <c r="AH135" s="129">
        <v>-3.309695565195288</v>
      </c>
      <c r="AI135" s="129">
        <v>-2.497590411807832</v>
      </c>
      <c r="AJ135" s="129">
        <v>-1.3735323474985404</v>
      </c>
      <c r="AK135" s="129">
        <v>-3.2634425331367409</v>
      </c>
      <c r="AL135" s="129">
        <v>-0.2610058385934706</v>
      </c>
      <c r="AM135" s="129">
        <v>0.96139518333022</v>
      </c>
      <c r="AN135" s="2"/>
      <c r="AO135" s="2"/>
      <c r="AP135" s="179">
        <v>1.2224010219236905</v>
      </c>
      <c r="AQ135" s="180">
        <v>4.6834240510138168</v>
      </c>
      <c r="AR135" s="2"/>
      <c r="AS135" s="2"/>
      <c r="AT135" s="181">
        <v>-4.7506692668388584E-2</v>
      </c>
      <c r="AU135" s="131">
        <v>-3.4147772920644541E-3</v>
      </c>
      <c r="AV135" s="180">
        <v>1.2391453946554816E-2</v>
      </c>
      <c r="AW135" s="2"/>
      <c r="AX135" s="2"/>
      <c r="AY135" s="182">
        <v>1.5806231238619271E-2</v>
      </c>
      <c r="AZ135" s="183">
        <v>4.6287736759147124</v>
      </c>
      <c r="BA135" s="2"/>
      <c r="BB135" s="2"/>
      <c r="BC135" s="184">
        <v>-733.52270917885835</v>
      </c>
      <c r="BD135" s="134">
        <v>-53.430059077476066</v>
      </c>
      <c r="BE135" s="185">
        <v>202.65497119102443</v>
      </c>
      <c r="BF135" s="2"/>
      <c r="BG135" s="2"/>
      <c r="BH135" s="186">
        <v>256.08503026850047</v>
      </c>
      <c r="BI135" s="187">
        <v>4.7929018737779288</v>
      </c>
      <c r="BJ135" s="2"/>
      <c r="BK135" s="2"/>
    </row>
    <row r="136" spans="1:63" ht="10.15" x14ac:dyDescent="0.3">
      <c r="A136" s="1"/>
      <c r="B136" s="2"/>
      <c r="C136" s="176"/>
      <c r="D136" s="177" t="s">
        <v>107</v>
      </c>
      <c r="E136" s="178"/>
      <c r="F136" s="178"/>
      <c r="G136" s="178"/>
      <c r="H136" s="178"/>
      <c r="I136" s="178"/>
      <c r="J136" s="688">
        <v>-0.12307010212431635</v>
      </c>
      <c r="K136" s="688">
        <v>-0.16389930161264299</v>
      </c>
      <c r="L136" s="688">
        <v>-0.11541071560479318</v>
      </c>
      <c r="M136" s="688">
        <v>-0.17709111283352744</v>
      </c>
      <c r="N136" s="688">
        <v>-0.15960571192851297</v>
      </c>
      <c r="O136" s="688">
        <v>-0.15627218134405119</v>
      </c>
      <c r="P136" s="688">
        <v>-0.15585194762819396</v>
      </c>
      <c r="Q136" s="688">
        <v>-0.18266500674385197</v>
      </c>
      <c r="R136" s="688">
        <v>-0.21507796872153345</v>
      </c>
      <c r="S136" s="688">
        <v>-0.15174445960031416</v>
      </c>
      <c r="T136" s="688">
        <v>-0.10381870582795252</v>
      </c>
      <c r="U136" s="688">
        <v>-0.1088781428030194</v>
      </c>
      <c r="V136" s="688">
        <v>-8.0708507554488648E-2</v>
      </c>
      <c r="W136" s="688">
        <v>-8.7384327426505759E-2</v>
      </c>
      <c r="X136" s="688">
        <v>-7.1051443800865935E-2</v>
      </c>
      <c r="Y136" s="688">
        <v>-4.0049581628974339E-2</v>
      </c>
      <c r="Z136" s="688">
        <v>-7.8990329718685859E-2</v>
      </c>
      <c r="AA136" s="688">
        <v>-3.3040447784775509E-2</v>
      </c>
      <c r="AB136" s="688">
        <v>-5.4841332818184811E-2</v>
      </c>
      <c r="AC136" s="688">
        <v>-5.3614909754061114E-2</v>
      </c>
      <c r="AD136" s="688">
        <v>-4.8980643755321816E-2</v>
      </c>
      <c r="AE136" s="688">
        <v>-1.5514326518532393E-2</v>
      </c>
      <c r="AF136" s="688">
        <v>-5.0653495089964994E-2</v>
      </c>
      <c r="AG136" s="688">
        <v>-5.0992532962896277E-2</v>
      </c>
      <c r="AH136" s="688">
        <v>-4.5650860760459919E-2</v>
      </c>
      <c r="AI136" s="688">
        <v>-4.182217201655087E-2</v>
      </c>
      <c r="AJ136" s="688">
        <v>-1.9875352260757009E-2</v>
      </c>
      <c r="AK136" s="688">
        <v>-4.7506692668388584E-2</v>
      </c>
      <c r="AL136" s="688">
        <v>-3.4147772920644541E-3</v>
      </c>
      <c r="AM136" s="688">
        <v>1.2391453946554816E-2</v>
      </c>
      <c r="AN136" s="2"/>
      <c r="AO136" s="2"/>
      <c r="AP136" s="188"/>
      <c r="AQ136" s="189"/>
      <c r="AR136" s="2"/>
      <c r="AS136" s="2"/>
      <c r="AT136" s="190"/>
      <c r="AU136" s="191"/>
      <c r="AV136" s="189"/>
      <c r="AW136" s="2"/>
      <c r="AX136" s="2"/>
      <c r="AY136" s="192"/>
      <c r="AZ136" s="193"/>
      <c r="BA136" s="2"/>
      <c r="BB136" s="2"/>
      <c r="BC136" s="194"/>
      <c r="BD136" s="195"/>
      <c r="BE136" s="196"/>
      <c r="BF136" s="2"/>
      <c r="BG136" s="2"/>
      <c r="BH136" s="197"/>
      <c r="BI136" s="198"/>
      <c r="BJ136" s="2"/>
      <c r="BK136" s="2"/>
    </row>
    <row r="137" spans="1:63" ht="10.15" x14ac:dyDescent="0.3">
      <c r="A137" s="1"/>
      <c r="B137" s="2"/>
      <c r="C137" s="2" t="s">
        <v>38</v>
      </c>
      <c r="D137" s="2" t="s">
        <v>100</v>
      </c>
      <c r="E137" s="2"/>
      <c r="F137" s="2"/>
      <c r="G137" s="2"/>
      <c r="H137" s="2"/>
      <c r="I137" s="2"/>
      <c r="J137" s="199">
        <v>0.30537977506153746</v>
      </c>
      <c r="K137" s="199">
        <v>0.25169974923317012</v>
      </c>
      <c r="L137" s="199">
        <v>0.27048745898076715</v>
      </c>
      <c r="M137" s="199">
        <v>0.19146447976334238</v>
      </c>
      <c r="N137" s="199">
        <v>0.18454781815820814</v>
      </c>
      <c r="O137" s="199">
        <v>0.2358509528673067</v>
      </c>
      <c r="P137" s="199">
        <v>0.26757342181686977</v>
      </c>
      <c r="Q137" s="199">
        <v>1.2756590881240499</v>
      </c>
      <c r="R137" s="199">
        <v>1.260158619732161</v>
      </c>
      <c r="S137" s="199">
        <v>1.3289621331666075</v>
      </c>
      <c r="T137" s="199">
        <v>1.2942238677533622</v>
      </c>
      <c r="U137" s="199">
        <v>1.3489651599589607</v>
      </c>
      <c r="V137" s="199">
        <v>1.1195945118838777</v>
      </c>
      <c r="W137" s="199">
        <v>1.0553548860602369</v>
      </c>
      <c r="X137" s="199">
        <v>0.98085317671068584</v>
      </c>
      <c r="Y137" s="199">
        <v>1.37979688379873</v>
      </c>
      <c r="Z137" s="199">
        <v>1.4356741211763724</v>
      </c>
      <c r="AA137" s="199">
        <v>0.73165551799693895</v>
      </c>
      <c r="AB137" s="199">
        <v>0.87616927588627824</v>
      </c>
      <c r="AC137" s="199">
        <v>0.63121089573285272</v>
      </c>
      <c r="AD137" s="199">
        <v>0.66665187087025957</v>
      </c>
      <c r="AE137" s="199">
        <v>0.57810212484700729</v>
      </c>
      <c r="AF137" s="199">
        <v>0.23999602276366661</v>
      </c>
      <c r="AG137" s="199">
        <v>0.73980093846830475</v>
      </c>
      <c r="AH137" s="199">
        <v>0.55777231230121305</v>
      </c>
      <c r="AI137" s="199">
        <v>0.4828551713683551</v>
      </c>
      <c r="AJ137" s="199">
        <v>0.47386354319109653</v>
      </c>
      <c r="AK137" s="199">
        <v>0.33876300545354499</v>
      </c>
      <c r="AL137" s="199">
        <v>0.3816176423688441</v>
      </c>
      <c r="AM137" s="199">
        <v>0.30120941083764541</v>
      </c>
      <c r="AN137" s="2"/>
      <c r="AO137" s="2"/>
      <c r="AP137" s="54">
        <v>-8.0408231531198693E-2</v>
      </c>
      <c r="AQ137" s="55">
        <v>-0.210703653615369</v>
      </c>
      <c r="AR137" s="2"/>
      <c r="AS137" s="2"/>
      <c r="AT137" s="55">
        <v>4.9314519327639328E-3</v>
      </c>
      <c r="AU137" s="55">
        <v>4.9927590372489949E-3</v>
      </c>
      <c r="AV137" s="55">
        <v>3.8822979430109951E-3</v>
      </c>
      <c r="AW137" s="2"/>
      <c r="AX137" s="2"/>
      <c r="AY137" s="56">
        <v>-1.1104610942379999E-3</v>
      </c>
      <c r="AZ137" s="57">
        <v>-0.22241431760541416</v>
      </c>
      <c r="BA137" s="2"/>
      <c r="BB137" s="2"/>
      <c r="BC137" s="27">
        <v>76.143629007315127</v>
      </c>
      <c r="BD137" s="27">
        <v>78.120295264860616</v>
      </c>
      <c r="BE137" s="27">
        <v>63.49270886122374</v>
      </c>
      <c r="BF137" s="2"/>
      <c r="BG137" s="2"/>
      <c r="BH137" s="58">
        <v>-14.627586403636876</v>
      </c>
      <c r="BI137" s="59">
        <v>-0.18724438193741094</v>
      </c>
      <c r="BJ137" s="2"/>
      <c r="BK137" s="2"/>
    </row>
    <row r="138" spans="1:63" ht="10.15" x14ac:dyDescent="0.3">
      <c r="A138" s="1"/>
      <c r="B138" s="2"/>
      <c r="C138" s="2" t="s">
        <v>38</v>
      </c>
      <c r="D138" s="173" t="s">
        <v>79</v>
      </c>
      <c r="E138" s="2"/>
      <c r="F138" s="2"/>
      <c r="G138" s="2"/>
      <c r="H138" s="2"/>
      <c r="I138" s="2"/>
      <c r="J138" s="10">
        <v>-1.1398044064299788</v>
      </c>
      <c r="K138" s="10">
        <v>-1.0533319528601406</v>
      </c>
      <c r="L138" s="10">
        <v>-0.96883657014017166</v>
      </c>
      <c r="M138" s="10">
        <v>-1.0468065075285016</v>
      </c>
      <c r="N138" s="10">
        <v>-1.8282992242591223</v>
      </c>
      <c r="O138" s="10">
        <v>-1.6218614819930131</v>
      </c>
      <c r="P138" s="10">
        <v>-1.5444188914716315</v>
      </c>
      <c r="Q138" s="10">
        <v>-2.3318671988594168</v>
      </c>
      <c r="R138" s="10">
        <v>-2.4291958707662054</v>
      </c>
      <c r="S138" s="10">
        <v>-2.5757258985481566</v>
      </c>
      <c r="T138" s="10">
        <v>-2.4147022480776434</v>
      </c>
      <c r="U138" s="10">
        <v>-2.5825861918808006</v>
      </c>
      <c r="V138" s="10">
        <v>-2.7358867179845228</v>
      </c>
      <c r="W138" s="10">
        <v>-2.4936674797414398</v>
      </c>
      <c r="X138" s="10">
        <v>-2.8369433878946655</v>
      </c>
      <c r="Y138" s="10">
        <v>-2.8245066598012998</v>
      </c>
      <c r="Z138" s="10">
        <v>-2.9810993749925538</v>
      </c>
      <c r="AA138" s="10">
        <v>-2.5356875904251202</v>
      </c>
      <c r="AB138" s="10">
        <v>-2.4189319988722842</v>
      </c>
      <c r="AC138" s="10">
        <v>-2.346454626570027</v>
      </c>
      <c r="AD138" s="10">
        <v>-2.5722108365559562</v>
      </c>
      <c r="AE138" s="10">
        <v>-2.3795315785724815</v>
      </c>
      <c r="AF138" s="10">
        <v>-2.4584420891330585</v>
      </c>
      <c r="AG138" s="10">
        <v>-2.4849902501099583</v>
      </c>
      <c r="AH138" s="10">
        <v>-2.3284406371886277</v>
      </c>
      <c r="AI138" s="10">
        <v>-2.0913120957843727</v>
      </c>
      <c r="AJ138" s="10">
        <v>-2.3653429063006768</v>
      </c>
      <c r="AK138" s="10">
        <v>-2.1507273277630459</v>
      </c>
      <c r="AL138" s="10">
        <v>-2.4586675577525496</v>
      </c>
      <c r="AM138" s="10">
        <v>-2.4440866176354703</v>
      </c>
      <c r="AN138" s="2"/>
      <c r="AO138" s="2"/>
      <c r="AP138" s="54">
        <v>1.4580940117079333E-2</v>
      </c>
      <c r="AQ138" s="55">
        <v>5.9304236032656915E-3</v>
      </c>
      <c r="AR138" s="2"/>
      <c r="AS138" s="2"/>
      <c r="AT138" s="55">
        <v>-3.1308638389086804E-2</v>
      </c>
      <c r="AU138" s="55">
        <v>-3.2167104729123895E-2</v>
      </c>
      <c r="AV138" s="55">
        <v>-3.1501912313428242E-2</v>
      </c>
      <c r="AW138" s="2"/>
      <c r="AX138" s="2"/>
      <c r="AY138" s="56">
        <v>6.6519241569565346E-4</v>
      </c>
      <c r="AZ138" s="57">
        <v>2.0679275343465787E-2</v>
      </c>
      <c r="BA138" s="2"/>
      <c r="BB138" s="2"/>
      <c r="BC138" s="27">
        <v>-483.41814514790872</v>
      </c>
      <c r="BD138" s="27">
        <v>-503.30963311208802</v>
      </c>
      <c r="BE138" s="27">
        <v>-515.19532412214801</v>
      </c>
      <c r="BF138" s="2"/>
      <c r="BG138" s="2"/>
      <c r="BH138" s="58">
        <v>-11.885691010059986</v>
      </c>
      <c r="BI138" s="59">
        <v>-2.361506760076857E-2</v>
      </c>
      <c r="BJ138" s="2"/>
      <c r="BK138" s="2"/>
    </row>
    <row r="139" spans="1:63" ht="10.15" x14ac:dyDescent="0.3">
      <c r="A139" s="1"/>
      <c r="B139" s="2"/>
      <c r="C139" s="2"/>
      <c r="D139" s="173"/>
      <c r="E139" s="2" t="s">
        <v>149</v>
      </c>
      <c r="F139" s="2"/>
      <c r="G139" s="2"/>
      <c r="H139" s="2"/>
      <c r="I139" s="2"/>
      <c r="J139" s="10">
        <v>-1.1398044064299788</v>
      </c>
      <c r="K139" s="10">
        <v>-1.0533319528601406</v>
      </c>
      <c r="L139" s="10">
        <v>-0.96883657014017166</v>
      </c>
      <c r="M139" s="10">
        <v>-1.0468065075285016</v>
      </c>
      <c r="N139" s="10">
        <v>-1.8282992242591223</v>
      </c>
      <c r="O139" s="10">
        <v>-1.6218614819930131</v>
      </c>
      <c r="P139" s="10">
        <v>-1.5277875649874917</v>
      </c>
      <c r="Q139" s="10">
        <v>-2.1938481147415412</v>
      </c>
      <c r="R139" s="10">
        <v>-2.2611480687241494</v>
      </c>
      <c r="S139" s="10">
        <v>-2.4149965291917472</v>
      </c>
      <c r="T139" s="10">
        <v>-2.2529218719580686</v>
      </c>
      <c r="U139" s="10">
        <v>-2.4191805933171668</v>
      </c>
      <c r="V139" s="10">
        <v>-2.5659415463415494</v>
      </c>
      <c r="W139" s="10">
        <v>-2.3245480244976346</v>
      </c>
      <c r="X139" s="10">
        <v>-2.6649852696340242</v>
      </c>
      <c r="Y139" s="10">
        <v>-2.641868428446422</v>
      </c>
      <c r="Z139" s="10">
        <v>-2.7964471109045643</v>
      </c>
      <c r="AA139" s="10">
        <v>-2.4987583917816347</v>
      </c>
      <c r="AB139" s="10">
        <v>-1.4124808133910438</v>
      </c>
      <c r="AC139" s="10">
        <v>-2.4934726382546919</v>
      </c>
      <c r="AD139" s="10">
        <v>-2.7290646659837066</v>
      </c>
      <c r="AE139" s="10">
        <v>-2.5113461086435582</v>
      </c>
      <c r="AF139" s="10">
        <v>-1.0515839043137636</v>
      </c>
      <c r="AG139" s="10">
        <v>-0.93111849558440551</v>
      </c>
      <c r="AH139" s="10">
        <v>-0.88815579412708756</v>
      </c>
      <c r="AI139" s="10">
        <v>-0.754159710221466</v>
      </c>
      <c r="AJ139" s="10">
        <v>-0.78554010600007906</v>
      </c>
      <c r="AK139" s="10">
        <v>-0.54537632511132239</v>
      </c>
      <c r="AL139" s="10">
        <v>-0.69715459165565041</v>
      </c>
      <c r="AM139" s="10">
        <v>-0.6453725943631633</v>
      </c>
      <c r="AN139" s="2"/>
      <c r="AO139" s="2"/>
      <c r="AP139" s="54">
        <v>5.1781997292487114E-2</v>
      </c>
      <c r="AQ139" s="55">
        <v>7.4276204893826608E-2</v>
      </c>
      <c r="AR139" s="2"/>
      <c r="AS139" s="2"/>
      <c r="AT139" s="55">
        <v>-7.9391701255960671E-3</v>
      </c>
      <c r="AU139" s="55">
        <v>-9.1209747700400166E-3</v>
      </c>
      <c r="AV139" s="55">
        <v>-8.3182284663817531E-3</v>
      </c>
      <c r="AW139" s="2"/>
      <c r="AX139" s="2"/>
      <c r="AY139" s="56">
        <v>8.0274630365826348E-4</v>
      </c>
      <c r="AZ139" s="57">
        <v>8.8011021178906468E-2</v>
      </c>
      <c r="BA139" s="2"/>
      <c r="BB139" s="2"/>
      <c r="BC139" s="27">
        <v>-122.58402452490952</v>
      </c>
      <c r="BD139" s="27">
        <v>-142.7133248015661</v>
      </c>
      <c r="BE139" s="27">
        <v>-136.03975429240373</v>
      </c>
      <c r="BF139" s="2"/>
      <c r="BG139" s="2"/>
      <c r="BH139" s="58">
        <v>6.6735705091623743</v>
      </c>
      <c r="BI139" s="59">
        <v>4.6762070174186987E-2</v>
      </c>
      <c r="BJ139" s="2"/>
      <c r="BK139" s="2"/>
    </row>
    <row r="140" spans="1:63" ht="10.15" x14ac:dyDescent="0.3">
      <c r="A140" s="1"/>
      <c r="B140" s="2"/>
      <c r="C140" s="2"/>
      <c r="D140" s="173"/>
      <c r="E140" s="2" t="s">
        <v>150</v>
      </c>
      <c r="F140" s="2"/>
      <c r="G140" s="2"/>
      <c r="H140" s="2"/>
      <c r="I140" s="2"/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-1.66313264841398E-2</v>
      </c>
      <c r="Q140" s="10">
        <v>-0.13801908411787578</v>
      </c>
      <c r="R140" s="10">
        <v>-0.16804780204205594</v>
      </c>
      <c r="S140" s="10">
        <v>-0.16072936935640944</v>
      </c>
      <c r="T140" s="10">
        <v>-0.16178037611957491</v>
      </c>
      <c r="U140" s="10">
        <v>-0.16340559856363382</v>
      </c>
      <c r="V140" s="10">
        <v>-0.16994517164297321</v>
      </c>
      <c r="W140" s="10">
        <v>-0.16911945524380531</v>
      </c>
      <c r="X140" s="10">
        <v>-0.17195811826064125</v>
      </c>
      <c r="Y140" s="10">
        <v>-0.18263823135487783</v>
      </c>
      <c r="Z140" s="10">
        <v>-0.18465226408798954</v>
      </c>
      <c r="AA140" s="10">
        <v>-3.6929198643485511E-2</v>
      </c>
      <c r="AB140" s="10">
        <v>-1.0064511854812406</v>
      </c>
      <c r="AC140" s="10">
        <v>0.14701801168466508</v>
      </c>
      <c r="AD140" s="10">
        <v>0.1568538294277502</v>
      </c>
      <c r="AE140" s="10">
        <v>0.13181453007107646</v>
      </c>
      <c r="AF140" s="10">
        <v>-1.4068581848192949</v>
      </c>
      <c r="AG140" s="10">
        <v>-1.5538717545255527</v>
      </c>
      <c r="AH140" s="10">
        <v>-1.4402848430615403</v>
      </c>
      <c r="AI140" s="10">
        <v>-1.3371523855629068</v>
      </c>
      <c r="AJ140" s="10">
        <v>-1.5798028003005977</v>
      </c>
      <c r="AK140" s="10">
        <v>-1.6053510026517235</v>
      </c>
      <c r="AL140" s="10">
        <v>-1.7615129660968993</v>
      </c>
      <c r="AM140" s="10">
        <v>-1.7987140232723071</v>
      </c>
      <c r="AN140" s="2"/>
      <c r="AO140" s="2"/>
      <c r="AP140" s="54">
        <v>-3.7201057175407781E-2</v>
      </c>
      <c r="AQ140" s="55">
        <v>-2.1118809734246024E-2</v>
      </c>
      <c r="AR140" s="2"/>
      <c r="AS140" s="2"/>
      <c r="AT140" s="55">
        <v>-2.3369468263490741E-2</v>
      </c>
      <c r="AU140" s="55">
        <v>-2.304612995908388E-2</v>
      </c>
      <c r="AV140" s="55">
        <v>-2.3183683847046489E-2</v>
      </c>
      <c r="AW140" s="2"/>
      <c r="AX140" s="2"/>
      <c r="AY140" s="56">
        <v>-1.3755388796260828E-4</v>
      </c>
      <c r="AZ140" s="57">
        <v>-5.9686328336610783E-3</v>
      </c>
      <c r="BA140" s="2"/>
      <c r="BB140" s="2"/>
      <c r="BC140" s="27">
        <v>-360.83412062299919</v>
      </c>
      <c r="BD140" s="27">
        <v>-360.59630831052186</v>
      </c>
      <c r="BE140" s="27">
        <v>-379.15556982974431</v>
      </c>
      <c r="BF140" s="2"/>
      <c r="BG140" s="2"/>
      <c r="BH140" s="58">
        <v>-18.559261519222446</v>
      </c>
      <c r="BI140" s="59">
        <v>-5.1468251591861636E-2</v>
      </c>
      <c r="BJ140" s="2"/>
      <c r="BK140" s="2"/>
    </row>
    <row r="141" spans="1:63" ht="10.15" x14ac:dyDescent="0.3">
      <c r="A141" s="1"/>
      <c r="B141" s="2"/>
      <c r="C141" s="2"/>
      <c r="D141" s="173"/>
      <c r="E141" s="2" t="s">
        <v>151</v>
      </c>
      <c r="F141" s="2"/>
      <c r="G141" s="2"/>
      <c r="H141" s="2"/>
      <c r="I141" s="2"/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2"/>
      <c r="AO141" s="2"/>
      <c r="AP141" s="54">
        <v>0</v>
      </c>
      <c r="AQ141" s="55">
        <v>0</v>
      </c>
      <c r="AR141" s="2"/>
      <c r="AS141" s="2"/>
      <c r="AT141" s="55">
        <v>0</v>
      </c>
      <c r="AU141" s="55">
        <v>0</v>
      </c>
      <c r="AV141" s="55">
        <v>0</v>
      </c>
      <c r="AW141" s="2"/>
      <c r="AX141" s="2"/>
      <c r="AY141" s="56">
        <v>0</v>
      </c>
      <c r="AZ141" s="57">
        <v>0</v>
      </c>
      <c r="BA141" s="2"/>
      <c r="BB141" s="2"/>
      <c r="BC141" s="27">
        <v>0</v>
      </c>
      <c r="BD141" s="27">
        <v>0</v>
      </c>
      <c r="BE141" s="27">
        <v>0</v>
      </c>
      <c r="BF141" s="2"/>
      <c r="BG141" s="2"/>
      <c r="BH141" s="58">
        <v>0</v>
      </c>
      <c r="BI141" s="59">
        <v>0</v>
      </c>
      <c r="BJ141" s="2"/>
      <c r="BK141" s="2"/>
    </row>
    <row r="142" spans="1:63" ht="10.15" x14ac:dyDescent="0.3">
      <c r="A142" s="1"/>
      <c r="B142" s="2"/>
      <c r="C142" s="2"/>
      <c r="D142" s="173"/>
      <c r="E142" s="2" t="s">
        <v>152</v>
      </c>
      <c r="F142" s="2"/>
      <c r="G142" s="2"/>
      <c r="H142" s="2"/>
      <c r="I142" s="2"/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2"/>
      <c r="AO142" s="2"/>
      <c r="AP142" s="54">
        <v>0</v>
      </c>
      <c r="AQ142" s="55">
        <v>0</v>
      </c>
      <c r="AR142" s="2"/>
      <c r="AS142" s="2"/>
      <c r="AT142" s="55">
        <v>0</v>
      </c>
      <c r="AU142" s="55">
        <v>0</v>
      </c>
      <c r="AV142" s="55">
        <v>0</v>
      </c>
      <c r="AW142" s="2"/>
      <c r="AX142" s="2"/>
      <c r="AY142" s="56">
        <v>0</v>
      </c>
      <c r="AZ142" s="57">
        <v>0</v>
      </c>
      <c r="BA142" s="2"/>
      <c r="BB142" s="2"/>
      <c r="BC142" s="27">
        <v>0</v>
      </c>
      <c r="BD142" s="27">
        <v>0</v>
      </c>
      <c r="BE142" s="27">
        <v>0</v>
      </c>
      <c r="BF142" s="2"/>
      <c r="BG142" s="2"/>
      <c r="BH142" s="58">
        <v>0</v>
      </c>
      <c r="BI142" s="59">
        <v>0</v>
      </c>
      <c r="BJ142" s="2"/>
      <c r="BK142" s="2"/>
    </row>
    <row r="143" spans="1:63" ht="10.15" x14ac:dyDescent="0.3">
      <c r="A143" s="1"/>
      <c r="B143" s="2"/>
      <c r="C143" s="2" t="s">
        <v>93</v>
      </c>
      <c r="D143" s="2" t="s">
        <v>108</v>
      </c>
      <c r="E143" s="2"/>
      <c r="F143" s="2"/>
      <c r="G143" s="2"/>
      <c r="H143" s="2"/>
      <c r="I143" s="2"/>
      <c r="J143" s="10">
        <v>-2.0178352050063704</v>
      </c>
      <c r="K143" s="10">
        <v>-0.92443084216757465</v>
      </c>
      <c r="L143" s="10">
        <v>0.19957805443877019</v>
      </c>
      <c r="M143" s="10">
        <v>-4.1522124045780706E-2</v>
      </c>
      <c r="N143" s="10">
        <v>-0.60106184755054415</v>
      </c>
      <c r="O143" s="10">
        <v>-0.53584955432271864</v>
      </c>
      <c r="P143" s="10">
        <v>-0.35480022239177689</v>
      </c>
      <c r="Q143" s="10">
        <v>0.1593868149736675</v>
      </c>
      <c r="R143" s="10">
        <v>0.90398311977554635</v>
      </c>
      <c r="S143" s="10">
        <v>0.4701381965961437</v>
      </c>
      <c r="T143" s="10">
        <v>-1.691907774097861</v>
      </c>
      <c r="U143" s="10">
        <v>-1.0883138885650321</v>
      </c>
      <c r="V143" s="10">
        <v>1.3856392716541219</v>
      </c>
      <c r="W143" s="10">
        <v>-0.57809650803316404</v>
      </c>
      <c r="X143" s="10">
        <v>-1.0213577518662853</v>
      </c>
      <c r="Y143" s="10">
        <v>0.91042298726732696</v>
      </c>
      <c r="Z143" s="10">
        <v>-0.71641918159177309</v>
      </c>
      <c r="AA143" s="10">
        <v>1.3080547367899498</v>
      </c>
      <c r="AB143" s="10">
        <v>1.6395977771881232</v>
      </c>
      <c r="AC143" s="10">
        <v>1.6258296974383728</v>
      </c>
      <c r="AD143" s="10">
        <v>-0.10740829951567354</v>
      </c>
      <c r="AE143" s="10">
        <v>0.42256879560215993</v>
      </c>
      <c r="AF143" s="10">
        <v>0.33796559779261381</v>
      </c>
      <c r="AG143" s="10">
        <v>-1.1000858409397928E-2</v>
      </c>
      <c r="AH143" s="10">
        <v>0.22700907344544846</v>
      </c>
      <c r="AI143" s="10">
        <v>6.2613030743125977E-2</v>
      </c>
      <c r="AJ143" s="10">
        <v>4.8561799430447312E-2</v>
      </c>
      <c r="AK143" s="10">
        <v>-0.23089012608195331</v>
      </c>
      <c r="AL143" s="10">
        <v>-0.25778360295668357</v>
      </c>
      <c r="AM143" s="10">
        <v>-0.25855824433295693</v>
      </c>
      <c r="AN143" s="2"/>
      <c r="AO143" s="2"/>
      <c r="AP143" s="54">
        <v>-7.7464137627336616E-4</v>
      </c>
      <c r="AQ143" s="55">
        <v>-3.0050063983454072E-3</v>
      </c>
      <c r="AR143" s="2"/>
      <c r="AS143" s="2"/>
      <c r="AT143" s="55">
        <v>-3.3611213154710832E-3</v>
      </c>
      <c r="AU143" s="55">
        <v>-3.372620315264716E-3</v>
      </c>
      <c r="AV143" s="55">
        <v>-3.3325656636386783E-3</v>
      </c>
      <c r="AW143" s="2"/>
      <c r="AX143" s="2"/>
      <c r="AY143" s="56">
        <v>4.0054651626037722E-5</v>
      </c>
      <c r="AZ143" s="57">
        <v>1.187641889149145E-2</v>
      </c>
      <c r="BA143" s="2"/>
      <c r="BB143" s="2"/>
      <c r="BC143" s="27">
        <v>-51.897083857485576</v>
      </c>
      <c r="BD143" s="27">
        <v>-52.770440728082612</v>
      </c>
      <c r="BE143" s="27">
        <v>-54.502159429375411</v>
      </c>
      <c r="BF143" s="2"/>
      <c r="BG143" s="2"/>
      <c r="BH143" s="58">
        <v>-1.7317187012927988</v>
      </c>
      <c r="BI143" s="59">
        <v>-3.2816074252933758E-2</v>
      </c>
      <c r="BJ143" s="2"/>
      <c r="BK143" s="2"/>
    </row>
    <row r="144" spans="1:63" ht="10.15" x14ac:dyDescent="0.3">
      <c r="A144" s="1"/>
      <c r="B144" s="2"/>
      <c r="C144" s="61" t="s">
        <v>22</v>
      </c>
      <c r="D144" s="61" t="s">
        <v>109</v>
      </c>
      <c r="E144" s="61"/>
      <c r="F144" s="61"/>
      <c r="G144" s="61"/>
      <c r="H144" s="61"/>
      <c r="I144" s="61"/>
      <c r="J144" s="200">
        <v>-7.9992299651445808</v>
      </c>
      <c r="K144" s="200">
        <v>-7.9939428264113834</v>
      </c>
      <c r="L144" s="200">
        <v>-5.5953161897285177</v>
      </c>
      <c r="M144" s="200">
        <v>-7.9253833707743002</v>
      </c>
      <c r="N144" s="200">
        <v>-8.8815009651853671</v>
      </c>
      <c r="O144" s="200">
        <v>-8.979455082360646</v>
      </c>
      <c r="P144" s="200">
        <v>-8.8635115955090953</v>
      </c>
      <c r="Q144" s="200">
        <v>-9.0496534621338984</v>
      </c>
      <c r="R144" s="200">
        <v>-9.5877141058605346</v>
      </c>
      <c r="S144" s="200">
        <v>-8.8919427420208983</v>
      </c>
      <c r="T144" s="200">
        <v>-8.9844085370702516</v>
      </c>
      <c r="U144" s="200">
        <v>-8.5067631205935275</v>
      </c>
      <c r="V144" s="200">
        <v>-4.9251953064084253</v>
      </c>
      <c r="W144" s="200">
        <v>-6.8763841980897036</v>
      </c>
      <c r="X144" s="200">
        <v>-7.7915251842542954</v>
      </c>
      <c r="Y144" s="200">
        <v>-3.0711534746080753</v>
      </c>
      <c r="Z144" s="200">
        <v>-7.2425363398078213</v>
      </c>
      <c r="AA144" s="200">
        <v>-2.7307066648173852</v>
      </c>
      <c r="AB144" s="200">
        <v>-3.3397591080445652</v>
      </c>
      <c r="AC144" s="200">
        <v>-3.4436894078444173</v>
      </c>
      <c r="AD144" s="200">
        <v>-4.9709782917876151</v>
      </c>
      <c r="AE144" s="200">
        <v>-2.3583919913561853</v>
      </c>
      <c r="AF144" s="200">
        <v>-5.6207076294231229</v>
      </c>
      <c r="AG144" s="200">
        <v>-5.6434304447616395</v>
      </c>
      <c r="AH144" s="200">
        <v>-4.8533548166372542</v>
      </c>
      <c r="AI144" s="200">
        <v>-4.0434343054807238</v>
      </c>
      <c r="AJ144" s="200">
        <v>-3.2164499111776732</v>
      </c>
      <c r="AK144" s="200">
        <v>-5.3062969815281953</v>
      </c>
      <c r="AL144" s="200">
        <v>-2.5958393569338596</v>
      </c>
      <c r="AM144" s="200">
        <v>-1.4400402678005619</v>
      </c>
      <c r="AN144" s="2"/>
      <c r="AO144" s="2"/>
      <c r="AP144" s="65">
        <v>1.1557990891332977</v>
      </c>
      <c r="AQ144" s="66">
        <v>0.44525062232606666</v>
      </c>
      <c r="AR144" s="2"/>
      <c r="AS144" s="2"/>
      <c r="AT144" s="66">
        <v>-7.7245000440182537E-2</v>
      </c>
      <c r="AU144" s="66">
        <v>-3.3961743299204074E-2</v>
      </c>
      <c r="AV144" s="66">
        <v>-1.856072608750111E-2</v>
      </c>
      <c r="AW144" s="2"/>
      <c r="AX144" s="2"/>
      <c r="AY144" s="67">
        <v>1.5401017211702964E-2</v>
      </c>
      <c r="AZ144" s="68">
        <v>0.45348135035411746</v>
      </c>
      <c r="BA144" s="2"/>
      <c r="BB144" s="2"/>
      <c r="BC144" s="69">
        <v>-1192.6943091769376</v>
      </c>
      <c r="BD144" s="69">
        <v>-531.3898376527859</v>
      </c>
      <c r="BE144" s="69">
        <v>-303.54980349927524</v>
      </c>
      <c r="BF144" s="2"/>
      <c r="BG144" s="2"/>
      <c r="BH144" s="70">
        <v>227.84003415351066</v>
      </c>
      <c r="BI144" s="71">
        <v>0.42876249790531945</v>
      </c>
      <c r="BJ144" s="2"/>
      <c r="BK144" s="2"/>
    </row>
    <row r="145" spans="1:63" ht="10.15" x14ac:dyDescent="0.3">
      <c r="A145" s="1"/>
      <c r="B145" s="2"/>
      <c r="C145" s="2" t="s">
        <v>110</v>
      </c>
      <c r="D145" s="2" t="s">
        <v>111</v>
      </c>
      <c r="E145" s="1"/>
      <c r="F145" s="60"/>
      <c r="G145" s="1"/>
      <c r="H145" s="1"/>
      <c r="I145" s="1"/>
      <c r="J145" s="10">
        <v>-0.2856654099731688</v>
      </c>
      <c r="K145" s="10">
        <v>-0.26455121777969115</v>
      </c>
      <c r="L145" s="10">
        <v>-2.1428367124850589</v>
      </c>
      <c r="M145" s="10">
        <v>-0.43001511805528697</v>
      </c>
      <c r="N145" s="10">
        <v>-0.32932325924085815</v>
      </c>
      <c r="O145" s="10">
        <v>0.22564582583767592</v>
      </c>
      <c r="P145" s="10">
        <v>7.5293545906749304E-2</v>
      </c>
      <c r="Q145" s="10">
        <v>-1.4919055249855662</v>
      </c>
      <c r="R145" s="10">
        <v>-1.5612396546437968</v>
      </c>
      <c r="S145" s="10">
        <v>-9.1086799530806589E-2</v>
      </c>
      <c r="T145" s="10">
        <v>-0.42367453273046651</v>
      </c>
      <c r="U145" s="10">
        <v>-1.9708953259805064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-1.5964129979552117</v>
      </c>
      <c r="AG145" s="10">
        <v>0</v>
      </c>
      <c r="AH145" s="10">
        <v>0</v>
      </c>
      <c r="AI145" s="10">
        <v>0</v>
      </c>
      <c r="AJ145" s="10">
        <v>-2.0049754786267453</v>
      </c>
      <c r="AK145" s="10">
        <v>0</v>
      </c>
      <c r="AL145" s="10">
        <v>0</v>
      </c>
      <c r="AM145" s="10">
        <v>0</v>
      </c>
      <c r="AN145" s="2"/>
      <c r="AO145" s="2"/>
      <c r="AP145" s="54">
        <v>0</v>
      </c>
      <c r="AQ145" s="48">
        <v>0</v>
      </c>
      <c r="AR145" s="2"/>
      <c r="AS145" s="2"/>
      <c r="AT145" s="48">
        <v>0</v>
      </c>
      <c r="AU145" s="48">
        <v>0</v>
      </c>
      <c r="AV145" s="48">
        <v>0</v>
      </c>
      <c r="AW145" s="2"/>
      <c r="AX145" s="2"/>
      <c r="AY145" s="56">
        <v>0</v>
      </c>
      <c r="AZ145" s="128">
        <v>0</v>
      </c>
      <c r="BA145" s="2"/>
      <c r="BB145" s="2"/>
      <c r="BC145" s="27">
        <v>0</v>
      </c>
      <c r="BD145" s="27">
        <v>0</v>
      </c>
      <c r="BE145" s="27">
        <v>0</v>
      </c>
      <c r="BF145" s="2"/>
      <c r="BG145" s="2"/>
      <c r="BH145" s="58">
        <v>0</v>
      </c>
      <c r="BI145" s="53">
        <v>0</v>
      </c>
      <c r="BJ145" s="2"/>
      <c r="BK145" s="2"/>
    </row>
    <row r="146" spans="1:63" ht="4.05" customHeight="1" x14ac:dyDescent="0.3">
      <c r="A146" s="1"/>
      <c r="B146" s="2"/>
      <c r="C146" s="2"/>
      <c r="D146" s="173"/>
      <c r="E146" s="1"/>
      <c r="F146" s="60"/>
      <c r="G146" s="1"/>
      <c r="H146" s="1"/>
      <c r="I146" s="1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2"/>
      <c r="AO146" s="2"/>
      <c r="AP146" s="54"/>
      <c r="AQ146" s="55"/>
      <c r="AR146" s="2"/>
      <c r="AS146" s="2"/>
      <c r="AT146" s="55"/>
      <c r="AU146" s="55"/>
      <c r="AV146" s="55"/>
      <c r="AW146" s="2"/>
      <c r="AX146" s="2"/>
      <c r="AY146" s="56"/>
      <c r="AZ146" s="57"/>
      <c r="BA146" s="2"/>
      <c r="BB146" s="2"/>
      <c r="BC146" s="27"/>
      <c r="BD146" s="27"/>
      <c r="BE146" s="27"/>
      <c r="BF146" s="2"/>
      <c r="BG146" s="2"/>
      <c r="BH146" s="58"/>
      <c r="BI146" s="59"/>
      <c r="BJ146" s="2"/>
      <c r="BK146" s="2"/>
    </row>
    <row r="147" spans="1:63" ht="10.15" x14ac:dyDescent="0.3">
      <c r="A147" s="1"/>
      <c r="B147" s="2"/>
      <c r="C147" s="61" t="s">
        <v>22</v>
      </c>
      <c r="D147" s="61" t="s">
        <v>112</v>
      </c>
      <c r="E147" s="61"/>
      <c r="F147" s="61"/>
      <c r="G147" s="61"/>
      <c r="H147" s="61"/>
      <c r="I147" s="61"/>
      <c r="J147" s="200">
        <v>-8.284895375117749</v>
      </c>
      <c r="K147" s="200">
        <v>-8.2584940441910746</v>
      </c>
      <c r="L147" s="200">
        <v>-7.7381529022135762</v>
      </c>
      <c r="M147" s="200">
        <v>-8.3553984888295876</v>
      </c>
      <c r="N147" s="200">
        <v>-9.2108242244262257</v>
      </c>
      <c r="O147" s="200">
        <v>-8.7538092565229704</v>
      </c>
      <c r="P147" s="200">
        <v>-8.7882180496023459</v>
      </c>
      <c r="Q147" s="200">
        <v>-10.541558987119465</v>
      </c>
      <c r="R147" s="200">
        <v>-11.148953760504332</v>
      </c>
      <c r="S147" s="200">
        <v>-8.983029541551705</v>
      </c>
      <c r="T147" s="200">
        <v>-9.4080830698007176</v>
      </c>
      <c r="U147" s="200">
        <v>-10.477658446574035</v>
      </c>
      <c r="V147" s="200">
        <v>-4.9251953064084253</v>
      </c>
      <c r="W147" s="200">
        <v>-6.8763841980897036</v>
      </c>
      <c r="X147" s="200">
        <v>-7.7915251842542954</v>
      </c>
      <c r="Y147" s="200">
        <v>-3.0711534746080753</v>
      </c>
      <c r="Z147" s="200">
        <v>-7.2425363398078213</v>
      </c>
      <c r="AA147" s="200">
        <v>-2.7307066648173852</v>
      </c>
      <c r="AB147" s="200">
        <v>-3.3397591080445652</v>
      </c>
      <c r="AC147" s="200">
        <v>-3.4436894078444173</v>
      </c>
      <c r="AD147" s="200">
        <v>-4.9709782917876151</v>
      </c>
      <c r="AE147" s="200">
        <v>-2.3583919913561853</v>
      </c>
      <c r="AF147" s="200">
        <v>-7.2171206273783346</v>
      </c>
      <c r="AG147" s="200">
        <v>-5.6434304447616395</v>
      </c>
      <c r="AH147" s="200">
        <v>-4.8533548166372542</v>
      </c>
      <c r="AI147" s="200">
        <v>-4.0434343054807238</v>
      </c>
      <c r="AJ147" s="200">
        <v>-5.2214253898044181</v>
      </c>
      <c r="AK147" s="200">
        <v>-5.3062969815281953</v>
      </c>
      <c r="AL147" s="200">
        <v>-2.5958393569338596</v>
      </c>
      <c r="AM147" s="200">
        <v>-1.4400402678005619</v>
      </c>
      <c r="AN147" s="2"/>
      <c r="AO147" s="2"/>
      <c r="AP147" s="65">
        <v>1.1557990891332977</v>
      </c>
      <c r="AQ147" s="66">
        <v>0.44525062232606666</v>
      </c>
      <c r="AR147" s="2"/>
      <c r="AS147" s="2"/>
      <c r="AT147" s="66">
        <v>-7.7245000440182537E-2</v>
      </c>
      <c r="AU147" s="66">
        <v>-3.3961743299204074E-2</v>
      </c>
      <c r="AV147" s="66">
        <v>-1.856072608750111E-2</v>
      </c>
      <c r="AW147" s="2"/>
      <c r="AX147" s="2"/>
      <c r="AY147" s="67">
        <v>1.5401017211702964E-2</v>
      </c>
      <c r="AZ147" s="68">
        <v>0.45348135035411746</v>
      </c>
      <c r="BA147" s="2"/>
      <c r="BB147" s="2"/>
      <c r="BC147" s="69">
        <v>-1192.6943091769376</v>
      </c>
      <c r="BD147" s="69">
        <v>-531.3898376527859</v>
      </c>
      <c r="BE147" s="69">
        <v>-303.54980349927524</v>
      </c>
      <c r="BF147" s="2"/>
      <c r="BG147" s="2"/>
      <c r="BH147" s="70">
        <v>227.84003415351066</v>
      </c>
      <c r="BI147" s="71">
        <v>0.42876249790531945</v>
      </c>
      <c r="BJ147" s="2"/>
      <c r="BK147" s="2"/>
    </row>
    <row r="148" spans="1:63" ht="10.15" x14ac:dyDescent="0.3">
      <c r="A148" s="1"/>
      <c r="B148" s="2"/>
      <c r="C148" s="2" t="s">
        <v>38</v>
      </c>
      <c r="D148" s="2" t="s">
        <v>113</v>
      </c>
      <c r="E148" s="2"/>
      <c r="F148" s="2"/>
      <c r="G148" s="2"/>
      <c r="H148" s="2"/>
      <c r="I148" s="2"/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2"/>
      <c r="AO148" s="2"/>
      <c r="AP148" s="54">
        <v>0</v>
      </c>
      <c r="AQ148" s="55">
        <v>0</v>
      </c>
      <c r="AR148" s="2"/>
      <c r="AS148" s="2"/>
      <c r="AT148" s="55">
        <v>0</v>
      </c>
      <c r="AU148" s="55">
        <v>0</v>
      </c>
      <c r="AV148" s="55">
        <v>0</v>
      </c>
      <c r="AW148" s="2"/>
      <c r="AX148" s="2"/>
      <c r="AY148" s="56">
        <v>0</v>
      </c>
      <c r="AZ148" s="57">
        <v>0</v>
      </c>
      <c r="BA148" s="2"/>
      <c r="BB148" s="2"/>
      <c r="BC148" s="27">
        <v>0</v>
      </c>
      <c r="BD148" s="27">
        <v>0</v>
      </c>
      <c r="BE148" s="27">
        <v>0</v>
      </c>
      <c r="BF148" s="2"/>
      <c r="BG148" s="2"/>
      <c r="BH148" s="58">
        <v>0</v>
      </c>
      <c r="BI148" s="59">
        <v>0</v>
      </c>
      <c r="BJ148" s="2"/>
      <c r="BK148" s="2"/>
    </row>
    <row r="149" spans="1:63" ht="10.15" x14ac:dyDescent="0.3">
      <c r="A149" s="1"/>
      <c r="B149" s="2"/>
      <c r="C149" s="175" t="s">
        <v>22</v>
      </c>
      <c r="D149" s="122" t="s">
        <v>114</v>
      </c>
      <c r="E149" s="122"/>
      <c r="F149" s="122"/>
      <c r="G149" s="122"/>
      <c r="H149" s="122"/>
      <c r="I149" s="122"/>
      <c r="J149" s="129">
        <v>-8.284895375117749</v>
      </c>
      <c r="K149" s="129">
        <v>-8.2584940441910746</v>
      </c>
      <c r="L149" s="129">
        <v>-7.7381529022135762</v>
      </c>
      <c r="M149" s="129">
        <v>-8.3553984888295876</v>
      </c>
      <c r="N149" s="129">
        <v>-9.2108242244262257</v>
      </c>
      <c r="O149" s="129">
        <v>-8.7538092565229704</v>
      </c>
      <c r="P149" s="129">
        <v>-8.7882180496023459</v>
      </c>
      <c r="Q149" s="129">
        <v>-10.541558987119465</v>
      </c>
      <c r="R149" s="129">
        <v>-11.148953760504332</v>
      </c>
      <c r="S149" s="129">
        <v>-8.983029541551705</v>
      </c>
      <c r="T149" s="129">
        <v>-9.4080830698007176</v>
      </c>
      <c r="U149" s="129">
        <v>-10.477658446574035</v>
      </c>
      <c r="V149" s="129">
        <v>-4.9251953064084253</v>
      </c>
      <c r="W149" s="129">
        <v>-6.8763841980897036</v>
      </c>
      <c r="X149" s="129">
        <v>-7.7915251842542954</v>
      </c>
      <c r="Y149" s="129">
        <v>-3.0711534746080753</v>
      </c>
      <c r="Z149" s="129">
        <v>-7.2425363398078213</v>
      </c>
      <c r="AA149" s="129">
        <v>-2.7307066648173852</v>
      </c>
      <c r="AB149" s="129">
        <v>-3.3397591080445652</v>
      </c>
      <c r="AC149" s="129">
        <v>-3.4436894078444173</v>
      </c>
      <c r="AD149" s="129">
        <v>-4.9709782917876151</v>
      </c>
      <c r="AE149" s="129">
        <v>-2.3583919913561853</v>
      </c>
      <c r="AF149" s="129">
        <v>-7.2171206273783346</v>
      </c>
      <c r="AG149" s="129">
        <v>-5.6434304447616395</v>
      </c>
      <c r="AH149" s="129">
        <v>-4.8533548166372542</v>
      </c>
      <c r="AI149" s="129">
        <v>-4.0434343054807238</v>
      </c>
      <c r="AJ149" s="129">
        <v>-5.2214253898044181</v>
      </c>
      <c r="AK149" s="129">
        <v>-5.3062969815281953</v>
      </c>
      <c r="AL149" s="129">
        <v>-2.5958393569338596</v>
      </c>
      <c r="AM149" s="129">
        <v>-1.4400402678005619</v>
      </c>
      <c r="AN149" s="2"/>
      <c r="AO149" s="2"/>
      <c r="AP149" s="179">
        <v>1.1557990891332977</v>
      </c>
      <c r="AQ149" s="180">
        <v>0.44525062232606666</v>
      </c>
      <c r="AR149" s="2"/>
      <c r="AS149" s="2"/>
      <c r="AT149" s="181">
        <v>-7.7245000440182537E-2</v>
      </c>
      <c r="AU149" s="131">
        <v>-3.3961743299204074E-2</v>
      </c>
      <c r="AV149" s="180">
        <v>-1.856072608750111E-2</v>
      </c>
      <c r="AW149" s="2"/>
      <c r="AX149" s="2"/>
      <c r="AY149" s="182">
        <v>1.5401017211702964E-2</v>
      </c>
      <c r="AZ149" s="183">
        <v>0.45348135035411746</v>
      </c>
      <c r="BA149" s="2"/>
      <c r="BB149" s="2"/>
      <c r="BC149" s="184">
        <v>-1192.6943091769376</v>
      </c>
      <c r="BD149" s="134">
        <v>-531.3898376527859</v>
      </c>
      <c r="BE149" s="185">
        <v>-303.54980349927524</v>
      </c>
      <c r="BF149" s="2"/>
      <c r="BG149" s="2"/>
      <c r="BH149" s="186">
        <v>227.84003415351066</v>
      </c>
      <c r="BI149" s="187">
        <v>0.42876249790531945</v>
      </c>
      <c r="BJ149" s="2"/>
      <c r="BK149" s="2"/>
    </row>
    <row r="150" spans="1:63" ht="10.15" x14ac:dyDescent="0.3">
      <c r="A150" s="1"/>
      <c r="B150" s="2"/>
      <c r="C150" s="176"/>
      <c r="D150" s="177" t="s">
        <v>115</v>
      </c>
      <c r="E150" s="178"/>
      <c r="F150" s="178"/>
      <c r="G150" s="178"/>
      <c r="H150" s="178"/>
      <c r="I150" s="178"/>
      <c r="J150" s="688">
        <v>-0.19810158100698527</v>
      </c>
      <c r="K150" s="688">
        <v>-0.2159520369871997</v>
      </c>
      <c r="L150" s="688">
        <v>-0.17522963901954219</v>
      </c>
      <c r="M150" s="688">
        <v>-0.21052326535042781</v>
      </c>
      <c r="N150" s="688">
        <v>-0.22151112447750887</v>
      </c>
      <c r="O150" s="688">
        <v>-0.19383045751384656</v>
      </c>
      <c r="P150" s="688">
        <v>-0.18939246350737662</v>
      </c>
      <c r="Q150" s="688">
        <v>-0.236184666159971</v>
      </c>
      <c r="R150" s="688">
        <v>-0.25721138974415231</v>
      </c>
      <c r="S150" s="688">
        <v>-0.16796940085743531</v>
      </c>
      <c r="T150" s="688">
        <v>-0.15825201985244783</v>
      </c>
      <c r="U150" s="688">
        <v>-0.18444942295530176</v>
      </c>
      <c r="V150" s="688">
        <v>-8.4673889614606784E-2</v>
      </c>
      <c r="W150" s="688">
        <v>-0.12364018258539534</v>
      </c>
      <c r="X150" s="688">
        <v>-0.11265576197364573</v>
      </c>
      <c r="Y150" s="688">
        <v>-4.848438132810496E-2</v>
      </c>
      <c r="Z150" s="688">
        <v>-0.11486161851842475</v>
      </c>
      <c r="AA150" s="688">
        <v>-4.0373467066625784E-2</v>
      </c>
      <c r="AB150" s="688">
        <v>-5.3296034425285993E-2</v>
      </c>
      <c r="AC150" s="688">
        <v>-5.5044108253369084E-2</v>
      </c>
      <c r="AD150" s="688">
        <v>-8.2312646787690527E-2</v>
      </c>
      <c r="AE150" s="688">
        <v>-3.7353438497809817E-2</v>
      </c>
      <c r="AF150" s="688">
        <v>-9.7740690215155579E-2</v>
      </c>
      <c r="AG150" s="688">
        <v>-7.4030106873119783E-2</v>
      </c>
      <c r="AH150" s="688">
        <v>-6.6942660009378138E-2</v>
      </c>
      <c r="AI150" s="688">
        <v>-6.7707340748090969E-2</v>
      </c>
      <c r="AJ150" s="688">
        <v>-7.5555314816299637E-2</v>
      </c>
      <c r="AK150" s="688">
        <v>-7.7245000440182537E-2</v>
      </c>
      <c r="AL150" s="688">
        <v>-3.3961743299204074E-2</v>
      </c>
      <c r="AM150" s="688">
        <v>-1.856072608750111E-2</v>
      </c>
      <c r="AN150" s="2"/>
      <c r="AO150" s="2"/>
      <c r="AP150" s="188"/>
      <c r="AQ150" s="189"/>
      <c r="AR150" s="2"/>
      <c r="AS150" s="2"/>
      <c r="AT150" s="190"/>
      <c r="AU150" s="191"/>
      <c r="AV150" s="189"/>
      <c r="AW150" s="2"/>
      <c r="AX150" s="2"/>
      <c r="AY150" s="192"/>
      <c r="AZ150" s="193"/>
      <c r="BA150" s="2"/>
      <c r="BB150" s="2"/>
      <c r="BC150" s="194"/>
      <c r="BD150" s="195"/>
      <c r="BE150" s="196"/>
      <c r="BF150" s="2"/>
      <c r="BG150" s="2"/>
      <c r="BH150" s="197"/>
      <c r="BI150" s="198"/>
      <c r="BJ150" s="2"/>
      <c r="BK150" s="2"/>
    </row>
    <row r="151" spans="1:63" ht="4.0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2"/>
      <c r="AO151" s="2"/>
      <c r="AP151" s="54"/>
      <c r="AQ151" s="55"/>
      <c r="AR151" s="2"/>
      <c r="AS151" s="2"/>
      <c r="AT151" s="55"/>
      <c r="AU151" s="55"/>
      <c r="AV151" s="55"/>
      <c r="AW151" s="2"/>
      <c r="AX151" s="2"/>
      <c r="AY151" s="56"/>
      <c r="AZ151" s="57"/>
      <c r="BA151" s="2"/>
      <c r="BB151" s="2"/>
      <c r="BC151" s="27"/>
      <c r="BD151" s="27"/>
      <c r="BE151" s="27"/>
      <c r="BF151" s="2"/>
      <c r="BG151" s="2"/>
      <c r="BH151" s="58"/>
      <c r="BI151" s="59"/>
      <c r="BJ151" s="2"/>
      <c r="BK151" s="2"/>
    </row>
    <row r="152" spans="1:63" ht="10.15" x14ac:dyDescent="0.3">
      <c r="A152" s="1"/>
      <c r="B152" s="2"/>
      <c r="C152" s="2" t="s">
        <v>110</v>
      </c>
      <c r="D152" s="2" t="s">
        <v>116</v>
      </c>
      <c r="E152" s="2"/>
      <c r="F152" s="2"/>
      <c r="G152" s="2"/>
      <c r="H152" s="2"/>
      <c r="I152" s="2"/>
      <c r="J152" s="40">
        <v>4.3876968934431186</v>
      </c>
      <c r="K152" s="40">
        <v>3.7928921777969138</v>
      </c>
      <c r="L152" s="40">
        <v>2.5115291089862</v>
      </c>
      <c r="M152" s="40">
        <v>3.3150831857916834</v>
      </c>
      <c r="N152" s="40">
        <v>3.4542003805308239</v>
      </c>
      <c r="O152" s="40">
        <v>4.2589379899258342</v>
      </c>
      <c r="P152" s="40">
        <v>5.0606991808175277</v>
      </c>
      <c r="Q152" s="40">
        <v>3.4140796710223964</v>
      </c>
      <c r="R152" s="40">
        <v>4.766270846614411</v>
      </c>
      <c r="S152" s="40">
        <v>3.3768078849814067</v>
      </c>
      <c r="T152" s="40">
        <v>5.7162794009734181</v>
      </c>
      <c r="U152" s="40">
        <v>4.7426601734831877</v>
      </c>
      <c r="V152" s="40">
        <v>0.13662766470508708</v>
      </c>
      <c r="W152" s="40">
        <v>2.5411870157852836</v>
      </c>
      <c r="X152" s="40">
        <v>3.6564900345508695</v>
      </c>
      <c r="Y152" s="40">
        <v>-0.69140247212681516</v>
      </c>
      <c r="Z152" s="40">
        <v>3.8225137635571209</v>
      </c>
      <c r="AA152" s="40">
        <v>7.5009486792701474E-2</v>
      </c>
      <c r="AB152" s="40">
        <v>0.75280446552458136</v>
      </c>
      <c r="AC152" s="40">
        <v>0.58950587391489373</v>
      </c>
      <c r="AD152" s="40">
        <v>2.2969533015666754</v>
      </c>
      <c r="AE152" s="40">
        <v>0.20417065764357997</v>
      </c>
      <c r="AF152" s="40">
        <v>2.3404319632430837</v>
      </c>
      <c r="AG152" s="40">
        <v>2.2036115358955501</v>
      </c>
      <c r="AH152" s="40">
        <v>2.1229966603768076</v>
      </c>
      <c r="AI152" s="40">
        <v>2.2712229705478215</v>
      </c>
      <c r="AJ152" s="40">
        <v>2.5749343308745001</v>
      </c>
      <c r="AK152" s="40">
        <v>3.0472608880772505</v>
      </c>
      <c r="AL152" s="40">
        <v>2.7501804662383553</v>
      </c>
      <c r="AM152" s="40">
        <v>1.7077869675080772</v>
      </c>
      <c r="AN152" s="2"/>
      <c r="AO152" s="2"/>
      <c r="AP152" s="54">
        <v>-1.0423934987302781</v>
      </c>
      <c r="AQ152" s="55">
        <v>-0.37902730803555018</v>
      </c>
      <c r="AR152" s="2"/>
      <c r="AS152" s="2"/>
      <c r="AT152" s="55">
        <v>4.4359686135224188E-2</v>
      </c>
      <c r="AU152" s="55">
        <v>3.5981010447116123E-2</v>
      </c>
      <c r="AV152" s="55">
        <v>2.2011722052838838E-2</v>
      </c>
      <c r="AW152" s="2"/>
      <c r="AX152" s="2"/>
      <c r="AY152" s="56">
        <v>-1.3969288394277284E-2</v>
      </c>
      <c r="AZ152" s="57">
        <v>-0.38824058081439794</v>
      </c>
      <c r="BA152" s="2"/>
      <c r="BB152" s="2"/>
      <c r="BC152" s="27">
        <v>684.93164488137791</v>
      </c>
      <c r="BD152" s="27">
        <v>562.98474232105536</v>
      </c>
      <c r="BE152" s="27">
        <v>359.98882114419843</v>
      </c>
      <c r="BF152" s="2"/>
      <c r="BG152" s="2"/>
      <c r="BH152" s="58">
        <v>-202.99592117685694</v>
      </c>
      <c r="BI152" s="59">
        <v>-0.36057091057201995</v>
      </c>
      <c r="BJ152" s="2"/>
      <c r="BK152" s="2"/>
    </row>
    <row r="153" spans="1:63" ht="10.15" x14ac:dyDescent="0.3">
      <c r="A153" s="1"/>
      <c r="B153" s="2"/>
      <c r="C153" s="2"/>
      <c r="D153" s="2"/>
      <c r="E153" s="173" t="s">
        <v>117</v>
      </c>
      <c r="F153" s="2"/>
      <c r="G153" s="2"/>
      <c r="H153" s="2"/>
      <c r="I153" s="2"/>
      <c r="J153" s="10">
        <v>1.190198951025889</v>
      </c>
      <c r="K153" s="10">
        <v>1.2141309540978316</v>
      </c>
      <c r="L153" s="10">
        <v>1.2458291040964904</v>
      </c>
      <c r="M153" s="10">
        <v>1.2852017112246137</v>
      </c>
      <c r="N153" s="10">
        <v>1.3147528367613106</v>
      </c>
      <c r="O153" s="10">
        <v>1.3547558750478759</v>
      </c>
      <c r="P153" s="10">
        <v>1.3851228590355538</v>
      </c>
      <c r="Q153" s="10">
        <v>1.3713592183247114</v>
      </c>
      <c r="R153" s="10">
        <v>1.3643982928875134</v>
      </c>
      <c r="S153" s="10">
        <v>1.2887588731630668</v>
      </c>
      <c r="T153" s="10">
        <v>1.4019853065691323</v>
      </c>
      <c r="U153" s="10">
        <v>1.3692265867649118</v>
      </c>
      <c r="V153" s="10">
        <v>1.3034451370268889</v>
      </c>
      <c r="W153" s="10">
        <v>1.2889915768888474</v>
      </c>
      <c r="X153" s="10">
        <v>1.3045820025182151</v>
      </c>
      <c r="Y153" s="10">
        <v>1.2907128677980633</v>
      </c>
      <c r="Z153" s="10">
        <v>1.2866196224931181</v>
      </c>
      <c r="AA153" s="10">
        <v>1.1758570809614515</v>
      </c>
      <c r="AB153" s="10">
        <v>1.1736161611303682</v>
      </c>
      <c r="AC153" s="10">
        <v>1.0681185672247588</v>
      </c>
      <c r="AD153" s="10">
        <v>1.1032720883707374</v>
      </c>
      <c r="AE153" s="10">
        <v>1.034927566891036</v>
      </c>
      <c r="AF153" s="10">
        <v>0.98031293636520422</v>
      </c>
      <c r="AG153" s="10">
        <v>0.97468454863084464</v>
      </c>
      <c r="AH153" s="10">
        <v>0.95917943118926952</v>
      </c>
      <c r="AI153" s="10">
        <v>0.96443730397406391</v>
      </c>
      <c r="AJ153" s="10">
        <v>1.0024380285171852</v>
      </c>
      <c r="AK153" s="10">
        <v>0.7891306759393607</v>
      </c>
      <c r="AL153" s="10">
        <v>0.91229728764910689</v>
      </c>
      <c r="AM153" s="10">
        <v>0.92371397178955139</v>
      </c>
      <c r="AN153" s="2"/>
      <c r="AO153" s="2"/>
      <c r="AP153" s="54">
        <v>1.14166841404445E-2</v>
      </c>
      <c r="AQ153" s="55">
        <v>1.251421471378489E-2</v>
      </c>
      <c r="AR153" s="2"/>
      <c r="AS153" s="2"/>
      <c r="AT153" s="55">
        <v>1.1487558955424736E-2</v>
      </c>
      <c r="AU153" s="55">
        <v>1.1935717906787456E-2</v>
      </c>
      <c r="AV153" s="55">
        <v>1.1905779579184695E-2</v>
      </c>
      <c r="AW153" s="2"/>
      <c r="AX153" s="2"/>
      <c r="AY153" s="56">
        <v>-2.9938327602761078E-5</v>
      </c>
      <c r="AZ153" s="57">
        <v>-2.5082971830069911E-3</v>
      </c>
      <c r="BA153" s="2"/>
      <c r="BB153" s="2"/>
      <c r="BC153" s="27">
        <v>177.37259517630045</v>
      </c>
      <c r="BD153" s="27">
        <v>186.75481835191545</v>
      </c>
      <c r="BE153" s="27">
        <v>194.71205138902855</v>
      </c>
      <c r="BF153" s="2"/>
      <c r="BG153" s="2"/>
      <c r="BH153" s="58">
        <v>7.9572330371130988</v>
      </c>
      <c r="BI153" s="59">
        <v>4.2607912916702989E-2</v>
      </c>
      <c r="BJ153" s="2"/>
      <c r="BK153" s="2"/>
    </row>
    <row r="154" spans="1:63" ht="10.15" x14ac:dyDescent="0.3">
      <c r="A154" s="1"/>
      <c r="B154" s="2"/>
      <c r="C154" s="2"/>
      <c r="D154" s="2"/>
      <c r="E154" s="173" t="s">
        <v>58</v>
      </c>
      <c r="F154" s="2"/>
      <c r="G154" s="2"/>
      <c r="H154" s="2"/>
      <c r="I154" s="2"/>
      <c r="J154" s="10">
        <v>0.22570193886084991</v>
      </c>
      <c r="K154" s="10">
        <v>0.38972916106118494</v>
      </c>
      <c r="L154" s="10">
        <v>0.38805498098446173</v>
      </c>
      <c r="M154" s="10">
        <v>0.45335611974694467</v>
      </c>
      <c r="N154" s="10">
        <v>0.32292412023419054</v>
      </c>
      <c r="O154" s="10">
        <v>0.76941795475911379</v>
      </c>
      <c r="P154" s="10">
        <v>0.8826665324035462</v>
      </c>
      <c r="Q154" s="10">
        <v>0.81554004171134398</v>
      </c>
      <c r="R154" s="10">
        <v>2.3080769346021461</v>
      </c>
      <c r="S154" s="10">
        <v>0.94189095144298995</v>
      </c>
      <c r="T154" s="10">
        <v>3.6340760878955616E-2</v>
      </c>
      <c r="U154" s="10">
        <v>4.7221375273982735E-2</v>
      </c>
      <c r="V154" s="10">
        <v>-0.22066375285289344</v>
      </c>
      <c r="W154" s="10">
        <v>-0.68691904597404996</v>
      </c>
      <c r="X154" s="10">
        <v>1.0282178632167513</v>
      </c>
      <c r="Y154" s="10">
        <v>-1.7943264731268567</v>
      </c>
      <c r="Z154" s="10">
        <v>0.68126825121784196</v>
      </c>
      <c r="AA154" s="10">
        <v>0.2202972242102601</v>
      </c>
      <c r="AB154" s="10">
        <v>-0.132848841605997</v>
      </c>
      <c r="AC154" s="10">
        <v>0.10755388229325252</v>
      </c>
      <c r="AD154" s="10">
        <v>0.68079585162758438</v>
      </c>
      <c r="AE154" s="10">
        <v>-1.5044678638114284</v>
      </c>
      <c r="AF154" s="10">
        <v>0.24994830627479003</v>
      </c>
      <c r="AG154" s="10">
        <v>-0.33772560501307053</v>
      </c>
      <c r="AH154" s="10">
        <v>3.3142773146842261E-2</v>
      </c>
      <c r="AI154" s="10">
        <v>8.7056954244722359E-2</v>
      </c>
      <c r="AJ154" s="10">
        <v>0.24677507762132647</v>
      </c>
      <c r="AK154" s="10">
        <v>0.73260484464902187</v>
      </c>
      <c r="AL154" s="10">
        <v>0.21021410751670466</v>
      </c>
      <c r="AM154" s="10">
        <v>-0.96066499277665396</v>
      </c>
      <c r="AN154" s="2"/>
      <c r="AO154" s="2"/>
      <c r="AP154" s="54">
        <v>-1.1708791002933587</v>
      </c>
      <c r="AQ154" s="55">
        <v>-5.5699358816834632</v>
      </c>
      <c r="AR154" s="2"/>
      <c r="AS154" s="2"/>
      <c r="AT154" s="55">
        <v>1.0664699270393232E-2</v>
      </c>
      <c r="AU154" s="55">
        <v>2.7502616979296814E-3</v>
      </c>
      <c r="AV154" s="55">
        <v>-1.2382042496639515E-2</v>
      </c>
      <c r="AW154" s="2"/>
      <c r="AX154" s="2"/>
      <c r="AY154" s="56">
        <v>-1.5132304194569197E-2</v>
      </c>
      <c r="AZ154" s="57">
        <v>-5.5021324719608913</v>
      </c>
      <c r="BA154" s="2"/>
      <c r="BB154" s="2"/>
      <c r="BC154" s="27">
        <v>164.66730605732116</v>
      </c>
      <c r="BD154" s="27">
        <v>43.032570627779869</v>
      </c>
      <c r="BE154" s="27">
        <v>-202.50105244027276</v>
      </c>
      <c r="BF154" s="2"/>
      <c r="BG154" s="2"/>
      <c r="BH154" s="58">
        <v>-245.53362306805263</v>
      </c>
      <c r="BI154" s="59">
        <v>-5.705762390814443</v>
      </c>
      <c r="BJ154" s="2"/>
      <c r="BK154" s="2"/>
    </row>
    <row r="155" spans="1:63" ht="10.15" x14ac:dyDescent="0.3">
      <c r="A155" s="1"/>
      <c r="B155" s="2"/>
      <c r="C155" s="2"/>
      <c r="D155" s="2"/>
      <c r="E155" s="173" t="s">
        <v>118</v>
      </c>
      <c r="F155" s="2"/>
      <c r="G155" s="2"/>
      <c r="H155" s="2"/>
      <c r="I155" s="2"/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2"/>
      <c r="AO155" s="2"/>
      <c r="AP155" s="54">
        <v>0</v>
      </c>
      <c r="AQ155" s="55">
        <v>0</v>
      </c>
      <c r="AR155" s="2"/>
      <c r="AS155" s="2"/>
      <c r="AT155" s="55">
        <v>0</v>
      </c>
      <c r="AU155" s="55">
        <v>0</v>
      </c>
      <c r="AV155" s="55">
        <v>0</v>
      </c>
      <c r="AW155" s="2"/>
      <c r="AX155" s="2"/>
      <c r="AY155" s="56">
        <v>0</v>
      </c>
      <c r="AZ155" s="57">
        <v>0</v>
      </c>
      <c r="BA155" s="2"/>
      <c r="BB155" s="2"/>
      <c r="BC155" s="27">
        <v>0</v>
      </c>
      <c r="BD155" s="27">
        <v>0</v>
      </c>
      <c r="BE155" s="27">
        <v>0</v>
      </c>
      <c r="BF155" s="2"/>
      <c r="BG155" s="2"/>
      <c r="BH155" s="58">
        <v>0</v>
      </c>
      <c r="BI155" s="59">
        <v>0</v>
      </c>
      <c r="BJ155" s="2"/>
      <c r="BK155" s="2"/>
    </row>
    <row r="156" spans="1:63" ht="10.15" x14ac:dyDescent="0.3">
      <c r="A156" s="1"/>
      <c r="B156" s="2"/>
      <c r="C156" s="2"/>
      <c r="D156" s="2"/>
      <c r="E156" s="173" t="s">
        <v>119</v>
      </c>
      <c r="F156" s="2"/>
      <c r="G156" s="2"/>
      <c r="H156" s="2"/>
      <c r="I156" s="2"/>
      <c r="J156" s="10">
        <v>0.69024219060408343</v>
      </c>
      <c r="K156" s="10">
        <v>0.83874113221761837</v>
      </c>
      <c r="L156" s="10">
        <v>0.78310586004563731</v>
      </c>
      <c r="M156" s="10">
        <v>0.74565186079750034</v>
      </c>
      <c r="N156" s="10">
        <v>0.75993586305407035</v>
      </c>
      <c r="O156" s="10">
        <v>0.78109933728717174</v>
      </c>
      <c r="P156" s="10">
        <v>0.79611879033068955</v>
      </c>
      <c r="Q156" s="10">
        <v>0.99495500123720071</v>
      </c>
      <c r="R156" s="10">
        <v>0.97695700112804873</v>
      </c>
      <c r="S156" s="10">
        <v>1.1188419130665712</v>
      </c>
      <c r="T156" s="10">
        <v>1.1647323215159995</v>
      </c>
      <c r="U156" s="10">
        <v>0.59585302896049974</v>
      </c>
      <c r="V156" s="10">
        <v>0.15046380565708956</v>
      </c>
      <c r="W156" s="10">
        <v>0.1005971468218652</v>
      </c>
      <c r="X156" s="10">
        <v>0.10068877126608945</v>
      </c>
      <c r="Y156" s="10">
        <v>8.4741536254486771E-2</v>
      </c>
      <c r="Z156" s="10">
        <v>7.9790436015681782E-2</v>
      </c>
      <c r="AA156" s="10">
        <v>8.9105625350965029E-2</v>
      </c>
      <c r="AB156" s="10">
        <v>8.0621290015865418E-2</v>
      </c>
      <c r="AC156" s="10">
        <v>8.1593419076610829E-2</v>
      </c>
      <c r="AD156" s="10">
        <v>7.5548963709805045E-2</v>
      </c>
      <c r="AE156" s="10">
        <v>7.7810050317729196E-2</v>
      </c>
      <c r="AF156" s="10">
        <v>0.42806504200438511</v>
      </c>
      <c r="AG156" s="10">
        <v>0.42640472594649892</v>
      </c>
      <c r="AH156" s="10">
        <v>0.48885847915106356</v>
      </c>
      <c r="AI156" s="10">
        <v>0.48671055202664049</v>
      </c>
      <c r="AJ156" s="10">
        <v>0.48731521575762371</v>
      </c>
      <c r="AK156" s="10">
        <v>1.7504468904788108E-2</v>
      </c>
      <c r="AL156" s="10">
        <v>2.0290265782610711E-2</v>
      </c>
      <c r="AM156" s="10">
        <v>1.8383615350266592E-2</v>
      </c>
      <c r="AN156" s="2"/>
      <c r="AO156" s="2"/>
      <c r="AP156" s="54">
        <v>-1.9066504323441182E-3</v>
      </c>
      <c r="AQ156" s="55">
        <v>-9.3968726322854162E-2</v>
      </c>
      <c r="AR156" s="2"/>
      <c r="AS156" s="2"/>
      <c r="AT156" s="55">
        <v>2.5481662880205198E-4</v>
      </c>
      <c r="AU156" s="55">
        <v>2.6546049397894485E-4</v>
      </c>
      <c r="AV156" s="55">
        <v>2.3694701922150361E-4</v>
      </c>
      <c r="AW156" s="2"/>
      <c r="AX156" s="2"/>
      <c r="AY156" s="56">
        <v>-2.8513474757441235E-5</v>
      </c>
      <c r="AZ156" s="57">
        <v>-0.10741136780866081</v>
      </c>
      <c r="BA156" s="2"/>
      <c r="BB156" s="2"/>
      <c r="BC156" s="27">
        <v>3.9344726690915057</v>
      </c>
      <c r="BD156" s="27">
        <v>4.1535856259182617</v>
      </c>
      <c r="BE156" s="27">
        <v>3.8751297112703615</v>
      </c>
      <c r="BF156" s="2"/>
      <c r="BG156" s="2"/>
      <c r="BH156" s="58">
        <v>-0.2784559146479002</v>
      </c>
      <c r="BI156" s="59">
        <v>-6.7039887876716164E-2</v>
      </c>
      <c r="BJ156" s="2"/>
      <c r="BK156" s="2"/>
    </row>
    <row r="157" spans="1:63" ht="10.15" x14ac:dyDescent="0.3">
      <c r="A157" s="1"/>
      <c r="B157" s="2"/>
      <c r="C157" s="2"/>
      <c r="D157" s="2"/>
      <c r="E157" s="173" t="s">
        <v>120</v>
      </c>
      <c r="F157" s="2"/>
      <c r="G157" s="2"/>
      <c r="H157" s="2"/>
      <c r="I157" s="2"/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2"/>
      <c r="AO157" s="2"/>
      <c r="AP157" s="54">
        <v>0</v>
      </c>
      <c r="AQ157" s="55">
        <v>0</v>
      </c>
      <c r="AR157" s="2"/>
      <c r="AS157" s="2"/>
      <c r="AT157" s="55">
        <v>0</v>
      </c>
      <c r="AU157" s="55">
        <v>0</v>
      </c>
      <c r="AV157" s="55">
        <v>0</v>
      </c>
      <c r="AW157" s="2"/>
      <c r="AX157" s="2"/>
      <c r="AY157" s="56">
        <v>0</v>
      </c>
      <c r="AZ157" s="57">
        <v>0</v>
      </c>
      <c r="BA157" s="2"/>
      <c r="BB157" s="2"/>
      <c r="BC157" s="27">
        <v>0</v>
      </c>
      <c r="BD157" s="27">
        <v>0</v>
      </c>
      <c r="BE157" s="27">
        <v>0</v>
      </c>
      <c r="BF157" s="2"/>
      <c r="BG157" s="2"/>
      <c r="BH157" s="58">
        <v>0</v>
      </c>
      <c r="BI157" s="59">
        <v>0</v>
      </c>
      <c r="BJ157" s="2"/>
      <c r="BK157" s="2"/>
    </row>
    <row r="158" spans="1:63" ht="10.15" x14ac:dyDescent="0.3">
      <c r="A158" s="1"/>
      <c r="B158" s="2"/>
      <c r="C158" s="2"/>
      <c r="D158" s="2"/>
      <c r="E158" s="173" t="s">
        <v>121</v>
      </c>
      <c r="F158" s="2"/>
      <c r="G158" s="2"/>
      <c r="H158" s="2"/>
      <c r="I158" s="2"/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2"/>
      <c r="AO158" s="2"/>
      <c r="AP158" s="54">
        <v>0</v>
      </c>
      <c r="AQ158" s="55">
        <v>0</v>
      </c>
      <c r="AR158" s="2"/>
      <c r="AS158" s="2"/>
      <c r="AT158" s="55">
        <v>0</v>
      </c>
      <c r="AU158" s="55">
        <v>0</v>
      </c>
      <c r="AV158" s="55">
        <v>0</v>
      </c>
      <c r="AW158" s="2"/>
      <c r="AX158" s="2"/>
      <c r="AY158" s="56">
        <v>0</v>
      </c>
      <c r="AZ158" s="57">
        <v>0</v>
      </c>
      <c r="BA158" s="2"/>
      <c r="BB158" s="2"/>
      <c r="BC158" s="27">
        <v>0</v>
      </c>
      <c r="BD158" s="27">
        <v>0</v>
      </c>
      <c r="BE158" s="27">
        <v>0</v>
      </c>
      <c r="BF158" s="2"/>
      <c r="BG158" s="2"/>
      <c r="BH158" s="58">
        <v>0</v>
      </c>
      <c r="BI158" s="59">
        <v>0</v>
      </c>
      <c r="BJ158" s="2"/>
      <c r="BK158" s="2"/>
    </row>
    <row r="159" spans="1:63" ht="10.15" x14ac:dyDescent="0.3">
      <c r="A159" s="1"/>
      <c r="B159" s="2"/>
      <c r="C159" s="2"/>
      <c r="D159" s="2"/>
      <c r="E159" s="173" t="s">
        <v>122</v>
      </c>
      <c r="F159" s="2"/>
      <c r="G159" s="2"/>
      <c r="H159" s="2"/>
      <c r="I159" s="2"/>
      <c r="J159" s="10">
        <v>0</v>
      </c>
      <c r="K159" s="10">
        <v>0.25242468116020017</v>
      </c>
      <c r="L159" s="10">
        <v>0.1787443735738346</v>
      </c>
      <c r="M159" s="10">
        <v>0.61986013273208718</v>
      </c>
      <c r="N159" s="10">
        <v>0.29681804642024356</v>
      </c>
      <c r="O159" s="10">
        <v>0.5324806780329846</v>
      </c>
      <c r="P159" s="10">
        <v>0.28408374292457061</v>
      </c>
      <c r="Q159" s="10">
        <v>0.30997238862246501</v>
      </c>
      <c r="R159" s="10">
        <v>0.40872967113065101</v>
      </c>
      <c r="S159" s="10">
        <v>0.36891869577726649</v>
      </c>
      <c r="T159" s="10">
        <v>0.30662617630965011</v>
      </c>
      <c r="U159" s="10">
        <v>0.49845971295994035</v>
      </c>
      <c r="V159" s="10">
        <v>0.67050724532242834</v>
      </c>
      <c r="W159" s="10">
        <v>0.76322984624572554</v>
      </c>
      <c r="X159" s="10">
        <v>0.5702933744681612</v>
      </c>
      <c r="Y159" s="10">
        <v>0.52718274749543126</v>
      </c>
      <c r="Z159" s="10">
        <v>0.77677825700973568</v>
      </c>
      <c r="AA159" s="10">
        <v>-0.26998606324528535</v>
      </c>
      <c r="AB159" s="10">
        <v>0.77085593956782028</v>
      </c>
      <c r="AC159" s="10">
        <v>0.83086876999097492</v>
      </c>
      <c r="AD159" s="10">
        <v>0.32426628031832438</v>
      </c>
      <c r="AE159" s="10">
        <v>0.82823672373126334</v>
      </c>
      <c r="AF159" s="10">
        <v>0.85923213766598483</v>
      </c>
      <c r="AG159" s="10">
        <v>1.1009451260433611</v>
      </c>
      <c r="AH159" s="10">
        <v>0.83820063222806884</v>
      </c>
      <c r="AI159" s="10">
        <v>0.76173242184634804</v>
      </c>
      <c r="AJ159" s="10">
        <v>0.88696780840881195</v>
      </c>
      <c r="AK159" s="10">
        <v>0.95669311952769298</v>
      </c>
      <c r="AL159" s="10">
        <v>1.2264577000828158</v>
      </c>
      <c r="AM159" s="10">
        <v>1.2949306952798716</v>
      </c>
      <c r="AN159" s="2"/>
      <c r="AO159" s="2"/>
      <c r="AP159" s="54">
        <v>6.8472995197055742E-2</v>
      </c>
      <c r="AQ159" s="55">
        <v>5.5829887318928441E-2</v>
      </c>
      <c r="AR159" s="2"/>
      <c r="AS159" s="2"/>
      <c r="AT159" s="55">
        <v>1.3926804454460326E-2</v>
      </c>
      <c r="AU159" s="55">
        <v>1.6045924208015656E-2</v>
      </c>
      <c r="AV159" s="55">
        <v>1.669040406355898E-2</v>
      </c>
      <c r="AW159" s="2"/>
      <c r="AX159" s="2"/>
      <c r="AY159" s="56">
        <v>6.4447985554332357E-4</v>
      </c>
      <c r="AZ159" s="57">
        <v>4.0164707697009881E-2</v>
      </c>
      <c r="BA159" s="2"/>
      <c r="BB159" s="2"/>
      <c r="BC159" s="27">
        <v>215.03554046475455</v>
      </c>
      <c r="BD159" s="27">
        <v>251.06605938235742</v>
      </c>
      <c r="BE159" s="27">
        <v>272.96178231025959</v>
      </c>
      <c r="BF159" s="2"/>
      <c r="BG159" s="2"/>
      <c r="BH159" s="58">
        <v>21.89572292790217</v>
      </c>
      <c r="BI159" s="59">
        <v>8.7211003278449495E-2</v>
      </c>
      <c r="BJ159" s="2"/>
      <c r="BK159" s="2"/>
    </row>
    <row r="160" spans="1:63" ht="10.15" x14ac:dyDescent="0.3">
      <c r="A160" s="1"/>
      <c r="B160" s="2"/>
      <c r="C160" s="2"/>
      <c r="D160" s="2"/>
      <c r="E160" s="2" t="s">
        <v>146</v>
      </c>
      <c r="F160" s="2"/>
      <c r="G160" s="2"/>
      <c r="H160" s="60"/>
      <c r="I160" s="60"/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-8.8153202574497921E-3</v>
      </c>
      <c r="W160" s="10">
        <v>5.078498992927066E-4</v>
      </c>
      <c r="X160" s="10">
        <v>-1.0968112949713274E-2</v>
      </c>
      <c r="Y160" s="10">
        <v>-1.1381949247885327E-2</v>
      </c>
      <c r="Z160" s="10">
        <v>1.3920671123345133E-2</v>
      </c>
      <c r="AA160" s="10">
        <v>-0.79412498430979628</v>
      </c>
      <c r="AB160" s="10">
        <v>-4.3227303382587894E-2</v>
      </c>
      <c r="AC160" s="10">
        <v>-0.13181374221638562</v>
      </c>
      <c r="AD160" s="10">
        <v>2.9591966339324989E-2</v>
      </c>
      <c r="AE160" s="10">
        <v>-9.5085482139495678E-2</v>
      </c>
      <c r="AF160" s="10">
        <v>-7.1104845409080755E-2</v>
      </c>
      <c r="AG160" s="10">
        <v>-0.14862043132971917</v>
      </c>
      <c r="AH160" s="10">
        <v>-5.6746531499547719E-2</v>
      </c>
      <c r="AI160" s="10">
        <v>-6.8615569606016627E-2</v>
      </c>
      <c r="AJ160" s="10">
        <v>9.24427480916048E-4</v>
      </c>
      <c r="AK160" s="10">
        <v>1.1791848201330887E-2</v>
      </c>
      <c r="AL160" s="10">
        <v>-2.9622190044597187E-2</v>
      </c>
      <c r="AM160" s="10">
        <v>6.7905143547582161E-2</v>
      </c>
      <c r="AN160" s="2"/>
      <c r="AO160" s="2"/>
      <c r="AP160" s="54">
        <v>9.7527333592179355E-2</v>
      </c>
      <c r="AQ160" s="55">
        <v>3.2923741777818836</v>
      </c>
      <c r="AR160" s="2"/>
      <c r="AS160" s="2"/>
      <c r="AT160" s="55">
        <v>1.7165667935156639E-4</v>
      </c>
      <c r="AU160" s="55">
        <v>-3.8755141436916E-4</v>
      </c>
      <c r="AV160" s="55">
        <v>8.7523161504652475E-4</v>
      </c>
      <c r="AW160" s="2"/>
      <c r="AX160" s="2"/>
      <c r="AY160" s="56">
        <v>1.2627830294156847E-3</v>
      </c>
      <c r="AZ160" s="57">
        <v>3.2583625877644908</v>
      </c>
      <c r="BA160" s="2"/>
      <c r="BB160" s="2"/>
      <c r="BC160" s="27">
        <v>2.6504491349361397</v>
      </c>
      <c r="BD160" s="27">
        <v>-6.063907890398605</v>
      </c>
      <c r="BE160" s="27">
        <v>14.313900410535869</v>
      </c>
      <c r="BF160" s="2"/>
      <c r="BG160" s="2"/>
      <c r="BH160" s="58">
        <v>20.377808300934475</v>
      </c>
      <c r="BI160" s="59">
        <v>3.3605075586982505</v>
      </c>
      <c r="BJ160" s="2"/>
      <c r="BK160" s="2"/>
    </row>
    <row r="161" spans="1:63" ht="10.15" x14ac:dyDescent="0.3">
      <c r="A161" s="1"/>
      <c r="B161" s="2"/>
      <c r="C161" s="2"/>
      <c r="D161" s="173"/>
      <c r="E161" s="2" t="s">
        <v>123</v>
      </c>
      <c r="F161" s="2"/>
      <c r="G161" s="2"/>
      <c r="H161" s="60"/>
      <c r="I161" s="60"/>
      <c r="J161" s="10">
        <v>2.0444438532386009</v>
      </c>
      <c r="K161" s="10">
        <v>0.93430248506699887</v>
      </c>
      <c r="L161" s="10">
        <v>-0.222336854829947</v>
      </c>
      <c r="M161" s="10">
        <v>4.3196608573296574E-2</v>
      </c>
      <c r="N161" s="10">
        <v>0.59424215253978874</v>
      </c>
      <c r="O161" s="10">
        <v>0.54645779761144553</v>
      </c>
      <c r="P161" s="10">
        <v>0.35909671439809376</v>
      </c>
      <c r="Q161" s="10">
        <v>-0.14335068576276599</v>
      </c>
      <c r="R161" s="10">
        <v>-0.94170406212940627</v>
      </c>
      <c r="S161" s="10">
        <v>-0.49589822558870744</v>
      </c>
      <c r="T161" s="10">
        <v>1.691907774097861</v>
      </c>
      <c r="U161" s="10">
        <v>1.0883138885650321</v>
      </c>
      <c r="V161" s="10">
        <v>-1.3768239513966722</v>
      </c>
      <c r="W161" s="10">
        <v>0.57758865813387128</v>
      </c>
      <c r="X161" s="10">
        <v>1.0323258648159985</v>
      </c>
      <c r="Y161" s="10">
        <v>-0.89904103801944157</v>
      </c>
      <c r="Z161" s="10">
        <v>0.70249851046842793</v>
      </c>
      <c r="AA161" s="10">
        <v>-0.51392975248015338</v>
      </c>
      <c r="AB161" s="10">
        <v>-1.5963631735186319</v>
      </c>
      <c r="AC161" s="10">
        <v>-1.4940228606075394</v>
      </c>
      <c r="AD161" s="10">
        <v>7.781633215529965E-2</v>
      </c>
      <c r="AE161" s="10">
        <v>-0.32743219345411723</v>
      </c>
      <c r="AF161" s="10">
        <v>-0.26686075238353307</v>
      </c>
      <c r="AG161" s="10">
        <v>0.1596212897391171</v>
      </c>
      <c r="AH161" s="10">
        <v>-0.17026254194590074</v>
      </c>
      <c r="AI161" s="10">
        <v>6.002538862890653E-3</v>
      </c>
      <c r="AJ161" s="10">
        <v>-4.9486226911363361E-2</v>
      </c>
      <c r="AK161" s="10">
        <v>0.21909827788062242</v>
      </c>
      <c r="AL161" s="10">
        <v>0.28740579300128077</v>
      </c>
      <c r="AM161" s="10">
        <v>0.19065310078537478</v>
      </c>
      <c r="AN161" s="2"/>
      <c r="AO161" s="2"/>
      <c r="AP161" s="54">
        <v>-9.6752692215905989E-2</v>
      </c>
      <c r="AQ161" s="55">
        <v>-0.33664141284540783</v>
      </c>
      <c r="AR161" s="2"/>
      <c r="AS161" s="2"/>
      <c r="AT161" s="55">
        <v>3.1894646361195168E-3</v>
      </c>
      <c r="AU161" s="55">
        <v>3.760171729633876E-3</v>
      </c>
      <c r="AV161" s="55">
        <v>2.4573340485921536E-3</v>
      </c>
      <c r="AW161" s="2"/>
      <c r="AX161" s="2"/>
      <c r="AY161" s="56">
        <v>-1.3028376810417224E-3</v>
      </c>
      <c r="AZ161" s="57">
        <v>-0.34648355839018513</v>
      </c>
      <c r="BA161" s="2"/>
      <c r="BB161" s="2"/>
      <c r="BC161" s="27">
        <v>49.24663472254943</v>
      </c>
      <c r="BD161" s="27">
        <v>58.834348618481222</v>
      </c>
      <c r="BE161" s="27">
        <v>40.188259018839538</v>
      </c>
      <c r="BF161" s="2"/>
      <c r="BG161" s="2"/>
      <c r="BH161" s="58">
        <v>-18.646089599641684</v>
      </c>
      <c r="BI161" s="59">
        <v>-0.31692523224068664</v>
      </c>
      <c r="BJ161" s="2"/>
      <c r="BK161" s="2"/>
    </row>
    <row r="162" spans="1:63" ht="10.15" x14ac:dyDescent="0.3">
      <c r="A162" s="1"/>
      <c r="B162" s="2"/>
      <c r="C162" s="2"/>
      <c r="D162" s="2"/>
      <c r="E162" s="173" t="s">
        <v>124</v>
      </c>
      <c r="F162" s="2"/>
      <c r="G162" s="2"/>
      <c r="H162" s="2"/>
      <c r="I162" s="2"/>
      <c r="J162" s="10">
        <v>0.23710995971369545</v>
      </c>
      <c r="K162" s="10">
        <v>0.16356376419307972</v>
      </c>
      <c r="L162" s="10">
        <v>0.13813164511572312</v>
      </c>
      <c r="M162" s="10">
        <v>0.16781675271724078</v>
      </c>
      <c r="N162" s="10">
        <v>0.16552736152121991</v>
      </c>
      <c r="O162" s="10">
        <v>0.27472634718724254</v>
      </c>
      <c r="P162" s="10">
        <v>1.3536105417250743</v>
      </c>
      <c r="Q162" s="10">
        <v>6.5603706889441366E-2</v>
      </c>
      <c r="R162" s="10">
        <v>0.6498130089954588</v>
      </c>
      <c r="S162" s="10">
        <v>0.15429567712021963</v>
      </c>
      <c r="T162" s="10">
        <v>1.1146870616018201</v>
      </c>
      <c r="U162" s="10">
        <v>1.1435855809588213</v>
      </c>
      <c r="V162" s="10">
        <v>-0.38148549879430432</v>
      </c>
      <c r="W162" s="10">
        <v>0.49719098376973153</v>
      </c>
      <c r="X162" s="10">
        <v>-0.36864972878463287</v>
      </c>
      <c r="Y162" s="10">
        <v>0.11070983671938718</v>
      </c>
      <c r="Z162" s="10">
        <v>0.2816380152289707</v>
      </c>
      <c r="AA162" s="10">
        <v>0.16779035630525985</v>
      </c>
      <c r="AB162" s="10">
        <v>0.50015039331774425</v>
      </c>
      <c r="AC162" s="10">
        <v>0.12720783815322184</v>
      </c>
      <c r="AD162" s="10">
        <v>5.6618190455998358E-3</v>
      </c>
      <c r="AE162" s="10">
        <v>0.1901818561085927</v>
      </c>
      <c r="AF162" s="10">
        <v>0.1608391387253332</v>
      </c>
      <c r="AG162" s="10">
        <v>2.8301881878518065E-2</v>
      </c>
      <c r="AH162" s="10">
        <v>3.0624418107011896E-2</v>
      </c>
      <c r="AI162" s="10">
        <v>3.3898769199172618E-2</v>
      </c>
      <c r="AJ162" s="10">
        <v>0</v>
      </c>
      <c r="AK162" s="10">
        <v>0.32043765297443338</v>
      </c>
      <c r="AL162" s="10">
        <v>0.12313750225043335</v>
      </c>
      <c r="AM162" s="10">
        <v>0.17286543353208483</v>
      </c>
      <c r="AN162" s="2"/>
      <c r="AO162" s="2"/>
      <c r="AP162" s="54">
        <v>4.9727931281651483E-2</v>
      </c>
      <c r="AQ162" s="55">
        <v>0.40384066895003529</v>
      </c>
      <c r="AR162" s="2"/>
      <c r="AS162" s="2"/>
      <c r="AT162" s="55">
        <v>4.6646855106727584E-3</v>
      </c>
      <c r="AU162" s="55">
        <v>1.6110258251396622E-3</v>
      </c>
      <c r="AV162" s="55">
        <v>2.2280682238744989E-3</v>
      </c>
      <c r="AW162" s="2"/>
      <c r="AX162" s="2"/>
      <c r="AY162" s="56">
        <v>6.1704239873483675E-4</v>
      </c>
      <c r="AZ162" s="57">
        <v>0.38301210887252191</v>
      </c>
      <c r="BA162" s="2"/>
      <c r="BB162" s="2"/>
      <c r="BC162" s="27">
        <v>72.024646656424665</v>
      </c>
      <c r="BD162" s="27">
        <v>25.207267605001711</v>
      </c>
      <c r="BE162" s="27">
        <v>36.438750744537273</v>
      </c>
      <c r="BF162" s="2"/>
      <c r="BG162" s="2"/>
      <c r="BH162" s="58">
        <v>11.231483139535563</v>
      </c>
      <c r="BI162" s="59">
        <v>0.44556527567894644</v>
      </c>
      <c r="BJ162" s="2"/>
      <c r="BK162" s="2"/>
    </row>
    <row r="163" spans="1:63" ht="4.05" customHeight="1" x14ac:dyDescent="0.3">
      <c r="A163" s="1"/>
      <c r="B163" s="2"/>
      <c r="C163" s="2"/>
      <c r="D163" s="2"/>
      <c r="E163" s="60"/>
      <c r="F163" s="2"/>
      <c r="G163" s="2"/>
      <c r="H163" s="2"/>
      <c r="I163" s="2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2"/>
      <c r="AO163" s="2"/>
      <c r="AP163" s="54"/>
      <c r="AQ163" s="55"/>
      <c r="AR163" s="2"/>
      <c r="AS163" s="2"/>
      <c r="AT163" s="55"/>
      <c r="AU163" s="55"/>
      <c r="AV163" s="55"/>
      <c r="AW163" s="2"/>
      <c r="AX163" s="2"/>
      <c r="AY163" s="56"/>
      <c r="AZ163" s="57"/>
      <c r="BA163" s="2"/>
      <c r="BB163" s="2"/>
      <c r="BC163" s="27"/>
      <c r="BD163" s="27"/>
      <c r="BE163" s="27"/>
      <c r="BF163" s="2"/>
      <c r="BG163" s="2"/>
      <c r="BH163" s="58"/>
      <c r="BI163" s="59"/>
      <c r="BJ163" s="2"/>
      <c r="BK163" s="2"/>
    </row>
    <row r="164" spans="1:63" ht="10.15" x14ac:dyDescent="0.3">
      <c r="A164" s="1"/>
      <c r="B164" s="2"/>
      <c r="C164" s="201" t="s">
        <v>22</v>
      </c>
      <c r="D164" s="202" t="s">
        <v>125</v>
      </c>
      <c r="E164" s="202"/>
      <c r="F164" s="202"/>
      <c r="G164" s="202"/>
      <c r="H164" s="202"/>
      <c r="I164" s="202"/>
      <c r="J164" s="203">
        <v>-3.8971984816746303</v>
      </c>
      <c r="K164" s="203">
        <v>-4.4656018663941612</v>
      </c>
      <c r="L164" s="203">
        <v>-5.2266237932273762</v>
      </c>
      <c r="M164" s="203">
        <v>-5.0403153030379038</v>
      </c>
      <c r="N164" s="203">
        <v>-5.7566238438954018</v>
      </c>
      <c r="O164" s="203">
        <v>-4.4948712665971362</v>
      </c>
      <c r="P164" s="203">
        <v>-3.7275188687848182</v>
      </c>
      <c r="Q164" s="203">
        <v>-7.1274793160970695</v>
      </c>
      <c r="R164" s="203">
        <v>-6.382682913889921</v>
      </c>
      <c r="S164" s="203">
        <v>-5.6062216565702983</v>
      </c>
      <c r="T164" s="203">
        <v>-3.6918036688272995</v>
      </c>
      <c r="U164" s="203">
        <v>-5.7349982730908469</v>
      </c>
      <c r="V164" s="203">
        <v>-4.788567641703338</v>
      </c>
      <c r="W164" s="203">
        <v>-4.3351971823044195</v>
      </c>
      <c r="X164" s="203">
        <v>-4.1350351497034259</v>
      </c>
      <c r="Y164" s="203">
        <v>-3.7625559467348904</v>
      </c>
      <c r="Z164" s="203">
        <v>-3.4200225762507004</v>
      </c>
      <c r="AA164" s="203">
        <v>-2.6556971780246839</v>
      </c>
      <c r="AB164" s="203">
        <v>-2.5869546425199839</v>
      </c>
      <c r="AC164" s="203">
        <v>-2.8541835339295236</v>
      </c>
      <c r="AD164" s="203">
        <v>-2.6740249902209396</v>
      </c>
      <c r="AE164" s="203">
        <v>-2.1542213337126053</v>
      </c>
      <c r="AF164" s="203">
        <v>-4.8766886641352514</v>
      </c>
      <c r="AG164" s="203">
        <v>-3.4398189088660893</v>
      </c>
      <c r="AH164" s="203">
        <v>-2.7303581562604466</v>
      </c>
      <c r="AI164" s="203">
        <v>-1.7722113349329023</v>
      </c>
      <c r="AJ164" s="203">
        <v>-2.646491058929918</v>
      </c>
      <c r="AK164" s="203">
        <v>-2.2590360934509448</v>
      </c>
      <c r="AL164" s="203">
        <v>0.15434110930449574</v>
      </c>
      <c r="AM164" s="203">
        <v>0.2677466997075153</v>
      </c>
      <c r="AN164" s="2"/>
      <c r="AO164" s="2"/>
      <c r="AP164" s="204">
        <v>0.11340559040301956</v>
      </c>
      <c r="AQ164" s="205">
        <v>0.73477242008987054</v>
      </c>
      <c r="AR164" s="2"/>
      <c r="AS164" s="2"/>
      <c r="AT164" s="206">
        <v>-3.2885314304958349E-2</v>
      </c>
      <c r="AU164" s="207">
        <v>2.0192671479120489E-3</v>
      </c>
      <c r="AV164" s="205">
        <v>3.4509959653377309E-3</v>
      </c>
      <c r="AW164" s="2"/>
      <c r="AX164" s="2"/>
      <c r="AY164" s="208">
        <v>1.431728817425682E-3</v>
      </c>
      <c r="AZ164" s="209">
        <v>0.70903387840787191</v>
      </c>
      <c r="BA164" s="2"/>
      <c r="BB164" s="2"/>
      <c r="BC164" s="210">
        <v>-507.76266429555966</v>
      </c>
      <c r="BD164" s="211">
        <v>31.594904668269344</v>
      </c>
      <c r="BE164" s="212">
        <v>56.439017644923126</v>
      </c>
      <c r="BF164" s="2"/>
      <c r="BG164" s="2"/>
      <c r="BH164" s="213">
        <v>24.844112976653783</v>
      </c>
      <c r="BI164" s="214">
        <v>0.78633289884886537</v>
      </c>
      <c r="BJ164" s="2"/>
      <c r="BK164" s="2"/>
    </row>
    <row r="165" spans="1:63" ht="4.0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2"/>
      <c r="AO165" s="2"/>
      <c r="AP165" s="54"/>
      <c r="AQ165" s="55"/>
      <c r="AR165" s="2"/>
      <c r="AS165" s="2"/>
      <c r="AT165" s="55"/>
      <c r="AU165" s="55"/>
      <c r="AV165" s="55"/>
      <c r="AW165" s="2"/>
      <c r="AX165" s="2"/>
      <c r="AY165" s="56"/>
      <c r="AZ165" s="57"/>
      <c r="BA165" s="2"/>
      <c r="BB165" s="2"/>
      <c r="BC165" s="27"/>
      <c r="BD165" s="27"/>
      <c r="BE165" s="27"/>
      <c r="BF165" s="2"/>
      <c r="BG165" s="2"/>
      <c r="BH165" s="58"/>
      <c r="BI165" s="59"/>
      <c r="BJ165" s="2"/>
      <c r="BK165" s="2"/>
    </row>
    <row r="166" spans="1:63" ht="10.15" x14ac:dyDescent="0.3">
      <c r="A166" s="1"/>
      <c r="B166" s="2"/>
      <c r="C166" s="2" t="s">
        <v>38</v>
      </c>
      <c r="D166" s="2" t="s">
        <v>126</v>
      </c>
      <c r="E166" s="2"/>
      <c r="F166" s="2"/>
      <c r="G166" s="2"/>
      <c r="H166" s="2"/>
      <c r="I166" s="2"/>
      <c r="J166" s="40">
        <v>-0.61165369343889864</v>
      </c>
      <c r="K166" s="40">
        <v>-0.36840792444707532</v>
      </c>
      <c r="L166" s="40">
        <v>0.17075214821253931</v>
      </c>
      <c r="M166" s="40">
        <v>-0.22498747687159984</v>
      </c>
      <c r="N166" s="40">
        <v>-0.28976957842378948</v>
      </c>
      <c r="O166" s="40">
        <v>-0.22738456494237536</v>
      </c>
      <c r="P166" s="40">
        <v>-1.3948234676556004</v>
      </c>
      <c r="Q166" s="40">
        <v>-0.1431985159481082</v>
      </c>
      <c r="R166" s="40">
        <v>-0.48779876088276963</v>
      </c>
      <c r="S166" s="40">
        <v>-5.9960498185198371E-2</v>
      </c>
      <c r="T166" s="40">
        <v>-0.11698811969011896</v>
      </c>
      <c r="U166" s="40">
        <v>-6.9725247166907617E-2</v>
      </c>
      <c r="V166" s="40">
        <v>0.21984928861013503</v>
      </c>
      <c r="W166" s="40">
        <v>-0.43637594266710367</v>
      </c>
      <c r="X166" s="40">
        <v>-0.26537348713144254</v>
      </c>
      <c r="Y166" s="40">
        <v>-0.14338097837409897</v>
      </c>
      <c r="Z166" s="40">
        <v>-0.26971273906981719</v>
      </c>
      <c r="AA166" s="40">
        <v>-0.17773061131236179</v>
      </c>
      <c r="AB166" s="40">
        <v>-0.56256237693272959</v>
      </c>
      <c r="AC166" s="40">
        <v>-0.13085974378488097</v>
      </c>
      <c r="AD166" s="40">
        <v>-9.4396705578986162E-2</v>
      </c>
      <c r="AE166" s="40">
        <v>-0.16717043900816392</v>
      </c>
      <c r="AF166" s="40">
        <v>-0.16352265625384926</v>
      </c>
      <c r="AG166" s="40">
        <v>-0.50054586485858754</v>
      </c>
      <c r="AH166" s="40">
        <v>-0.22371147056248841</v>
      </c>
      <c r="AI166" s="40">
        <v>-0.26100878430912317</v>
      </c>
      <c r="AJ166" s="40">
        <v>-0.23748812245382278</v>
      </c>
      <c r="AK166" s="40">
        <v>-0.23584324761094713</v>
      </c>
      <c r="AL166" s="40">
        <v>-8.8428212975870224E-2</v>
      </c>
      <c r="AM166" s="40">
        <v>-0.1251032308056001</v>
      </c>
      <c r="AN166" s="2"/>
      <c r="AO166" s="2"/>
      <c r="AP166" s="54">
        <v>-3.6675017829729872E-2</v>
      </c>
      <c r="AQ166" s="55">
        <v>-0.41474340140445376</v>
      </c>
      <c r="AR166" s="2"/>
      <c r="AS166" s="2"/>
      <c r="AT166" s="55">
        <v>-3.4332250586311987E-3</v>
      </c>
      <c r="AU166" s="55">
        <v>-1.1569191527480065E-3</v>
      </c>
      <c r="AV166" s="55">
        <v>-1.6124596315564698E-3</v>
      </c>
      <c r="AW166" s="2"/>
      <c r="AX166" s="2"/>
      <c r="AY166" s="56">
        <v>-4.555404788084633E-4</v>
      </c>
      <c r="AZ166" s="57">
        <v>-0.39375307922461761</v>
      </c>
      <c r="BA166" s="2"/>
      <c r="BB166" s="2"/>
      <c r="BC166" s="27">
        <v>-53.010395057529138</v>
      </c>
      <c r="BD166" s="27">
        <v>-18.101988326687867</v>
      </c>
      <c r="BE166" s="27">
        <v>-26.370832800505923</v>
      </c>
      <c r="BF166" s="2"/>
      <c r="BG166" s="2"/>
      <c r="BH166" s="58">
        <v>-8.2688444738180564</v>
      </c>
      <c r="BI166" s="59">
        <v>-0.45679205646305998</v>
      </c>
      <c r="BJ166" s="2"/>
      <c r="BK166" s="2"/>
    </row>
    <row r="167" spans="1:63" ht="10.15" x14ac:dyDescent="0.3">
      <c r="A167" s="1"/>
      <c r="B167" s="2"/>
      <c r="C167" s="2"/>
      <c r="D167" s="2"/>
      <c r="E167" s="173" t="s">
        <v>127</v>
      </c>
      <c r="F167" s="2"/>
      <c r="G167" s="2"/>
      <c r="H167" s="2"/>
      <c r="I167" s="2"/>
      <c r="J167" s="10">
        <v>-0.1945903682226269</v>
      </c>
      <c r="K167" s="10">
        <v>-0.32025419307969655</v>
      </c>
      <c r="L167" s="10">
        <v>-0.14537970770400965</v>
      </c>
      <c r="M167" s="10">
        <v>-0.24026031997518182</v>
      </c>
      <c r="N167" s="10">
        <v>-0.12203626503915405</v>
      </c>
      <c r="O167" s="10">
        <v>-0.14786753519573825</v>
      </c>
      <c r="P167" s="10">
        <v>-0.19090587563804559</v>
      </c>
      <c r="Q167" s="10">
        <v>-0.21626571421838345</v>
      </c>
      <c r="R167" s="10">
        <v>-0.18489309923929079</v>
      </c>
      <c r="S167" s="10">
        <v>-3.1361398393236657E-2</v>
      </c>
      <c r="T167" s="10">
        <v>-0.12028821357601584</v>
      </c>
      <c r="U167" s="10">
        <v>-8.1353476076108849E-2</v>
      </c>
      <c r="V167" s="10">
        <v>-0.36694791100732804</v>
      </c>
      <c r="W167" s="10">
        <v>-0.41175170733992211</v>
      </c>
      <c r="X167" s="10">
        <v>-4.7890075725478751E-2</v>
      </c>
      <c r="Y167" s="10">
        <v>-9.7183888614406373E-3</v>
      </c>
      <c r="Z167" s="10">
        <v>-3.56777755931314E-2</v>
      </c>
      <c r="AA167" s="10">
        <v>-7.2799992292531521E-2</v>
      </c>
      <c r="AB167" s="10">
        <v>-3.2161373046540279E-2</v>
      </c>
      <c r="AC167" s="10">
        <v>-5.8617582952815835E-2</v>
      </c>
      <c r="AD167" s="10">
        <v>-2.0547304370071889E-2</v>
      </c>
      <c r="AE167" s="10">
        <v>-7.6451485148860174E-2</v>
      </c>
      <c r="AF167" s="10">
        <v>5.4926140770121541E-2</v>
      </c>
      <c r="AG167" s="10">
        <v>-0.29152746317043177</v>
      </c>
      <c r="AH167" s="10">
        <v>-0.22371147056248841</v>
      </c>
      <c r="AI167" s="10">
        <v>-0.25268024312839543</v>
      </c>
      <c r="AJ167" s="10">
        <v>-0.23207045050033626</v>
      </c>
      <c r="AK167" s="10">
        <v>4.060774503427228E-2</v>
      </c>
      <c r="AL167" s="10">
        <v>-8.4627482549496924E-3</v>
      </c>
      <c r="AM167" s="10">
        <v>0</v>
      </c>
      <c r="AN167" s="2"/>
      <c r="AO167" s="2"/>
      <c r="AP167" s="54">
        <v>8.4627482549496924E-3</v>
      </c>
      <c r="AQ167" s="55">
        <v>1</v>
      </c>
      <c r="AR167" s="2"/>
      <c r="AS167" s="2"/>
      <c r="AT167" s="55">
        <v>5.9113639774904022E-4</v>
      </c>
      <c r="AU167" s="55">
        <v>-1.1071936446016051E-4</v>
      </c>
      <c r="AV167" s="55">
        <v>0</v>
      </c>
      <c r="AW167" s="2"/>
      <c r="AX167" s="2"/>
      <c r="AY167" s="56">
        <v>1.1071936446016051E-4</v>
      </c>
      <c r="AZ167" s="57">
        <v>1</v>
      </c>
      <c r="BA167" s="2"/>
      <c r="BB167" s="2"/>
      <c r="BC167" s="27">
        <v>9.1273870609737653</v>
      </c>
      <c r="BD167" s="27">
        <v>-1.7323947297747579</v>
      </c>
      <c r="BE167" s="27">
        <v>0</v>
      </c>
      <c r="BF167" s="2"/>
      <c r="BG167" s="2"/>
      <c r="BH167" s="58">
        <v>1.7323947297747579</v>
      </c>
      <c r="BI167" s="59">
        <v>1</v>
      </c>
      <c r="BJ167" s="2"/>
      <c r="BK167" s="2"/>
    </row>
    <row r="168" spans="1:63" ht="10.15" x14ac:dyDescent="0.3">
      <c r="A168" s="1"/>
      <c r="B168" s="2"/>
      <c r="C168" s="2"/>
      <c r="D168" s="2"/>
      <c r="E168" s="173" t="s">
        <v>128</v>
      </c>
      <c r="F168" s="2"/>
      <c r="G168" s="2"/>
      <c r="H168" s="2"/>
      <c r="I168" s="2"/>
      <c r="J168" s="10">
        <v>-2.9420763144495116E-2</v>
      </c>
      <c r="K168" s="10">
        <v>-3.9217133939622225E-3</v>
      </c>
      <c r="L168" s="10">
        <v>0.34091846408779747</v>
      </c>
      <c r="M168" s="10">
        <v>-1.814543747299377E-2</v>
      </c>
      <c r="N168" s="10">
        <v>-2.9607633199902918E-2</v>
      </c>
      <c r="O168" s="10">
        <v>0</v>
      </c>
      <c r="P168" s="10">
        <v>-1.2947223355868225E-2</v>
      </c>
      <c r="Q168" s="10">
        <v>-1.6407361934275205E-2</v>
      </c>
      <c r="R168" s="10">
        <v>-7.6470077806382517E-4</v>
      </c>
      <c r="S168" s="10">
        <v>-7.4379205028326676E-4</v>
      </c>
      <c r="T168" s="10">
        <v>0</v>
      </c>
      <c r="U168" s="10">
        <v>-4.0609604532947799E-3</v>
      </c>
      <c r="V168" s="10">
        <v>-2.198414700688215E-3</v>
      </c>
      <c r="W168" s="10">
        <v>-4.568129654784767E-3</v>
      </c>
      <c r="X168" s="10">
        <v>-4.7738678474033144E-3</v>
      </c>
      <c r="Y168" s="10">
        <v>-1.7559660223937902E-3</v>
      </c>
      <c r="Z168" s="10">
        <v>-2.1506500315780714E-3</v>
      </c>
      <c r="AA168" s="10">
        <v>-5.2649040420167156E-3</v>
      </c>
      <c r="AB168" s="10">
        <v>-2.0024570335605344E-2</v>
      </c>
      <c r="AC168" s="10">
        <v>0</v>
      </c>
      <c r="AD168" s="10">
        <v>-5.0541921716179127E-4</v>
      </c>
      <c r="AE168" s="10">
        <v>0</v>
      </c>
      <c r="AF168" s="10">
        <v>-8.3156310512182436E-3</v>
      </c>
      <c r="AG168" s="10">
        <v>-7.4133505641187881E-3</v>
      </c>
      <c r="AH168" s="10">
        <v>0</v>
      </c>
      <c r="AI168" s="10">
        <v>0</v>
      </c>
      <c r="AJ168" s="10">
        <v>0</v>
      </c>
      <c r="AK168" s="10">
        <v>7.3088493020463302E-2</v>
      </c>
      <c r="AL168" s="10">
        <v>-1.7930033383571585E-3</v>
      </c>
      <c r="AM168" s="10">
        <v>0</v>
      </c>
      <c r="AN168" s="2"/>
      <c r="AO168" s="2"/>
      <c r="AP168" s="54">
        <v>1.7930033383571585E-3</v>
      </c>
      <c r="AQ168" s="55">
        <v>1</v>
      </c>
      <c r="AR168" s="2"/>
      <c r="AS168" s="2"/>
      <c r="AT168" s="55">
        <v>1.0639662075438564E-3</v>
      </c>
      <c r="AU168" s="55">
        <v>-2.3458123072695706E-5</v>
      </c>
      <c r="AV168" s="55">
        <v>0</v>
      </c>
      <c r="AW168" s="2"/>
      <c r="AX168" s="2"/>
      <c r="AY168" s="56">
        <v>2.3458123072695706E-5</v>
      </c>
      <c r="AZ168" s="57">
        <v>1</v>
      </c>
      <c r="BA168" s="2"/>
      <c r="BB168" s="2"/>
      <c r="BC168" s="27">
        <v>16.428072155644706</v>
      </c>
      <c r="BD168" s="27">
        <v>-0.36704264858897823</v>
      </c>
      <c r="BE168" s="27">
        <v>0</v>
      </c>
      <c r="BF168" s="2"/>
      <c r="BG168" s="2"/>
      <c r="BH168" s="58">
        <v>0.36704264858897823</v>
      </c>
      <c r="BI168" s="59">
        <v>1</v>
      </c>
      <c r="BJ168" s="2"/>
      <c r="BK168" s="2"/>
    </row>
    <row r="169" spans="1:63" ht="10.15" x14ac:dyDescent="0.3">
      <c r="A169" s="1"/>
      <c r="B169" s="2"/>
      <c r="C169" s="2"/>
      <c r="D169" s="2"/>
      <c r="E169" s="173" t="s">
        <v>129</v>
      </c>
      <c r="F169" s="2"/>
      <c r="G169" s="2"/>
      <c r="H169" s="2"/>
      <c r="I169" s="2"/>
      <c r="J169" s="10">
        <v>-4.6201294332743232E-4</v>
      </c>
      <c r="K169" s="10">
        <v>0</v>
      </c>
      <c r="L169" s="10">
        <v>-7.5078778659132886E-3</v>
      </c>
      <c r="M169" s="10">
        <v>-3.7333392423856324E-3</v>
      </c>
      <c r="N169" s="10">
        <v>-1.3775023853749695E-2</v>
      </c>
      <c r="O169" s="10">
        <v>-3.0016480774364253E-3</v>
      </c>
      <c r="P169" s="10">
        <v>-3.9248404516445774E-3</v>
      </c>
      <c r="Q169" s="10">
        <v>-3.6992547337661615E-3</v>
      </c>
      <c r="R169" s="10">
        <v>-4.9805339426720304E-3</v>
      </c>
      <c r="S169" s="10">
        <v>0</v>
      </c>
      <c r="T169" s="10">
        <v>-2.7140512052529667E-4</v>
      </c>
      <c r="U169" s="10">
        <v>-5.8623886583034131E-3</v>
      </c>
      <c r="V169" s="10">
        <v>0</v>
      </c>
      <c r="W169" s="10">
        <v>-5.2415476134713571E-3</v>
      </c>
      <c r="X169" s="10">
        <v>-2.5396976948185625E-3</v>
      </c>
      <c r="Y169" s="10">
        <v>0</v>
      </c>
      <c r="Z169" s="10">
        <v>-5.4698095782838218E-3</v>
      </c>
      <c r="AA169" s="10">
        <v>-8.5332687374065541E-4</v>
      </c>
      <c r="AB169" s="10">
        <v>-8.4841097420078806E-3</v>
      </c>
      <c r="AC169" s="10">
        <v>-3.2470826991374937E-3</v>
      </c>
      <c r="AD169" s="10">
        <v>-2.7432027416753762E-4</v>
      </c>
      <c r="AE169" s="10">
        <v>0</v>
      </c>
      <c r="AF169" s="10">
        <v>-1.0693257125963881E-2</v>
      </c>
      <c r="AG169" s="10">
        <v>0</v>
      </c>
      <c r="AH169" s="10">
        <v>0</v>
      </c>
      <c r="AI169" s="10">
        <v>0</v>
      </c>
      <c r="AJ169" s="10">
        <v>0</v>
      </c>
      <c r="AK169" s="10">
        <v>-8.1536668834742594E-3</v>
      </c>
      <c r="AL169" s="10">
        <v>-9.5413231005056411E-3</v>
      </c>
      <c r="AM169" s="10">
        <v>0</v>
      </c>
      <c r="AN169" s="2"/>
      <c r="AO169" s="2"/>
      <c r="AP169" s="54">
        <v>9.5413231005056411E-3</v>
      </c>
      <c r="AQ169" s="55">
        <v>1</v>
      </c>
      <c r="AR169" s="2"/>
      <c r="AS169" s="2"/>
      <c r="AT169" s="55">
        <v>-1.1869482695664766E-4</v>
      </c>
      <c r="AU169" s="55">
        <v>-1.248305158054489E-4</v>
      </c>
      <c r="AV169" s="55">
        <v>0</v>
      </c>
      <c r="AW169" s="2"/>
      <c r="AX169" s="2"/>
      <c r="AY169" s="56">
        <v>1.248305158054489E-4</v>
      </c>
      <c r="AZ169" s="57">
        <v>1</v>
      </c>
      <c r="BA169" s="2"/>
      <c r="BB169" s="2"/>
      <c r="BC169" s="27">
        <v>-1.832696534833504</v>
      </c>
      <c r="BD169" s="27">
        <v>-1.9531879427851875</v>
      </c>
      <c r="BE169" s="27">
        <v>0</v>
      </c>
      <c r="BF169" s="2"/>
      <c r="BG169" s="2"/>
      <c r="BH169" s="58">
        <v>1.9531879427851875</v>
      </c>
      <c r="BI169" s="59">
        <v>1</v>
      </c>
      <c r="BJ169" s="2"/>
      <c r="BK169" s="2"/>
    </row>
    <row r="170" spans="1:63" ht="10.15" x14ac:dyDescent="0.3">
      <c r="A170" s="1"/>
      <c r="B170" s="2"/>
      <c r="C170" s="2"/>
      <c r="D170" s="2"/>
      <c r="E170" s="173" t="s">
        <v>130</v>
      </c>
      <c r="F170" s="2"/>
      <c r="G170" s="2"/>
      <c r="H170" s="2"/>
      <c r="I170" s="2"/>
      <c r="J170" s="10">
        <v>3.1123109353440423E-3</v>
      </c>
      <c r="K170" s="10">
        <v>-3.5669482860679132E-4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3.9055119068696883E-3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-1.976425124226933E-2</v>
      </c>
      <c r="AA170" s="10">
        <v>0</v>
      </c>
      <c r="AB170" s="10">
        <v>0</v>
      </c>
      <c r="AC170" s="10">
        <v>7.5928970065955361E-5</v>
      </c>
      <c r="AD170" s="10">
        <v>-4.4917479602084191E-2</v>
      </c>
      <c r="AE170" s="10">
        <v>-9.5070592365341291E-4</v>
      </c>
      <c r="AF170" s="10">
        <v>-8.934246507846566E-2</v>
      </c>
      <c r="AG170" s="10">
        <v>-1.2219040676843689E-2</v>
      </c>
      <c r="AH170" s="10">
        <v>0</v>
      </c>
      <c r="AI170" s="10">
        <v>0</v>
      </c>
      <c r="AJ170" s="10">
        <v>0</v>
      </c>
      <c r="AK170" s="10">
        <v>-4.8518721168759701E-2</v>
      </c>
      <c r="AL170" s="10">
        <v>-1.6717505028111127E-3</v>
      </c>
      <c r="AM170" s="10">
        <v>-9.2526752646371283E-3</v>
      </c>
      <c r="AN170" s="2"/>
      <c r="AO170" s="2"/>
      <c r="AP170" s="54">
        <v>-7.5809247618260156E-3</v>
      </c>
      <c r="AQ170" s="55">
        <v>-4.5347225851455706</v>
      </c>
      <c r="AR170" s="2"/>
      <c r="AS170" s="2"/>
      <c r="AT170" s="55">
        <v>-7.0629831897546286E-4</v>
      </c>
      <c r="AU170" s="55">
        <v>-2.187175461575874E-5</v>
      </c>
      <c r="AV170" s="55">
        <v>-1.1925803396166638E-4</v>
      </c>
      <c r="AW170" s="2"/>
      <c r="AX170" s="2"/>
      <c r="AY170" s="56">
        <v>-9.7386279345907645E-5</v>
      </c>
      <c r="AZ170" s="57">
        <v>-4.4526047889975962</v>
      </c>
      <c r="BA170" s="2"/>
      <c r="BB170" s="2"/>
      <c r="BC170" s="27">
        <v>-10.905534090528141</v>
      </c>
      <c r="BD170" s="27">
        <v>-0.34222118788354405</v>
      </c>
      <c r="BE170" s="27">
        <v>-1.9503952918712326</v>
      </c>
      <c r="BF170" s="2"/>
      <c r="BG170" s="2"/>
      <c r="BH170" s="58">
        <v>-1.6081741039876887</v>
      </c>
      <c r="BI170" s="59">
        <v>-4.6992242471408323</v>
      </c>
      <c r="BJ170" s="2"/>
      <c r="BK170" s="2"/>
    </row>
    <row r="171" spans="1:63" ht="10.15" x14ac:dyDescent="0.3">
      <c r="A171" s="1"/>
      <c r="B171" s="2"/>
      <c r="C171" s="2"/>
      <c r="D171" s="2"/>
      <c r="E171" s="173" t="s">
        <v>131</v>
      </c>
      <c r="F171" s="2"/>
      <c r="G171" s="2"/>
      <c r="H171" s="2"/>
      <c r="I171" s="2"/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-1.9622970630942902E-2</v>
      </c>
      <c r="X171" s="10">
        <v>0</v>
      </c>
      <c r="Y171" s="10">
        <v>-2.1196786770877364E-2</v>
      </c>
      <c r="Z171" s="10">
        <v>0</v>
      </c>
      <c r="AA171" s="10">
        <v>-3.1105140881514429E-4</v>
      </c>
      <c r="AB171" s="10">
        <v>-1.7419304908317969E-3</v>
      </c>
      <c r="AC171" s="10">
        <v>-1.1666666666666603E-3</v>
      </c>
      <c r="AD171" s="10">
        <v>-2.4297642208880595E-2</v>
      </c>
      <c r="AE171" s="10">
        <v>0</v>
      </c>
      <c r="AF171" s="10">
        <v>-1.6740656795841446E-3</v>
      </c>
      <c r="AG171" s="10">
        <v>-7.1576122677920956E-3</v>
      </c>
      <c r="AH171" s="10">
        <v>0</v>
      </c>
      <c r="AI171" s="10">
        <v>-8.3285411807277228E-3</v>
      </c>
      <c r="AJ171" s="10">
        <v>-5.4176719534865326E-3</v>
      </c>
      <c r="AK171" s="10">
        <v>-8.3919547706008905E-3</v>
      </c>
      <c r="AL171" s="10">
        <v>0</v>
      </c>
      <c r="AM171" s="10">
        <v>0</v>
      </c>
      <c r="AN171" s="2"/>
      <c r="AO171" s="2"/>
      <c r="AP171" s="54">
        <v>0</v>
      </c>
      <c r="AQ171" s="55">
        <v>0</v>
      </c>
      <c r="AR171" s="2"/>
      <c r="AS171" s="2"/>
      <c r="AT171" s="55">
        <v>-1.2216363920180884E-4</v>
      </c>
      <c r="AU171" s="55">
        <v>0</v>
      </c>
      <c r="AV171" s="55">
        <v>0</v>
      </c>
      <c r="AW171" s="2"/>
      <c r="AX171" s="2"/>
      <c r="AY171" s="56">
        <v>0</v>
      </c>
      <c r="AZ171" s="57">
        <v>0</v>
      </c>
      <c r="BA171" s="2"/>
      <c r="BB171" s="2"/>
      <c r="BC171" s="27">
        <v>-1.8862564105643718</v>
      </c>
      <c r="BD171" s="27">
        <v>0</v>
      </c>
      <c r="BE171" s="27">
        <v>0</v>
      </c>
      <c r="BF171" s="2"/>
      <c r="BG171" s="2"/>
      <c r="BH171" s="58">
        <v>0</v>
      </c>
      <c r="BI171" s="59">
        <v>0</v>
      </c>
      <c r="BJ171" s="2"/>
      <c r="BK171" s="2"/>
    </row>
    <row r="172" spans="1:63" ht="10.15" x14ac:dyDescent="0.3">
      <c r="A172" s="1"/>
      <c r="B172" s="2"/>
      <c r="C172" s="2"/>
      <c r="D172" s="2"/>
      <c r="E172" s="173" t="s">
        <v>132</v>
      </c>
      <c r="F172" s="2"/>
      <c r="G172" s="2"/>
      <c r="H172" s="2"/>
      <c r="I172" s="2"/>
      <c r="J172" s="10">
        <v>-0.11960825935198936</v>
      </c>
      <c r="K172" s="10">
        <v>-4.3875323144809762E-2</v>
      </c>
      <c r="L172" s="10">
        <v>-1.7278730305335218E-2</v>
      </c>
      <c r="M172" s="10">
        <v>3.7151619818961396E-2</v>
      </c>
      <c r="N172" s="10">
        <v>-0.12435065633098279</v>
      </c>
      <c r="O172" s="10">
        <v>-7.6515381669200702E-2</v>
      </c>
      <c r="P172" s="10">
        <v>-1.1870455282100421</v>
      </c>
      <c r="Q172" s="10">
        <v>9.3173814938316613E-2</v>
      </c>
      <c r="R172" s="10">
        <v>-0.29716042692274303</v>
      </c>
      <c r="S172" s="10">
        <v>-3.1760819648548134E-2</v>
      </c>
      <c r="T172" s="10">
        <v>3.5714990064221685E-3</v>
      </c>
      <c r="U172" s="10">
        <v>2.3149833861866437E-2</v>
      </c>
      <c r="V172" s="10">
        <v>0.58899561431815128</v>
      </c>
      <c r="W172" s="10">
        <v>0.18046066794697652</v>
      </c>
      <c r="X172" s="10">
        <v>-9.0823149678659038E-2</v>
      </c>
      <c r="Y172" s="10">
        <v>-0.11070983671938718</v>
      </c>
      <c r="Z172" s="10">
        <v>-0.20665025262455455</v>
      </c>
      <c r="AA172" s="10">
        <v>-9.8501336695257749E-2</v>
      </c>
      <c r="AB172" s="10">
        <v>-0.50015039331774425</v>
      </c>
      <c r="AC172" s="10">
        <v>-6.7904340436326913E-2</v>
      </c>
      <c r="AD172" s="10">
        <v>-3.8545399066201589E-3</v>
      </c>
      <c r="AE172" s="10">
        <v>-8.9768247935650317E-2</v>
      </c>
      <c r="AF172" s="10">
        <v>-0.10842337808873889</v>
      </c>
      <c r="AG172" s="10">
        <v>-0.18222839817940115</v>
      </c>
      <c r="AH172" s="10">
        <v>0</v>
      </c>
      <c r="AI172" s="10">
        <v>0</v>
      </c>
      <c r="AJ172" s="10">
        <v>0</v>
      </c>
      <c r="AK172" s="10">
        <v>-0.28447514284284786</v>
      </c>
      <c r="AL172" s="10">
        <v>-6.6959387779246621E-2</v>
      </c>
      <c r="AM172" s="10">
        <v>-0.11585055554096296</v>
      </c>
      <c r="AN172" s="2"/>
      <c r="AO172" s="2"/>
      <c r="AP172" s="54">
        <v>-4.8891167761716342E-2</v>
      </c>
      <c r="AQ172" s="55">
        <v>-0.7301615110774603</v>
      </c>
      <c r="AR172" s="2"/>
      <c r="AS172" s="2"/>
      <c r="AT172" s="55">
        <v>-4.1411708787901756E-3</v>
      </c>
      <c r="AU172" s="55">
        <v>-8.7603939479394277E-4</v>
      </c>
      <c r="AV172" s="55">
        <v>-1.4932015975948033E-3</v>
      </c>
      <c r="AW172" s="2"/>
      <c r="AX172" s="2"/>
      <c r="AY172" s="56">
        <v>-6.1716220280086051E-4</v>
      </c>
      <c r="AZ172" s="57">
        <v>-0.70449138071698936</v>
      </c>
      <c r="BA172" s="2"/>
      <c r="BB172" s="2"/>
      <c r="BC172" s="27">
        <v>-63.941367238221595</v>
      </c>
      <c r="BD172" s="27">
        <v>-13.707141817655398</v>
      </c>
      <c r="BE172" s="27">
        <v>-24.420437508634688</v>
      </c>
      <c r="BF172" s="2"/>
      <c r="BG172" s="2"/>
      <c r="BH172" s="58">
        <v>-10.71329569097929</v>
      </c>
      <c r="BI172" s="59">
        <v>-0.78158494553402058</v>
      </c>
      <c r="BJ172" s="2"/>
      <c r="BK172" s="2"/>
    </row>
    <row r="173" spans="1:63" ht="10.15" x14ac:dyDescent="0.3">
      <c r="A173" s="1"/>
      <c r="B173" s="2"/>
      <c r="C173" s="2"/>
      <c r="D173" s="2"/>
      <c r="E173" s="173" t="s">
        <v>133</v>
      </c>
      <c r="F173" s="2"/>
      <c r="G173" s="2"/>
      <c r="H173" s="2"/>
      <c r="I173" s="2"/>
      <c r="J173" s="10">
        <v>-0.27068460071180384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-1.5982558410670127E-3</v>
      </c>
      <c r="V173" s="10">
        <v>0</v>
      </c>
      <c r="W173" s="10">
        <v>-0.17565225537495902</v>
      </c>
      <c r="X173" s="10">
        <v>-0.11934669618508287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2"/>
      <c r="AO173" s="2"/>
      <c r="AP173" s="54">
        <v>0</v>
      </c>
      <c r="AQ173" s="55">
        <v>0</v>
      </c>
      <c r="AR173" s="2"/>
      <c r="AS173" s="2"/>
      <c r="AT173" s="55">
        <v>0</v>
      </c>
      <c r="AU173" s="55">
        <v>0</v>
      </c>
      <c r="AV173" s="55">
        <v>0</v>
      </c>
      <c r="AW173" s="2"/>
      <c r="AX173" s="2"/>
      <c r="AY173" s="56">
        <v>0</v>
      </c>
      <c r="AZ173" s="57">
        <v>0</v>
      </c>
      <c r="BA173" s="2"/>
      <c r="BB173" s="2"/>
      <c r="BC173" s="27">
        <v>0</v>
      </c>
      <c r="BD173" s="27">
        <v>0</v>
      </c>
      <c r="BE173" s="27">
        <v>0</v>
      </c>
      <c r="BF173" s="2"/>
      <c r="BG173" s="2"/>
      <c r="BH173" s="58">
        <v>0</v>
      </c>
      <c r="BI173" s="59">
        <v>0</v>
      </c>
      <c r="BJ173" s="2"/>
      <c r="BK173" s="2"/>
    </row>
    <row r="174" spans="1:63" ht="10.25" customHeight="1" x14ac:dyDescent="0.3">
      <c r="A174" s="1"/>
      <c r="B174" s="2"/>
      <c r="C174" s="201" t="s">
        <v>22</v>
      </c>
      <c r="D174" s="215" t="s">
        <v>134</v>
      </c>
      <c r="E174" s="215"/>
      <c r="F174" s="215"/>
      <c r="G174" s="215"/>
      <c r="H174" s="215"/>
      <c r="I174" s="215"/>
      <c r="J174" s="216">
        <v>-4.5088521751135291</v>
      </c>
      <c r="K174" s="216">
        <v>-4.8340097908412369</v>
      </c>
      <c r="L174" s="216">
        <v>-5.0558716450148369</v>
      </c>
      <c r="M174" s="216">
        <v>-5.2653027799095034</v>
      </c>
      <c r="N174" s="216">
        <v>-6.0463934223191913</v>
      </c>
      <c r="O174" s="216">
        <v>-4.7222558315395116</v>
      </c>
      <c r="P174" s="216">
        <v>-5.1223423364404184</v>
      </c>
      <c r="Q174" s="216">
        <v>-7.2706778320451777</v>
      </c>
      <c r="R174" s="216">
        <v>-6.8704816747726909</v>
      </c>
      <c r="S174" s="216">
        <v>-5.6661821547554965</v>
      </c>
      <c r="T174" s="216">
        <v>-3.8087917885174183</v>
      </c>
      <c r="U174" s="216">
        <v>-5.8047235202577543</v>
      </c>
      <c r="V174" s="216">
        <v>-4.5687183530932032</v>
      </c>
      <c r="W174" s="216">
        <v>-4.771573124971523</v>
      </c>
      <c r="X174" s="216">
        <v>-4.400408636834868</v>
      </c>
      <c r="Y174" s="216">
        <v>-3.9059369251089895</v>
      </c>
      <c r="Z174" s="216">
        <v>-3.6897353153205175</v>
      </c>
      <c r="AA174" s="216">
        <v>-2.8334277893370459</v>
      </c>
      <c r="AB174" s="216">
        <v>-3.1495170194527136</v>
      </c>
      <c r="AC174" s="216">
        <v>-2.9850432777144045</v>
      </c>
      <c r="AD174" s="216">
        <v>-2.7684216957999257</v>
      </c>
      <c r="AE174" s="216">
        <v>-2.3213917727207694</v>
      </c>
      <c r="AF174" s="216">
        <v>-5.0402113203891004</v>
      </c>
      <c r="AG174" s="216">
        <v>-3.940364773724677</v>
      </c>
      <c r="AH174" s="216">
        <v>-2.9540696268229349</v>
      </c>
      <c r="AI174" s="216">
        <v>-2.0332201192420256</v>
      </c>
      <c r="AJ174" s="216">
        <v>-2.883979181383741</v>
      </c>
      <c r="AK174" s="216">
        <v>-2.4948793410618921</v>
      </c>
      <c r="AL174" s="216">
        <v>6.5912896328625514E-2</v>
      </c>
      <c r="AM174" s="216">
        <v>0.1426434689019152</v>
      </c>
      <c r="AN174" s="2"/>
      <c r="AO174" s="2"/>
      <c r="AP174" s="204">
        <v>7.673057257328969E-2</v>
      </c>
      <c r="AQ174" s="205">
        <v>1.1641207843565227</v>
      </c>
      <c r="AR174" s="2"/>
      <c r="AS174" s="2"/>
      <c r="AT174" s="206">
        <v>-3.6318539363589551E-2</v>
      </c>
      <c r="AU174" s="207">
        <v>8.6234799516404217E-4</v>
      </c>
      <c r="AV174" s="205">
        <v>1.8385363337812613E-3</v>
      </c>
      <c r="AW174" s="2"/>
      <c r="AX174" s="2"/>
      <c r="AY174" s="208">
        <v>9.7618833861721913E-4</v>
      </c>
      <c r="AZ174" s="209">
        <v>1.1320120694795857</v>
      </c>
      <c r="BA174" s="2"/>
      <c r="BB174" s="2"/>
      <c r="BC174" s="210">
        <v>-560.7730593530888</v>
      </c>
      <c r="BD174" s="211">
        <v>13.492916341581477</v>
      </c>
      <c r="BE174" s="212">
        <v>30.068184844417203</v>
      </c>
      <c r="BF174" s="2"/>
      <c r="BG174" s="2"/>
      <c r="BH174" s="213">
        <v>16.575268502835726</v>
      </c>
      <c r="BI174" s="214">
        <v>1.2284422494902221</v>
      </c>
      <c r="BJ174" s="2"/>
      <c r="BK174" s="2"/>
    </row>
    <row r="175" spans="1:63" ht="4.0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40"/>
      <c r="K175" s="673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2"/>
      <c r="AO175" s="2"/>
      <c r="AP175" s="40"/>
      <c r="AQ175" s="55"/>
      <c r="AR175" s="2"/>
      <c r="AS175" s="2"/>
      <c r="AT175" s="55"/>
      <c r="AU175" s="55"/>
      <c r="AV175" s="55"/>
      <c r="AW175" s="2"/>
      <c r="AX175" s="2"/>
      <c r="AY175" s="56"/>
      <c r="AZ175" s="57"/>
      <c r="BA175" s="2"/>
      <c r="BB175" s="2"/>
      <c r="BC175" s="27"/>
      <c r="BD175" s="27"/>
      <c r="BE175" s="27"/>
      <c r="BF175" s="2"/>
      <c r="BG175" s="2"/>
      <c r="BH175" s="58"/>
      <c r="BI175" s="59"/>
      <c r="BJ175" s="2"/>
      <c r="BK175" s="2"/>
    </row>
    <row r="176" spans="1:63" ht="10.25" customHeight="1" x14ac:dyDescent="0.3">
      <c r="A176" s="1"/>
      <c r="B176" s="2"/>
      <c r="C176" s="218" t="s">
        <v>135</v>
      </c>
      <c r="D176" s="2"/>
      <c r="E176" s="2"/>
      <c r="F176" s="2"/>
      <c r="G176" s="2"/>
      <c r="H176" s="2"/>
      <c r="I176" s="2"/>
      <c r="J176" s="217">
        <v>0</v>
      </c>
      <c r="K176" s="217">
        <v>0</v>
      </c>
      <c r="L176" s="217">
        <v>0</v>
      </c>
      <c r="M176" s="217">
        <v>0</v>
      </c>
      <c r="N176" s="217">
        <v>0</v>
      </c>
      <c r="O176" s="217">
        <v>0</v>
      </c>
      <c r="P176" s="217">
        <v>0</v>
      </c>
      <c r="Q176" s="217">
        <v>0</v>
      </c>
      <c r="R176" s="217">
        <v>0</v>
      </c>
      <c r="S176" s="217">
        <v>0</v>
      </c>
      <c r="T176" s="217">
        <v>0</v>
      </c>
      <c r="U176" s="217">
        <v>0</v>
      </c>
      <c r="V176" s="217">
        <v>0</v>
      </c>
      <c r="W176" s="217">
        <v>0</v>
      </c>
      <c r="X176" s="217">
        <v>0</v>
      </c>
      <c r="Y176" s="217">
        <v>0</v>
      </c>
      <c r="Z176" s="217">
        <v>0</v>
      </c>
      <c r="AA176" s="217">
        <v>0</v>
      </c>
      <c r="AB176" s="217">
        <v>0</v>
      </c>
      <c r="AC176" s="217">
        <v>0</v>
      </c>
      <c r="AD176" s="217">
        <v>0</v>
      </c>
      <c r="AE176" s="217">
        <v>0</v>
      </c>
      <c r="AF176" s="217">
        <v>0</v>
      </c>
      <c r="AG176" s="217">
        <v>0</v>
      </c>
      <c r="AH176" s="217">
        <v>0</v>
      </c>
      <c r="AI176" s="217">
        <v>0</v>
      </c>
      <c r="AJ176" s="217">
        <v>0</v>
      </c>
      <c r="AK176" s="217">
        <v>0</v>
      </c>
      <c r="AL176" s="217">
        <v>0</v>
      </c>
      <c r="AM176" s="217">
        <v>0</v>
      </c>
      <c r="AN176" s="217">
        <v>0</v>
      </c>
      <c r="AO176" s="2"/>
      <c r="AP176" s="228"/>
      <c r="AQ176" s="55"/>
      <c r="AR176" s="2"/>
      <c r="AS176" s="2"/>
      <c r="AT176" s="55"/>
      <c r="AU176" s="55"/>
      <c r="AV176" s="55"/>
      <c r="AW176" s="2"/>
      <c r="AX176" s="2"/>
      <c r="AY176" s="56"/>
      <c r="AZ176" s="57"/>
      <c r="BA176" s="2"/>
      <c r="BB176" s="2"/>
      <c r="BC176" s="27"/>
      <c r="BD176" s="27"/>
      <c r="BE176" s="27"/>
      <c r="BF176" s="2"/>
      <c r="BG176" s="2"/>
      <c r="BH176" s="58"/>
      <c r="BI176" s="59"/>
      <c r="BJ176" s="2"/>
      <c r="BK176" s="2"/>
    </row>
    <row r="177" spans="1:63" ht="4.0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2"/>
      <c r="AO177" s="2"/>
      <c r="AP177" s="40"/>
      <c r="AQ177" s="55"/>
      <c r="AR177" s="2"/>
      <c r="AS177" s="2"/>
      <c r="AT177" s="55"/>
      <c r="AU177" s="55"/>
      <c r="AV177" s="55"/>
      <c r="AW177" s="2"/>
      <c r="AX177" s="2"/>
      <c r="AY177" s="56"/>
      <c r="AZ177" s="57"/>
      <c r="BA177" s="2"/>
      <c r="BB177" s="2"/>
      <c r="BC177" s="27"/>
      <c r="BD177" s="27"/>
      <c r="BE177" s="27"/>
      <c r="BF177" s="2"/>
      <c r="BG177" s="2"/>
      <c r="BH177" s="58"/>
      <c r="BI177" s="59"/>
      <c r="BJ177" s="2"/>
      <c r="BK177" s="2"/>
    </row>
    <row r="178" spans="1:63" ht="4.0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2"/>
      <c r="AO178" s="2"/>
      <c r="AP178" s="40"/>
      <c r="AQ178" s="55"/>
      <c r="AR178" s="2"/>
      <c r="AS178" s="2"/>
      <c r="AT178" s="55"/>
      <c r="AU178" s="55"/>
      <c r="AV178" s="55"/>
      <c r="AW178" s="2"/>
      <c r="AX178" s="2"/>
      <c r="AY178" s="56"/>
      <c r="AZ178" s="57"/>
      <c r="BA178" s="2"/>
      <c r="BB178" s="2"/>
      <c r="BC178" s="27"/>
      <c r="BD178" s="27"/>
      <c r="BE178" s="27"/>
      <c r="BF178" s="2"/>
      <c r="BG178" s="2"/>
      <c r="BH178" s="58"/>
      <c r="BI178" s="59"/>
      <c r="BJ178" s="2"/>
      <c r="BK178" s="2"/>
    </row>
    <row r="180" spans="1:63" ht="10.25" hidden="1" customHeight="1" x14ac:dyDescent="0.3">
      <c r="J180" s="675"/>
      <c r="K180" s="675"/>
      <c r="L180" s="675"/>
      <c r="M180" s="675"/>
      <c r="N180" s="675"/>
      <c r="O180" s="675"/>
      <c r="P180" s="675"/>
      <c r="Q180" s="675"/>
      <c r="R180" s="675"/>
      <c r="S180" s="675"/>
      <c r="T180" s="675"/>
      <c r="U180" s="675"/>
      <c r="V180" s="675"/>
      <c r="W180" s="675"/>
      <c r="X180" s="675"/>
      <c r="Y180" s="675"/>
      <c r="Z180" s="675"/>
      <c r="AA180" s="675"/>
      <c r="AB180" s="675"/>
      <c r="AC180" s="675"/>
      <c r="AD180" s="675"/>
      <c r="AE180" s="675"/>
      <c r="AF180" s="675"/>
      <c r="AG180" s="675"/>
      <c r="AH180" s="675"/>
      <c r="AI180" s="675"/>
      <c r="AJ180" s="675"/>
      <c r="AK180" s="675"/>
      <c r="AL180" s="675"/>
      <c r="AM180" s="67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0954-DADE-458C-BFDF-8EA5864123BE}">
  <dimension ref="A1:BM178"/>
  <sheetViews>
    <sheetView zoomScale="105" workbookViewId="0">
      <pane xSplit="8" ySplit="11" topLeftCell="Z35" activePane="bottomRight" state="frozen"/>
      <selection pane="topRight" activeCell="I1" sqref="I1"/>
      <selection pane="bottomLeft" activeCell="A12" sqref="A12"/>
      <selection pane="bottomRight" activeCell="AK10" sqref="AK10"/>
    </sheetView>
  </sheetViews>
  <sheetFormatPr baseColWidth="10" defaultColWidth="0" defaultRowHeight="10.15" zeroHeight="1" x14ac:dyDescent="0.3"/>
  <cols>
    <col min="1" max="2" width="0.9140625" customWidth="1"/>
    <col min="3" max="7" width="2.9140625" customWidth="1"/>
    <col min="8" max="8" width="43.25" customWidth="1"/>
    <col min="9" max="9" width="0.9140625" customWidth="1"/>
    <col min="10" max="39" width="9.58203125" customWidth="1"/>
    <col min="40" max="41" width="0.9140625" customWidth="1"/>
    <col min="42" max="43" width="9.08203125" customWidth="1"/>
    <col min="44" max="45" width="0.9140625" customWidth="1"/>
    <col min="46" max="48" width="9.58203125" customWidth="1"/>
    <col min="49" max="50" width="0.9140625" customWidth="1"/>
    <col min="51" max="52" width="9.58203125" customWidth="1"/>
    <col min="53" max="54" width="0.9140625" customWidth="1"/>
    <col min="55" max="57" width="9.58203125" customWidth="1"/>
    <col min="58" max="59" width="0.9140625" customWidth="1"/>
    <col min="60" max="61" width="9.58203125" customWidth="1"/>
    <col min="62" max="63" width="0.9140625" customWidth="1"/>
    <col min="64" max="65" width="0" hidden="1" customWidth="1"/>
    <col min="66" max="16384" width="9.08203125" hidden="1"/>
  </cols>
  <sheetData>
    <row r="1" spans="1:63" ht="4.0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4.0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3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x14ac:dyDescent="0.3">
      <c r="A4" s="1"/>
      <c r="B4" s="2"/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x14ac:dyDescent="0.3">
      <c r="A5" s="1"/>
      <c r="B5" s="2"/>
      <c r="C5" s="229" t="s">
        <v>154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x14ac:dyDescent="0.3">
      <c r="A6" s="1"/>
      <c r="B6" s="2"/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448">
        <v>0</v>
      </c>
      <c r="W6" s="448">
        <v>0</v>
      </c>
      <c r="X6" s="448">
        <v>0</v>
      </c>
      <c r="Y6" s="448">
        <v>0</v>
      </c>
      <c r="Z6" s="448">
        <v>0</v>
      </c>
      <c r="AA6" s="448">
        <v>0</v>
      </c>
      <c r="AB6" s="448">
        <v>0</v>
      </c>
      <c r="AC6" s="448">
        <v>0</v>
      </c>
      <c r="AD6" s="448">
        <v>0</v>
      </c>
      <c r="AE6" s="448">
        <v>0</v>
      </c>
      <c r="AF6" s="448">
        <v>0</v>
      </c>
      <c r="AG6" s="448">
        <v>0</v>
      </c>
      <c r="AH6" s="448">
        <v>0</v>
      </c>
      <c r="AI6" s="448">
        <v>0</v>
      </c>
      <c r="AJ6" s="448">
        <v>0</v>
      </c>
      <c r="AK6" s="448">
        <v>0</v>
      </c>
      <c r="AL6" s="448">
        <v>0</v>
      </c>
      <c r="AM6" s="448">
        <v>0</v>
      </c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4.05" customHeight="1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x14ac:dyDescent="0.3">
      <c r="A8" s="4"/>
      <c r="B8" s="5"/>
      <c r="C8" s="2" t="s">
        <v>2</v>
      </c>
      <c r="D8" s="5"/>
      <c r="E8" s="5"/>
      <c r="F8" s="5"/>
      <c r="G8" s="5"/>
      <c r="H8" s="5"/>
      <c r="I8" s="5"/>
      <c r="J8" s="11">
        <v>18.951850000000004</v>
      </c>
      <c r="K8" s="11">
        <v>18.582999999999998</v>
      </c>
      <c r="L8" s="11">
        <v>18.405999999999999</v>
      </c>
      <c r="M8" s="11">
        <v>18.051400000000001</v>
      </c>
      <c r="N8" s="11">
        <v>17.7121</v>
      </c>
      <c r="O8" s="11">
        <v>17.232199999999999</v>
      </c>
      <c r="P8" s="11">
        <v>16.9071</v>
      </c>
      <c r="Q8" s="11">
        <v>16.973800000000001</v>
      </c>
      <c r="R8" s="11">
        <v>17.2865</v>
      </c>
      <c r="S8" s="11">
        <v>18.073599999999999</v>
      </c>
      <c r="T8" s="11">
        <v>17.361499999999999</v>
      </c>
      <c r="U8" s="11">
        <v>17.154399999999999</v>
      </c>
      <c r="V8" s="11">
        <v>17.0441</v>
      </c>
      <c r="W8" s="11">
        <v>17.0792</v>
      </c>
      <c r="X8" s="11">
        <v>16.757899999999999</v>
      </c>
      <c r="Y8" s="11">
        <v>16.799299999999999</v>
      </c>
      <c r="Z8" s="11">
        <v>16.783799999999999</v>
      </c>
      <c r="AA8" s="11">
        <v>18.164200000000001</v>
      </c>
      <c r="AB8" s="11">
        <v>18.089700000000001</v>
      </c>
      <c r="AC8" s="11">
        <v>19.127099999999999</v>
      </c>
      <c r="AD8" s="11">
        <v>19.587700000000002</v>
      </c>
      <c r="AE8" s="11">
        <v>19.655100000000001</v>
      </c>
      <c r="AF8" s="11">
        <v>20.295500000000001</v>
      </c>
      <c r="AG8" s="11">
        <v>20.235099999999999</v>
      </c>
      <c r="AH8" s="11">
        <v>20.562200000000001</v>
      </c>
      <c r="AI8" s="11">
        <v>20.450099999999999</v>
      </c>
      <c r="AJ8" s="11">
        <v>20.562200000000001</v>
      </c>
      <c r="AK8" s="11">
        <v>19.986999999999998</v>
      </c>
      <c r="AL8" s="11">
        <v>19.4407</v>
      </c>
      <c r="AM8" s="11">
        <v>19.986999999999998</v>
      </c>
      <c r="AN8" s="5"/>
      <c r="AO8" s="5"/>
      <c r="AP8" s="12" t="s">
        <v>10</v>
      </c>
      <c r="AQ8" s="13"/>
      <c r="AR8" s="14"/>
      <c r="AS8" s="14"/>
      <c r="AT8" s="12" t="s">
        <v>11</v>
      </c>
      <c r="AU8" s="12"/>
      <c r="AV8" s="12"/>
      <c r="AW8" s="14"/>
      <c r="AX8" s="14"/>
      <c r="AY8" s="12" t="s">
        <v>10</v>
      </c>
      <c r="AZ8" s="13"/>
      <c r="BA8" s="14"/>
      <c r="BB8" s="14"/>
      <c r="BC8" s="12" t="s">
        <v>12</v>
      </c>
      <c r="BD8" s="13"/>
      <c r="BE8" s="13"/>
      <c r="BF8" s="14"/>
      <c r="BG8" s="14"/>
      <c r="BH8" s="12" t="s">
        <v>10</v>
      </c>
      <c r="BI8" s="13"/>
      <c r="BJ8" s="14"/>
      <c r="BK8" s="14"/>
    </row>
    <row r="9" spans="1:63" ht="4.05" customHeight="1" x14ac:dyDescent="0.3">
      <c r="A9" s="1"/>
      <c r="B9" s="2"/>
      <c r="C9" s="2"/>
      <c r="D9" s="2"/>
      <c r="E9" s="2"/>
      <c r="F9" s="2"/>
      <c r="G9" s="2"/>
      <c r="H9" s="2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2"/>
      <c r="AO9" s="2"/>
      <c r="AP9" s="16"/>
      <c r="AQ9" s="17"/>
      <c r="AR9" s="18"/>
      <c r="AS9" s="18"/>
      <c r="AT9" s="16"/>
      <c r="AU9" s="16"/>
      <c r="AV9" s="16"/>
      <c r="AW9" s="18"/>
      <c r="AX9" s="18"/>
      <c r="AY9" s="16"/>
      <c r="AZ9" s="17"/>
      <c r="BA9" s="18"/>
      <c r="BB9" s="18"/>
      <c r="BC9" s="16"/>
      <c r="BD9" s="17"/>
      <c r="BE9" s="17"/>
      <c r="BF9" s="18"/>
      <c r="BG9" s="18"/>
      <c r="BH9" s="16"/>
      <c r="BI9" s="17"/>
      <c r="BJ9" s="18"/>
      <c r="BK9" s="18"/>
    </row>
    <row r="10" spans="1:63" x14ac:dyDescent="0.3">
      <c r="A10" s="1"/>
      <c r="B10" s="2"/>
      <c r="C10" s="6" t="s">
        <v>3</v>
      </c>
      <c r="D10" s="7"/>
      <c r="E10" s="7"/>
      <c r="F10" s="7"/>
      <c r="G10" s="7"/>
      <c r="H10" s="7"/>
      <c r="I10" s="7"/>
      <c r="J10" s="7">
        <v>44957</v>
      </c>
      <c r="K10" s="7">
        <v>44985</v>
      </c>
      <c r="L10" s="7">
        <v>45016</v>
      </c>
      <c r="M10" s="7">
        <v>45046</v>
      </c>
      <c r="N10" s="7">
        <v>45077</v>
      </c>
      <c r="O10" s="7">
        <v>45107</v>
      </c>
      <c r="P10" s="7">
        <v>45138</v>
      </c>
      <c r="Q10" s="7">
        <v>45169</v>
      </c>
      <c r="R10" s="7">
        <v>45199</v>
      </c>
      <c r="S10" s="7">
        <v>45230</v>
      </c>
      <c r="T10" s="7">
        <v>45260</v>
      </c>
      <c r="U10" s="7">
        <v>45291</v>
      </c>
      <c r="V10" s="7">
        <v>45322</v>
      </c>
      <c r="W10" s="7">
        <v>45351</v>
      </c>
      <c r="X10" s="7">
        <v>45382</v>
      </c>
      <c r="Y10" s="7">
        <v>45412</v>
      </c>
      <c r="Z10" s="7">
        <v>45443</v>
      </c>
      <c r="AA10" s="7">
        <v>45473</v>
      </c>
      <c r="AB10" s="7">
        <v>45504</v>
      </c>
      <c r="AC10" s="7">
        <v>45535</v>
      </c>
      <c r="AD10" s="7">
        <v>45565</v>
      </c>
      <c r="AE10" s="7">
        <v>45596</v>
      </c>
      <c r="AF10" s="7">
        <v>45626</v>
      </c>
      <c r="AG10" s="7">
        <v>45657</v>
      </c>
      <c r="AH10" s="7">
        <v>45688</v>
      </c>
      <c r="AI10" s="7">
        <v>45716</v>
      </c>
      <c r="AJ10" s="7">
        <v>45747</v>
      </c>
      <c r="AK10" s="7">
        <v>45777</v>
      </c>
      <c r="AL10" s="7">
        <v>45808</v>
      </c>
      <c r="AM10" s="7">
        <v>45838</v>
      </c>
      <c r="AN10" s="18"/>
      <c r="AO10" s="18"/>
      <c r="AP10" s="7" t="s">
        <v>13</v>
      </c>
      <c r="AQ10" s="7" t="s">
        <v>14</v>
      </c>
      <c r="AR10" s="18"/>
      <c r="AS10" s="18"/>
      <c r="AT10" s="7">
        <v>45777</v>
      </c>
      <c r="AU10" s="7">
        <v>45808</v>
      </c>
      <c r="AV10" s="7">
        <v>45838</v>
      </c>
      <c r="AW10" s="18"/>
      <c r="AX10" s="18"/>
      <c r="AY10" s="7" t="s">
        <v>13</v>
      </c>
      <c r="AZ10" s="7" t="s">
        <v>14</v>
      </c>
      <c r="BA10" s="18"/>
      <c r="BB10" s="18"/>
      <c r="BC10" s="7">
        <v>45777</v>
      </c>
      <c r="BD10" s="7">
        <v>45808</v>
      </c>
      <c r="BE10" s="7">
        <v>45838</v>
      </c>
      <c r="BF10" s="18"/>
      <c r="BG10" s="18"/>
      <c r="BH10" s="7" t="s">
        <v>13</v>
      </c>
      <c r="BI10" s="7" t="s">
        <v>14</v>
      </c>
      <c r="BJ10" s="2"/>
      <c r="BK10" s="2"/>
    </row>
    <row r="11" spans="1:63" ht="4.05" customHeight="1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x14ac:dyDescent="0.3">
      <c r="A12" s="1"/>
      <c r="B12" s="2"/>
      <c r="C12" s="8" t="s">
        <v>4</v>
      </c>
      <c r="D12" s="8"/>
      <c r="E12" s="8"/>
      <c r="F12" s="8"/>
      <c r="G12" s="8"/>
      <c r="H12" s="8"/>
      <c r="I12" s="8"/>
      <c r="J12" s="19">
        <v>14005</v>
      </c>
      <c r="K12" s="19">
        <v>14031</v>
      </c>
      <c r="L12" s="19">
        <v>14392</v>
      </c>
      <c r="M12" s="19">
        <v>14956</v>
      </c>
      <c r="N12" s="19">
        <v>15332</v>
      </c>
      <c r="O12" s="19">
        <v>15289</v>
      </c>
      <c r="P12" s="19">
        <v>14123</v>
      </c>
      <c r="Q12" s="19">
        <v>13135</v>
      </c>
      <c r="R12" s="19">
        <v>12463</v>
      </c>
      <c r="S12" s="19">
        <v>11983</v>
      </c>
      <c r="T12" s="19">
        <v>10186</v>
      </c>
      <c r="U12" s="19">
        <v>9230</v>
      </c>
      <c r="V12" s="19">
        <v>8937</v>
      </c>
      <c r="W12" s="19">
        <v>9005</v>
      </c>
      <c r="X12" s="19">
        <v>9005</v>
      </c>
      <c r="Y12" s="19">
        <v>8696</v>
      </c>
      <c r="Z12" s="19">
        <v>8353</v>
      </c>
      <c r="AA12" s="19">
        <v>9361</v>
      </c>
      <c r="AB12" s="19">
        <v>9796</v>
      </c>
      <c r="AC12" s="19">
        <v>10247</v>
      </c>
      <c r="AD12" s="19">
        <v>10326</v>
      </c>
      <c r="AE12" s="19">
        <v>10647</v>
      </c>
      <c r="AF12" s="19">
        <v>10417</v>
      </c>
      <c r="AG12" s="19">
        <v>8799</v>
      </c>
      <c r="AH12" s="19">
        <v>7157</v>
      </c>
      <c r="AI12" s="19">
        <v>5679</v>
      </c>
      <c r="AJ12" s="19">
        <v>6029</v>
      </c>
      <c r="AK12" s="19">
        <v>6619</v>
      </c>
      <c r="AL12" s="19">
        <v>6803</v>
      </c>
      <c r="AM12" s="19">
        <v>6985</v>
      </c>
      <c r="AN12" s="2"/>
      <c r="AO12" s="2"/>
      <c r="AP12" s="20">
        <v>182</v>
      </c>
      <c r="AQ12" s="21">
        <v>2.6752903130971631E-2</v>
      </c>
      <c r="AR12" s="2"/>
      <c r="AS12" s="2"/>
      <c r="AT12" s="20">
        <v>6619</v>
      </c>
      <c r="AU12" s="20">
        <v>6803</v>
      </c>
      <c r="AV12" s="20">
        <v>6985</v>
      </c>
      <c r="AW12" s="2"/>
      <c r="AX12" s="2"/>
      <c r="AY12" s="20">
        <v>182</v>
      </c>
      <c r="AZ12" s="22">
        <v>2.6752903130971631E-2</v>
      </c>
      <c r="BA12" s="2"/>
      <c r="BB12" s="2"/>
      <c r="BC12" s="20">
        <v>6619</v>
      </c>
      <c r="BD12" s="20">
        <v>6803</v>
      </c>
      <c r="BE12" s="20">
        <v>6985</v>
      </c>
      <c r="BF12" s="2"/>
      <c r="BG12" s="2"/>
      <c r="BH12" s="20">
        <v>182</v>
      </c>
      <c r="BI12" s="23">
        <v>2.6752903130971631E-2</v>
      </c>
      <c r="BJ12" s="2"/>
      <c r="BK12" s="2"/>
    </row>
    <row r="13" spans="1:63" x14ac:dyDescent="0.3">
      <c r="A13" s="1"/>
      <c r="B13" s="2"/>
      <c r="C13" s="9" t="s">
        <v>5</v>
      </c>
      <c r="D13" s="9"/>
      <c r="E13" s="9"/>
      <c r="F13" s="9"/>
      <c r="G13" s="9"/>
      <c r="H13" s="9"/>
      <c r="I13" s="9"/>
      <c r="J13" s="24">
        <v>2414</v>
      </c>
      <c r="K13" s="24">
        <v>2447</v>
      </c>
      <c r="L13" s="24">
        <v>2892</v>
      </c>
      <c r="M13" s="24">
        <v>2455</v>
      </c>
      <c r="N13" s="24">
        <v>2019</v>
      </c>
      <c r="O13" s="24">
        <v>991</v>
      </c>
      <c r="P13" s="24">
        <v>1150</v>
      </c>
      <c r="Q13" s="24">
        <v>1396</v>
      </c>
      <c r="R13" s="24">
        <v>1577</v>
      </c>
      <c r="S13" s="24">
        <v>1036</v>
      </c>
      <c r="T13" s="24">
        <v>2084</v>
      </c>
      <c r="U13" s="24">
        <v>2533</v>
      </c>
      <c r="V13" s="24">
        <v>2924</v>
      </c>
      <c r="W13" s="24">
        <v>2792</v>
      </c>
      <c r="X13" s="24">
        <v>3239</v>
      </c>
      <c r="Y13" s="24">
        <v>3041</v>
      </c>
      <c r="Z13" s="24">
        <v>4043</v>
      </c>
      <c r="AA13" s="24">
        <v>4174</v>
      </c>
      <c r="AB13" s="24">
        <v>3914</v>
      </c>
      <c r="AC13" s="24">
        <v>3986</v>
      </c>
      <c r="AD13" s="24">
        <v>3825</v>
      </c>
      <c r="AE13" s="24">
        <v>3591</v>
      </c>
      <c r="AF13" s="24">
        <v>3422</v>
      </c>
      <c r="AG13" s="24">
        <v>3502</v>
      </c>
      <c r="AH13" s="24">
        <v>3600</v>
      </c>
      <c r="AI13" s="24">
        <v>4188</v>
      </c>
      <c r="AJ13" s="24">
        <v>5020</v>
      </c>
      <c r="AK13" s="24">
        <v>4630</v>
      </c>
      <c r="AL13" s="24">
        <v>5067</v>
      </c>
      <c r="AM13" s="24">
        <v>4980</v>
      </c>
      <c r="AN13" s="2"/>
      <c r="AO13" s="2"/>
      <c r="AP13" s="25">
        <v>-87</v>
      </c>
      <c r="AQ13" s="26">
        <v>-1.7169923031379514E-2</v>
      </c>
      <c r="AR13" s="2"/>
      <c r="AS13" s="2"/>
      <c r="AT13" s="25">
        <v>4630</v>
      </c>
      <c r="AU13" s="25">
        <v>5067</v>
      </c>
      <c r="AV13" s="25">
        <v>4980</v>
      </c>
      <c r="AW13" s="2"/>
      <c r="AX13" s="2"/>
      <c r="AY13" s="25">
        <v>-87</v>
      </c>
      <c r="AZ13" s="26">
        <v>-1.7169923031379514E-2</v>
      </c>
      <c r="BA13" s="2"/>
      <c r="BB13" s="2"/>
      <c r="BC13" s="25">
        <v>4630</v>
      </c>
      <c r="BD13" s="25">
        <v>5067</v>
      </c>
      <c r="BE13" s="25">
        <v>4980</v>
      </c>
      <c r="BF13" s="2"/>
      <c r="BG13" s="2"/>
      <c r="BH13" s="25">
        <v>-87</v>
      </c>
      <c r="BI13" s="26">
        <v>-1.7169923031379514E-2</v>
      </c>
      <c r="BJ13" s="2"/>
      <c r="BK13" s="2"/>
    </row>
    <row r="14" spans="1:63" x14ac:dyDescent="0.3">
      <c r="A14" s="1"/>
      <c r="B14" s="2"/>
      <c r="C14" s="9" t="s">
        <v>6</v>
      </c>
      <c r="D14" s="9"/>
      <c r="E14" s="9"/>
      <c r="F14" s="9"/>
      <c r="G14" s="9"/>
      <c r="H14" s="9"/>
      <c r="I14" s="9"/>
      <c r="J14" s="24">
        <v>2343</v>
      </c>
      <c r="K14" s="24">
        <v>2036</v>
      </c>
      <c r="L14" s="24">
        <v>2277</v>
      </c>
      <c r="M14" s="24">
        <v>2039</v>
      </c>
      <c r="N14" s="24">
        <v>2026</v>
      </c>
      <c r="O14" s="24">
        <v>2134</v>
      </c>
      <c r="P14" s="24">
        <v>2102</v>
      </c>
      <c r="Q14" s="24">
        <v>2042</v>
      </c>
      <c r="R14" s="24">
        <v>1946</v>
      </c>
      <c r="S14" s="24">
        <v>2808</v>
      </c>
      <c r="T14" s="24">
        <v>3021</v>
      </c>
      <c r="U14" s="24">
        <v>2821</v>
      </c>
      <c r="V14" s="24">
        <v>2851</v>
      </c>
      <c r="W14" s="24">
        <v>2695</v>
      </c>
      <c r="X14" s="24">
        <v>3487</v>
      </c>
      <c r="Y14" s="24">
        <v>3267</v>
      </c>
      <c r="Z14" s="24">
        <v>3273</v>
      </c>
      <c r="AA14" s="24">
        <v>3731</v>
      </c>
      <c r="AB14" s="24">
        <v>3440</v>
      </c>
      <c r="AC14" s="24">
        <v>3871</v>
      </c>
      <c r="AD14" s="24">
        <v>3462</v>
      </c>
      <c r="AE14" s="24">
        <v>3814</v>
      </c>
      <c r="AF14" s="24">
        <v>5034</v>
      </c>
      <c r="AG14" s="24">
        <v>5140</v>
      </c>
      <c r="AH14" s="24">
        <v>5073</v>
      </c>
      <c r="AI14" s="24">
        <v>3833</v>
      </c>
      <c r="AJ14" s="24">
        <v>4427</v>
      </c>
      <c r="AK14" s="24">
        <v>4449</v>
      </c>
      <c r="AL14" s="24">
        <v>4885</v>
      </c>
      <c r="AM14" s="24">
        <v>4735</v>
      </c>
      <c r="AN14" s="2"/>
      <c r="AO14" s="2"/>
      <c r="AP14" s="25">
        <v>-150</v>
      </c>
      <c r="AQ14" s="26">
        <v>-3.0706243602865915E-2</v>
      </c>
      <c r="AR14" s="2"/>
      <c r="AS14" s="2"/>
      <c r="AT14" s="25">
        <v>4449</v>
      </c>
      <c r="AU14" s="25">
        <v>4885</v>
      </c>
      <c r="AV14" s="25">
        <v>4735</v>
      </c>
      <c r="AW14" s="2"/>
      <c r="AX14" s="2"/>
      <c r="AY14" s="25">
        <v>-150</v>
      </c>
      <c r="AZ14" s="26">
        <v>-3.0706243602865915E-2</v>
      </c>
      <c r="BA14" s="2"/>
      <c r="BB14" s="2"/>
      <c r="BC14" s="25">
        <v>4449</v>
      </c>
      <c r="BD14" s="25">
        <v>4885</v>
      </c>
      <c r="BE14" s="25">
        <v>4735</v>
      </c>
      <c r="BF14" s="2"/>
      <c r="BG14" s="2"/>
      <c r="BH14" s="25">
        <v>-150</v>
      </c>
      <c r="BI14" s="26">
        <v>-3.0706243602865915E-2</v>
      </c>
      <c r="BJ14" s="2"/>
      <c r="BK14" s="2"/>
    </row>
    <row r="15" spans="1:63" x14ac:dyDescent="0.3">
      <c r="A15" s="1"/>
      <c r="B15" s="2"/>
      <c r="C15" s="9" t="s">
        <v>7</v>
      </c>
      <c r="D15" s="9"/>
      <c r="E15" s="9"/>
      <c r="F15" s="9"/>
      <c r="G15" s="9"/>
      <c r="H15" s="9"/>
      <c r="I15" s="9"/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5</v>
      </c>
      <c r="R15" s="24">
        <v>7</v>
      </c>
      <c r="S15" s="24">
        <v>0</v>
      </c>
      <c r="T15" s="24">
        <v>0</v>
      </c>
      <c r="U15" s="24">
        <v>0</v>
      </c>
      <c r="V15" s="24">
        <v>0</v>
      </c>
      <c r="W15" s="24">
        <v>15</v>
      </c>
      <c r="X15" s="24">
        <v>9</v>
      </c>
      <c r="Y15" s="24">
        <v>4</v>
      </c>
      <c r="Z15" s="24">
        <v>-291</v>
      </c>
      <c r="AA15" s="24">
        <v>5</v>
      </c>
      <c r="AB15" s="24">
        <v>-5</v>
      </c>
      <c r="AC15" s="24">
        <v>30</v>
      </c>
      <c r="AD15" s="24">
        <v>42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"/>
      <c r="AO15" s="2"/>
      <c r="AP15" s="25">
        <v>0</v>
      </c>
      <c r="AQ15" s="26">
        <v>0</v>
      </c>
      <c r="AR15" s="2"/>
      <c r="AS15" s="2"/>
      <c r="AT15" s="25">
        <v>0</v>
      </c>
      <c r="AU15" s="25">
        <v>0</v>
      </c>
      <c r="AV15" s="25">
        <v>0</v>
      </c>
      <c r="AW15" s="2"/>
      <c r="AX15" s="2"/>
      <c r="AY15" s="25">
        <v>0</v>
      </c>
      <c r="AZ15" s="26">
        <v>0</v>
      </c>
      <c r="BA15" s="2"/>
      <c r="BB15" s="2"/>
      <c r="BC15" s="25">
        <v>0</v>
      </c>
      <c r="BD15" s="25">
        <v>0</v>
      </c>
      <c r="BE15" s="25">
        <v>0</v>
      </c>
      <c r="BF15" s="2"/>
      <c r="BG15" s="2"/>
      <c r="BH15" s="25">
        <v>0</v>
      </c>
      <c r="BI15" s="26">
        <v>0</v>
      </c>
      <c r="BJ15" s="2"/>
      <c r="BK15" s="2"/>
    </row>
    <row r="16" spans="1:63" x14ac:dyDescent="0.3">
      <c r="A16" s="1"/>
      <c r="B16" s="2"/>
      <c r="C16" s="9" t="s">
        <v>8</v>
      </c>
      <c r="D16" s="9"/>
      <c r="E16" s="9"/>
      <c r="F16" s="9"/>
      <c r="G16" s="9"/>
      <c r="H16" s="9"/>
      <c r="I16" s="9"/>
      <c r="J16" s="24">
        <v>45</v>
      </c>
      <c r="K16" s="24">
        <v>50</v>
      </c>
      <c r="L16" s="24">
        <v>51</v>
      </c>
      <c r="M16" s="24">
        <v>40</v>
      </c>
      <c r="N16" s="24">
        <v>36</v>
      </c>
      <c r="O16" s="24">
        <v>23</v>
      </c>
      <c r="P16" s="24">
        <v>36</v>
      </c>
      <c r="Q16" s="24">
        <v>21</v>
      </c>
      <c r="R16" s="24">
        <v>104</v>
      </c>
      <c r="S16" s="24">
        <v>25</v>
      </c>
      <c r="T16" s="24">
        <v>19</v>
      </c>
      <c r="U16" s="24">
        <v>5</v>
      </c>
      <c r="V16" s="24">
        <v>5</v>
      </c>
      <c r="W16" s="24">
        <v>82</v>
      </c>
      <c r="X16" s="24">
        <v>52</v>
      </c>
      <c r="Y16" s="24">
        <v>113</v>
      </c>
      <c r="Z16" s="24">
        <v>53</v>
      </c>
      <c r="AA16" s="24">
        <v>3</v>
      </c>
      <c r="AB16" s="24">
        <v>28</v>
      </c>
      <c r="AC16" s="24">
        <v>6</v>
      </c>
      <c r="AD16" s="24">
        <v>0</v>
      </c>
      <c r="AE16" s="24">
        <v>6</v>
      </c>
      <c r="AF16" s="24">
        <v>6</v>
      </c>
      <c r="AG16" s="24">
        <v>4</v>
      </c>
      <c r="AH16" s="24">
        <v>5</v>
      </c>
      <c r="AI16" s="24">
        <v>5</v>
      </c>
      <c r="AJ16" s="24">
        <v>3</v>
      </c>
      <c r="AK16" s="24">
        <v>-3</v>
      </c>
      <c r="AL16" s="24">
        <v>0</v>
      </c>
      <c r="AM16" s="24">
        <v>0</v>
      </c>
      <c r="AN16" s="2"/>
      <c r="AO16" s="2"/>
      <c r="AP16" s="25">
        <v>0</v>
      </c>
      <c r="AQ16" s="26">
        <v>0</v>
      </c>
      <c r="AR16" s="2"/>
      <c r="AS16" s="2"/>
      <c r="AT16" s="25">
        <v>-3</v>
      </c>
      <c r="AU16" s="25">
        <v>0</v>
      </c>
      <c r="AV16" s="25">
        <v>0</v>
      </c>
      <c r="AW16" s="2"/>
      <c r="AX16" s="2"/>
      <c r="AY16" s="25">
        <v>0</v>
      </c>
      <c r="AZ16" s="26">
        <v>0</v>
      </c>
      <c r="BA16" s="2"/>
      <c r="BB16" s="2"/>
      <c r="BC16" s="25">
        <v>-3</v>
      </c>
      <c r="BD16" s="25">
        <v>0</v>
      </c>
      <c r="BE16" s="25">
        <v>0</v>
      </c>
      <c r="BF16" s="2"/>
      <c r="BG16" s="2"/>
      <c r="BH16" s="25">
        <v>0</v>
      </c>
      <c r="BI16" s="26">
        <v>0</v>
      </c>
      <c r="BJ16" s="2"/>
      <c r="BK16" s="2"/>
    </row>
    <row r="17" spans="1:63" x14ac:dyDescent="0.3">
      <c r="A17" s="1"/>
      <c r="B17" s="2"/>
      <c r="C17" s="8" t="s">
        <v>9</v>
      </c>
      <c r="D17" s="8"/>
      <c r="E17" s="8"/>
      <c r="F17" s="8"/>
      <c r="G17" s="8"/>
      <c r="H17" s="8"/>
      <c r="I17" s="8"/>
      <c r="J17" s="19">
        <v>14031</v>
      </c>
      <c r="K17" s="19">
        <v>14392</v>
      </c>
      <c r="L17" s="19">
        <v>14956</v>
      </c>
      <c r="M17" s="19">
        <v>15332</v>
      </c>
      <c r="N17" s="19">
        <v>15289</v>
      </c>
      <c r="O17" s="19">
        <v>14123</v>
      </c>
      <c r="P17" s="19">
        <v>13135</v>
      </c>
      <c r="Q17" s="19">
        <v>12463</v>
      </c>
      <c r="R17" s="19">
        <v>11983</v>
      </c>
      <c r="S17" s="19">
        <v>10186</v>
      </c>
      <c r="T17" s="19">
        <v>9230</v>
      </c>
      <c r="U17" s="19">
        <v>8937</v>
      </c>
      <c r="V17" s="19">
        <v>9005</v>
      </c>
      <c r="W17" s="19">
        <v>9005</v>
      </c>
      <c r="X17" s="19">
        <v>8696</v>
      </c>
      <c r="Y17" s="19">
        <v>8353</v>
      </c>
      <c r="Z17" s="19">
        <v>9361</v>
      </c>
      <c r="AA17" s="19">
        <v>9796</v>
      </c>
      <c r="AB17" s="19">
        <v>10247</v>
      </c>
      <c r="AC17" s="19">
        <v>10326</v>
      </c>
      <c r="AD17" s="19">
        <v>10647</v>
      </c>
      <c r="AE17" s="19">
        <v>10417</v>
      </c>
      <c r="AF17" s="19">
        <v>8799</v>
      </c>
      <c r="AG17" s="19">
        <v>7157</v>
      </c>
      <c r="AH17" s="19">
        <v>5679</v>
      </c>
      <c r="AI17" s="19">
        <v>6029</v>
      </c>
      <c r="AJ17" s="19">
        <v>6619</v>
      </c>
      <c r="AK17" s="19">
        <v>6803</v>
      </c>
      <c r="AL17" s="19">
        <v>6985</v>
      </c>
      <c r="AM17" s="19">
        <v>7230</v>
      </c>
      <c r="AN17" s="2"/>
      <c r="AO17" s="2"/>
      <c r="AP17" s="20">
        <v>245</v>
      </c>
      <c r="AQ17" s="23">
        <v>3.5075161059413031E-2</v>
      </c>
      <c r="AR17" s="2"/>
      <c r="AS17" s="2"/>
      <c r="AT17" s="20">
        <v>6803</v>
      </c>
      <c r="AU17" s="20">
        <v>6985</v>
      </c>
      <c r="AV17" s="20">
        <v>7230</v>
      </c>
      <c r="AW17" s="2"/>
      <c r="AX17" s="2"/>
      <c r="AY17" s="20">
        <v>245</v>
      </c>
      <c r="AZ17" s="23">
        <v>3.5075161059413031E-2</v>
      </c>
      <c r="BA17" s="2"/>
      <c r="BB17" s="2"/>
      <c r="BC17" s="20">
        <v>6803</v>
      </c>
      <c r="BD17" s="20">
        <v>6985</v>
      </c>
      <c r="BE17" s="20">
        <v>7230</v>
      </c>
      <c r="BF17" s="2"/>
      <c r="BG17" s="2"/>
      <c r="BH17" s="20">
        <v>245</v>
      </c>
      <c r="BI17" s="23">
        <v>3.5075161059413031E-2</v>
      </c>
      <c r="BJ17" s="2"/>
      <c r="BK17" s="2"/>
    </row>
    <row r="18" spans="1:63" ht="4.05" customHeight="1" x14ac:dyDescent="0.3">
      <c r="A18" s="1"/>
      <c r="B18" s="2"/>
      <c r="C18" s="2"/>
      <c r="D18" s="2"/>
      <c r="E18" s="2"/>
      <c r="F18" s="2"/>
      <c r="G18" s="2"/>
      <c r="H18" s="2"/>
      <c r="I18" s="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"/>
      <c r="AO18" s="2"/>
      <c r="AP18" s="25"/>
      <c r="AQ18" s="26"/>
      <c r="AR18" s="2"/>
      <c r="AS18" s="2"/>
      <c r="AT18" s="25"/>
      <c r="AU18" s="25"/>
      <c r="AV18" s="25"/>
      <c r="AW18" s="2"/>
      <c r="AX18" s="2"/>
      <c r="AY18" s="25"/>
      <c r="AZ18" s="26"/>
      <c r="BA18" s="2"/>
      <c r="BB18" s="2"/>
      <c r="BC18" s="25"/>
      <c r="BD18" s="25"/>
      <c r="BE18" s="25"/>
      <c r="BF18" s="2"/>
      <c r="BG18" s="2"/>
      <c r="BH18" s="25"/>
      <c r="BI18" s="26"/>
      <c r="BJ18" s="2"/>
      <c r="BK18" s="2"/>
    </row>
    <row r="19" spans="1:63" x14ac:dyDescent="0.3">
      <c r="A19" s="1"/>
      <c r="B19" s="2"/>
      <c r="C19" s="28" t="s">
        <v>5</v>
      </c>
      <c r="D19" s="29"/>
      <c r="E19" s="29"/>
      <c r="F19" s="29"/>
      <c r="G19" s="29"/>
      <c r="H19" s="29"/>
      <c r="I19" s="29"/>
      <c r="J19" s="31">
        <v>2414</v>
      </c>
      <c r="K19" s="31">
        <v>2447</v>
      </c>
      <c r="L19" s="31">
        <v>2892</v>
      </c>
      <c r="M19" s="31">
        <v>2455</v>
      </c>
      <c r="N19" s="31">
        <v>2019</v>
      </c>
      <c r="O19" s="31">
        <v>991</v>
      </c>
      <c r="P19" s="31">
        <v>1150</v>
      </c>
      <c r="Q19" s="31">
        <v>1396</v>
      </c>
      <c r="R19" s="31">
        <v>1577</v>
      </c>
      <c r="S19" s="31">
        <v>1036</v>
      </c>
      <c r="T19" s="31">
        <v>2084</v>
      </c>
      <c r="U19" s="31">
        <v>2533</v>
      </c>
      <c r="V19" s="31">
        <v>2924</v>
      </c>
      <c r="W19" s="31">
        <v>2792</v>
      </c>
      <c r="X19" s="31">
        <v>3239</v>
      </c>
      <c r="Y19" s="31">
        <v>3041</v>
      </c>
      <c r="Z19" s="31">
        <v>4043</v>
      </c>
      <c r="AA19" s="31">
        <v>4174</v>
      </c>
      <c r="AB19" s="31">
        <v>3914</v>
      </c>
      <c r="AC19" s="31">
        <v>3986</v>
      </c>
      <c r="AD19" s="31">
        <v>3825</v>
      </c>
      <c r="AE19" s="31">
        <v>3591</v>
      </c>
      <c r="AF19" s="31">
        <v>3422</v>
      </c>
      <c r="AG19" s="31">
        <v>3502</v>
      </c>
      <c r="AH19" s="31">
        <v>3600</v>
      </c>
      <c r="AI19" s="31">
        <v>4188</v>
      </c>
      <c r="AJ19" s="31">
        <v>5020</v>
      </c>
      <c r="AK19" s="31">
        <v>4630</v>
      </c>
      <c r="AL19" s="31">
        <v>5067</v>
      </c>
      <c r="AM19" s="31">
        <v>4980</v>
      </c>
      <c r="AN19" s="2"/>
      <c r="AO19" s="2"/>
      <c r="AP19" s="32">
        <v>-87</v>
      </c>
      <c r="AQ19" s="33">
        <v>-1.7169923031379514E-2</v>
      </c>
      <c r="AR19" s="2"/>
      <c r="AS19" s="2"/>
      <c r="AT19" s="34">
        <v>4630</v>
      </c>
      <c r="AU19" s="35">
        <v>5067</v>
      </c>
      <c r="AV19" s="36">
        <v>4980</v>
      </c>
      <c r="AW19" s="2"/>
      <c r="AX19" s="2"/>
      <c r="AY19" s="32">
        <v>-87</v>
      </c>
      <c r="AZ19" s="33">
        <v>-1.7169923031379514E-2</v>
      </c>
      <c r="BA19" s="2"/>
      <c r="BB19" s="2"/>
      <c r="BC19" s="32">
        <v>4630</v>
      </c>
      <c r="BD19" s="37">
        <v>5067</v>
      </c>
      <c r="BE19" s="38">
        <v>4980</v>
      </c>
      <c r="BF19" s="2"/>
      <c r="BG19" s="2"/>
      <c r="BH19" s="32">
        <v>-87</v>
      </c>
      <c r="BI19" s="33">
        <v>-1.7169923031379514E-2</v>
      </c>
      <c r="BJ19" s="2"/>
      <c r="BK19" s="2"/>
    </row>
    <row r="20" spans="1:63" ht="4.05" customHeight="1" x14ac:dyDescent="0.3">
      <c r="A20" s="1"/>
      <c r="B20" s="2"/>
      <c r="C20" s="30"/>
      <c r="D20" s="30"/>
      <c r="E20" s="30"/>
      <c r="F20" s="30"/>
      <c r="G20" s="30"/>
      <c r="H20" s="30"/>
      <c r="I20" s="30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2"/>
      <c r="AO20" s="2"/>
      <c r="AP20" s="40"/>
      <c r="AQ20" s="41"/>
      <c r="AR20" s="2"/>
      <c r="AS20" s="2"/>
      <c r="AT20" s="30"/>
      <c r="AU20" s="30"/>
      <c r="AV20" s="30"/>
      <c r="AW20" s="2"/>
      <c r="AX20" s="2"/>
      <c r="AY20" s="42"/>
      <c r="AZ20" s="41"/>
      <c r="BA20" s="2"/>
      <c r="BB20" s="2"/>
      <c r="BC20" s="42"/>
      <c r="BD20" s="42"/>
      <c r="BE20" s="42"/>
      <c r="BF20" s="2"/>
      <c r="BG20" s="2"/>
      <c r="BH20" s="42"/>
      <c r="BI20" s="41"/>
      <c r="BJ20" s="2"/>
      <c r="BK20" s="2"/>
    </row>
    <row r="21" spans="1:63" x14ac:dyDescent="0.3">
      <c r="A21" s="1"/>
      <c r="B21" s="2"/>
      <c r="C21" s="28" t="s">
        <v>15</v>
      </c>
      <c r="D21" s="29"/>
      <c r="E21" s="29"/>
      <c r="F21" s="29"/>
      <c r="G21" s="29"/>
      <c r="H21" s="29"/>
      <c r="I21" s="29"/>
      <c r="J21" s="31">
        <v>2343</v>
      </c>
      <c r="K21" s="31">
        <v>2036</v>
      </c>
      <c r="L21" s="31">
        <v>2277</v>
      </c>
      <c r="M21" s="31">
        <v>2039</v>
      </c>
      <c r="N21" s="31">
        <v>2026</v>
      </c>
      <c r="O21" s="31">
        <v>2134</v>
      </c>
      <c r="P21" s="31">
        <v>2102</v>
      </c>
      <c r="Q21" s="31">
        <v>2042</v>
      </c>
      <c r="R21" s="31">
        <v>1946</v>
      </c>
      <c r="S21" s="31">
        <v>2808</v>
      </c>
      <c r="T21" s="31">
        <v>3021</v>
      </c>
      <c r="U21" s="31">
        <v>2821</v>
      </c>
      <c r="V21" s="31">
        <v>2851</v>
      </c>
      <c r="W21" s="31">
        <v>2695</v>
      </c>
      <c r="X21" s="31">
        <v>3487</v>
      </c>
      <c r="Y21" s="31">
        <v>3267</v>
      </c>
      <c r="Z21" s="31">
        <v>3273</v>
      </c>
      <c r="AA21" s="31">
        <v>3731</v>
      </c>
      <c r="AB21" s="31">
        <v>3440</v>
      </c>
      <c r="AC21" s="31">
        <v>3871</v>
      </c>
      <c r="AD21" s="31">
        <v>3462</v>
      </c>
      <c r="AE21" s="31">
        <v>3814</v>
      </c>
      <c r="AF21" s="31">
        <v>5034</v>
      </c>
      <c r="AG21" s="31">
        <v>5140</v>
      </c>
      <c r="AH21" s="31">
        <v>5073</v>
      </c>
      <c r="AI21" s="31">
        <v>3833</v>
      </c>
      <c r="AJ21" s="31">
        <v>4427</v>
      </c>
      <c r="AK21" s="31">
        <v>4449</v>
      </c>
      <c r="AL21" s="31">
        <v>4885</v>
      </c>
      <c r="AM21" s="31">
        <v>4735</v>
      </c>
      <c r="AN21" s="2"/>
      <c r="AO21" s="2"/>
      <c r="AP21" s="32">
        <v>-150</v>
      </c>
      <c r="AQ21" s="33">
        <v>-3.0706243602865915E-2</v>
      </c>
      <c r="AR21" s="2"/>
      <c r="AS21" s="2"/>
      <c r="AT21" s="34">
        <v>4449</v>
      </c>
      <c r="AU21" s="35">
        <v>4885</v>
      </c>
      <c r="AV21" s="36">
        <v>4735</v>
      </c>
      <c r="AW21" s="2"/>
      <c r="AX21" s="2"/>
      <c r="AY21" s="32">
        <v>-150</v>
      </c>
      <c r="AZ21" s="33">
        <v>-3.0706243602865915E-2</v>
      </c>
      <c r="BA21" s="2"/>
      <c r="BB21" s="2"/>
      <c r="BC21" s="32">
        <v>4449</v>
      </c>
      <c r="BD21" s="37">
        <v>4885</v>
      </c>
      <c r="BE21" s="38">
        <v>4735</v>
      </c>
      <c r="BF21" s="2"/>
      <c r="BG21" s="2"/>
      <c r="BH21" s="32">
        <v>-150</v>
      </c>
      <c r="BI21" s="33">
        <v>-3.0706243602865915E-2</v>
      </c>
      <c r="BJ21" s="2"/>
      <c r="BK21" s="2"/>
    </row>
    <row r="22" spans="1:63" ht="4.05" customHeight="1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40"/>
      <c r="AQ22" s="41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42"/>
      <c r="BD22" s="42"/>
      <c r="BE22" s="42"/>
      <c r="BF22" s="2"/>
      <c r="BG22" s="2"/>
      <c r="BH22" s="2"/>
      <c r="BI22" s="2"/>
      <c r="BJ22" s="2"/>
      <c r="BK22" s="2"/>
    </row>
    <row r="23" spans="1:63" x14ac:dyDescent="0.3">
      <c r="A23" s="1"/>
      <c r="B23" s="2"/>
      <c r="C23" s="43" t="s">
        <v>16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>
        <f>AM23*20</f>
        <v>258226.42592231021</v>
      </c>
      <c r="AM23" s="43">
        <f>(AM29*10^6)/AM21</f>
        <v>12911.321296115511</v>
      </c>
      <c r="AN23" s="2"/>
      <c r="AO23" s="2"/>
      <c r="AP23" s="44"/>
      <c r="AQ23" s="45"/>
      <c r="AR23" s="2"/>
      <c r="AS23" s="2"/>
      <c r="AT23" s="43"/>
      <c r="AU23" s="43"/>
      <c r="AV23" s="43"/>
      <c r="AW23" s="2"/>
      <c r="AX23" s="2"/>
      <c r="AY23" s="43"/>
      <c r="AZ23" s="43"/>
      <c r="BA23" s="2"/>
      <c r="BB23" s="2"/>
      <c r="BC23" s="43"/>
      <c r="BD23" s="43"/>
      <c r="BE23" s="43"/>
      <c r="BF23" s="2"/>
      <c r="BG23" s="2"/>
      <c r="BH23" s="43"/>
      <c r="BI23" s="43"/>
      <c r="BJ23" s="2"/>
      <c r="BK23" s="2"/>
    </row>
    <row r="24" spans="1:63" ht="4.05" customHeight="1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40"/>
      <c r="AQ24" s="41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x14ac:dyDescent="0.3">
      <c r="A25" s="1"/>
      <c r="B25" s="2"/>
      <c r="C25" s="2" t="s">
        <v>17</v>
      </c>
      <c r="D25" s="2" t="s">
        <v>18</v>
      </c>
      <c r="E25" s="2"/>
      <c r="F25" s="2"/>
      <c r="G25" s="2"/>
      <c r="H25" s="2"/>
      <c r="I25" s="2"/>
      <c r="J25" s="10">
        <v>35.91223909486412</v>
      </c>
      <c r="K25" s="10">
        <v>32.944257104880727</v>
      </c>
      <c r="L25" s="10">
        <v>37.362354193197937</v>
      </c>
      <c r="M25" s="10">
        <v>33.555861402993358</v>
      </c>
      <c r="N25" s="10">
        <v>34.9267406913917</v>
      </c>
      <c r="O25" s="10">
        <v>38.381975115191317</v>
      </c>
      <c r="P25" s="10">
        <v>39.21849483767182</v>
      </c>
      <c r="Q25" s="10">
        <v>37.536843715019366</v>
      </c>
      <c r="R25" s="10">
        <v>35.822272951725438</v>
      </c>
      <c r="S25" s="10">
        <v>46.402257709587467</v>
      </c>
      <c r="T25" s="10">
        <v>51.301567828816765</v>
      </c>
      <c r="U25" s="10">
        <v>46.722109693722921</v>
      </c>
      <c r="V25" s="10">
        <v>47.934750134063975</v>
      </c>
      <c r="W25" s="10">
        <v>46.452523721251588</v>
      </c>
      <c r="X25" s="10">
        <v>57.22705099445637</v>
      </c>
      <c r="Y25" s="10">
        <v>51.418615939354602</v>
      </c>
      <c r="Z25" s="10">
        <v>51.13343341615132</v>
      </c>
      <c r="AA25" s="10">
        <v>54.70508081776245</v>
      </c>
      <c r="AB25" s="10">
        <v>49.856181340763023</v>
      </c>
      <c r="AC25" s="10">
        <v>49.397964286149062</v>
      </c>
      <c r="AD25" s="10">
        <v>47.007679747623094</v>
      </c>
      <c r="AE25" s="10">
        <v>48.722002162797381</v>
      </c>
      <c r="AF25" s="10">
        <v>58.614912021876755</v>
      </c>
      <c r="AG25" s="10">
        <v>59.701773193114917</v>
      </c>
      <c r="AH25" s="10">
        <v>54.422103469473107</v>
      </c>
      <c r="AI25" s="10">
        <v>43.930552879937025</v>
      </c>
      <c r="AJ25" s="10">
        <v>52.405252577324688</v>
      </c>
      <c r="AK25" s="10">
        <v>50.750044634012113</v>
      </c>
      <c r="AL25" s="10">
        <v>57.46111399743836</v>
      </c>
      <c r="AM25" s="10">
        <v>56.547833101836005</v>
      </c>
      <c r="AN25" s="2"/>
      <c r="AO25" s="2"/>
      <c r="AP25" s="46">
        <v>-0.91328089560235526</v>
      </c>
      <c r="AQ25" s="47">
        <v>-1.589389470665448E-2</v>
      </c>
      <c r="AR25" s="2"/>
      <c r="AS25" s="2"/>
      <c r="AT25" s="48">
        <v>0.76548132621374376</v>
      </c>
      <c r="AU25" s="48">
        <v>0.78022400258139168</v>
      </c>
      <c r="AV25" s="48">
        <v>0.76374585487487445</v>
      </c>
      <c r="AW25" s="2"/>
      <c r="AX25" s="2"/>
      <c r="AY25" s="49">
        <v>-1.6478147706517232E-2</v>
      </c>
      <c r="AZ25" s="50">
        <v>-2.1119765159747516E-2</v>
      </c>
      <c r="BA25" s="2"/>
      <c r="BB25" s="2"/>
      <c r="BC25" s="51">
        <v>11407.067798159611</v>
      </c>
      <c r="BD25" s="51">
        <v>11762.766427315939</v>
      </c>
      <c r="BE25" s="51">
        <v>11942.52019046167</v>
      </c>
      <c r="BF25" s="2"/>
      <c r="BG25" s="2"/>
      <c r="BH25" s="52">
        <v>179.75376314573077</v>
      </c>
      <c r="BI25" s="53">
        <v>1.5281589093557093E-2</v>
      </c>
      <c r="BJ25" s="2"/>
      <c r="BK25" s="2"/>
    </row>
    <row r="26" spans="1:63" x14ac:dyDescent="0.3">
      <c r="A26" s="1"/>
      <c r="B26" s="2"/>
      <c r="C26" s="2" t="s">
        <v>17</v>
      </c>
      <c r="D26" s="2" t="s">
        <v>19</v>
      </c>
      <c r="E26" s="2"/>
      <c r="F26" s="2"/>
      <c r="G26" s="2"/>
      <c r="H26" s="2"/>
      <c r="I26" s="2"/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1.0814764229585412</v>
      </c>
      <c r="V26" s="10">
        <v>0.37839835917450115</v>
      </c>
      <c r="W26" s="10">
        <v>0.34122568569183004</v>
      </c>
      <c r="X26" s="10">
        <v>1.8422347628892313</v>
      </c>
      <c r="Y26" s="10">
        <v>2.0858944247714555</v>
      </c>
      <c r="Z26" s="10">
        <v>1.7813690677915606</v>
      </c>
      <c r="AA26" s="10">
        <v>1.7299113624602238</v>
      </c>
      <c r="AB26" s="10">
        <v>2.2076552585172782</v>
      </c>
      <c r="AC26" s="10">
        <v>2.6130028320649403</v>
      </c>
      <c r="AD26" s="10">
        <v>1.8555585553439831</v>
      </c>
      <c r="AE26" s="10">
        <v>2.9649058224074167</v>
      </c>
      <c r="AF26" s="10">
        <v>3.0464939838880496</v>
      </c>
      <c r="AG26" s="10">
        <v>3.6730881878518051</v>
      </c>
      <c r="AH26" s="10">
        <v>5.6109570225948593</v>
      </c>
      <c r="AI26" s="10">
        <v>3.5826916797472879</v>
      </c>
      <c r="AJ26" s="10">
        <v>3.3574324486809322</v>
      </c>
      <c r="AK26" s="10">
        <v>4.7088697658477994</v>
      </c>
      <c r="AL26" s="10">
        <v>4.7608244317334236</v>
      </c>
      <c r="AM26" s="10">
        <v>4.5872732352709384</v>
      </c>
      <c r="AN26" s="2"/>
      <c r="AO26" s="2"/>
      <c r="AP26" s="54">
        <v>-0.17355119646248518</v>
      </c>
      <c r="AQ26" s="55">
        <v>-3.6454021556786315E-2</v>
      </c>
      <c r="AR26" s="2"/>
      <c r="AS26" s="2"/>
      <c r="AT26" s="55">
        <v>7.1025590210284151E-2</v>
      </c>
      <c r="AU26" s="55">
        <v>6.464388236329574E-2</v>
      </c>
      <c r="AV26" s="55">
        <v>6.1956590136835521E-2</v>
      </c>
      <c r="AW26" s="2"/>
      <c r="AX26" s="2"/>
      <c r="AY26" s="56">
        <v>-2.6872922264602195E-3</v>
      </c>
      <c r="AZ26" s="57">
        <v>-4.1570712157381833E-2</v>
      </c>
      <c r="BA26" s="2"/>
      <c r="BB26" s="2"/>
      <c r="BC26" s="27">
        <v>1058.4108262188804</v>
      </c>
      <c r="BD26" s="27">
        <v>974.58023167521469</v>
      </c>
      <c r="BE26" s="27">
        <v>968.80110565384132</v>
      </c>
      <c r="BF26" s="2"/>
      <c r="BG26" s="2"/>
      <c r="BH26" s="58">
        <v>-5.7791260213733722</v>
      </c>
      <c r="BI26" s="59">
        <v>-5.9298617328196581E-3</v>
      </c>
      <c r="BJ26" s="2"/>
      <c r="BK26" s="2"/>
    </row>
    <row r="27" spans="1:63" x14ac:dyDescent="0.3">
      <c r="A27" s="1"/>
      <c r="B27" s="2"/>
      <c r="C27" s="2" t="s">
        <v>17</v>
      </c>
      <c r="D27" s="2" t="s">
        <v>20</v>
      </c>
      <c r="E27" s="2"/>
      <c r="F27" s="2"/>
      <c r="G27" s="2"/>
      <c r="H27" s="2"/>
      <c r="I27" s="60"/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2"/>
      <c r="AO27" s="2"/>
      <c r="AP27" s="54">
        <v>0</v>
      </c>
      <c r="AQ27" s="55">
        <v>0</v>
      </c>
      <c r="AR27" s="2"/>
      <c r="AS27" s="2"/>
      <c r="AT27" s="55">
        <v>0</v>
      </c>
      <c r="AU27" s="55">
        <v>0</v>
      </c>
      <c r="AV27" s="55">
        <v>0</v>
      </c>
      <c r="AW27" s="2"/>
      <c r="AX27" s="2"/>
      <c r="AY27" s="56">
        <v>0</v>
      </c>
      <c r="AZ27" s="57">
        <v>0</v>
      </c>
      <c r="BA27" s="2"/>
      <c r="BB27" s="2"/>
      <c r="BC27" s="27">
        <v>0</v>
      </c>
      <c r="BD27" s="27">
        <v>0</v>
      </c>
      <c r="BE27" s="27">
        <v>0</v>
      </c>
      <c r="BF27" s="2"/>
      <c r="BG27" s="2"/>
      <c r="BH27" s="58">
        <v>0</v>
      </c>
      <c r="BI27" s="59">
        <v>0</v>
      </c>
      <c r="BJ27" s="2"/>
      <c r="BK27" s="2"/>
    </row>
    <row r="28" spans="1:63" x14ac:dyDescent="0.3">
      <c r="A28" s="1"/>
      <c r="B28" s="2"/>
      <c r="C28" s="2" t="s">
        <v>17</v>
      </c>
      <c r="D28" s="2" t="s">
        <v>21</v>
      </c>
      <c r="E28" s="2"/>
      <c r="F28" s="2"/>
      <c r="G28" s="2"/>
      <c r="H28" s="2"/>
      <c r="I28" s="60"/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0.95904503859068246</v>
      </c>
      <c r="V28" s="10">
        <v>1.5658592686032118</v>
      </c>
      <c r="W28" s="10">
        <v>0</v>
      </c>
      <c r="X28" s="10">
        <v>1.1317358976960226E-2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2"/>
      <c r="AO28" s="2"/>
      <c r="AP28" s="54">
        <v>0</v>
      </c>
      <c r="AQ28" s="55">
        <v>0</v>
      </c>
      <c r="AR28" s="2"/>
      <c r="AS28" s="2"/>
      <c r="AT28" s="55">
        <v>0</v>
      </c>
      <c r="AU28" s="55">
        <v>0</v>
      </c>
      <c r="AV28" s="55">
        <v>0</v>
      </c>
      <c r="AW28" s="2"/>
      <c r="AX28" s="2"/>
      <c r="AY28" s="56">
        <v>0</v>
      </c>
      <c r="AZ28" s="57">
        <v>0</v>
      </c>
      <c r="BA28" s="2"/>
      <c r="BB28" s="2"/>
      <c r="BC28" s="27">
        <v>0</v>
      </c>
      <c r="BD28" s="27">
        <v>0</v>
      </c>
      <c r="BE28" s="27">
        <v>0</v>
      </c>
      <c r="BF28" s="2"/>
      <c r="BG28" s="2"/>
      <c r="BH28" s="58">
        <v>0</v>
      </c>
      <c r="BI28" s="59">
        <v>0</v>
      </c>
      <c r="BJ28" s="2"/>
      <c r="BK28" s="2"/>
    </row>
    <row r="29" spans="1:63" x14ac:dyDescent="0.3">
      <c r="A29" s="1"/>
      <c r="B29" s="2"/>
      <c r="C29" s="61" t="s">
        <v>22</v>
      </c>
      <c r="D29" s="61" t="s">
        <v>23</v>
      </c>
      <c r="E29" s="61"/>
      <c r="F29" s="61"/>
      <c r="G29" s="61"/>
      <c r="H29" s="61"/>
      <c r="I29" s="61"/>
      <c r="J29" s="64">
        <v>35.91223909486412</v>
      </c>
      <c r="K29" s="64">
        <v>32.944257104880727</v>
      </c>
      <c r="L29" s="64">
        <v>37.362354193197937</v>
      </c>
      <c r="M29" s="64">
        <v>33.555861402993358</v>
      </c>
      <c r="N29" s="64">
        <v>34.9267406913917</v>
      </c>
      <c r="O29" s="64">
        <v>38.381975115191317</v>
      </c>
      <c r="P29" s="64">
        <v>39.21849483767182</v>
      </c>
      <c r="Q29" s="64">
        <v>37.536843715019366</v>
      </c>
      <c r="R29" s="64">
        <v>35.822272951725438</v>
      </c>
      <c r="S29" s="64">
        <v>46.402257709587467</v>
      </c>
      <c r="T29" s="64">
        <v>51.301567828816765</v>
      </c>
      <c r="U29" s="64">
        <v>48.762631155272139</v>
      </c>
      <c r="V29" s="64">
        <v>49.879007761841692</v>
      </c>
      <c r="W29" s="64">
        <v>46.793749406943419</v>
      </c>
      <c r="X29" s="64">
        <v>59.080603116322564</v>
      </c>
      <c r="Y29" s="64">
        <v>53.504510364126055</v>
      </c>
      <c r="Z29" s="64">
        <v>52.914802483942879</v>
      </c>
      <c r="AA29" s="64">
        <v>56.434992180222672</v>
      </c>
      <c r="AB29" s="64">
        <v>52.0638365992803</v>
      </c>
      <c r="AC29" s="64">
        <v>52.010967118214005</v>
      </c>
      <c r="AD29" s="64">
        <v>48.863238302967076</v>
      </c>
      <c r="AE29" s="64">
        <v>51.686907985204797</v>
      </c>
      <c r="AF29" s="64">
        <v>61.661406005764803</v>
      </c>
      <c r="AG29" s="64">
        <v>63.374861380966721</v>
      </c>
      <c r="AH29" s="64">
        <v>60.033060492067968</v>
      </c>
      <c r="AI29" s="64">
        <v>47.51324455968431</v>
      </c>
      <c r="AJ29" s="64">
        <v>55.76268502600562</v>
      </c>
      <c r="AK29" s="64">
        <v>55.458914399859914</v>
      </c>
      <c r="AL29" s="64">
        <v>62.221938429171786</v>
      </c>
      <c r="AM29" s="64">
        <v>61.135106337106947</v>
      </c>
      <c r="AN29" s="2"/>
      <c r="AO29" s="2"/>
      <c r="AP29" s="65">
        <v>-1.0868320920648387</v>
      </c>
      <c r="AQ29" s="66">
        <v>-1.7467024003149575E-2</v>
      </c>
      <c r="AR29" s="2"/>
      <c r="AS29" s="2"/>
      <c r="AT29" s="66">
        <v>0.83650691642402786</v>
      </c>
      <c r="AU29" s="66">
        <v>0.84486788494468745</v>
      </c>
      <c r="AV29" s="66">
        <v>0.82570244501171008</v>
      </c>
      <c r="AW29" s="2"/>
      <c r="AX29" s="2"/>
      <c r="AY29" s="67">
        <v>-1.9165439932977368E-2</v>
      </c>
      <c r="AZ29" s="68">
        <v>-2.2684540712814654E-2</v>
      </c>
      <c r="BA29" s="2"/>
      <c r="BB29" s="2"/>
      <c r="BC29" s="69">
        <v>12465.478624378491</v>
      </c>
      <c r="BD29" s="69">
        <v>12737.346658991153</v>
      </c>
      <c r="BE29" s="69">
        <v>12911.321296115511</v>
      </c>
      <c r="BF29" s="2"/>
      <c r="BG29" s="2"/>
      <c r="BH29" s="70">
        <v>173.9746371243582</v>
      </c>
      <c r="BI29" s="71">
        <v>1.3658624655673591E-2</v>
      </c>
      <c r="BJ29" s="2"/>
      <c r="BK29" s="2"/>
    </row>
    <row r="30" spans="1:63" x14ac:dyDescent="0.3">
      <c r="A30" s="1"/>
      <c r="B30" s="2"/>
      <c r="C30" s="62" t="s">
        <v>17</v>
      </c>
      <c r="D30" s="62" t="s">
        <v>24</v>
      </c>
      <c r="E30" s="62"/>
      <c r="F30" s="62"/>
      <c r="G30" s="62"/>
      <c r="H30" s="63"/>
      <c r="I30" s="63"/>
      <c r="J30" s="72">
        <v>5.9092109561862785</v>
      </c>
      <c r="K30" s="72">
        <v>5.2980033498358283</v>
      </c>
      <c r="L30" s="72">
        <v>6.7977145343909564</v>
      </c>
      <c r="M30" s="72">
        <v>6.1328564920172344</v>
      </c>
      <c r="N30" s="72">
        <v>6.6550274755675494</v>
      </c>
      <c r="O30" s="72">
        <v>6.7802216252132661</v>
      </c>
      <c r="P30" s="72">
        <v>7.1836580614062076</v>
      </c>
      <c r="Q30" s="72">
        <v>7.0958547514404717</v>
      </c>
      <c r="R30" s="72">
        <v>7.5232171978133282</v>
      </c>
      <c r="S30" s="72">
        <v>7.0778969834454974</v>
      </c>
      <c r="T30" s="72">
        <v>8.1484352648100629</v>
      </c>
      <c r="U30" s="72">
        <v>8.0424175062957595</v>
      </c>
      <c r="V30" s="72">
        <v>8.2876281258617368</v>
      </c>
      <c r="W30" s="72">
        <v>8.8188272641575693</v>
      </c>
      <c r="X30" s="72">
        <v>10.022591380184867</v>
      </c>
      <c r="Y30" s="72">
        <v>9.7826946753733779</v>
      </c>
      <c r="Z30" s="72">
        <v>9.8849166184058461</v>
      </c>
      <c r="AA30" s="72">
        <v>10.901705301086754</v>
      </c>
      <c r="AB30" s="72">
        <v>10.193643294803126</v>
      </c>
      <c r="AC30" s="72">
        <v>9.820759966007099</v>
      </c>
      <c r="AD30" s="72">
        <v>10.703930368816085</v>
      </c>
      <c r="AE30" s="72">
        <v>10.412722184572953</v>
      </c>
      <c r="AF30" s="72">
        <v>10.939667728314175</v>
      </c>
      <c r="AG30" s="72">
        <v>11.332823536824641</v>
      </c>
      <c r="AH30" s="72">
        <v>10.876251405491629</v>
      </c>
      <c r="AI30" s="72">
        <v>10.452179529684445</v>
      </c>
      <c r="AJ30" s="72">
        <v>11.314934059941466</v>
      </c>
      <c r="AK30" s="72">
        <v>10.839299411617551</v>
      </c>
      <c r="AL30" s="72">
        <v>11.425006303785359</v>
      </c>
      <c r="AM30" s="72">
        <v>12.905011512174626</v>
      </c>
      <c r="AN30" s="2"/>
      <c r="AO30" s="2"/>
      <c r="AP30" s="73">
        <v>1.480005208389267</v>
      </c>
      <c r="AQ30" s="74">
        <v>0.12954086580231541</v>
      </c>
      <c r="AR30" s="2"/>
      <c r="AS30" s="2"/>
      <c r="AT30" s="74">
        <v>0.16349308357597206</v>
      </c>
      <c r="AU30" s="74">
        <v>0.15513211505531266</v>
      </c>
      <c r="AV30" s="74">
        <v>0.17429755498829</v>
      </c>
      <c r="AW30" s="2"/>
      <c r="AX30" s="2"/>
      <c r="AY30" s="75">
        <v>1.9165439932977341E-2</v>
      </c>
      <c r="AZ30" s="76">
        <v>0.12354269730767137</v>
      </c>
      <c r="BA30" s="2"/>
      <c r="BB30" s="2"/>
      <c r="BC30" s="77">
        <v>2436.3451138722303</v>
      </c>
      <c r="BD30" s="77">
        <v>2338.7935115220794</v>
      </c>
      <c r="BE30" s="77">
        <v>2725.4512169323393</v>
      </c>
      <c r="BF30" s="2"/>
      <c r="BG30" s="2"/>
      <c r="BH30" s="78">
        <v>386.65770541025995</v>
      </c>
      <c r="BI30" s="79">
        <v>0.16532357538422635</v>
      </c>
      <c r="BJ30" s="2"/>
      <c r="BK30" s="2"/>
    </row>
    <row r="31" spans="1:63" x14ac:dyDescent="0.3">
      <c r="A31" s="1"/>
      <c r="B31" s="2"/>
      <c r="C31" s="1"/>
      <c r="D31" s="1"/>
      <c r="E31" s="1" t="s">
        <v>25</v>
      </c>
      <c r="F31" s="1"/>
      <c r="G31" s="1"/>
      <c r="H31" s="1"/>
      <c r="I31" s="1"/>
      <c r="J31" s="10">
        <v>5.3116667238290872E-2</v>
      </c>
      <c r="K31" s="10">
        <v>6.0490332562018932E-2</v>
      </c>
      <c r="L31" s="10">
        <v>3.8143895468868885E-2</v>
      </c>
      <c r="M31" s="10">
        <v>5.0667947084436553E-2</v>
      </c>
      <c r="N31" s="10">
        <v>7.988469125625984E-2</v>
      </c>
      <c r="O31" s="10">
        <v>8.1564185652441223E-2</v>
      </c>
      <c r="P31" s="10">
        <v>7.7902430931383923E-2</v>
      </c>
      <c r="Q31" s="10">
        <v>8.7830980687883559E-2</v>
      </c>
      <c r="R31" s="10">
        <v>8.2216345703294572E-2</v>
      </c>
      <c r="S31" s="10">
        <v>0.11494937975832162</v>
      </c>
      <c r="T31" s="10">
        <v>0.12817757336635674</v>
      </c>
      <c r="U31" s="10">
        <v>0.10178559028587406</v>
      </c>
      <c r="V31" s="10">
        <v>6.0426971796691979E-2</v>
      </c>
      <c r="W31" s="10">
        <v>5.2407258536699433E-2</v>
      </c>
      <c r="X31" s="10">
        <v>6.5560675860340492E-2</v>
      </c>
      <c r="Y31" s="10">
        <v>7.3043747060889466E-2</v>
      </c>
      <c r="Z31" s="10">
        <v>6.5782197118650146E-2</v>
      </c>
      <c r="AA31" s="10">
        <v>8.0953920899351481E-2</v>
      </c>
      <c r="AB31" s="10">
        <v>7.379702593188385E-2</v>
      </c>
      <c r="AC31" s="10">
        <v>6.9891518518518575E-2</v>
      </c>
      <c r="AD31" s="10">
        <v>0.10093204516622119</v>
      </c>
      <c r="AE31" s="10">
        <v>0.10517913467751375</v>
      </c>
      <c r="AF31" s="10">
        <v>9.5488257988223912E-2</v>
      </c>
      <c r="AG31" s="10">
        <v>9.505592510044425E-2</v>
      </c>
      <c r="AH31" s="10">
        <v>0.12334988230831331</v>
      </c>
      <c r="AI31" s="10">
        <v>0.10729094478755603</v>
      </c>
      <c r="AJ31" s="10">
        <v>0.109834720958747</v>
      </c>
      <c r="AK31" s="10">
        <v>8.7532850853054525E-2</v>
      </c>
      <c r="AL31" s="10">
        <v>9.6689530212389449E-2</v>
      </c>
      <c r="AM31" s="10">
        <v>9.0683768747865837E-2</v>
      </c>
      <c r="AN31" s="2"/>
      <c r="AO31" s="2"/>
      <c r="AP31" s="54">
        <v>-6.0057614645236124E-3</v>
      </c>
      <c r="AQ31" s="55">
        <v>-6.2113875735369493E-2</v>
      </c>
      <c r="AR31" s="2"/>
      <c r="AS31" s="2"/>
      <c r="AT31" s="55">
        <v>1.3202897306096193E-3</v>
      </c>
      <c r="AU31" s="55">
        <v>1.3128790415269014E-3</v>
      </c>
      <c r="AV31" s="55">
        <v>1.2247923339677093E-3</v>
      </c>
      <c r="AW31" s="2"/>
      <c r="AX31" s="2"/>
      <c r="AY31" s="56">
        <v>-8.8086707559192033E-5</v>
      </c>
      <c r="AZ31" s="57">
        <v>-6.7094305547558783E-2</v>
      </c>
      <c r="BA31" s="2"/>
      <c r="BB31" s="2"/>
      <c r="BC31" s="27">
        <v>19.674724848967077</v>
      </c>
      <c r="BD31" s="27">
        <v>19.793148456988629</v>
      </c>
      <c r="BE31" s="27">
        <v>19.151799101978003</v>
      </c>
      <c r="BF31" s="2"/>
      <c r="BG31" s="2"/>
      <c r="BH31" s="58">
        <v>-0.64134935501062529</v>
      </c>
      <c r="BI31" s="59">
        <v>-3.2402594079678902E-2</v>
      </c>
      <c r="BJ31" s="2"/>
      <c r="BK31" s="2"/>
    </row>
    <row r="32" spans="1:63" x14ac:dyDescent="0.3">
      <c r="A32" s="1"/>
      <c r="B32" s="2"/>
      <c r="C32" s="1"/>
      <c r="D32" s="1"/>
      <c r="E32" s="1" t="s">
        <v>26</v>
      </c>
      <c r="F32" s="1"/>
      <c r="G32" s="1"/>
      <c r="H32" s="1"/>
      <c r="I32" s="1"/>
      <c r="J32" s="10">
        <v>0.14758756058115696</v>
      </c>
      <c r="K32" s="10">
        <v>0.16185709411828014</v>
      </c>
      <c r="L32" s="10">
        <v>0.14742566228403783</v>
      </c>
      <c r="M32" s="10">
        <v>0.14544129485801655</v>
      </c>
      <c r="N32" s="10">
        <v>0.21492480338299808</v>
      </c>
      <c r="O32" s="10">
        <v>0.18054667076751646</v>
      </c>
      <c r="P32" s="10">
        <v>0.18005449604012522</v>
      </c>
      <c r="Q32" s="10">
        <v>0.1828855453699231</v>
      </c>
      <c r="R32" s="10">
        <v>0.1800942348075088</v>
      </c>
      <c r="S32" s="10">
        <v>0.17940729793732282</v>
      </c>
      <c r="T32" s="10">
        <v>0.22116501972755787</v>
      </c>
      <c r="U32" s="10">
        <v>0.24226375215688142</v>
      </c>
      <c r="V32" s="10">
        <v>0.21338103625301416</v>
      </c>
      <c r="W32" s="10">
        <v>0.49645256393742082</v>
      </c>
      <c r="X32" s="10">
        <v>0.38977336480107888</v>
      </c>
      <c r="Y32" s="10">
        <v>0.41971824064097918</v>
      </c>
      <c r="Z32" s="10">
        <v>0.40616068589949872</v>
      </c>
      <c r="AA32" s="10">
        <v>0.35979637969192124</v>
      </c>
      <c r="AB32" s="10">
        <v>0.34387146166050331</v>
      </c>
      <c r="AC32" s="10">
        <v>0.36039056215119197</v>
      </c>
      <c r="AD32" s="10">
        <v>0.45400717070606833</v>
      </c>
      <c r="AE32" s="10">
        <v>0.45029505675371839</v>
      </c>
      <c r="AF32" s="10">
        <v>0.45100414377571313</v>
      </c>
      <c r="AG32" s="10">
        <v>0.54986989636819184</v>
      </c>
      <c r="AH32" s="10">
        <v>0.465269826185914</v>
      </c>
      <c r="AI32" s="10">
        <v>0.58623899589733086</v>
      </c>
      <c r="AJ32" s="10">
        <v>0.51598488856148395</v>
      </c>
      <c r="AK32" s="10">
        <v>0.50648737579426628</v>
      </c>
      <c r="AL32" s="10">
        <v>0.49965664199334381</v>
      </c>
      <c r="AM32" s="10">
        <v>0.56849401539229338</v>
      </c>
      <c r="AN32" s="2"/>
      <c r="AO32" s="2"/>
      <c r="AP32" s="54">
        <v>6.8837373398949575E-2</v>
      </c>
      <c r="AQ32" s="55">
        <v>0.13776935522027264</v>
      </c>
      <c r="AR32" s="2"/>
      <c r="AS32" s="2"/>
      <c r="AT32" s="55">
        <v>7.6395327517343129E-3</v>
      </c>
      <c r="AU32" s="55">
        <v>6.7844856810434194E-3</v>
      </c>
      <c r="AV32" s="55">
        <v>7.6781889589848835E-3</v>
      </c>
      <c r="AW32" s="2"/>
      <c r="AX32" s="2"/>
      <c r="AY32" s="56">
        <v>8.9370327794146415E-4</v>
      </c>
      <c r="AZ32" s="57">
        <v>0.13172749121404545</v>
      </c>
      <c r="BA32" s="2"/>
      <c r="BB32" s="2"/>
      <c r="BC32" s="27">
        <v>113.84297050893825</v>
      </c>
      <c r="BD32" s="27">
        <v>102.28385711225053</v>
      </c>
      <c r="BE32" s="27">
        <v>120.06209406384232</v>
      </c>
      <c r="BF32" s="2"/>
      <c r="BG32" s="2"/>
      <c r="BH32" s="58">
        <v>17.778236951591794</v>
      </c>
      <c r="BI32" s="59">
        <v>0.17381273500549771</v>
      </c>
      <c r="BJ32" s="2"/>
      <c r="BK32" s="2"/>
    </row>
    <row r="33" spans="1:63" x14ac:dyDescent="0.3">
      <c r="A33" s="1"/>
      <c r="B33" s="2"/>
      <c r="C33" s="1"/>
      <c r="D33" s="1"/>
      <c r="E33" s="1" t="s">
        <v>27</v>
      </c>
      <c r="F33" s="2"/>
      <c r="G33" s="1"/>
      <c r="H33" s="60"/>
      <c r="I33" s="60"/>
      <c r="J33" s="10">
        <v>4.8201893582947797</v>
      </c>
      <c r="K33" s="10">
        <v>4.3124648775762386</v>
      </c>
      <c r="L33" s="10">
        <v>5.3304289144844068</v>
      </c>
      <c r="M33" s="10">
        <v>5.0408917380369385</v>
      </c>
      <c r="N33" s="10">
        <v>5.3911616618018181</v>
      </c>
      <c r="O33" s="10">
        <v>5.4526168225763421</v>
      </c>
      <c r="P33" s="10">
        <v>5.8160133500127174</v>
      </c>
      <c r="Q33" s="10">
        <v>5.7821285775724949</v>
      </c>
      <c r="R33" s="10">
        <v>5.9865677493998337</v>
      </c>
      <c r="S33" s="10">
        <v>5.7128202698964268</v>
      </c>
      <c r="T33" s="10">
        <v>6.450880427958408</v>
      </c>
      <c r="U33" s="10">
        <v>6.5769191146294812</v>
      </c>
      <c r="V33" s="10">
        <v>6.7776661748053595</v>
      </c>
      <c r="W33" s="10">
        <v>6.9186409931378492</v>
      </c>
      <c r="X33" s="10">
        <v>7.9128656329253646</v>
      </c>
      <c r="Y33" s="10">
        <v>7.5037309971248805</v>
      </c>
      <c r="Z33" s="10">
        <v>7.443106335275683</v>
      </c>
      <c r="AA33" s="10">
        <v>8.6007360516840841</v>
      </c>
      <c r="AB33" s="10">
        <v>7.3981826398447792</v>
      </c>
      <c r="AC33" s="10">
        <v>6.775945108066967</v>
      </c>
      <c r="AD33" s="10">
        <v>7.6090060989145174</v>
      </c>
      <c r="AE33" s="10">
        <v>7.1493191029300176</v>
      </c>
      <c r="AF33" s="10">
        <v>6.9481649183316678</v>
      </c>
      <c r="AG33" s="10">
        <v>7.3108046009162431</v>
      </c>
      <c r="AH33" s="10">
        <v>7.2356813439223435</v>
      </c>
      <c r="AI33" s="10">
        <v>7.0299319661028505</v>
      </c>
      <c r="AJ33" s="10">
        <v>7.6466234460902616</v>
      </c>
      <c r="AK33" s="10">
        <v>7.2981602906889469</v>
      </c>
      <c r="AL33" s="10">
        <v>7.9937483712006276</v>
      </c>
      <c r="AM33" s="10">
        <v>8.2686413170129551</v>
      </c>
      <c r="AN33" s="2"/>
      <c r="AO33" s="2"/>
      <c r="AP33" s="54">
        <v>0.27489294581232748</v>
      </c>
      <c r="AQ33" s="55">
        <v>3.4388491236813812E-2</v>
      </c>
      <c r="AR33" s="2"/>
      <c r="AS33" s="2"/>
      <c r="AT33" s="55">
        <v>0.1100807981258991</v>
      </c>
      <c r="AU33" s="55">
        <v>0.10854147989690346</v>
      </c>
      <c r="AV33" s="55">
        <v>0.11167785191596892</v>
      </c>
      <c r="AW33" s="2"/>
      <c r="AX33" s="2"/>
      <c r="AY33" s="56">
        <v>3.1363720190654559E-3</v>
      </c>
      <c r="AZ33" s="57">
        <v>2.8895607670399306E-2</v>
      </c>
      <c r="BA33" s="2"/>
      <c r="BB33" s="2"/>
      <c r="BC33" s="27">
        <v>1640.4046506381089</v>
      </c>
      <c r="BD33" s="27">
        <v>1636.3865652406607</v>
      </c>
      <c r="BE33" s="27">
        <v>1746.2811651558511</v>
      </c>
      <c r="BF33" s="2"/>
      <c r="BG33" s="2"/>
      <c r="BH33" s="58">
        <v>109.89459991519038</v>
      </c>
      <c r="BI33" s="59">
        <v>6.7156870051074E-2</v>
      </c>
      <c r="BJ33" s="2"/>
      <c r="BK33" s="2"/>
    </row>
    <row r="34" spans="1:63" x14ac:dyDescent="0.3">
      <c r="A34" s="1"/>
      <c r="B34" s="2"/>
      <c r="C34" s="1"/>
      <c r="D34" s="1"/>
      <c r="E34" s="1" t="s">
        <v>28</v>
      </c>
      <c r="F34" s="1"/>
      <c r="G34" s="1"/>
      <c r="H34" s="1"/>
      <c r="I34" s="1"/>
      <c r="J34" s="10">
        <v>0.55661832486010587</v>
      </c>
      <c r="K34" s="10">
        <v>0.57204400527363519</v>
      </c>
      <c r="L34" s="10">
        <v>0.5708825247201984</v>
      </c>
      <c r="M34" s="10">
        <v>0.58092439422980513</v>
      </c>
      <c r="N34" s="10">
        <v>0.62124802253826461</v>
      </c>
      <c r="O34" s="10">
        <v>0.65446831745221212</v>
      </c>
      <c r="P34" s="10">
        <v>0.66069403978215602</v>
      </c>
      <c r="Q34" s="10">
        <v>0.59657613498452078</v>
      </c>
      <c r="R34" s="10">
        <v>0.58902424493100858</v>
      </c>
      <c r="S34" s="10">
        <v>0.55884005012839122</v>
      </c>
      <c r="T34" s="10">
        <v>0.64332466203957039</v>
      </c>
      <c r="U34" s="10">
        <v>0.55637673075129446</v>
      </c>
      <c r="V34" s="10">
        <v>0.63810227410071552</v>
      </c>
      <c r="W34" s="10">
        <v>0.62420905428825779</v>
      </c>
      <c r="X34" s="10">
        <v>0.70461581284051089</v>
      </c>
      <c r="Y34" s="10">
        <v>0.72441008375349003</v>
      </c>
      <c r="Z34" s="10">
        <v>0.77994560051954864</v>
      </c>
      <c r="AA34" s="10">
        <v>0.7500888423382257</v>
      </c>
      <c r="AB34" s="10">
        <v>0.81800693212159403</v>
      </c>
      <c r="AC34" s="10">
        <v>0.81629423997970563</v>
      </c>
      <c r="AD34" s="10">
        <v>0.85783689566511623</v>
      </c>
      <c r="AE34" s="10">
        <v>0.85070873666376601</v>
      </c>
      <c r="AF34" s="10">
        <v>0.79021843019388593</v>
      </c>
      <c r="AG34" s="10">
        <v>0.83958687972878854</v>
      </c>
      <c r="AH34" s="10">
        <v>0.78872280932974093</v>
      </c>
      <c r="AI34" s="10">
        <v>0.75252061114615598</v>
      </c>
      <c r="AJ34" s="10">
        <v>0.8407675518134714</v>
      </c>
      <c r="AK34" s="10">
        <v>0.89407090008505474</v>
      </c>
      <c r="AL34" s="10">
        <v>0.80664583734124851</v>
      </c>
      <c r="AM34" s="10">
        <v>0.83164003887473414</v>
      </c>
      <c r="AN34" s="2"/>
      <c r="AO34" s="2"/>
      <c r="AP34" s="54">
        <v>2.4994201533485638E-2</v>
      </c>
      <c r="AQ34" s="55">
        <v>3.0985347443021557E-2</v>
      </c>
      <c r="AR34" s="2"/>
      <c r="AS34" s="2"/>
      <c r="AT34" s="55">
        <v>1.3485595594285442E-2</v>
      </c>
      <c r="AU34" s="55">
        <v>1.0952875781420884E-2</v>
      </c>
      <c r="AV34" s="55">
        <v>1.1232289507799639E-2</v>
      </c>
      <c r="AW34" s="2"/>
      <c r="AX34" s="2"/>
      <c r="AY34" s="56">
        <v>2.7941372637875495E-4</v>
      </c>
      <c r="AZ34" s="57">
        <v>2.5510535493584084E-2</v>
      </c>
      <c r="BA34" s="2"/>
      <c r="BB34" s="2"/>
      <c r="BC34" s="27">
        <v>200.95996855137219</v>
      </c>
      <c r="BD34" s="27">
        <v>165.12709055092088</v>
      </c>
      <c r="BE34" s="27">
        <v>175.63675583415716</v>
      </c>
      <c r="BF34" s="2"/>
      <c r="BG34" s="2"/>
      <c r="BH34" s="58">
        <v>10.509665283236274</v>
      </c>
      <c r="BI34" s="59">
        <v>6.3645918111755059E-2</v>
      </c>
      <c r="BJ34" s="2"/>
      <c r="BK34" s="2"/>
    </row>
    <row r="35" spans="1:63" x14ac:dyDescent="0.3">
      <c r="A35" s="1"/>
      <c r="B35" s="2"/>
      <c r="C35" s="1"/>
      <c r="D35" s="1"/>
      <c r="E35" s="81" t="s">
        <v>29</v>
      </c>
      <c r="F35" s="81"/>
      <c r="G35" s="81"/>
      <c r="H35" s="81"/>
      <c r="I35" s="81"/>
      <c r="J35" s="10">
        <v>5.6394473362758766E-3</v>
      </c>
      <c r="K35" s="10">
        <v>6.0799042135284949E-3</v>
      </c>
      <c r="L35" s="10">
        <v>0.34150307182440359</v>
      </c>
      <c r="M35" s="10">
        <v>1.032638410317205E-2</v>
      </c>
      <c r="N35" s="10">
        <v>0.12714607584645524</v>
      </c>
      <c r="O35" s="10">
        <v>8.6455002843513123E-2</v>
      </c>
      <c r="P35" s="10">
        <v>6.3864648579590788E-2</v>
      </c>
      <c r="Q35" s="10">
        <v>0.10925620485689694</v>
      </c>
      <c r="R35" s="10">
        <v>0.17688514389841739</v>
      </c>
      <c r="S35" s="10">
        <v>0.22444898692014875</v>
      </c>
      <c r="T35" s="10">
        <v>0.2626015062062611</v>
      </c>
      <c r="U35" s="10">
        <v>0.22484826983164613</v>
      </c>
      <c r="V35" s="10">
        <v>0.24563348431422011</v>
      </c>
      <c r="W35" s="10">
        <v>0.22574246920230626</v>
      </c>
      <c r="X35" s="10">
        <v>0.20805086854558161</v>
      </c>
      <c r="Y35" s="10">
        <v>0.26916014119635939</v>
      </c>
      <c r="Z35" s="10">
        <v>0.29253827440746405</v>
      </c>
      <c r="AA35" s="10">
        <v>0.23368333590248941</v>
      </c>
      <c r="AB35" s="10">
        <v>0.29487251253475744</v>
      </c>
      <c r="AC35" s="10">
        <v>0.21559523693556568</v>
      </c>
      <c r="AD35" s="10">
        <v>0.22999148884489756</v>
      </c>
      <c r="AE35" s="10">
        <v>0.1940916057410039</v>
      </c>
      <c r="AF35" s="10">
        <v>0.16267171688305263</v>
      </c>
      <c r="AG35" s="10">
        <v>0.39699083127832341</v>
      </c>
      <c r="AH35" s="10">
        <v>0.24996875091186735</v>
      </c>
      <c r="AI35" s="10">
        <v>0.20606797570672036</v>
      </c>
      <c r="AJ35" s="10">
        <v>0.26178022930427547</v>
      </c>
      <c r="AK35" s="10">
        <v>0.14728320508330414</v>
      </c>
      <c r="AL35" s="10">
        <v>0.22023079364426168</v>
      </c>
      <c r="AM35" s="10">
        <v>0.39438439284494758</v>
      </c>
      <c r="AN35" s="2"/>
      <c r="AO35" s="2"/>
      <c r="AP35" s="80">
        <v>0.1741535992006859</v>
      </c>
      <c r="AQ35" s="82">
        <v>0.79077769424922395</v>
      </c>
      <c r="AR35" s="2"/>
      <c r="AS35" s="2"/>
      <c r="AT35" s="82">
        <v>2.2215259901588276E-3</v>
      </c>
      <c r="AU35" s="82">
        <v>2.9903588593228909E-3</v>
      </c>
      <c r="AV35" s="82">
        <v>5.3266310792180133E-3</v>
      </c>
      <c r="AW35" s="2"/>
      <c r="AX35" s="2"/>
      <c r="AY35" s="83">
        <v>2.3362722198951224E-3</v>
      </c>
      <c r="AZ35" s="84">
        <v>0.78126817877106769</v>
      </c>
      <c r="BA35" s="2"/>
      <c r="BB35" s="2"/>
      <c r="BC35" s="85">
        <v>33.104788735289759</v>
      </c>
      <c r="BD35" s="85">
        <v>45.083069323287958</v>
      </c>
      <c r="BE35" s="85">
        <v>83.291318446662629</v>
      </c>
      <c r="BF35" s="2"/>
      <c r="BG35" s="2"/>
      <c r="BH35" s="86">
        <v>38.208249123374671</v>
      </c>
      <c r="BI35" s="87">
        <v>0.84750771624233545</v>
      </c>
      <c r="BJ35" s="2"/>
      <c r="BK35" s="2"/>
    </row>
    <row r="36" spans="1:63" x14ac:dyDescent="0.3">
      <c r="A36" s="1"/>
      <c r="B36" s="2"/>
      <c r="C36" s="1"/>
      <c r="D36" s="1"/>
      <c r="E36" s="81" t="s">
        <v>30</v>
      </c>
      <c r="F36" s="60"/>
      <c r="G36" s="1"/>
      <c r="H36" s="1"/>
      <c r="I36" s="1"/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2"/>
      <c r="AO36" s="2"/>
      <c r="AP36" s="54">
        <v>0</v>
      </c>
      <c r="AQ36" s="55">
        <v>0</v>
      </c>
      <c r="AR36" s="2"/>
      <c r="AS36" s="2"/>
      <c r="AT36" s="55">
        <v>0</v>
      </c>
      <c r="AU36" s="55">
        <v>0</v>
      </c>
      <c r="AV36" s="55">
        <v>0</v>
      </c>
      <c r="AW36" s="2"/>
      <c r="AX36" s="2"/>
      <c r="AY36" s="56">
        <v>0</v>
      </c>
      <c r="AZ36" s="57">
        <v>0</v>
      </c>
      <c r="BA36" s="2"/>
      <c r="BB36" s="2"/>
      <c r="BC36" s="27">
        <v>0</v>
      </c>
      <c r="BD36" s="27">
        <v>0</v>
      </c>
      <c r="BE36" s="27">
        <v>0</v>
      </c>
      <c r="BF36" s="2"/>
      <c r="BG36" s="2"/>
      <c r="BH36" s="58">
        <v>0</v>
      </c>
      <c r="BI36" s="59">
        <v>0</v>
      </c>
      <c r="BJ36" s="2"/>
      <c r="BK36" s="2"/>
    </row>
    <row r="37" spans="1:63" x14ac:dyDescent="0.3">
      <c r="A37" s="1"/>
      <c r="B37" s="2"/>
      <c r="C37" s="1"/>
      <c r="D37" s="1"/>
      <c r="E37" s="672" t="s">
        <v>147</v>
      </c>
      <c r="F37" s="60"/>
      <c r="G37" s="1"/>
      <c r="H37" s="1"/>
      <c r="I37" s="1"/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1.7127487370028496</v>
      </c>
      <c r="AI37" s="10">
        <v>1.4490413983305701</v>
      </c>
      <c r="AJ37" s="10">
        <v>1.6725115547007872</v>
      </c>
      <c r="AK37" s="10">
        <v>1.6223286951518483</v>
      </c>
      <c r="AL37" s="10">
        <v>1.4232435128364722</v>
      </c>
      <c r="AM37" s="10">
        <v>2.1811958262194322</v>
      </c>
      <c r="AN37" s="2"/>
      <c r="AO37" s="2"/>
      <c r="AP37" s="54"/>
      <c r="AQ37" s="55"/>
      <c r="AR37" s="2"/>
      <c r="AS37" s="2"/>
      <c r="AT37" s="55"/>
      <c r="AU37" s="55"/>
      <c r="AV37" s="55"/>
      <c r="AW37" s="2"/>
      <c r="AX37" s="2"/>
      <c r="AY37" s="56"/>
      <c r="AZ37" s="57"/>
      <c r="BA37" s="2"/>
      <c r="BB37" s="2"/>
      <c r="BC37" s="27"/>
      <c r="BD37" s="27"/>
      <c r="BE37" s="27"/>
      <c r="BF37" s="2"/>
      <c r="BG37" s="2"/>
      <c r="BH37" s="58"/>
      <c r="BI37" s="59"/>
      <c r="BJ37" s="2"/>
      <c r="BK37" s="2"/>
    </row>
    <row r="38" spans="1:63" x14ac:dyDescent="0.3">
      <c r="A38" s="1"/>
      <c r="B38" s="2"/>
      <c r="C38" s="1"/>
      <c r="D38" s="1"/>
      <c r="E38" s="88" t="s">
        <v>31</v>
      </c>
      <c r="F38" s="88"/>
      <c r="G38" s="88"/>
      <c r="H38" s="88"/>
      <c r="I38" s="88"/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2"/>
      <c r="AO38" s="2"/>
      <c r="AP38" s="80">
        <v>0</v>
      </c>
      <c r="AQ38" s="82">
        <v>0</v>
      </c>
      <c r="AR38" s="2"/>
      <c r="AS38" s="2"/>
      <c r="AT38" s="82">
        <v>0</v>
      </c>
      <c r="AU38" s="82">
        <v>0</v>
      </c>
      <c r="AV38" s="82">
        <v>0</v>
      </c>
      <c r="AW38" s="2"/>
      <c r="AX38" s="2"/>
      <c r="AY38" s="83">
        <v>0</v>
      </c>
      <c r="AZ38" s="84">
        <v>0</v>
      </c>
      <c r="BA38" s="2"/>
      <c r="BB38" s="2"/>
      <c r="BC38" s="85">
        <v>0</v>
      </c>
      <c r="BD38" s="85">
        <v>0</v>
      </c>
      <c r="BE38" s="85">
        <v>0</v>
      </c>
      <c r="BF38" s="2"/>
      <c r="BG38" s="2"/>
      <c r="BH38" s="86">
        <v>0</v>
      </c>
      <c r="BI38" s="87">
        <v>0</v>
      </c>
      <c r="BJ38" s="2"/>
      <c r="BK38" s="2"/>
    </row>
    <row r="39" spans="1:63" x14ac:dyDescent="0.3">
      <c r="A39" s="1"/>
      <c r="B39" s="2"/>
      <c r="C39" s="1"/>
      <c r="D39" s="1"/>
      <c r="E39" s="88" t="s">
        <v>32</v>
      </c>
      <c r="F39" s="2"/>
      <c r="G39" s="1"/>
      <c r="H39" s="60"/>
      <c r="I39" s="60"/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2"/>
      <c r="AO39" s="2"/>
      <c r="AP39" s="54">
        <v>0</v>
      </c>
      <c r="AQ39" s="55">
        <v>0</v>
      </c>
      <c r="AR39" s="2"/>
      <c r="AS39" s="2"/>
      <c r="AT39" s="55">
        <v>0</v>
      </c>
      <c r="AU39" s="55">
        <v>0</v>
      </c>
      <c r="AV39" s="55">
        <v>0</v>
      </c>
      <c r="AW39" s="2"/>
      <c r="AX39" s="2"/>
      <c r="AY39" s="56">
        <v>0</v>
      </c>
      <c r="AZ39" s="57">
        <v>0</v>
      </c>
      <c r="BA39" s="2"/>
      <c r="BB39" s="2"/>
      <c r="BC39" s="27">
        <v>0</v>
      </c>
      <c r="BD39" s="27">
        <v>0</v>
      </c>
      <c r="BE39" s="27">
        <v>0</v>
      </c>
      <c r="BF39" s="2"/>
      <c r="BG39" s="2"/>
      <c r="BH39" s="58">
        <v>0</v>
      </c>
      <c r="BI39" s="59">
        <v>0</v>
      </c>
      <c r="BJ39" s="2"/>
      <c r="BK39" s="2"/>
    </row>
    <row r="40" spans="1:63" x14ac:dyDescent="0.3">
      <c r="A40" s="1"/>
      <c r="B40" s="2"/>
      <c r="C40" s="1"/>
      <c r="D40" s="1"/>
      <c r="E40" s="88" t="s">
        <v>33</v>
      </c>
      <c r="F40" s="2"/>
      <c r="G40" s="1"/>
      <c r="H40" s="60"/>
      <c r="I40" s="60"/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1.8125121724504251E-3</v>
      </c>
      <c r="T40" s="10">
        <v>3.2329764133283414E-3</v>
      </c>
      <c r="U40" s="10">
        <v>1.5578627057781145E-4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2"/>
      <c r="AO40" s="2"/>
      <c r="AP40" s="54">
        <v>0</v>
      </c>
      <c r="AQ40" s="55">
        <v>0</v>
      </c>
      <c r="AR40" s="2"/>
      <c r="AS40" s="2"/>
      <c r="AT40" s="55">
        <v>0</v>
      </c>
      <c r="AU40" s="55">
        <v>0</v>
      </c>
      <c r="AV40" s="55">
        <v>0</v>
      </c>
      <c r="AW40" s="2"/>
      <c r="AX40" s="2"/>
      <c r="AY40" s="56">
        <v>0</v>
      </c>
      <c r="AZ40" s="57">
        <v>0</v>
      </c>
      <c r="BA40" s="2"/>
      <c r="BB40" s="2"/>
      <c r="BC40" s="27">
        <v>0</v>
      </c>
      <c r="BD40" s="27">
        <v>0</v>
      </c>
      <c r="BE40" s="27">
        <v>0</v>
      </c>
      <c r="BF40" s="2"/>
      <c r="BG40" s="2"/>
      <c r="BH40" s="58">
        <v>0</v>
      </c>
      <c r="BI40" s="59">
        <v>0</v>
      </c>
      <c r="BJ40" s="2"/>
      <c r="BK40" s="2"/>
    </row>
    <row r="41" spans="1:63" x14ac:dyDescent="0.3">
      <c r="A41" s="1"/>
      <c r="B41" s="2"/>
      <c r="C41" s="1"/>
      <c r="D41" s="1"/>
      <c r="E41" s="88" t="s">
        <v>34</v>
      </c>
      <c r="F41" s="2"/>
      <c r="G41" s="1"/>
      <c r="H41" s="60"/>
      <c r="I41" s="60"/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2.4164921093224694E-2</v>
      </c>
      <c r="AK41" s="10">
        <v>2.9605028768699651E-2</v>
      </c>
      <c r="AL41" s="10">
        <v>3.9312791206077967E-2</v>
      </c>
      <c r="AM41" s="10">
        <v>2.7330507735546739E-2</v>
      </c>
      <c r="AN41" s="2"/>
      <c r="AO41" s="2"/>
      <c r="AP41" s="54">
        <v>-1.1982283470531228E-2</v>
      </c>
      <c r="AQ41" s="55">
        <v>-0.30479350620819573</v>
      </c>
      <c r="AR41" s="2"/>
      <c r="AS41" s="2"/>
      <c r="AT41" s="55">
        <v>4.4654338430418563E-4</v>
      </c>
      <c r="AU41" s="55">
        <v>5.3380070753275154E-4</v>
      </c>
      <c r="AV41" s="55">
        <v>3.691310674461863E-4</v>
      </c>
      <c r="AW41" s="2"/>
      <c r="AX41" s="2"/>
      <c r="AY41" s="56">
        <v>-1.6466964008656523E-4</v>
      </c>
      <c r="AZ41" s="57">
        <v>-0.30848524133224731</v>
      </c>
      <c r="BA41" s="2"/>
      <c r="BB41" s="2"/>
      <c r="BC41" s="27">
        <v>6.6543108043829289</v>
      </c>
      <c r="BD41" s="27">
        <v>8.0476542898828995</v>
      </c>
      <c r="BE41" s="27">
        <v>5.7720185291545381</v>
      </c>
      <c r="BF41" s="2"/>
      <c r="BG41" s="2"/>
      <c r="BH41" s="58">
        <v>-2.2756357607283615</v>
      </c>
      <c r="BI41" s="59">
        <v>-0.28277006923485454</v>
      </c>
      <c r="BJ41" s="2"/>
      <c r="BK41" s="2"/>
    </row>
    <row r="42" spans="1:63" x14ac:dyDescent="0.3">
      <c r="A42" s="1"/>
      <c r="B42" s="2"/>
      <c r="C42" s="1"/>
      <c r="D42" s="1"/>
      <c r="E42" s="81" t="s">
        <v>35</v>
      </c>
      <c r="F42" s="81"/>
      <c r="G42" s="81"/>
      <c r="H42" s="81"/>
      <c r="I42" s="81"/>
      <c r="J42" s="10">
        <v>0.32605959787566918</v>
      </c>
      <c r="K42" s="10">
        <v>0.18506713609212733</v>
      </c>
      <c r="L42" s="10">
        <v>0.36933046560904048</v>
      </c>
      <c r="M42" s="10">
        <v>0.30460473370486507</v>
      </c>
      <c r="N42" s="10">
        <v>0.2206622207417526</v>
      </c>
      <c r="O42" s="10">
        <v>0.32457062592124064</v>
      </c>
      <c r="P42" s="10">
        <v>0.38512909606023449</v>
      </c>
      <c r="Q42" s="10">
        <v>0.33717730796875189</v>
      </c>
      <c r="R42" s="10">
        <v>0.50842947907326541</v>
      </c>
      <c r="S42" s="10">
        <v>0.28561848663243644</v>
      </c>
      <c r="T42" s="10">
        <v>0.43905309909858026</v>
      </c>
      <c r="U42" s="10">
        <v>0.34006826237000454</v>
      </c>
      <c r="V42" s="10">
        <v>0.35241818459173557</v>
      </c>
      <c r="W42" s="10">
        <v>0.50137492505503789</v>
      </c>
      <c r="X42" s="10">
        <v>0.74172502521198946</v>
      </c>
      <c r="Y42" s="10">
        <v>0.79263146559678055</v>
      </c>
      <c r="Z42" s="10">
        <v>0.89738352518500053</v>
      </c>
      <c r="AA42" s="10">
        <v>0.87644677057068321</v>
      </c>
      <c r="AB42" s="10">
        <v>1.2649127227096086</v>
      </c>
      <c r="AC42" s="10">
        <v>1.582643300355149</v>
      </c>
      <c r="AD42" s="10">
        <v>1.4521566695192645</v>
      </c>
      <c r="AE42" s="10">
        <v>1.6631285478069322</v>
      </c>
      <c r="AF42" s="10">
        <v>2.4921202611416322</v>
      </c>
      <c r="AG42" s="10">
        <v>2.1405154034326506</v>
      </c>
      <c r="AH42" s="10">
        <v>0.30051005583060175</v>
      </c>
      <c r="AI42" s="10">
        <v>0.32108763771326293</v>
      </c>
      <c r="AJ42" s="10">
        <v>0.24326674741921442</v>
      </c>
      <c r="AK42" s="10">
        <v>0.25383106519237536</v>
      </c>
      <c r="AL42" s="10">
        <v>0.34547882535093904</v>
      </c>
      <c r="AM42" s="10">
        <v>0.54264164534685155</v>
      </c>
      <c r="AN42" s="2"/>
      <c r="AO42" s="2"/>
      <c r="AP42" s="54">
        <v>0.19716281999591251</v>
      </c>
      <c r="AQ42" s="55">
        <v>0.57069436830356701</v>
      </c>
      <c r="AR42" s="2"/>
      <c r="AS42" s="2"/>
      <c r="AT42" s="55">
        <v>3.828626000606255E-3</v>
      </c>
      <c r="AU42" s="55">
        <v>4.6910136816081206E-3</v>
      </c>
      <c r="AV42" s="55">
        <v>7.3290219020378956E-3</v>
      </c>
      <c r="AW42" s="2"/>
      <c r="AX42" s="2"/>
      <c r="AY42" s="56">
        <v>2.638008220429775E-3</v>
      </c>
      <c r="AZ42" s="57">
        <v>0.56235355500507567</v>
      </c>
      <c r="BA42" s="2"/>
      <c r="BB42" s="2"/>
      <c r="BC42" s="27">
        <v>57.053509820718219</v>
      </c>
      <c r="BD42" s="27">
        <v>70.722379805719356</v>
      </c>
      <c r="BE42" s="27">
        <v>114.60224822531184</v>
      </c>
      <c r="BF42" s="2"/>
      <c r="BG42" s="2"/>
      <c r="BH42" s="58">
        <v>43.879868419592484</v>
      </c>
      <c r="BI42" s="59">
        <v>0.62045237363525341</v>
      </c>
      <c r="BJ42" s="2"/>
      <c r="BK42" s="2"/>
    </row>
    <row r="43" spans="1:63" x14ac:dyDescent="0.3">
      <c r="A43" s="1"/>
      <c r="B43" s="2"/>
      <c r="C43" s="89" t="s">
        <v>22</v>
      </c>
      <c r="D43" s="90" t="s">
        <v>36</v>
      </c>
      <c r="E43" s="90"/>
      <c r="F43" s="90"/>
      <c r="G43" s="90"/>
      <c r="H43" s="90"/>
      <c r="I43" s="90"/>
      <c r="J43" s="94">
        <v>41.821450051050398</v>
      </c>
      <c r="K43" s="94">
        <v>38.242260454716558</v>
      </c>
      <c r="L43" s="94">
        <v>44.160068727588893</v>
      </c>
      <c r="M43" s="94">
        <v>39.688717895010591</v>
      </c>
      <c r="N43" s="94">
        <v>41.58176816695925</v>
      </c>
      <c r="O43" s="94">
        <v>45.162196740404582</v>
      </c>
      <c r="P43" s="94">
        <v>46.402152899078025</v>
      </c>
      <c r="Q43" s="94">
        <v>44.632698466459836</v>
      </c>
      <c r="R43" s="94">
        <v>43.345490149538769</v>
      </c>
      <c r="S43" s="94">
        <v>53.480154693032965</v>
      </c>
      <c r="T43" s="94">
        <v>59.450003093626826</v>
      </c>
      <c r="U43" s="94">
        <v>56.805048661567895</v>
      </c>
      <c r="V43" s="94">
        <v>58.166635887703428</v>
      </c>
      <c r="W43" s="94">
        <v>55.612576671100989</v>
      </c>
      <c r="X43" s="94">
        <v>69.103194496507427</v>
      </c>
      <c r="Y43" s="94">
        <v>63.287205039499433</v>
      </c>
      <c r="Z43" s="94">
        <v>62.799719102348725</v>
      </c>
      <c r="AA43" s="94">
        <v>67.336697481309429</v>
      </c>
      <c r="AB43" s="94">
        <v>62.257479894083424</v>
      </c>
      <c r="AC43" s="94">
        <v>61.8317270842211</v>
      </c>
      <c r="AD43" s="94">
        <v>59.567168671783165</v>
      </c>
      <c r="AE43" s="94">
        <v>62.099630169777754</v>
      </c>
      <c r="AF43" s="94">
        <v>72.60107373407898</v>
      </c>
      <c r="AG43" s="94">
        <v>74.707684917791369</v>
      </c>
      <c r="AH43" s="94">
        <v>70.909311897559604</v>
      </c>
      <c r="AI43" s="94">
        <v>57.965424089368753</v>
      </c>
      <c r="AJ43" s="94">
        <v>67.077619085947092</v>
      </c>
      <c r="AK43" s="94">
        <v>66.298213811477467</v>
      </c>
      <c r="AL43" s="94">
        <v>73.646944732957138</v>
      </c>
      <c r="AM43" s="94">
        <v>74.040117849281572</v>
      </c>
      <c r="AN43" s="2"/>
      <c r="AO43" s="2"/>
      <c r="AP43" s="95">
        <v>0.39317311632443364</v>
      </c>
      <c r="AQ43" s="96">
        <v>5.3386208721906145E-3</v>
      </c>
      <c r="AR43" s="2"/>
      <c r="AS43" s="2"/>
      <c r="AT43" s="97">
        <v>1</v>
      </c>
      <c r="AU43" s="98">
        <v>1</v>
      </c>
      <c r="AV43" s="96">
        <v>1</v>
      </c>
      <c r="AW43" s="2"/>
      <c r="AX43" s="2"/>
      <c r="AY43" s="99">
        <v>0</v>
      </c>
      <c r="AZ43" s="100">
        <v>0</v>
      </c>
      <c r="BA43" s="2"/>
      <c r="BB43" s="2"/>
      <c r="BC43" s="101">
        <v>14901.823738250723</v>
      </c>
      <c r="BD43" s="102">
        <v>15076.140170513232</v>
      </c>
      <c r="BE43" s="103">
        <v>15636.77251304785</v>
      </c>
      <c r="BF43" s="2"/>
      <c r="BG43" s="2"/>
      <c r="BH43" s="104">
        <v>560.63234253461815</v>
      </c>
      <c r="BI43" s="105">
        <v>3.7186729241953757E-2</v>
      </c>
      <c r="BJ43" s="2"/>
      <c r="BK43" s="2"/>
    </row>
    <row r="44" spans="1:63" x14ac:dyDescent="0.3">
      <c r="A44" s="1"/>
      <c r="B44" s="2"/>
      <c r="C44" s="91"/>
      <c r="D44" s="92" t="s">
        <v>37</v>
      </c>
      <c r="E44" s="93"/>
      <c r="F44" s="93"/>
      <c r="G44" s="93"/>
      <c r="H44" s="93"/>
      <c r="I44" s="93"/>
      <c r="J44" s="682">
        <v>0.14129617574170797</v>
      </c>
      <c r="K44" s="682">
        <v>0.13853792340830121</v>
      </c>
      <c r="L44" s="682">
        <v>0.15393351347173292</v>
      </c>
      <c r="M44" s="682">
        <v>0.15452392562139725</v>
      </c>
      <c r="N44" s="682">
        <v>0.16004676493905362</v>
      </c>
      <c r="O44" s="682">
        <v>0.15013046562341614</v>
      </c>
      <c r="P44" s="682">
        <v>0.15481303371915189</v>
      </c>
      <c r="Q44" s="682">
        <v>0.15898332377937666</v>
      </c>
      <c r="R44" s="682">
        <v>0.17356401258490281</v>
      </c>
      <c r="S44" s="682">
        <v>0.13234623243091626</v>
      </c>
      <c r="T44" s="682">
        <v>0.13706366426890218</v>
      </c>
      <c r="U44" s="682">
        <v>0.14157927324753705</v>
      </c>
      <c r="V44" s="682">
        <v>0.14248078815941567</v>
      </c>
      <c r="W44" s="682">
        <v>0.15857613137246099</v>
      </c>
      <c r="X44" s="682">
        <v>0.14503803265840948</v>
      </c>
      <c r="Y44" s="682">
        <v>0.15457618438462728</v>
      </c>
      <c r="Z44" s="682">
        <v>0.15740383491677351</v>
      </c>
      <c r="AA44" s="682">
        <v>0.16189842550732053</v>
      </c>
      <c r="AB44" s="682">
        <v>0.16373363188078335</v>
      </c>
      <c r="AC44" s="682">
        <v>0.15883043267787467</v>
      </c>
      <c r="AD44" s="682">
        <v>0.17969513420715114</v>
      </c>
      <c r="AE44" s="682">
        <v>0.16767768432927882</v>
      </c>
      <c r="AF44" s="682">
        <v>0.15068189994522202</v>
      </c>
      <c r="AG44" s="682">
        <v>0.15169555246284669</v>
      </c>
      <c r="AH44" s="682">
        <v>0.15338255462419659</v>
      </c>
      <c r="AI44" s="682">
        <v>0.18031748570612882</v>
      </c>
      <c r="AJ44" s="682">
        <v>0.16868419323952971</v>
      </c>
      <c r="AK44" s="682">
        <v>0.16349308357597206</v>
      </c>
      <c r="AL44" s="682">
        <v>0.15513211505531266</v>
      </c>
      <c r="AM44" s="682">
        <v>0.17429755498829</v>
      </c>
      <c r="AN44" s="1"/>
      <c r="AO44" s="1"/>
      <c r="AP44" s="106"/>
      <c r="AQ44" s="107"/>
      <c r="AR44" s="1"/>
      <c r="AS44" s="1"/>
      <c r="AT44" s="108"/>
      <c r="AU44" s="109"/>
      <c r="AV44" s="107"/>
      <c r="AW44" s="1"/>
      <c r="AX44" s="1"/>
      <c r="AY44" s="110"/>
      <c r="AZ44" s="111"/>
      <c r="BA44" s="1"/>
      <c r="BB44" s="1"/>
      <c r="BC44" s="112"/>
      <c r="BD44" s="113"/>
      <c r="BE44" s="114"/>
      <c r="BF44" s="1"/>
      <c r="BG44" s="1"/>
      <c r="BH44" s="115"/>
      <c r="BI44" s="116"/>
      <c r="BJ44" s="1"/>
      <c r="BK44" s="1"/>
    </row>
    <row r="45" spans="1:63" x14ac:dyDescent="0.3">
      <c r="A45" s="1"/>
      <c r="B45" s="2"/>
      <c r="C45" s="2" t="s">
        <v>38</v>
      </c>
      <c r="D45" s="2" t="s">
        <v>39</v>
      </c>
      <c r="E45" s="2"/>
      <c r="F45" s="2"/>
      <c r="G45" s="2"/>
      <c r="H45" s="2"/>
      <c r="I45" s="2"/>
      <c r="J45" s="10">
        <v>-30.355247548392352</v>
      </c>
      <c r="K45" s="10">
        <v>-27.784359552817122</v>
      </c>
      <c r="L45" s="10">
        <v>-31.581022966423969</v>
      </c>
      <c r="M45" s="10">
        <v>-28.124025371993341</v>
      </c>
      <c r="N45" s="10">
        <v>-29.466190265976341</v>
      </c>
      <c r="O45" s="10">
        <v>-32.457667330926874</v>
      </c>
      <c r="P45" s="10">
        <v>-33.428364624329362</v>
      </c>
      <c r="Q45" s="10">
        <v>-32.548433500453676</v>
      </c>
      <c r="R45" s="10">
        <v>-31.42590803227937</v>
      </c>
      <c r="S45" s="10">
        <v>-42.430060420170861</v>
      </c>
      <c r="T45" s="10">
        <v>-46.784312361259133</v>
      </c>
      <c r="U45" s="10">
        <v>-44.071040519050428</v>
      </c>
      <c r="V45" s="10">
        <v>-44.784907847379323</v>
      </c>
      <c r="W45" s="10">
        <v>-42.550971680611006</v>
      </c>
      <c r="X45" s="10">
        <v>-53.703345869136236</v>
      </c>
      <c r="Y45" s="10">
        <v>-48.593177345297477</v>
      </c>
      <c r="Z45" s="10">
        <v>-48.142968557180104</v>
      </c>
      <c r="AA45" s="10">
        <v>-51.716924182733081</v>
      </c>
      <c r="AB45" s="10">
        <v>-47.919719406623635</v>
      </c>
      <c r="AC45" s="10">
        <v>-48.208670210045966</v>
      </c>
      <c r="AD45" s="10">
        <v>-45.572190345730405</v>
      </c>
      <c r="AE45" s="10">
        <v>-47.91124539941282</v>
      </c>
      <c r="AF45" s="10">
        <v>-58.612157201842784</v>
      </c>
      <c r="AG45" s="10">
        <v>-61.580076594135839</v>
      </c>
      <c r="AH45" s="10">
        <v>-56.940069802355779</v>
      </c>
      <c r="AI45" s="10">
        <v>-44.704676866616801</v>
      </c>
      <c r="AJ45" s="10">
        <v>-53.580935597535905</v>
      </c>
      <c r="AK45" s="10">
        <v>-54.514428536548721</v>
      </c>
      <c r="AL45" s="10">
        <v>-59.262654597313862</v>
      </c>
      <c r="AM45" s="10">
        <v>-58.791110706312004</v>
      </c>
      <c r="AN45" s="2"/>
      <c r="AO45" s="2"/>
      <c r="AP45" s="54">
        <v>0.47154389100185767</v>
      </c>
      <c r="AQ45" s="55">
        <v>7.9568472625124505E-3</v>
      </c>
      <c r="AR45" s="2"/>
      <c r="AS45" s="2"/>
      <c r="AT45" s="55">
        <v>-0.822260893657911</v>
      </c>
      <c r="AU45" s="55">
        <v>-0.80468585373364065</v>
      </c>
      <c r="AV45" s="55">
        <v>-0.79404399147485238</v>
      </c>
      <c r="AW45" s="2"/>
      <c r="AX45" s="2"/>
      <c r="AY45" s="56">
        <v>1.0641862258788271E-2</v>
      </c>
      <c r="AZ45" s="57">
        <v>1.3224865591225911E-2</v>
      </c>
      <c r="BA45" s="2"/>
      <c r="BB45" s="2"/>
      <c r="BC45" s="27">
        <v>-12253.186904146711</v>
      </c>
      <c r="BD45" s="27">
        <v>-12131.556724117474</v>
      </c>
      <c r="BE45" s="27">
        <v>-12416.285260044773</v>
      </c>
      <c r="BF45" s="2"/>
      <c r="BG45" s="2"/>
      <c r="BH45" s="58">
        <v>-284.72853592729916</v>
      </c>
      <c r="BI45" s="59">
        <v>-2.3470074154725771E-2</v>
      </c>
      <c r="BJ45" s="2"/>
      <c r="BK45" s="2"/>
    </row>
    <row r="46" spans="1:63" x14ac:dyDescent="0.3">
      <c r="A46" s="1"/>
      <c r="B46" s="2"/>
      <c r="C46" s="2" t="s">
        <v>38</v>
      </c>
      <c r="D46" s="2" t="s">
        <v>40</v>
      </c>
      <c r="E46" s="2"/>
      <c r="F46" s="2"/>
      <c r="G46" s="2"/>
      <c r="H46" s="2"/>
      <c r="I46" s="2"/>
      <c r="J46" s="10">
        <v>-1.4687949387526809</v>
      </c>
      <c r="K46" s="10">
        <v>-0.98293194586449761</v>
      </c>
      <c r="L46" s="10">
        <v>-1.2915883733565143</v>
      </c>
      <c r="M46" s="10">
        <v>-1.2832066066897856</v>
      </c>
      <c r="N46" s="10">
        <v>-1.2579915137109656</v>
      </c>
      <c r="O46" s="10">
        <v>-1.4251630749410986</v>
      </c>
      <c r="P46" s="10">
        <v>-1.3487151770557919</v>
      </c>
      <c r="Q46" s="10">
        <v>-1.2279087393512349</v>
      </c>
      <c r="R46" s="10">
        <v>-1.1777855372689681</v>
      </c>
      <c r="S46" s="10">
        <v>-1.3360744538996097</v>
      </c>
      <c r="T46" s="10">
        <v>-1.6683578429283172</v>
      </c>
      <c r="U46" s="10">
        <v>-1.6352172107447664</v>
      </c>
      <c r="V46" s="10">
        <v>-1.5340951563318563</v>
      </c>
      <c r="W46" s="10">
        <v>-0.87594387753514413</v>
      </c>
      <c r="X46" s="10">
        <v>-1.3595995496336015</v>
      </c>
      <c r="Y46" s="10">
        <v>-0.86429839481106496</v>
      </c>
      <c r="Z46" s="10">
        <v>-0.50212166142292125</v>
      </c>
      <c r="AA46" s="10">
        <v>-0.73095867200317155</v>
      </c>
      <c r="AB46" s="10">
        <v>-0.65546295571513002</v>
      </c>
      <c r="AC46" s="10">
        <v>-0.9042944698122789</v>
      </c>
      <c r="AD46" s="10">
        <v>-0.65759925398019115</v>
      </c>
      <c r="AE46" s="10">
        <v>-0.70252964319693245</v>
      </c>
      <c r="AF46" s="10">
        <v>-1.5344686240792289</v>
      </c>
      <c r="AG46" s="10">
        <v>-1.091996600461574</v>
      </c>
      <c r="AH46" s="10">
        <v>-1.2980877571466087</v>
      </c>
      <c r="AI46" s="10">
        <v>-0.91099455161588483</v>
      </c>
      <c r="AJ46" s="10">
        <v>-0.68475879691887842</v>
      </c>
      <c r="AK46" s="10">
        <v>-0.46045881773152519</v>
      </c>
      <c r="AL46" s="10">
        <v>-0.60990853261456635</v>
      </c>
      <c r="AM46" s="10">
        <v>-0.58492336056315841</v>
      </c>
      <c r="AN46" s="2"/>
      <c r="AO46" s="2"/>
      <c r="AP46" s="54">
        <v>2.4985172051407933E-2</v>
      </c>
      <c r="AQ46" s="55">
        <v>4.0965441070812812E-2</v>
      </c>
      <c r="AR46" s="2"/>
      <c r="AS46" s="2"/>
      <c r="AT46" s="55">
        <v>-6.9452673195821626E-3</v>
      </c>
      <c r="AU46" s="55">
        <v>-8.2815184638831488E-3</v>
      </c>
      <c r="AV46" s="55">
        <v>-7.9000868387844418E-3</v>
      </c>
      <c r="AW46" s="2"/>
      <c r="AX46" s="2"/>
      <c r="AY46" s="56">
        <v>3.8143162509870696E-4</v>
      </c>
      <c r="AZ46" s="57">
        <v>4.6058174809629801E-2</v>
      </c>
      <c r="BA46" s="2"/>
      <c r="BB46" s="2"/>
      <c r="BC46" s="27">
        <v>-103.49714941144643</v>
      </c>
      <c r="BD46" s="27">
        <v>-124.85333318619577</v>
      </c>
      <c r="BE46" s="27">
        <v>-123.53186073139565</v>
      </c>
      <c r="BF46" s="2"/>
      <c r="BG46" s="2"/>
      <c r="BH46" s="58">
        <v>1.3214724548001158</v>
      </c>
      <c r="BI46" s="59">
        <v>1.0584198443700199E-2</v>
      </c>
      <c r="BJ46" s="2"/>
      <c r="BK46" s="2"/>
    </row>
    <row r="47" spans="1:63" x14ac:dyDescent="0.3">
      <c r="A47" s="1"/>
      <c r="B47" s="2"/>
      <c r="C47" s="2" t="s">
        <v>38</v>
      </c>
      <c r="D47" s="117" t="s">
        <v>41</v>
      </c>
      <c r="E47" s="117"/>
      <c r="F47" s="117"/>
      <c r="G47" s="117"/>
      <c r="H47" s="117"/>
      <c r="I47" s="117"/>
      <c r="J47" s="10">
        <v>-0.35100412571859746</v>
      </c>
      <c r="K47" s="10">
        <v>-0.36950006995641144</v>
      </c>
      <c r="L47" s="10">
        <v>-0.42802255731826533</v>
      </c>
      <c r="M47" s="10">
        <v>-0.37945318867234612</v>
      </c>
      <c r="N47" s="10">
        <v>-0.36816427583403422</v>
      </c>
      <c r="O47" s="10">
        <v>-0.37147289376864245</v>
      </c>
      <c r="P47" s="10">
        <v>-0.37430978168935247</v>
      </c>
      <c r="Q47" s="10">
        <v>-0.44245654007941632</v>
      </c>
      <c r="R47" s="10">
        <v>-0.35693516848407714</v>
      </c>
      <c r="S47" s="10">
        <v>-0.46705158795148705</v>
      </c>
      <c r="T47" s="10">
        <v>-0.4940800529908142</v>
      </c>
      <c r="U47" s="10">
        <v>-0.45428187170638523</v>
      </c>
      <c r="V47" s="10">
        <v>-0.43084868310780955</v>
      </c>
      <c r="W47" s="10">
        <v>-0.31547828736884975</v>
      </c>
      <c r="X47" s="10">
        <v>-0.57864687075052479</v>
      </c>
      <c r="Y47" s="10">
        <v>-0.63849825171286911</v>
      </c>
      <c r="Z47" s="10">
        <v>-0.64944734565473861</v>
      </c>
      <c r="AA47" s="10">
        <v>-0.57115221314453757</v>
      </c>
      <c r="AB47" s="10">
        <v>-0.36234360381874747</v>
      </c>
      <c r="AC47" s="10">
        <v>-0.31416309690512423</v>
      </c>
      <c r="AD47" s="10">
        <v>-0.20075466947390594</v>
      </c>
      <c r="AE47" s="10">
        <v>-0.26422676404597306</v>
      </c>
      <c r="AF47" s="10">
        <v>-0.57271350102239427</v>
      </c>
      <c r="AG47" s="10">
        <v>-0.72636880816007865</v>
      </c>
      <c r="AH47" s="10">
        <v>-0.84437493410238207</v>
      </c>
      <c r="AI47" s="10">
        <v>-0.43924736896152106</v>
      </c>
      <c r="AJ47" s="10">
        <v>5.4454095142981364E-2</v>
      </c>
      <c r="AK47" s="10">
        <v>-0.40049484314804629</v>
      </c>
      <c r="AL47" s="10">
        <v>-0.36064712741825178</v>
      </c>
      <c r="AM47" s="10">
        <v>-0.56741243676288988</v>
      </c>
      <c r="AN47" s="2"/>
      <c r="AO47" s="2"/>
      <c r="AP47" s="80">
        <v>-0.2067653093446381</v>
      </c>
      <c r="AQ47" s="82">
        <v>-0.57331749964237766</v>
      </c>
      <c r="AR47" s="2"/>
      <c r="AS47" s="2"/>
      <c r="AT47" s="82">
        <v>-6.0408089467821093E-3</v>
      </c>
      <c r="AU47" s="82">
        <v>-4.8969733737896873E-3</v>
      </c>
      <c r="AV47" s="82">
        <v>-7.6635809510451182E-3</v>
      </c>
      <c r="AW47" s="2"/>
      <c r="AX47" s="2"/>
      <c r="AY47" s="83">
        <v>-2.7666075772554309E-3</v>
      </c>
      <c r="AZ47" s="84">
        <v>-0.56496275680469932</v>
      </c>
      <c r="BA47" s="2"/>
      <c r="BB47" s="2"/>
      <c r="BC47" s="85">
        <v>-90.019070161394978</v>
      </c>
      <c r="BD47" s="85">
        <v>-73.827456994524411</v>
      </c>
      <c r="BE47" s="85">
        <v>-119.83367196681941</v>
      </c>
      <c r="BF47" s="2"/>
      <c r="BG47" s="2"/>
      <c r="BH47" s="86">
        <v>-46.006214972294998</v>
      </c>
      <c r="BI47" s="87">
        <v>-0.62315860311573723</v>
      </c>
      <c r="BJ47" s="2"/>
      <c r="BK47" s="2"/>
    </row>
    <row r="48" spans="1:63" x14ac:dyDescent="0.3">
      <c r="A48" s="1"/>
      <c r="B48" s="2"/>
      <c r="C48" s="62"/>
      <c r="D48" s="62" t="s">
        <v>42</v>
      </c>
      <c r="E48" s="62"/>
      <c r="F48" s="62"/>
      <c r="G48" s="62"/>
      <c r="H48" s="62"/>
      <c r="I48" s="62"/>
      <c r="J48" s="72">
        <v>3.7371924820004891</v>
      </c>
      <c r="K48" s="72">
        <v>3.8074655362426957</v>
      </c>
      <c r="L48" s="72">
        <v>4.0617202960991881</v>
      </c>
      <c r="M48" s="72">
        <v>3.769176235637886</v>
      </c>
      <c r="N48" s="72">
        <v>3.8343946358703596</v>
      </c>
      <c r="O48" s="72">
        <v>4.1276718155547023</v>
      </c>
      <c r="P48" s="72">
        <v>4.0671052545973136</v>
      </c>
      <c r="Q48" s="72">
        <v>3.3180449351350387</v>
      </c>
      <c r="R48" s="72">
        <v>2.8616442136930225</v>
      </c>
      <c r="S48" s="72">
        <v>2.1690712475655092</v>
      </c>
      <c r="T48" s="72">
        <v>2.3548175716385007</v>
      </c>
      <c r="U48" s="72">
        <v>2.6020915537705598</v>
      </c>
      <c r="V48" s="72">
        <v>3.1291560750227028</v>
      </c>
      <c r="W48" s="72">
        <v>3.0513555614284193</v>
      </c>
      <c r="X48" s="72">
        <v>3.4390108268022015</v>
      </c>
      <c r="Y48" s="72">
        <v>3.4085363723046442</v>
      </c>
      <c r="Z48" s="72">
        <v>3.620264919685114</v>
      </c>
      <c r="AA48" s="72">
        <v>3.4159571123418817</v>
      </c>
      <c r="AB48" s="72">
        <v>3.1263106331227877</v>
      </c>
      <c r="AC48" s="72">
        <v>2.5838393414506355</v>
      </c>
      <c r="AD48" s="72">
        <v>2.4326940337825742</v>
      </c>
      <c r="AE48" s="72">
        <v>2.8089061785490719</v>
      </c>
      <c r="AF48" s="72">
        <v>0.94206667882039596</v>
      </c>
      <c r="AG48" s="72">
        <v>-2.3580621790771361E-2</v>
      </c>
      <c r="AH48" s="72">
        <v>0.95052799846319735</v>
      </c>
      <c r="AI48" s="72">
        <v>1.4583257724901033</v>
      </c>
      <c r="AJ48" s="72">
        <v>1.5514447266938176</v>
      </c>
      <c r="AK48" s="72">
        <v>8.353220243162196E-2</v>
      </c>
      <c r="AL48" s="72">
        <v>1.9887281718251058</v>
      </c>
      <c r="AM48" s="72">
        <v>1.1916598334688948</v>
      </c>
      <c r="AN48" s="2"/>
      <c r="AO48" s="2"/>
      <c r="AP48" s="73">
        <v>-0.79706833835621094</v>
      </c>
      <c r="AQ48" s="74">
        <v>-0.40079300411615393</v>
      </c>
      <c r="AR48" s="2"/>
      <c r="AS48" s="2"/>
      <c r="AT48" s="74">
        <v>1.2599464997526217E-3</v>
      </c>
      <c r="AU48" s="74">
        <v>2.7003539373373985E-2</v>
      </c>
      <c r="AV48" s="74">
        <v>1.6094785747028058E-2</v>
      </c>
      <c r="AW48" s="2"/>
      <c r="AX48" s="2"/>
      <c r="AY48" s="75">
        <v>-1.0908753626345927E-2</v>
      </c>
      <c r="AZ48" s="76">
        <v>-0.40397495585716331</v>
      </c>
      <c r="BA48" s="2"/>
      <c r="BB48" s="2"/>
      <c r="BC48" s="77">
        <v>18.775500658939528</v>
      </c>
      <c r="BD48" s="77">
        <v>407.10914469295921</v>
      </c>
      <c r="BE48" s="77">
        <v>251.67050337252266</v>
      </c>
      <c r="BF48" s="2"/>
      <c r="BG48" s="2"/>
      <c r="BH48" s="78">
        <v>-155.43864132043655</v>
      </c>
      <c r="BI48" s="79">
        <v>-0.38181073391920001</v>
      </c>
      <c r="BJ48" s="2"/>
      <c r="BK48" s="2"/>
    </row>
    <row r="49" spans="1:63" x14ac:dyDescent="0.3">
      <c r="A49" s="1"/>
      <c r="B49" s="2"/>
      <c r="C49" s="62"/>
      <c r="D49" s="118" t="s">
        <v>43</v>
      </c>
      <c r="E49" s="62"/>
      <c r="F49" s="62"/>
      <c r="G49" s="62"/>
      <c r="H49" s="62"/>
      <c r="I49" s="62"/>
      <c r="J49" s="683">
        <v>0.1040645912422362</v>
      </c>
      <c r="K49" s="683">
        <v>0.11557296690956846</v>
      </c>
      <c r="L49" s="683">
        <v>0.1087115730207025</v>
      </c>
      <c r="M49" s="683">
        <v>0.11232542030053967</v>
      </c>
      <c r="N49" s="683">
        <v>0.10978392372052662</v>
      </c>
      <c r="O49" s="683">
        <v>0.10754193350307809</v>
      </c>
      <c r="P49" s="683">
        <v>0.10370375689917107</v>
      </c>
      <c r="Q49" s="683">
        <v>8.8394350902961286E-2</v>
      </c>
      <c r="R49" s="683">
        <v>7.9884495814919715E-2</v>
      </c>
      <c r="S49" s="683">
        <v>4.6744950669013324E-2</v>
      </c>
      <c r="T49" s="683">
        <v>4.5901473800879992E-2</v>
      </c>
      <c r="U49" s="683">
        <v>5.3362410766655807E-2</v>
      </c>
      <c r="V49" s="683">
        <v>6.273493029299114E-2</v>
      </c>
      <c r="W49" s="683">
        <v>6.520861440044487E-2</v>
      </c>
      <c r="X49" s="683">
        <v>5.8208796887723117E-2</v>
      </c>
      <c r="Y49" s="683">
        <v>6.37055894747523E-2</v>
      </c>
      <c r="Z49" s="683">
        <v>6.8416865408950395E-2</v>
      </c>
      <c r="AA49" s="683">
        <v>6.0529061498461316E-2</v>
      </c>
      <c r="AB49" s="683">
        <v>6.0047642227849259E-2</v>
      </c>
      <c r="AC49" s="683">
        <v>4.9678740554427926E-2</v>
      </c>
      <c r="AD49" s="683">
        <v>4.97857718454746E-2</v>
      </c>
      <c r="AE49" s="683">
        <v>5.4344635576829468E-2</v>
      </c>
      <c r="AF49" s="683">
        <v>1.5278060294835329E-2</v>
      </c>
      <c r="AG49" s="683">
        <v>-3.7208163105905106E-4</v>
      </c>
      <c r="AH49" s="683">
        <v>1.5833408969525859E-2</v>
      </c>
      <c r="AI49" s="683">
        <v>3.0693036983786923E-2</v>
      </c>
      <c r="AJ49" s="683">
        <v>2.7822274446976183E-2</v>
      </c>
      <c r="AK49" s="683">
        <v>1.506199739673104E-3</v>
      </c>
      <c r="AL49" s="683">
        <v>3.1961848538179287E-2</v>
      </c>
      <c r="AM49" s="683">
        <v>1.9492234574647292E-2</v>
      </c>
      <c r="AN49" s="2"/>
      <c r="AO49" s="2"/>
      <c r="AP49" s="73"/>
      <c r="AQ49" s="74"/>
      <c r="AR49" s="2"/>
      <c r="AS49" s="2"/>
      <c r="AT49" s="74"/>
      <c r="AU49" s="74"/>
      <c r="AV49" s="74"/>
      <c r="AW49" s="2"/>
      <c r="AX49" s="2"/>
      <c r="AY49" s="75"/>
      <c r="AZ49" s="76"/>
      <c r="BA49" s="2"/>
      <c r="BB49" s="2"/>
      <c r="BC49" s="77"/>
      <c r="BD49" s="77"/>
      <c r="BE49" s="77"/>
      <c r="BF49" s="2"/>
      <c r="BG49" s="2"/>
      <c r="BH49" s="78"/>
      <c r="BI49" s="79"/>
      <c r="BJ49" s="2"/>
      <c r="BK49" s="2"/>
    </row>
    <row r="50" spans="1:63" x14ac:dyDescent="0.3">
      <c r="A50" s="1"/>
      <c r="B50" s="2"/>
      <c r="C50" s="2" t="s">
        <v>38</v>
      </c>
      <c r="D50" s="2" t="s">
        <v>44</v>
      </c>
      <c r="E50" s="117"/>
      <c r="F50" s="117"/>
      <c r="G50" s="117"/>
      <c r="H50" s="117"/>
      <c r="I50" s="117"/>
      <c r="J50" s="119">
        <v>-1.809499643042763</v>
      </c>
      <c r="K50" s="119">
        <v>-1.7418118733573698</v>
      </c>
      <c r="L50" s="119">
        <v>-2.1722914451809183</v>
      </c>
      <c r="M50" s="119">
        <v>-2.216928802752141</v>
      </c>
      <c r="N50" s="119">
        <v>-2.4571108304159299</v>
      </c>
      <c r="O50" s="119">
        <v>-2.4958238617707376</v>
      </c>
      <c r="P50" s="119">
        <v>-2.5404404183718632</v>
      </c>
      <c r="Q50" s="119">
        <v>-2.7329719707699476</v>
      </c>
      <c r="R50" s="119">
        <v>-2.9678922439545299</v>
      </c>
      <c r="S50" s="119">
        <v>-2.7381957710528058</v>
      </c>
      <c r="T50" s="119">
        <v>-3.087834289087922</v>
      </c>
      <c r="U50" s="119">
        <v>-3.286855939584016</v>
      </c>
      <c r="V50" s="119">
        <v>-3.1004007134433618</v>
      </c>
      <c r="W50" s="119">
        <v>-3.1843853342076911</v>
      </c>
      <c r="X50" s="119">
        <v>-3.2733672011409549</v>
      </c>
      <c r="Y50" s="119">
        <v>-3.2930331882876072</v>
      </c>
      <c r="Z50" s="119">
        <v>-3.388677389506547</v>
      </c>
      <c r="AA50" s="119">
        <v>-3.2150341127052111</v>
      </c>
      <c r="AB50" s="119">
        <v>-3.7765090399509109</v>
      </c>
      <c r="AC50" s="119">
        <v>-3.3742380989345508</v>
      </c>
      <c r="AD50" s="119">
        <v>-3.4902189958415319</v>
      </c>
      <c r="AE50" s="119">
        <v>-3.6833930170795353</v>
      </c>
      <c r="AF50" s="119">
        <v>-3.6127588529476955</v>
      </c>
      <c r="AG50" s="119">
        <v>-3.8182439345493746</v>
      </c>
      <c r="AH50" s="119">
        <v>-3.7317170618902642</v>
      </c>
      <c r="AI50" s="119">
        <v>-3.6302473479347297</v>
      </c>
      <c r="AJ50" s="119">
        <v>-3.6619542479136178</v>
      </c>
      <c r="AK50" s="119">
        <v>-3.7245627262720764</v>
      </c>
      <c r="AL50" s="119">
        <v>-3.7965358670212477</v>
      </c>
      <c r="AM50" s="119">
        <v>-3.6259647243308555</v>
      </c>
      <c r="AN50" s="2"/>
      <c r="AO50" s="2"/>
      <c r="AP50" s="80">
        <v>0.1705711426903922</v>
      </c>
      <c r="AQ50" s="82">
        <v>4.4928099895503393E-2</v>
      </c>
      <c r="AR50" s="2"/>
      <c r="AS50" s="2"/>
      <c r="AT50" s="82">
        <v>-5.6178930202600487E-2</v>
      </c>
      <c r="AU50" s="82">
        <v>-5.155048699966356E-2</v>
      </c>
      <c r="AV50" s="82">
        <v>-4.8972973431943817E-2</v>
      </c>
      <c r="AW50" s="2"/>
      <c r="AX50" s="2"/>
      <c r="AY50" s="83">
        <v>2.5775135677197428E-3</v>
      </c>
      <c r="AZ50" s="84">
        <v>4.9999790840706604E-2</v>
      </c>
      <c r="BA50" s="2"/>
      <c r="BB50" s="2"/>
      <c r="BC50" s="85">
        <v>-837.16851568264258</v>
      </c>
      <c r="BD50" s="85">
        <v>-777.18236786514797</v>
      </c>
      <c r="BE50" s="85">
        <v>-765.77924484284176</v>
      </c>
      <c r="BF50" s="2"/>
      <c r="BG50" s="2"/>
      <c r="BH50" s="86">
        <v>11.403123022306204</v>
      </c>
      <c r="BI50" s="87">
        <v>1.4672390282900507E-2</v>
      </c>
      <c r="BJ50" s="2"/>
      <c r="BK50" s="2"/>
    </row>
    <row r="51" spans="1:63" x14ac:dyDescent="0.3">
      <c r="A51" s="1"/>
      <c r="B51" s="2"/>
      <c r="C51" s="2"/>
      <c r="D51" s="2"/>
      <c r="E51" s="81" t="s">
        <v>45</v>
      </c>
      <c r="F51" s="81"/>
      <c r="G51" s="81"/>
      <c r="H51" s="81"/>
      <c r="I51" s="81"/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2"/>
      <c r="AO51" s="2"/>
      <c r="AP51" s="80">
        <v>0</v>
      </c>
      <c r="AQ51" s="82">
        <v>0</v>
      </c>
      <c r="AR51" s="2"/>
      <c r="AS51" s="2"/>
      <c r="AT51" s="82">
        <v>0</v>
      </c>
      <c r="AU51" s="82">
        <v>0</v>
      </c>
      <c r="AV51" s="82">
        <v>0</v>
      </c>
      <c r="AW51" s="2"/>
      <c r="AX51" s="2"/>
      <c r="AY51" s="83">
        <v>0</v>
      </c>
      <c r="AZ51" s="84">
        <v>0</v>
      </c>
      <c r="BA51" s="2"/>
      <c r="BB51" s="2"/>
      <c r="BC51" s="85">
        <v>0</v>
      </c>
      <c r="BD51" s="85">
        <v>0</v>
      </c>
      <c r="BE51" s="85">
        <v>0</v>
      </c>
      <c r="BF51" s="2"/>
      <c r="BG51" s="2"/>
      <c r="BH51" s="86">
        <v>0</v>
      </c>
      <c r="BI51" s="87">
        <v>0</v>
      </c>
      <c r="BJ51" s="2"/>
      <c r="BK51" s="2"/>
    </row>
    <row r="52" spans="1:63" x14ac:dyDescent="0.3">
      <c r="A52" s="1"/>
      <c r="B52" s="2"/>
      <c r="C52" s="1"/>
      <c r="D52" s="1"/>
      <c r="E52" s="81" t="s">
        <v>46</v>
      </c>
      <c r="F52" s="81"/>
      <c r="G52" s="81"/>
      <c r="H52" s="81"/>
      <c r="I52" s="81"/>
      <c r="J52" s="10">
        <v>-8.931105406596189E-2</v>
      </c>
      <c r="K52" s="10">
        <v>-3.59634601517516E-2</v>
      </c>
      <c r="L52" s="10">
        <v>-3.717077800717157E-2</v>
      </c>
      <c r="M52" s="10">
        <v>-7.8261956967326615E-2</v>
      </c>
      <c r="N52" s="10">
        <v>-0.21293149203087158</v>
      </c>
      <c r="O52" s="10">
        <v>-9.6619475168579702E-2</v>
      </c>
      <c r="P52" s="10">
        <v>-0.10535654074323814</v>
      </c>
      <c r="Q52" s="10">
        <v>-0.10391340183105725</v>
      </c>
      <c r="R52" s="10">
        <v>-0.10788649755589619</v>
      </c>
      <c r="S52" s="10">
        <v>-0.10497212785499296</v>
      </c>
      <c r="T52" s="10">
        <v>-0.11561895055150785</v>
      </c>
      <c r="U52" s="10">
        <v>-0.11445408816396946</v>
      </c>
      <c r="V52" s="10">
        <v>-0.13334324487652618</v>
      </c>
      <c r="W52" s="10">
        <v>-0.13071394444704662</v>
      </c>
      <c r="X52" s="10">
        <v>-8.9087333735133875E-2</v>
      </c>
      <c r="Y52" s="10">
        <v>-0.13064673289958517</v>
      </c>
      <c r="Z52" s="10">
        <v>-0.13180117196344099</v>
      </c>
      <c r="AA52" s="10">
        <v>-0.12973719018729143</v>
      </c>
      <c r="AB52" s="10">
        <v>-0.12061343029458753</v>
      </c>
      <c r="AC52" s="10">
        <v>-7.8394434804667637E-2</v>
      </c>
      <c r="AD52" s="10">
        <v>-6.5285229758808599E-2</v>
      </c>
      <c r="AE52" s="10">
        <v>-6.406613805068416E-2</v>
      </c>
      <c r="AF52" s="10">
        <v>-6.4389874602744451E-2</v>
      </c>
      <c r="AG52" s="10">
        <v>-6.5670450356064322E-2</v>
      </c>
      <c r="AH52" s="10">
        <v>-9.2612949976169905E-3</v>
      </c>
      <c r="AI52" s="10">
        <v>-6.6192130111833197E-2</v>
      </c>
      <c r="AJ52" s="10">
        <v>0</v>
      </c>
      <c r="AK52" s="10">
        <v>0</v>
      </c>
      <c r="AL52" s="10">
        <v>0</v>
      </c>
      <c r="AM52" s="10">
        <v>0</v>
      </c>
      <c r="AN52" s="2"/>
      <c r="AO52" s="2"/>
      <c r="AP52" s="80">
        <v>0</v>
      </c>
      <c r="AQ52" s="82">
        <v>0</v>
      </c>
      <c r="AR52" s="2"/>
      <c r="AS52" s="2"/>
      <c r="AT52" s="82">
        <v>0</v>
      </c>
      <c r="AU52" s="82">
        <v>0</v>
      </c>
      <c r="AV52" s="82">
        <v>0</v>
      </c>
      <c r="AW52" s="2"/>
      <c r="AX52" s="2"/>
      <c r="AY52" s="83">
        <v>0</v>
      </c>
      <c r="AZ52" s="84">
        <v>0</v>
      </c>
      <c r="BA52" s="2"/>
      <c r="BB52" s="2"/>
      <c r="BC52" s="85">
        <v>0</v>
      </c>
      <c r="BD52" s="85">
        <v>0</v>
      </c>
      <c r="BE52" s="85">
        <v>0</v>
      </c>
      <c r="BF52" s="2"/>
      <c r="BG52" s="2"/>
      <c r="BH52" s="86">
        <v>0</v>
      </c>
      <c r="BI52" s="87">
        <v>0</v>
      </c>
      <c r="BJ52" s="2"/>
      <c r="BK52" s="2"/>
    </row>
    <row r="53" spans="1:63" x14ac:dyDescent="0.3">
      <c r="A53" s="1"/>
      <c r="B53" s="2"/>
      <c r="C53" s="1"/>
      <c r="D53" s="1"/>
      <c r="E53" s="88" t="s">
        <v>47</v>
      </c>
      <c r="F53" s="81"/>
      <c r="G53" s="81"/>
      <c r="H53" s="81"/>
      <c r="I53" s="81"/>
      <c r="J53" s="10">
        <v>-1.3468411221068124</v>
      </c>
      <c r="K53" s="10">
        <v>-1.461564758252166</v>
      </c>
      <c r="L53" s="10">
        <v>-1.7964434825600344</v>
      </c>
      <c r="M53" s="10">
        <v>-1.8012382601903463</v>
      </c>
      <c r="N53" s="10">
        <v>-1.8838178346672605</v>
      </c>
      <c r="O53" s="10">
        <v>-1.8908625561916472</v>
      </c>
      <c r="P53" s="10">
        <v>-2.0328599687382778</v>
      </c>
      <c r="Q53" s="10">
        <v>-2.1518207188405039</v>
      </c>
      <c r="R53" s="10">
        <v>-2.164856678050501</v>
      </c>
      <c r="S53" s="10">
        <v>-2.1611588603100653</v>
      </c>
      <c r="T53" s="10">
        <v>-2.215553095642655</v>
      </c>
      <c r="U53" s="10">
        <v>-2.5342497767336685</v>
      </c>
      <c r="V53" s="10">
        <v>-2.5282556239402489</v>
      </c>
      <c r="W53" s="10">
        <v>-2.4817159263899948</v>
      </c>
      <c r="X53" s="10">
        <v>-2.7269810417773108</v>
      </c>
      <c r="Y53" s="10">
        <v>-2.6703916728673218</v>
      </c>
      <c r="Z53" s="10">
        <v>-2.91327108044662</v>
      </c>
      <c r="AA53" s="10">
        <v>-2.6700925127448496</v>
      </c>
      <c r="AB53" s="10">
        <v>-3.1657418884779731</v>
      </c>
      <c r="AC53" s="10">
        <v>-2.9304763049213598</v>
      </c>
      <c r="AD53" s="10">
        <v>-3.0256026066781323</v>
      </c>
      <c r="AE53" s="10">
        <v>-3.1973505227650829</v>
      </c>
      <c r="AF53" s="10">
        <v>-3.1012950097312193</v>
      </c>
      <c r="AG53" s="10">
        <v>-3.3117780954875466</v>
      </c>
      <c r="AH53" s="10">
        <v>-3.3571345663401777</v>
      </c>
      <c r="AI53" s="10">
        <v>-3.2542670471049049</v>
      </c>
      <c r="AJ53" s="10">
        <v>-3.5897820719455757</v>
      </c>
      <c r="AK53" s="10">
        <v>-3.4036471536498718</v>
      </c>
      <c r="AL53" s="10">
        <v>-3.5855348598558678</v>
      </c>
      <c r="AM53" s="10">
        <v>-3.7068527115126999</v>
      </c>
      <c r="AN53" s="2"/>
      <c r="AO53" s="2"/>
      <c r="AP53" s="80">
        <v>-0.12131785165683207</v>
      </c>
      <c r="AQ53" s="82">
        <v>-3.3835356898945013E-2</v>
      </c>
      <c r="AR53" s="2"/>
      <c r="AS53" s="2"/>
      <c r="AT53" s="82">
        <v>-5.1338444250222569E-2</v>
      </c>
      <c r="AU53" s="82">
        <v>-4.8685452911277863E-2</v>
      </c>
      <c r="AV53" s="82">
        <v>-5.0065462065558668E-2</v>
      </c>
      <c r="AW53" s="2"/>
      <c r="AX53" s="2"/>
      <c r="AY53" s="83">
        <v>-1.3800091542808049E-3</v>
      </c>
      <c r="AZ53" s="84">
        <v>-2.8345410625955771E-2</v>
      </c>
      <c r="BA53" s="2"/>
      <c r="BB53" s="2"/>
      <c r="BC53" s="85">
        <v>-765.03644721282808</v>
      </c>
      <c r="BD53" s="85">
        <v>-733.98871235534659</v>
      </c>
      <c r="BE53" s="85">
        <v>-782.86224107976761</v>
      </c>
      <c r="BF53" s="2"/>
      <c r="BG53" s="2"/>
      <c r="BH53" s="86">
        <v>-48.873528724421021</v>
      </c>
      <c r="BI53" s="87">
        <v>-6.6586212978108905E-2</v>
      </c>
      <c r="BJ53" s="2"/>
      <c r="BK53" s="2"/>
    </row>
    <row r="54" spans="1:63" x14ac:dyDescent="0.3">
      <c r="A54" s="1"/>
      <c r="B54" s="2"/>
      <c r="C54" s="1"/>
      <c r="D54" s="1"/>
      <c r="E54" s="30" t="s">
        <v>48</v>
      </c>
      <c r="F54" s="1"/>
      <c r="G54" s="1"/>
      <c r="H54" s="1"/>
      <c r="I54" s="1"/>
      <c r="J54" s="10">
        <v>-1.311335516057798E-2</v>
      </c>
      <c r="K54" s="10">
        <v>-3.4295886024861354E-2</v>
      </c>
      <c r="L54" s="10">
        <v>-8.2277414973373937E-3</v>
      </c>
      <c r="M54" s="10">
        <v>-5.1718477791194983E-2</v>
      </c>
      <c r="N54" s="10">
        <v>-5.8950527040836483E-2</v>
      </c>
      <c r="O54" s="10">
        <v>-7.2229810471094807E-2</v>
      </c>
      <c r="P54" s="10">
        <v>-6.4951959827527633E-2</v>
      </c>
      <c r="Q54" s="10">
        <v>-0.10059362429155502</v>
      </c>
      <c r="R54" s="10">
        <v>-8.7430426055014041E-2</v>
      </c>
      <c r="S54" s="10">
        <v>-9.5492331356232321E-2</v>
      </c>
      <c r="T54" s="10">
        <v>-0.16927853180888744</v>
      </c>
      <c r="U54" s="10">
        <v>-0.18654106235135015</v>
      </c>
      <c r="V54" s="10">
        <v>-0.11308333264883437</v>
      </c>
      <c r="W54" s="10">
        <v>-0.21970599969553609</v>
      </c>
      <c r="X54" s="10">
        <v>-0.31875054690623528</v>
      </c>
      <c r="Y54" s="10">
        <v>-0.19614551320590737</v>
      </c>
      <c r="Z54" s="10">
        <v>-0.26468286085391873</v>
      </c>
      <c r="AA54" s="10">
        <v>-0.28269532486979887</v>
      </c>
      <c r="AB54" s="10">
        <v>-0.31842025406723184</v>
      </c>
      <c r="AC54" s="10">
        <v>-0.23018398731608292</v>
      </c>
      <c r="AD54" s="10">
        <v>-0.23768013489936474</v>
      </c>
      <c r="AE54" s="10">
        <v>-0.24362768492655834</v>
      </c>
      <c r="AF54" s="10">
        <v>-0.22355139957133352</v>
      </c>
      <c r="AG54" s="10">
        <v>-0.22046352278960812</v>
      </c>
      <c r="AH54" s="10">
        <v>-0.19651451984709808</v>
      </c>
      <c r="AI54" s="10">
        <v>-0.1399950073593772</v>
      </c>
      <c r="AJ54" s="10">
        <v>0.11049240200925518</v>
      </c>
      <c r="AK54" s="10">
        <v>-8.2381494971731639E-2</v>
      </c>
      <c r="AL54" s="10">
        <v>8.891039880251228E-2</v>
      </c>
      <c r="AM54" s="10">
        <v>0.35305541961072728</v>
      </c>
      <c r="AN54" s="2"/>
      <c r="AO54" s="2"/>
      <c r="AP54" s="54">
        <v>0.264145020808215</v>
      </c>
      <c r="AQ54" s="55">
        <v>2.9709125632754585</v>
      </c>
      <c r="AR54" s="2"/>
      <c r="AS54" s="2"/>
      <c r="AT54" s="55">
        <v>-1.2425899618651545E-3</v>
      </c>
      <c r="AU54" s="55">
        <v>1.207251694213524E-3</v>
      </c>
      <c r="AV54" s="55">
        <v>4.7684340579983702E-3</v>
      </c>
      <c r="AW54" s="2"/>
      <c r="AX54" s="2"/>
      <c r="AY54" s="56">
        <v>3.5611823637848464E-3</v>
      </c>
      <c r="AZ54" s="57">
        <v>2.9498259400702795</v>
      </c>
      <c r="BA54" s="2"/>
      <c r="BB54" s="2"/>
      <c r="BC54" s="27">
        <v>-18.51685659063422</v>
      </c>
      <c r="BD54" s="27">
        <v>18.200695763052668</v>
      </c>
      <c r="BE54" s="27">
        <v>74.562918608390135</v>
      </c>
      <c r="BF54" s="2"/>
      <c r="BG54" s="2"/>
      <c r="BH54" s="58">
        <v>56.36222284533747</v>
      </c>
      <c r="BI54" s="59">
        <v>3.0967070478565186</v>
      </c>
      <c r="BJ54" s="2"/>
      <c r="BK54" s="2"/>
    </row>
    <row r="55" spans="1:63" x14ac:dyDescent="0.3">
      <c r="A55" s="1"/>
      <c r="B55" s="2"/>
      <c r="C55" s="1"/>
      <c r="D55" s="1"/>
      <c r="E55" s="30" t="s">
        <v>49</v>
      </c>
      <c r="F55" s="1"/>
      <c r="G55" s="1"/>
      <c r="H55" s="1"/>
      <c r="I55" s="1"/>
      <c r="J55" s="10">
        <v>-2.6086190002559156E-2</v>
      </c>
      <c r="K55" s="10">
        <v>-2.4196154011731197E-2</v>
      </c>
      <c r="L55" s="10">
        <v>-3.1636293599913261E-2</v>
      </c>
      <c r="M55" s="10">
        <v>-3.250441960180387E-2</v>
      </c>
      <c r="N55" s="10">
        <v>-9.7732696856950921E-2</v>
      </c>
      <c r="O55" s="10">
        <v>-6.3070846438644093E-2</v>
      </c>
      <c r="P55" s="10">
        <v>-1.6907547716639749E-2</v>
      </c>
      <c r="Q55" s="10">
        <v>-2.7234910273480163E-2</v>
      </c>
      <c r="R55" s="10">
        <v>-2.6932116391403596E-2</v>
      </c>
      <c r="S55" s="10">
        <v>-6.7682081599681435E-2</v>
      </c>
      <c r="T55" s="10">
        <v>-7.2564232929182571E-2</v>
      </c>
      <c r="U55" s="10">
        <v>-6.7211932215641673E-2</v>
      </c>
      <c r="V55" s="10">
        <v>-4.3733188610721674E-2</v>
      </c>
      <c r="W55" s="10">
        <v>-7.2187117663590858E-2</v>
      </c>
      <c r="X55" s="10">
        <v>-6.5088675191998999E-2</v>
      </c>
      <c r="Y55" s="10">
        <v>-0.19746019417475735</v>
      </c>
      <c r="Z55" s="10">
        <v>2.400516092899109E-2</v>
      </c>
      <c r="AA55" s="10">
        <v>-4.4317216282577822E-2</v>
      </c>
      <c r="AB55" s="10">
        <v>-8.6721731150875864E-2</v>
      </c>
      <c r="AC55" s="10">
        <v>-6.441293759512938E-2</v>
      </c>
      <c r="AD55" s="10">
        <v>-7.6174749685001583E-2</v>
      </c>
      <c r="AE55" s="10">
        <v>-8.0166810140879438E-2</v>
      </c>
      <c r="AF55" s="10">
        <v>-8.3872992535291083E-2</v>
      </c>
      <c r="AG55" s="10">
        <v>-6.1861715039708186E-2</v>
      </c>
      <c r="AH55" s="10">
        <v>-7.4404362373675967E-2</v>
      </c>
      <c r="AI55" s="10">
        <v>-6.9209586261191877E-2</v>
      </c>
      <c r="AJ55" s="10">
        <v>-4.4922256061385148E-2</v>
      </c>
      <c r="AK55" s="10">
        <v>-4.8999160454295254E-2</v>
      </c>
      <c r="AL55" s="10">
        <v>-4.3299988169150365E-2</v>
      </c>
      <c r="AM55" s="10">
        <v>-4.1374444590370624E-2</v>
      </c>
      <c r="AN55" s="2"/>
      <c r="AO55" s="2"/>
      <c r="AP55" s="54">
        <v>1.9255435787797412E-3</v>
      </c>
      <c r="AQ55" s="55">
        <v>4.4469840759716869E-2</v>
      </c>
      <c r="AR55" s="2"/>
      <c r="AS55" s="2"/>
      <c r="AT55" s="55">
        <v>-7.3907210522484057E-4</v>
      </c>
      <c r="AU55" s="55">
        <v>-5.8794004729124277E-4</v>
      </c>
      <c r="AV55" s="55">
        <v>-5.5881116605721462E-4</v>
      </c>
      <c r="AW55" s="2"/>
      <c r="AX55" s="2"/>
      <c r="AY55" s="56">
        <v>2.9128881234028142E-5</v>
      </c>
      <c r="AZ55" s="57">
        <v>4.9543965185278184E-2</v>
      </c>
      <c r="BA55" s="2"/>
      <c r="BB55" s="2"/>
      <c r="BC55" s="27">
        <v>-11.013522241918466</v>
      </c>
      <c r="BD55" s="27">
        <v>-8.8638665648209543</v>
      </c>
      <c r="BE55" s="27">
        <v>-8.7380030813876708</v>
      </c>
      <c r="BF55" s="2"/>
      <c r="BG55" s="2"/>
      <c r="BH55" s="58">
        <v>0.12586348343328346</v>
      </c>
      <c r="BI55" s="59">
        <v>1.4199613962242204E-2</v>
      </c>
      <c r="BJ55" s="2"/>
      <c r="BK55" s="2"/>
    </row>
    <row r="56" spans="1:63" x14ac:dyDescent="0.3">
      <c r="A56" s="1"/>
      <c r="B56" s="2"/>
      <c r="C56" s="1"/>
      <c r="D56" s="1"/>
      <c r="E56" s="30" t="s">
        <v>50</v>
      </c>
      <c r="F56" s="60"/>
      <c r="G56" s="2"/>
      <c r="H56" s="2"/>
      <c r="I56" s="2"/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2"/>
      <c r="AO56" s="2"/>
      <c r="AP56" s="54">
        <v>0</v>
      </c>
      <c r="AQ56" s="55">
        <v>0</v>
      </c>
      <c r="AR56" s="2"/>
      <c r="AS56" s="2"/>
      <c r="AT56" s="55">
        <v>0</v>
      </c>
      <c r="AU56" s="55">
        <v>0</v>
      </c>
      <c r="AV56" s="55">
        <v>0</v>
      </c>
      <c r="AW56" s="2"/>
      <c r="AX56" s="2"/>
      <c r="AY56" s="56">
        <v>0</v>
      </c>
      <c r="AZ56" s="57">
        <v>0</v>
      </c>
      <c r="BA56" s="2"/>
      <c r="BB56" s="2"/>
      <c r="BC56" s="27">
        <v>0</v>
      </c>
      <c r="BD56" s="27">
        <v>0</v>
      </c>
      <c r="BE56" s="27">
        <v>0</v>
      </c>
      <c r="BF56" s="2"/>
      <c r="BG56" s="2"/>
      <c r="BH56" s="58">
        <v>0</v>
      </c>
      <c r="BI56" s="59">
        <v>0</v>
      </c>
      <c r="BJ56" s="2"/>
      <c r="BK56" s="2"/>
    </row>
    <row r="57" spans="1:63" x14ac:dyDescent="0.3">
      <c r="A57" s="1"/>
      <c r="B57" s="2"/>
      <c r="C57" s="1"/>
      <c r="D57" s="1"/>
      <c r="E57" s="30" t="s">
        <v>51</v>
      </c>
      <c r="F57" s="2"/>
      <c r="G57" s="2"/>
      <c r="H57" s="60"/>
      <c r="I57" s="60"/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2"/>
      <c r="AO57" s="2"/>
      <c r="AP57" s="54">
        <v>0</v>
      </c>
      <c r="AQ57" s="55">
        <v>0</v>
      </c>
      <c r="AR57" s="2"/>
      <c r="AS57" s="2"/>
      <c r="AT57" s="55">
        <v>0</v>
      </c>
      <c r="AU57" s="55">
        <v>0</v>
      </c>
      <c r="AV57" s="55">
        <v>0</v>
      </c>
      <c r="AW57" s="2"/>
      <c r="AX57" s="2"/>
      <c r="AY57" s="56">
        <v>0</v>
      </c>
      <c r="AZ57" s="57">
        <v>0</v>
      </c>
      <c r="BA57" s="2"/>
      <c r="BB57" s="2"/>
      <c r="BC57" s="27">
        <v>0</v>
      </c>
      <c r="BD57" s="27">
        <v>0</v>
      </c>
      <c r="BE57" s="27">
        <v>0</v>
      </c>
      <c r="BF57" s="2"/>
      <c r="BG57" s="2"/>
      <c r="BH57" s="58">
        <v>0</v>
      </c>
      <c r="BI57" s="59">
        <v>0</v>
      </c>
      <c r="BJ57" s="2"/>
      <c r="BK57" s="2"/>
    </row>
    <row r="58" spans="1:63" x14ac:dyDescent="0.3">
      <c r="A58" s="1"/>
      <c r="B58" s="2"/>
      <c r="C58" s="1"/>
      <c r="D58" s="1"/>
      <c r="E58" s="1" t="s">
        <v>52</v>
      </c>
      <c r="F58" s="30"/>
      <c r="G58" s="1"/>
      <c r="H58" s="1"/>
      <c r="I58" s="1"/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2"/>
      <c r="AO58" s="2"/>
      <c r="AP58" s="54">
        <v>0</v>
      </c>
      <c r="AQ58" s="55">
        <v>0</v>
      </c>
      <c r="AR58" s="2"/>
      <c r="AS58" s="2"/>
      <c r="AT58" s="55">
        <v>0</v>
      </c>
      <c r="AU58" s="55">
        <v>0</v>
      </c>
      <c r="AV58" s="55">
        <v>0</v>
      </c>
      <c r="AW58" s="2"/>
      <c r="AX58" s="2"/>
      <c r="AY58" s="56">
        <v>0</v>
      </c>
      <c r="AZ58" s="57">
        <v>0</v>
      </c>
      <c r="BA58" s="2"/>
      <c r="BB58" s="2"/>
      <c r="BC58" s="27">
        <v>0</v>
      </c>
      <c r="BD58" s="27">
        <v>0</v>
      </c>
      <c r="BE58" s="27">
        <v>0</v>
      </c>
      <c r="BF58" s="2"/>
      <c r="BG58" s="2"/>
      <c r="BH58" s="58">
        <v>0</v>
      </c>
      <c r="BI58" s="59">
        <v>0</v>
      </c>
      <c r="BJ58" s="2"/>
      <c r="BK58" s="2"/>
    </row>
    <row r="59" spans="1:63" x14ac:dyDescent="0.3">
      <c r="A59" s="120"/>
      <c r="B59" s="121"/>
      <c r="C59" s="1"/>
      <c r="D59" s="1"/>
      <c r="E59" s="88" t="s">
        <v>32</v>
      </c>
      <c r="F59" s="2"/>
      <c r="G59" s="2"/>
      <c r="H59" s="60"/>
      <c r="I59" s="60"/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2"/>
      <c r="AO59" s="2"/>
      <c r="AP59" s="54">
        <v>0</v>
      </c>
      <c r="AQ59" s="55">
        <v>0</v>
      </c>
      <c r="AR59" s="2"/>
      <c r="AS59" s="2"/>
      <c r="AT59" s="55">
        <v>0</v>
      </c>
      <c r="AU59" s="55">
        <v>0</v>
      </c>
      <c r="AV59" s="55">
        <v>0</v>
      </c>
      <c r="AW59" s="2"/>
      <c r="AX59" s="2"/>
      <c r="AY59" s="56">
        <v>0</v>
      </c>
      <c r="AZ59" s="57">
        <v>0</v>
      </c>
      <c r="BA59" s="2"/>
      <c r="BB59" s="2"/>
      <c r="BC59" s="27">
        <v>0</v>
      </c>
      <c r="BD59" s="27">
        <v>0</v>
      </c>
      <c r="BE59" s="27">
        <v>0</v>
      </c>
      <c r="BF59" s="2"/>
      <c r="BG59" s="2"/>
      <c r="BH59" s="58">
        <v>0</v>
      </c>
      <c r="BI59" s="59">
        <v>0</v>
      </c>
      <c r="BJ59" s="2"/>
      <c r="BK59" s="2"/>
    </row>
    <row r="60" spans="1:63" x14ac:dyDescent="0.3">
      <c r="A60" s="1"/>
      <c r="B60" s="2"/>
      <c r="C60" s="1"/>
      <c r="D60" s="1"/>
      <c r="E60" s="88" t="s">
        <v>33</v>
      </c>
      <c r="F60" s="2"/>
      <c r="G60" s="2"/>
      <c r="H60" s="60"/>
      <c r="I60" s="60"/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2"/>
      <c r="AO60" s="2"/>
      <c r="AP60" s="54">
        <v>0</v>
      </c>
      <c r="AQ60" s="55">
        <v>0</v>
      </c>
      <c r="AR60" s="2"/>
      <c r="AS60" s="2"/>
      <c r="AT60" s="55">
        <v>0</v>
      </c>
      <c r="AU60" s="55">
        <v>0</v>
      </c>
      <c r="AV60" s="55">
        <v>0</v>
      </c>
      <c r="AW60" s="2"/>
      <c r="AX60" s="2"/>
      <c r="AY60" s="56">
        <v>0</v>
      </c>
      <c r="AZ60" s="57">
        <v>0</v>
      </c>
      <c r="BA60" s="2"/>
      <c r="BB60" s="2"/>
      <c r="BC60" s="27">
        <v>0</v>
      </c>
      <c r="BD60" s="27">
        <v>0</v>
      </c>
      <c r="BE60" s="27">
        <v>0</v>
      </c>
      <c r="BF60" s="2"/>
      <c r="BG60" s="2"/>
      <c r="BH60" s="58">
        <v>0</v>
      </c>
      <c r="BI60" s="59">
        <v>0</v>
      </c>
      <c r="BJ60" s="2"/>
      <c r="BK60" s="2"/>
    </row>
    <row r="61" spans="1:63" x14ac:dyDescent="0.3">
      <c r="A61" s="1"/>
      <c r="B61" s="2"/>
      <c r="C61" s="1"/>
      <c r="D61" s="1"/>
      <c r="E61" s="88" t="s">
        <v>34</v>
      </c>
      <c r="F61" s="2"/>
      <c r="G61" s="2"/>
      <c r="H61" s="60"/>
      <c r="I61" s="60"/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-2.9277640754475935E-4</v>
      </c>
      <c r="Q61" s="10">
        <v>-1.9146932331004253E-3</v>
      </c>
      <c r="R61" s="10">
        <v>-1.4491076851878635E-3</v>
      </c>
      <c r="S61" s="10">
        <v>-2.3985260269121806E-3</v>
      </c>
      <c r="T61" s="10">
        <v>-5.453237969069491E-2</v>
      </c>
      <c r="U61" s="10">
        <v>-2.8439008650841761E-2</v>
      </c>
      <c r="V61" s="10">
        <v>-2.2783579655129924E-2</v>
      </c>
      <c r="W61" s="10">
        <v>-1.3077816291161178E-2</v>
      </c>
      <c r="X61" s="10">
        <v>-1.4324974489643689E-2</v>
      </c>
      <c r="Y61" s="10">
        <v>-7.5197645139976057E-3</v>
      </c>
      <c r="Z61" s="10">
        <v>-8.4406236966598734E-3</v>
      </c>
      <c r="AA61" s="10">
        <v>-3.6087980753349938E-3</v>
      </c>
      <c r="AB61" s="10">
        <v>-7.7477183148421259E-4</v>
      </c>
      <c r="AC61" s="10">
        <v>-3.1519629629629597E-3</v>
      </c>
      <c r="AD61" s="10">
        <v>-7.478276304062316E-3</v>
      </c>
      <c r="AE61" s="10">
        <v>-5.0867372844706944E-3</v>
      </c>
      <c r="AF61" s="10">
        <v>-5.5840040403045015E-2</v>
      </c>
      <c r="AG61" s="10">
        <v>-5.5189712430380886E-2</v>
      </c>
      <c r="AH61" s="10">
        <v>-1.0481179056715721E-3</v>
      </c>
      <c r="AI61" s="10">
        <v>-8.7618192576075418E-3</v>
      </c>
      <c r="AJ61" s="10">
        <v>-2.7288971838784957E-2</v>
      </c>
      <c r="AK61" s="10">
        <v>-4.7469079901936259E-2</v>
      </c>
      <c r="AL61" s="10">
        <v>-0.10059776294063487</v>
      </c>
      <c r="AM61" s="10">
        <v>-3.8133130204092316E-3</v>
      </c>
      <c r="AN61" s="2"/>
      <c r="AO61" s="2"/>
      <c r="AP61" s="54">
        <v>9.678444992022564E-2</v>
      </c>
      <c r="AQ61" s="55">
        <v>0.9620934610379005</v>
      </c>
      <c r="AR61" s="2"/>
      <c r="AS61" s="2"/>
      <c r="AT61" s="55">
        <v>-7.159933454152647E-4</v>
      </c>
      <c r="AU61" s="55">
        <v>-1.3659461815476669E-3</v>
      </c>
      <c r="AV61" s="55">
        <v>-5.1503335369775256E-5</v>
      </c>
      <c r="AW61" s="2"/>
      <c r="AX61" s="2"/>
      <c r="AY61" s="56">
        <v>1.3144428461778917E-3</v>
      </c>
      <c r="AZ61" s="57">
        <v>0.96229475504560502</v>
      </c>
      <c r="BA61" s="2"/>
      <c r="BB61" s="2"/>
      <c r="BC61" s="27">
        <v>-10.669606631138741</v>
      </c>
      <c r="BD61" s="27">
        <v>-20.593196098389942</v>
      </c>
      <c r="BE61" s="27">
        <v>-0.80534593884038685</v>
      </c>
      <c r="BF61" s="2"/>
      <c r="BG61" s="2"/>
      <c r="BH61" s="58">
        <v>19.787850159549556</v>
      </c>
      <c r="BI61" s="59">
        <v>0.96089262031048439</v>
      </c>
      <c r="BJ61" s="2"/>
      <c r="BK61" s="2"/>
    </row>
    <row r="62" spans="1:63" x14ac:dyDescent="0.3">
      <c r="A62" s="1"/>
      <c r="B62" s="2"/>
      <c r="C62" s="1"/>
      <c r="D62" s="1"/>
      <c r="E62" s="30" t="s">
        <v>53</v>
      </c>
      <c r="F62" s="1"/>
      <c r="G62" s="1"/>
      <c r="H62" s="1"/>
      <c r="I62" s="1"/>
      <c r="J62" s="10">
        <v>-0.33414792170685176</v>
      </c>
      <c r="K62" s="10">
        <v>-0.18579161491685942</v>
      </c>
      <c r="L62" s="10">
        <v>-0.29881314951646204</v>
      </c>
      <c r="M62" s="10">
        <v>-0.2532056882014691</v>
      </c>
      <c r="N62" s="10">
        <v>-0.20367827982001027</v>
      </c>
      <c r="O62" s="10">
        <v>-0.37304117350077171</v>
      </c>
      <c r="P62" s="10">
        <v>-0.32007162493863511</v>
      </c>
      <c r="Q62" s="10">
        <v>-0.34749462230025097</v>
      </c>
      <c r="R62" s="10">
        <v>-0.5793374182165274</v>
      </c>
      <c r="S62" s="10">
        <v>-0.30649184390492173</v>
      </c>
      <c r="T62" s="10">
        <v>-0.46028709846499438</v>
      </c>
      <c r="U62" s="10">
        <v>-0.35596007146854436</v>
      </c>
      <c r="V62" s="10">
        <v>-0.2592017437119003</v>
      </c>
      <c r="W62" s="10">
        <v>-0.26698452972036152</v>
      </c>
      <c r="X62" s="10">
        <v>-5.913462904063168E-2</v>
      </c>
      <c r="Y62" s="10">
        <v>-9.0869310626037897E-2</v>
      </c>
      <c r="Z62" s="10">
        <v>-9.4486813474898512E-2</v>
      </c>
      <c r="AA62" s="10">
        <v>-8.4583070545358408E-2</v>
      </c>
      <c r="AB62" s="10">
        <v>-8.4236964128758252E-2</v>
      </c>
      <c r="AC62" s="10">
        <v>-6.7618471334347993E-2</v>
      </c>
      <c r="AD62" s="10">
        <v>-7.7997998516162598E-2</v>
      </c>
      <c r="AE62" s="10">
        <v>-9.3095123911859881E-2</v>
      </c>
      <c r="AF62" s="10">
        <v>-8.3809536104062596E-2</v>
      </c>
      <c r="AG62" s="10">
        <v>-0.10328043844606652</v>
      </c>
      <c r="AH62" s="10">
        <v>-9.335420042602445E-2</v>
      </c>
      <c r="AI62" s="10">
        <v>-9.1821757839814985E-2</v>
      </c>
      <c r="AJ62" s="10">
        <v>-0.11045335007712689</v>
      </c>
      <c r="AK62" s="10">
        <v>-0.14206583729424124</v>
      </c>
      <c r="AL62" s="10">
        <v>-0.15601365485810692</v>
      </c>
      <c r="AM62" s="10">
        <v>-0.22697967481810308</v>
      </c>
      <c r="AN62" s="2"/>
      <c r="AO62" s="2"/>
      <c r="AP62" s="54">
        <v>-7.0966019959996157E-2</v>
      </c>
      <c r="AQ62" s="55">
        <v>-0.45487056901871276</v>
      </c>
      <c r="AR62" s="2"/>
      <c r="AS62" s="2"/>
      <c r="AT62" s="55">
        <v>-2.1428305398726592E-3</v>
      </c>
      <c r="AU62" s="55">
        <v>-2.1183995537603141E-3</v>
      </c>
      <c r="AV62" s="55">
        <v>-3.0656309229565269E-3</v>
      </c>
      <c r="AW62" s="2"/>
      <c r="AX62" s="2"/>
      <c r="AY62" s="56">
        <v>-9.4723136919621287E-4</v>
      </c>
      <c r="AZ62" s="57">
        <v>-0.44714481152283475</v>
      </c>
      <c r="BA62" s="2"/>
      <c r="BB62" s="2"/>
      <c r="BC62" s="27">
        <v>-31.932083006123005</v>
      </c>
      <c r="BD62" s="27">
        <v>-31.937288609643179</v>
      </c>
      <c r="BE62" s="27">
        <v>-47.936573351236127</v>
      </c>
      <c r="BF62" s="2"/>
      <c r="BG62" s="2"/>
      <c r="BH62" s="58">
        <v>-15.999284741592948</v>
      </c>
      <c r="BI62" s="59">
        <v>-0.50095939380283228</v>
      </c>
      <c r="BJ62" s="2"/>
      <c r="BK62" s="2"/>
    </row>
    <row r="63" spans="1:63" x14ac:dyDescent="0.3">
      <c r="A63" s="1"/>
      <c r="B63" s="2"/>
      <c r="C63" s="62"/>
      <c r="D63" s="62" t="s">
        <v>54</v>
      </c>
      <c r="E63" s="62"/>
      <c r="F63" s="62"/>
      <c r="G63" s="62"/>
      <c r="H63" s="62"/>
      <c r="I63" s="62"/>
      <c r="J63" s="127">
        <v>4.0997113131435157</v>
      </c>
      <c r="K63" s="127">
        <v>3.5561914764784586</v>
      </c>
      <c r="L63" s="127">
        <v>4.6254230892100381</v>
      </c>
      <c r="M63" s="127">
        <v>3.9159276892650934</v>
      </c>
      <c r="N63" s="127">
        <v>4.1979166451516194</v>
      </c>
      <c r="O63" s="127">
        <v>4.284397763442529</v>
      </c>
      <c r="P63" s="127">
        <v>4.6432176430343439</v>
      </c>
      <c r="Q63" s="127">
        <v>4.3628827806705246</v>
      </c>
      <c r="R63" s="127">
        <v>4.5553249538587988</v>
      </c>
      <c r="S63" s="127">
        <v>4.3397012123926917</v>
      </c>
      <c r="T63" s="127">
        <v>5.0606009757221404</v>
      </c>
      <c r="U63" s="127">
        <v>4.7555615667117435</v>
      </c>
      <c r="V63" s="127">
        <v>5.187227412418375</v>
      </c>
      <c r="W63" s="127">
        <v>5.6344419299498778</v>
      </c>
      <c r="X63" s="127">
        <v>6.749224179043912</v>
      </c>
      <c r="Y63" s="127">
        <v>6.4896614870857707</v>
      </c>
      <c r="Z63" s="127">
        <v>6.4962392288992987</v>
      </c>
      <c r="AA63" s="127">
        <v>7.686671188381542</v>
      </c>
      <c r="AB63" s="127">
        <v>6.4171342548522148</v>
      </c>
      <c r="AC63" s="127">
        <v>6.4465218670725477</v>
      </c>
      <c r="AD63" s="127">
        <v>7.2137113729745526</v>
      </c>
      <c r="AE63" s="127">
        <v>6.7293291674934181</v>
      </c>
      <c r="AF63" s="127">
        <v>7.3269088753664793</v>
      </c>
      <c r="AG63" s="127">
        <v>7.5145796022752664</v>
      </c>
      <c r="AH63" s="127">
        <v>7.1445343436013653</v>
      </c>
      <c r="AI63" s="127">
        <v>6.8219321817497152</v>
      </c>
      <c r="AJ63" s="127">
        <v>7.6529798120278478</v>
      </c>
      <c r="AK63" s="127">
        <v>7.1147366853454752</v>
      </c>
      <c r="AL63" s="127">
        <v>7.6284704367641112</v>
      </c>
      <c r="AM63" s="127">
        <v>9.2790467878437717</v>
      </c>
      <c r="AN63" s="2"/>
      <c r="AO63" s="2"/>
      <c r="AP63" s="73">
        <v>1.6505763510796605</v>
      </c>
      <c r="AQ63" s="74">
        <v>0.21637055092001006</v>
      </c>
      <c r="AR63" s="2"/>
      <c r="AS63" s="2"/>
      <c r="AT63" s="74">
        <v>0.10731415337337158</v>
      </c>
      <c r="AU63" s="74">
        <v>0.10358162805564909</v>
      </c>
      <c r="AV63" s="74">
        <v>0.12532458155634618</v>
      </c>
      <c r="AW63" s="2"/>
      <c r="AX63" s="2"/>
      <c r="AY63" s="75">
        <v>2.174295350069709E-2</v>
      </c>
      <c r="AZ63" s="76">
        <v>0.20991129323643878</v>
      </c>
      <c r="BA63" s="2"/>
      <c r="BB63" s="2"/>
      <c r="BC63" s="77">
        <v>1599.1765981895876</v>
      </c>
      <c r="BD63" s="77">
        <v>1561.6111436569317</v>
      </c>
      <c r="BE63" s="77">
        <v>1959.6719720894976</v>
      </c>
      <c r="BF63" s="2"/>
      <c r="BG63" s="2"/>
      <c r="BH63" s="78">
        <v>398.06082843256581</v>
      </c>
      <c r="BI63" s="79">
        <v>0.25490393690480428</v>
      </c>
      <c r="BJ63" s="2"/>
      <c r="BK63" s="2"/>
    </row>
    <row r="64" spans="1:63" x14ac:dyDescent="0.3">
      <c r="A64" s="1"/>
      <c r="B64" s="2"/>
      <c r="C64" s="62"/>
      <c r="D64" s="118" t="s">
        <v>55</v>
      </c>
      <c r="E64" s="62"/>
      <c r="F64" s="62"/>
      <c r="G64" s="62"/>
      <c r="H64" s="62"/>
      <c r="I64" s="62"/>
      <c r="J64" s="684">
        <v>0.6937832044820772</v>
      </c>
      <c r="K64" s="684">
        <v>0.67123239485846231</v>
      </c>
      <c r="L64" s="684">
        <v>0.68043797158723351</v>
      </c>
      <c r="M64" s="684">
        <v>0.63851611306447786</v>
      </c>
      <c r="N64" s="684">
        <v>0.63078877744131567</v>
      </c>
      <c r="O64" s="684">
        <v>0.63189641877049507</v>
      </c>
      <c r="P64" s="684">
        <v>0.64635838779406352</v>
      </c>
      <c r="Q64" s="684">
        <v>0.61484950488661727</v>
      </c>
      <c r="R64" s="684">
        <v>0.60550225177372696</v>
      </c>
      <c r="S64" s="684">
        <v>0.61313427173958934</v>
      </c>
      <c r="T64" s="684">
        <v>0.62105187207866974</v>
      </c>
      <c r="U64" s="684">
        <v>0.59130995909985995</v>
      </c>
      <c r="V64" s="684">
        <v>0.62590011685388136</v>
      </c>
      <c r="W64" s="684">
        <v>0.63891056726442363</v>
      </c>
      <c r="X64" s="684">
        <v>0.67340111185091756</v>
      </c>
      <c r="Y64" s="684">
        <v>0.66338178819202276</v>
      </c>
      <c r="Z64" s="684">
        <v>0.65718705373834063</v>
      </c>
      <c r="AA64" s="684">
        <v>0.70508888069238895</v>
      </c>
      <c r="AB64" s="684">
        <v>0.62952313213900346</v>
      </c>
      <c r="AC64" s="684">
        <v>0.65641782197977483</v>
      </c>
      <c r="AD64" s="684">
        <v>0.67393108180060313</v>
      </c>
      <c r="AE64" s="684">
        <v>0.64626031965620923</v>
      </c>
      <c r="AF64" s="684">
        <v>0.66975607096391865</v>
      </c>
      <c r="AG64" s="684">
        <v>0.66308096811509931</v>
      </c>
      <c r="AH64" s="684">
        <v>0.65689308542407832</v>
      </c>
      <c r="AI64" s="684">
        <v>0.65268034885693083</v>
      </c>
      <c r="AJ64" s="684">
        <v>0.67636097316040722</v>
      </c>
      <c r="AK64" s="684">
        <v>0.65638344464586951</v>
      </c>
      <c r="AL64" s="684">
        <v>0.66769945100482164</v>
      </c>
      <c r="AM64" s="684">
        <v>0.71902661838696469</v>
      </c>
      <c r="AN64" s="2"/>
      <c r="AO64" s="2"/>
      <c r="AP64" s="73"/>
      <c r="AQ64" s="74"/>
      <c r="AR64" s="2"/>
      <c r="AS64" s="2"/>
      <c r="AT64" s="74"/>
      <c r="AU64" s="74"/>
      <c r="AV64" s="74"/>
      <c r="AW64" s="2"/>
      <c r="AX64" s="2"/>
      <c r="AY64" s="75"/>
      <c r="AZ64" s="76"/>
      <c r="BA64" s="2"/>
      <c r="BB64" s="2"/>
      <c r="BC64" s="77"/>
      <c r="BD64" s="77"/>
      <c r="BE64" s="77"/>
      <c r="BF64" s="2"/>
      <c r="BG64" s="2"/>
      <c r="BH64" s="78"/>
      <c r="BI64" s="79"/>
      <c r="BJ64" s="2"/>
      <c r="BK64" s="2"/>
    </row>
    <row r="65" spans="1:63" ht="4.05" customHeight="1" x14ac:dyDescent="0.3">
      <c r="A65" s="1"/>
      <c r="B65" s="2"/>
      <c r="C65" s="2"/>
      <c r="D65" s="1"/>
      <c r="E65" s="2"/>
      <c r="F65" s="2"/>
      <c r="G65" s="2"/>
      <c r="H65" s="2"/>
      <c r="I65" s="2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2"/>
      <c r="AO65" s="2"/>
      <c r="AP65" s="54"/>
      <c r="AQ65" s="48"/>
      <c r="AR65" s="2"/>
      <c r="AS65" s="2"/>
      <c r="AT65" s="48"/>
      <c r="AU65" s="48"/>
      <c r="AV65" s="48"/>
      <c r="AW65" s="2"/>
      <c r="AX65" s="2"/>
      <c r="AY65" s="56"/>
      <c r="AZ65" s="128"/>
      <c r="BA65" s="2"/>
      <c r="BB65" s="2"/>
      <c r="BC65" s="27"/>
      <c r="BD65" s="27"/>
      <c r="BE65" s="27"/>
      <c r="BF65" s="2"/>
      <c r="BG65" s="2"/>
      <c r="BH65" s="58"/>
      <c r="BI65" s="53"/>
      <c r="BJ65" s="2"/>
      <c r="BK65" s="2"/>
    </row>
    <row r="66" spans="1:63" x14ac:dyDescent="0.3">
      <c r="A66" s="1"/>
      <c r="B66" s="2"/>
      <c r="C66" s="122" t="s">
        <v>22</v>
      </c>
      <c r="D66" s="122" t="s">
        <v>56</v>
      </c>
      <c r="E66" s="122"/>
      <c r="F66" s="123"/>
      <c r="G66" s="122"/>
      <c r="H66" s="122"/>
      <c r="I66" s="122"/>
      <c r="J66" s="129">
        <v>7.8369037951440053</v>
      </c>
      <c r="K66" s="129">
        <v>7.3636570127211582</v>
      </c>
      <c r="L66" s="129">
        <v>8.687143385309227</v>
      </c>
      <c r="M66" s="129">
        <v>7.6851039249029753</v>
      </c>
      <c r="N66" s="129">
        <v>8.032311281021979</v>
      </c>
      <c r="O66" s="129">
        <v>8.4120695789972295</v>
      </c>
      <c r="P66" s="129">
        <v>8.7103228976316558</v>
      </c>
      <c r="Q66" s="129">
        <v>7.6809277158055611</v>
      </c>
      <c r="R66" s="129">
        <v>7.4169691675518248</v>
      </c>
      <c r="S66" s="129">
        <v>6.5087724599582026</v>
      </c>
      <c r="T66" s="129">
        <v>7.4154185473606393</v>
      </c>
      <c r="U66" s="129">
        <v>7.3576531204822997</v>
      </c>
      <c r="V66" s="129">
        <v>8.3163834874410778</v>
      </c>
      <c r="W66" s="129">
        <v>8.6857974913782972</v>
      </c>
      <c r="X66" s="129">
        <v>10.18823500584611</v>
      </c>
      <c r="Y66" s="129">
        <v>9.8981978593904145</v>
      </c>
      <c r="Z66" s="129">
        <v>10.116504148584413</v>
      </c>
      <c r="AA66" s="129">
        <v>11.102628300723426</v>
      </c>
      <c r="AB66" s="129">
        <v>9.5434448879750011</v>
      </c>
      <c r="AC66" s="129">
        <v>9.0303612085231801</v>
      </c>
      <c r="AD66" s="129">
        <v>9.6464054067571308</v>
      </c>
      <c r="AE66" s="129">
        <v>9.5382353460424927</v>
      </c>
      <c r="AF66" s="129">
        <v>8.268975554186877</v>
      </c>
      <c r="AG66" s="129">
        <v>7.4909989804845027</v>
      </c>
      <c r="AH66" s="129">
        <v>8.0950623420645691</v>
      </c>
      <c r="AI66" s="129">
        <v>8.2802579542398185</v>
      </c>
      <c r="AJ66" s="129">
        <v>9.2044245387216712</v>
      </c>
      <c r="AK66" s="129">
        <v>7.1982688877771004</v>
      </c>
      <c r="AL66" s="129">
        <v>9.6171986085892094</v>
      </c>
      <c r="AM66" s="129">
        <v>10.470706621312665</v>
      </c>
      <c r="AN66" s="2"/>
      <c r="AO66" s="2"/>
      <c r="AP66" s="130">
        <v>0.85350801272345578</v>
      </c>
      <c r="AQ66" s="131">
        <v>8.8748090526193341E-2</v>
      </c>
      <c r="AR66" s="2"/>
      <c r="AS66" s="2"/>
      <c r="AT66" s="131">
        <v>0.10857409987312426</v>
      </c>
      <c r="AU66" s="131">
        <v>0.13058516742902299</v>
      </c>
      <c r="AV66" s="131">
        <v>0.14141936730337423</v>
      </c>
      <c r="AW66" s="2"/>
      <c r="AX66" s="2"/>
      <c r="AY66" s="132">
        <v>1.0834199874351247E-2</v>
      </c>
      <c r="AZ66" s="133">
        <v>8.2966542737252028E-2</v>
      </c>
      <c r="BA66" s="2"/>
      <c r="BB66" s="2"/>
      <c r="BC66" s="134">
        <v>1617.9520988485278</v>
      </c>
      <c r="BD66" s="134">
        <v>1968.7202883498892</v>
      </c>
      <c r="BE66" s="134">
        <v>2211.34247546202</v>
      </c>
      <c r="BF66" s="2"/>
      <c r="BG66" s="2"/>
      <c r="BH66" s="135">
        <v>242.62218711213086</v>
      </c>
      <c r="BI66" s="136">
        <v>0.12323852634011716</v>
      </c>
      <c r="BJ66" s="2"/>
      <c r="BK66" s="2"/>
    </row>
    <row r="67" spans="1:63" x14ac:dyDescent="0.3">
      <c r="A67" s="1"/>
      <c r="B67" s="2"/>
      <c r="C67" s="124"/>
      <c r="D67" s="125" t="s">
        <v>57</v>
      </c>
      <c r="E67" s="125"/>
      <c r="F67" s="126"/>
      <c r="G67" s="125"/>
      <c r="H67" s="125"/>
      <c r="I67" s="125"/>
      <c r="J67" s="685">
        <v>0.1873895760567291</v>
      </c>
      <c r="K67" s="685">
        <v>0.19255287017985287</v>
      </c>
      <c r="L67" s="685">
        <v>0.19671942629658898</v>
      </c>
      <c r="M67" s="685">
        <v>0.19363447177186585</v>
      </c>
      <c r="N67" s="685">
        <v>0.19316906507608375</v>
      </c>
      <c r="O67" s="685">
        <v>0.18626351652800205</v>
      </c>
      <c r="P67" s="685">
        <v>0.18771376656975594</v>
      </c>
      <c r="Q67" s="685">
        <v>0.17209194110406642</v>
      </c>
      <c r="R67" s="685">
        <v>0.1711128226250026</v>
      </c>
      <c r="S67" s="685">
        <v>0.12170444340180867</v>
      </c>
      <c r="T67" s="685">
        <v>0.12473369489455231</v>
      </c>
      <c r="U67" s="685">
        <v>0.12952463370496511</v>
      </c>
      <c r="V67" s="685">
        <v>0.14297514993813115</v>
      </c>
      <c r="W67" s="685">
        <v>0.15618405064644059</v>
      </c>
      <c r="X67" s="685">
        <v>0.14743507995655741</v>
      </c>
      <c r="Y67" s="685">
        <v>0.15640124813874548</v>
      </c>
      <c r="Z67" s="685">
        <v>0.16109155093666738</v>
      </c>
      <c r="AA67" s="685">
        <v>0.16488228137124145</v>
      </c>
      <c r="AB67" s="685">
        <v>0.15328993245809092</v>
      </c>
      <c r="AC67" s="685">
        <v>0.14604737137979196</v>
      </c>
      <c r="AD67" s="685">
        <v>0.16194164708262543</v>
      </c>
      <c r="AE67" s="685">
        <v>0.15359568680144087</v>
      </c>
      <c r="AF67" s="685">
        <v>0.11389605041482211</v>
      </c>
      <c r="AG67" s="685">
        <v>0.10027079528334505</v>
      </c>
      <c r="AH67" s="685">
        <v>0.11416077981068615</v>
      </c>
      <c r="AI67" s="685">
        <v>0.14284822520186605</v>
      </c>
      <c r="AJ67" s="685">
        <v>0.13722050162406582</v>
      </c>
      <c r="AK67" s="685">
        <v>0.10857409987312426</v>
      </c>
      <c r="AL67" s="685">
        <v>0.13058516742902299</v>
      </c>
      <c r="AM67" s="685">
        <v>0.14141936730337423</v>
      </c>
      <c r="AN67" s="2"/>
      <c r="AO67" s="2"/>
      <c r="AP67" s="137"/>
      <c r="AQ67" s="138"/>
      <c r="AR67" s="2"/>
      <c r="AS67" s="2"/>
      <c r="AT67" s="138"/>
      <c r="AU67" s="138"/>
      <c r="AV67" s="138"/>
      <c r="AW67" s="2"/>
      <c r="AX67" s="2"/>
      <c r="AY67" s="139"/>
      <c r="AZ67" s="140"/>
      <c r="BA67" s="2"/>
      <c r="BB67" s="2"/>
      <c r="BC67" s="141"/>
      <c r="BD67" s="141"/>
      <c r="BE67" s="141"/>
      <c r="BF67" s="2"/>
      <c r="BG67" s="2"/>
      <c r="BH67" s="142"/>
      <c r="BI67" s="143"/>
      <c r="BJ67" s="2"/>
      <c r="BK67" s="2"/>
    </row>
    <row r="68" spans="1:63" x14ac:dyDescent="0.3">
      <c r="A68" s="1"/>
      <c r="B68" s="2"/>
      <c r="C68" s="2" t="s">
        <v>38</v>
      </c>
      <c r="D68" s="2" t="s">
        <v>58</v>
      </c>
      <c r="E68" s="2"/>
      <c r="F68" s="2"/>
      <c r="G68" s="2"/>
      <c r="H68" s="2"/>
      <c r="I68" s="2"/>
      <c r="J68" s="10">
        <v>-0.22570193886084991</v>
      </c>
      <c r="K68" s="10">
        <v>-0.38972916106118494</v>
      </c>
      <c r="L68" s="10">
        <v>-0.38805498098446173</v>
      </c>
      <c r="M68" s="10">
        <v>-0.45335611974694467</v>
      </c>
      <c r="N68" s="10">
        <v>-0.32292412023419054</v>
      </c>
      <c r="O68" s="10">
        <v>-0.76941795475911379</v>
      </c>
      <c r="P68" s="10">
        <v>-0.8826665324035462</v>
      </c>
      <c r="Q68" s="10">
        <v>-0.81554004171134398</v>
      </c>
      <c r="R68" s="10">
        <v>-2.3080769346021461</v>
      </c>
      <c r="S68" s="10">
        <v>-0.94189095144298995</v>
      </c>
      <c r="T68" s="10">
        <v>-3.6340760878955616E-2</v>
      </c>
      <c r="U68" s="10">
        <v>-4.7221375273982735E-2</v>
      </c>
      <c r="V68" s="10">
        <v>0.22066375285289344</v>
      </c>
      <c r="W68" s="10">
        <v>0.68691904597404996</v>
      </c>
      <c r="X68" s="10">
        <v>-1.0282178632167513</v>
      </c>
      <c r="Y68" s="10">
        <v>1.7943264731268567</v>
      </c>
      <c r="Z68" s="10">
        <v>-0.68126825121784174</v>
      </c>
      <c r="AA68" s="10">
        <v>-0.2202972242102601</v>
      </c>
      <c r="AB68" s="10">
        <v>0.132848841605997</v>
      </c>
      <c r="AC68" s="10">
        <v>-0.10755388229325252</v>
      </c>
      <c r="AD68" s="10">
        <v>-0.68079585162758438</v>
      </c>
      <c r="AE68" s="10">
        <v>1.5044678638114284</v>
      </c>
      <c r="AF68" s="10">
        <v>-0.24994830627479003</v>
      </c>
      <c r="AG68" s="10">
        <v>0.33772560501307053</v>
      </c>
      <c r="AH68" s="10">
        <v>-3.3142773146842261E-2</v>
      </c>
      <c r="AI68" s="10">
        <v>-8.7056954244722359E-2</v>
      </c>
      <c r="AJ68" s="10">
        <v>-0.24677507762132647</v>
      </c>
      <c r="AK68" s="10">
        <v>-0.73260484464902187</v>
      </c>
      <c r="AL68" s="10">
        <v>-0.21021410751670466</v>
      </c>
      <c r="AM68" s="10">
        <v>0.96066499277665396</v>
      </c>
      <c r="AN68" s="2"/>
      <c r="AO68" s="2"/>
      <c r="AP68" s="54">
        <v>1.1708791002933587</v>
      </c>
      <c r="AQ68" s="55">
        <v>5.5699358816834632</v>
      </c>
      <c r="AR68" s="2"/>
      <c r="AS68" s="2"/>
      <c r="AT68" s="55">
        <v>-1.105014452926625E-2</v>
      </c>
      <c r="AU68" s="55">
        <v>-2.854349332194815E-3</v>
      </c>
      <c r="AV68" s="55">
        <v>1.2974925225432707E-2</v>
      </c>
      <c r="AW68" s="2"/>
      <c r="AX68" s="2"/>
      <c r="AY68" s="56">
        <v>1.5829274557627521E-2</v>
      </c>
      <c r="AZ68" s="57">
        <v>5.5456682821145113</v>
      </c>
      <c r="BA68" s="2"/>
      <c r="BB68" s="2"/>
      <c r="BC68" s="27">
        <v>-164.66730605732116</v>
      </c>
      <c r="BD68" s="27">
        <v>-43.032570627779869</v>
      </c>
      <c r="BE68" s="27">
        <v>202.88595412389736</v>
      </c>
      <c r="BF68" s="2"/>
      <c r="BG68" s="2"/>
      <c r="BH68" s="58">
        <v>245.91852475167724</v>
      </c>
      <c r="BI68" s="59">
        <v>5.7147068177452418</v>
      </c>
      <c r="BJ68" s="2"/>
      <c r="BK68" s="2"/>
    </row>
    <row r="69" spans="1:63" x14ac:dyDescent="0.3">
      <c r="A69" s="1"/>
      <c r="B69" s="2"/>
      <c r="C69" s="122" t="s">
        <v>22</v>
      </c>
      <c r="D69" s="122" t="s">
        <v>59</v>
      </c>
      <c r="E69" s="122"/>
      <c r="F69" s="123"/>
      <c r="G69" s="122"/>
      <c r="H69" s="122"/>
      <c r="I69" s="122"/>
      <c r="J69" s="129">
        <v>7.6112018562831549</v>
      </c>
      <c r="K69" s="129">
        <v>6.9739278516599734</v>
      </c>
      <c r="L69" s="129">
        <v>8.299088404324765</v>
      </c>
      <c r="M69" s="129">
        <v>7.2317478051560311</v>
      </c>
      <c r="N69" s="129">
        <v>7.7093871607877889</v>
      </c>
      <c r="O69" s="129">
        <v>7.6426516242381162</v>
      </c>
      <c r="P69" s="129">
        <v>7.8276563652281093</v>
      </c>
      <c r="Q69" s="129">
        <v>6.865387674094217</v>
      </c>
      <c r="R69" s="129">
        <v>5.1088922329496782</v>
      </c>
      <c r="S69" s="129">
        <v>5.5668815085152126</v>
      </c>
      <c r="T69" s="129">
        <v>7.3790777864816839</v>
      </c>
      <c r="U69" s="129">
        <v>7.3104317452083167</v>
      </c>
      <c r="V69" s="129">
        <v>8.5370472402939708</v>
      </c>
      <c r="W69" s="129">
        <v>9.3727165373523462</v>
      </c>
      <c r="X69" s="129">
        <v>9.1600171426293588</v>
      </c>
      <c r="Y69" s="129">
        <v>11.692524332517271</v>
      </c>
      <c r="Z69" s="129">
        <v>9.4352358973665709</v>
      </c>
      <c r="AA69" s="129">
        <v>10.882331076513166</v>
      </c>
      <c r="AB69" s="129">
        <v>9.6762937295809976</v>
      </c>
      <c r="AC69" s="129">
        <v>8.9228073262299272</v>
      </c>
      <c r="AD69" s="129">
        <v>8.9656095551295465</v>
      </c>
      <c r="AE69" s="129">
        <v>11.04270320985392</v>
      </c>
      <c r="AF69" s="129">
        <v>8.0190272479120868</v>
      </c>
      <c r="AG69" s="129">
        <v>7.8287245854975733</v>
      </c>
      <c r="AH69" s="129">
        <v>8.0619195689177268</v>
      </c>
      <c r="AI69" s="129">
        <v>8.1932009999950957</v>
      </c>
      <c r="AJ69" s="129">
        <v>8.9576494611003454</v>
      </c>
      <c r="AK69" s="129">
        <v>6.4656640431280783</v>
      </c>
      <c r="AL69" s="129">
        <v>9.4069845010725039</v>
      </c>
      <c r="AM69" s="129">
        <v>11.431371614089318</v>
      </c>
      <c r="AN69" s="2"/>
      <c r="AO69" s="2"/>
      <c r="AP69" s="130">
        <v>2.0243871130168145</v>
      </c>
      <c r="AQ69" s="131">
        <v>0.21520043035959199</v>
      </c>
      <c r="AR69" s="2"/>
      <c r="AS69" s="2"/>
      <c r="AT69" s="131">
        <v>9.7523955343858007E-2</v>
      </c>
      <c r="AU69" s="131">
        <v>0.12773081809682815</v>
      </c>
      <c r="AV69" s="131">
        <v>0.15439429252880693</v>
      </c>
      <c r="AW69" s="2"/>
      <c r="AX69" s="2"/>
      <c r="AY69" s="132">
        <v>2.6663474431978779E-2</v>
      </c>
      <c r="AZ69" s="133">
        <v>0.20874738633370496</v>
      </c>
      <c r="BA69" s="2"/>
      <c r="BB69" s="2"/>
      <c r="BC69" s="134">
        <v>1453.2847927912067</v>
      </c>
      <c r="BD69" s="134">
        <v>1925.6877177221093</v>
      </c>
      <c r="BE69" s="134">
        <v>2414.2284295859172</v>
      </c>
      <c r="BF69" s="2"/>
      <c r="BG69" s="2"/>
      <c r="BH69" s="135">
        <v>488.54071186380793</v>
      </c>
      <c r="BI69" s="136">
        <v>0.25369674811121579</v>
      </c>
      <c r="BJ69" s="2"/>
      <c r="BK69" s="2"/>
    </row>
    <row r="70" spans="1:63" x14ac:dyDescent="0.3">
      <c r="A70" s="1"/>
      <c r="B70" s="2"/>
      <c r="C70" s="124"/>
      <c r="D70" s="125" t="s">
        <v>60</v>
      </c>
      <c r="E70" s="125"/>
      <c r="F70" s="126"/>
      <c r="G70" s="125"/>
      <c r="H70" s="125"/>
      <c r="I70" s="125"/>
      <c r="J70" s="685">
        <v>0.18199277755774493</v>
      </c>
      <c r="K70" s="685">
        <v>0.1823618104352891</v>
      </c>
      <c r="L70" s="685">
        <v>0.18793196304832582</v>
      </c>
      <c r="M70" s="685">
        <v>0.18221167598022006</v>
      </c>
      <c r="N70" s="685">
        <v>0.18540306246316973</v>
      </c>
      <c r="O70" s="685">
        <v>0.16922674661218551</v>
      </c>
      <c r="P70" s="685">
        <v>0.16869166355821474</v>
      </c>
      <c r="Q70" s="685">
        <v>0.1538196862386296</v>
      </c>
      <c r="R70" s="685">
        <v>0.11786444715065798</v>
      </c>
      <c r="S70" s="685">
        <v>0.10409247206684741</v>
      </c>
      <c r="T70" s="685">
        <v>0.12412241215295643</v>
      </c>
      <c r="U70" s="685">
        <v>0.12869334535319699</v>
      </c>
      <c r="V70" s="685">
        <v>0.14676879812639679</v>
      </c>
      <c r="W70" s="685">
        <v>0.16853591576566651</v>
      </c>
      <c r="X70" s="685">
        <v>0.13255562509620766</v>
      </c>
      <c r="Y70" s="685">
        <v>0.18475336879262749</v>
      </c>
      <c r="Z70" s="685">
        <v>0.15024328185273189</v>
      </c>
      <c r="AA70" s="685">
        <v>0.16161070387412099</v>
      </c>
      <c r="AB70" s="685">
        <v>0.15542379399299416</v>
      </c>
      <c r="AC70" s="685">
        <v>0.14430791030753767</v>
      </c>
      <c r="AD70" s="685">
        <v>0.15051260207666267</v>
      </c>
      <c r="AE70" s="685">
        <v>0.17782236673010191</v>
      </c>
      <c r="AF70" s="685">
        <v>0.11045328719632905</v>
      </c>
      <c r="AG70" s="685">
        <v>0.10479142265099411</v>
      </c>
      <c r="AH70" s="685">
        <v>0.11369338318448953</v>
      </c>
      <c r="AI70" s="685">
        <v>0.14134634790842121</v>
      </c>
      <c r="AJ70" s="685">
        <v>0.13354155354892422</v>
      </c>
      <c r="AK70" s="685">
        <v>9.7523955343858007E-2</v>
      </c>
      <c r="AL70" s="685">
        <v>0.12773081809682815</v>
      </c>
      <c r="AM70" s="685">
        <v>0.15439429252880693</v>
      </c>
      <c r="AN70" s="2"/>
      <c r="AO70" s="2"/>
      <c r="AP70" s="137"/>
      <c r="AQ70" s="138"/>
      <c r="AR70" s="2"/>
      <c r="AS70" s="2"/>
      <c r="AT70" s="138"/>
      <c r="AU70" s="138"/>
      <c r="AV70" s="138"/>
      <c r="AW70" s="2"/>
      <c r="AX70" s="2"/>
      <c r="AY70" s="139"/>
      <c r="AZ70" s="140"/>
      <c r="BA70" s="2"/>
      <c r="BB70" s="2"/>
      <c r="BC70" s="141"/>
      <c r="BD70" s="141"/>
      <c r="BE70" s="141"/>
      <c r="BF70" s="2"/>
      <c r="BG70" s="2"/>
      <c r="BH70" s="142"/>
      <c r="BI70" s="143"/>
      <c r="BJ70" s="2"/>
      <c r="BK70" s="2"/>
    </row>
    <row r="71" spans="1:63" x14ac:dyDescent="0.3">
      <c r="A71" s="1"/>
      <c r="B71" s="2"/>
      <c r="C71" s="2" t="s">
        <v>38</v>
      </c>
      <c r="D71" s="2" t="s">
        <v>61</v>
      </c>
      <c r="E71" s="2"/>
      <c r="F71" s="2"/>
      <c r="G71" s="2"/>
      <c r="H71" s="2"/>
      <c r="I71" s="2"/>
      <c r="J71" s="10">
        <v>-0.17268301158330182</v>
      </c>
      <c r="K71" s="10">
        <v>-0.15659305978582583</v>
      </c>
      <c r="L71" s="10">
        <v>-0.14491322612191679</v>
      </c>
      <c r="M71" s="10">
        <v>-0.15379530005982908</v>
      </c>
      <c r="N71" s="10">
        <v>-0.16471864130848141</v>
      </c>
      <c r="O71" s="10">
        <v>-0.15670354891424199</v>
      </c>
      <c r="P71" s="10">
        <v>-0.16768239102645977</v>
      </c>
      <c r="Q71" s="10">
        <v>-0.15981729673264281</v>
      </c>
      <c r="R71" s="10">
        <v>-0.13229557773646888</v>
      </c>
      <c r="S71" s="10">
        <v>-0.15009549246803069</v>
      </c>
      <c r="T71" s="10">
        <v>-0.14842493363216003</v>
      </c>
      <c r="U71" s="10">
        <v>-0.16099331836568181</v>
      </c>
      <c r="V71" s="10">
        <v>-0.32843630869350793</v>
      </c>
      <c r="W71" s="10">
        <v>-0.34311178258272962</v>
      </c>
      <c r="X71" s="10">
        <v>1.6947588898370111E-3</v>
      </c>
      <c r="Y71" s="10">
        <v>-0.32029901332128585</v>
      </c>
      <c r="Z71" s="10">
        <v>-0.32833315637698257</v>
      </c>
      <c r="AA71" s="10">
        <v>-0.38136522720516175</v>
      </c>
      <c r="AB71" s="10">
        <v>-0.20397525276814987</v>
      </c>
      <c r="AC71" s="10">
        <v>-0.23163468797564699</v>
      </c>
      <c r="AD71" s="10">
        <v>-0.22583162928842337</v>
      </c>
      <c r="AE71" s="10">
        <v>-0.17930587735498665</v>
      </c>
      <c r="AF71" s="10">
        <v>-0.18598813924268925</v>
      </c>
      <c r="AG71" s="10">
        <v>-0.20022948935265977</v>
      </c>
      <c r="AH71" s="10">
        <v>-0.16282745571971871</v>
      </c>
      <c r="AI71" s="10">
        <v>-0.17807936929403767</v>
      </c>
      <c r="AJ71" s="10">
        <v>-0.17811803336233828</v>
      </c>
      <c r="AK71" s="10">
        <v>-0.18421817481362882</v>
      </c>
      <c r="AL71" s="10">
        <v>-0.19481126605523472</v>
      </c>
      <c r="AM71" s="10">
        <v>-0.21242064721178855</v>
      </c>
      <c r="AN71" s="2"/>
      <c r="AO71" s="2"/>
      <c r="AP71" s="54">
        <v>-1.7609381156553833E-2</v>
      </c>
      <c r="AQ71" s="55">
        <v>-9.0392006135625938E-2</v>
      </c>
      <c r="AR71" s="2"/>
      <c r="AS71" s="2"/>
      <c r="AT71" s="55">
        <v>-2.7786295319729591E-3</v>
      </c>
      <c r="AU71" s="55">
        <v>-2.6452049947437444E-3</v>
      </c>
      <c r="AV71" s="55">
        <v>-2.8689939100880256E-3</v>
      </c>
      <c r="AW71" s="2"/>
      <c r="AX71" s="2"/>
      <c r="AY71" s="56">
        <v>-2.2378891534428121E-4</v>
      </c>
      <c r="AZ71" s="57">
        <v>-8.4601728708727494E-2</v>
      </c>
      <c r="BA71" s="2"/>
      <c r="BB71" s="2"/>
      <c r="BC71" s="27">
        <v>-41.40664751935914</v>
      </c>
      <c r="BD71" s="27">
        <v>-39.87948128049841</v>
      </c>
      <c r="BE71" s="27">
        <v>-44.861805113366117</v>
      </c>
      <c r="BF71" s="2"/>
      <c r="BG71" s="2"/>
      <c r="BH71" s="58">
        <v>-4.9823238328677064</v>
      </c>
      <c r="BI71" s="59">
        <v>-0.12493451952957392</v>
      </c>
      <c r="BJ71" s="2"/>
      <c r="BK71" s="2"/>
    </row>
    <row r="72" spans="1:63" x14ac:dyDescent="0.3">
      <c r="A72" s="1"/>
      <c r="B72" s="2"/>
      <c r="C72" s="2" t="s">
        <v>38</v>
      </c>
      <c r="D72" s="2" t="s">
        <v>62</v>
      </c>
      <c r="E72" s="2"/>
      <c r="F72" s="2"/>
      <c r="G72" s="2"/>
      <c r="H72" s="2"/>
      <c r="I72" s="2"/>
      <c r="J72" s="10">
        <v>-0.15012922885408714</v>
      </c>
      <c r="K72" s="10">
        <v>-0.15754417962654033</v>
      </c>
      <c r="L72" s="10">
        <v>-0.16911506410952959</v>
      </c>
      <c r="M72" s="10">
        <v>-0.19021420831625269</v>
      </c>
      <c r="N72" s="10">
        <v>-0.18466930774036813</v>
      </c>
      <c r="O72" s="10">
        <v>-0.18693377392903979</v>
      </c>
      <c r="P72" s="10">
        <v>-0.18408294209028034</v>
      </c>
      <c r="Q72" s="10">
        <v>-0.18190013068192218</v>
      </c>
      <c r="R72" s="10">
        <v>-0.18577073636760055</v>
      </c>
      <c r="S72" s="10">
        <v>-0.15597625952915642</v>
      </c>
      <c r="T72" s="10">
        <v>-0.18483002589445299</v>
      </c>
      <c r="U72" s="10">
        <v>-0.25365642155894419</v>
      </c>
      <c r="V72" s="10">
        <v>-0.19132091280853786</v>
      </c>
      <c r="W72" s="10">
        <v>-0.17475278291723265</v>
      </c>
      <c r="X72" s="10">
        <v>-0.23078288628050053</v>
      </c>
      <c r="Y72" s="10">
        <v>-0.25102565783509068</v>
      </c>
      <c r="Z72" s="10">
        <v>-0.2320849289195534</v>
      </c>
      <c r="AA72" s="10">
        <v>-0.21845020424791628</v>
      </c>
      <c r="AB72" s="10">
        <v>-0.23706905255476873</v>
      </c>
      <c r="AC72" s="10">
        <v>-0.22450386859462201</v>
      </c>
      <c r="AD72" s="10">
        <v>-0.22737523835558335</v>
      </c>
      <c r="AE72" s="10">
        <v>-0.22078956199663194</v>
      </c>
      <c r="AF72" s="10">
        <v>-0.20791453721268272</v>
      </c>
      <c r="AG72" s="10">
        <v>-0.21749753547054371</v>
      </c>
      <c r="AH72" s="10">
        <v>-0.18600698806547938</v>
      </c>
      <c r="AI72" s="10">
        <v>-0.20244974645600755</v>
      </c>
      <c r="AJ72" s="10">
        <v>-0.20780205276272584</v>
      </c>
      <c r="AK72" s="10">
        <v>-0.2452679696802923</v>
      </c>
      <c r="AL72" s="10">
        <v>-0.22855260561605287</v>
      </c>
      <c r="AM72" s="10">
        <v>-0.22170821675290883</v>
      </c>
      <c r="AN72" s="2"/>
      <c r="AO72" s="2"/>
      <c r="AP72" s="54">
        <v>6.8443888631440353E-3</v>
      </c>
      <c r="AQ72" s="55">
        <v>2.9946667397185454E-2</v>
      </c>
      <c r="AR72" s="2"/>
      <c r="AS72" s="2"/>
      <c r="AT72" s="55">
        <v>-3.699465725844816E-3</v>
      </c>
      <c r="AU72" s="55">
        <v>-3.1033548838282654E-3</v>
      </c>
      <c r="AV72" s="55">
        <v>-2.9944336015810397E-3</v>
      </c>
      <c r="AW72" s="2"/>
      <c r="AX72" s="2"/>
      <c r="AY72" s="56">
        <v>1.089212822472257E-4</v>
      </c>
      <c r="AZ72" s="57">
        <v>3.5097913814117698E-2</v>
      </c>
      <c r="BA72" s="2"/>
      <c r="BB72" s="2"/>
      <c r="BC72" s="27">
        <v>-55.128786172239224</v>
      </c>
      <c r="BD72" s="27">
        <v>-46.786613227441734</v>
      </c>
      <c r="BE72" s="27">
        <v>-46.823277033349278</v>
      </c>
      <c r="BF72" s="2"/>
      <c r="BG72" s="2"/>
      <c r="BH72" s="58">
        <v>-3.6663805907544145E-2</v>
      </c>
      <c r="BI72" s="59">
        <v>-7.8363880987307151E-4</v>
      </c>
      <c r="BJ72" s="2"/>
      <c r="BK72" s="2"/>
    </row>
    <row r="73" spans="1:63" x14ac:dyDescent="0.3">
      <c r="A73" s="1"/>
      <c r="B73" s="2"/>
      <c r="C73" s="2" t="s">
        <v>38</v>
      </c>
      <c r="D73" s="2" t="s">
        <v>63</v>
      </c>
      <c r="E73" s="2"/>
      <c r="F73" s="2"/>
      <c r="G73" s="2"/>
      <c r="H73" s="2"/>
      <c r="I73" s="2"/>
      <c r="J73" s="10">
        <v>-8.6261164031202122E-3</v>
      </c>
      <c r="K73" s="10">
        <v>-1.7425044257654797E-2</v>
      </c>
      <c r="L73" s="10">
        <v>-2.2716712216748845E-2</v>
      </c>
      <c r="M73" s="10">
        <v>-1.4083422417314048E-2</v>
      </c>
      <c r="N73" s="10">
        <v>-9.0957644630901991E-3</v>
      </c>
      <c r="O73" s="10">
        <v>-7.6067595873031413E-3</v>
      </c>
      <c r="P73" s="10">
        <v>-1.3536888216194337E-2</v>
      </c>
      <c r="Q73" s="10">
        <v>-1.2886141081624679E-2</v>
      </c>
      <c r="R73" s="10">
        <v>-6.3842053078340729E-3</v>
      </c>
      <c r="S73" s="10">
        <v>-1.3404070828715782E-2</v>
      </c>
      <c r="T73" s="10">
        <v>-2.2150522902425931E-2</v>
      </c>
      <c r="U73" s="10">
        <v>-1.6823036122106991E-2</v>
      </c>
      <c r="V73" s="10">
        <v>-5.7065987643818088E-2</v>
      </c>
      <c r="W73" s="10">
        <v>-3.3381442339219698E-2</v>
      </c>
      <c r="X73" s="10">
        <v>-3.2000013724870054E-2</v>
      </c>
      <c r="Y73" s="10">
        <v>-2.8834553820694924E-2</v>
      </c>
      <c r="Z73" s="10">
        <v>-4.5132695218007848E-2</v>
      </c>
      <c r="AA73" s="10">
        <v>-4.1686030763810146E-2</v>
      </c>
      <c r="AB73" s="10">
        <v>-3.5337576632006054E-2</v>
      </c>
      <c r="AC73" s="10">
        <v>-3.91279457128361E-2</v>
      </c>
      <c r="AD73" s="10">
        <v>-3.1713245641447022E-2</v>
      </c>
      <c r="AE73" s="10">
        <v>-4.4109503894663393E-2</v>
      </c>
      <c r="AF73" s="10">
        <v>-3.6965409080830736E-2</v>
      </c>
      <c r="AG73" s="10">
        <v>-2.0065665106671141E-2</v>
      </c>
      <c r="AH73" s="10">
        <v>-1.838244448551225E-2</v>
      </c>
      <c r="AI73" s="10">
        <v>-7.2486476838744089E-3</v>
      </c>
      <c r="AJ73" s="10">
        <v>-9.6971463038405328E-3</v>
      </c>
      <c r="AK73" s="10">
        <v>-1.6285436533746939E-2</v>
      </c>
      <c r="AL73" s="10">
        <v>-3.2552745528710396E-2</v>
      </c>
      <c r="AM73" s="10">
        <v>-1.2944315095479494E-2</v>
      </c>
      <c r="AN73" s="2"/>
      <c r="AO73" s="2"/>
      <c r="AP73" s="54">
        <v>1.9608430433230902E-2</v>
      </c>
      <c r="AQ73" s="55">
        <v>0.60235872934087675</v>
      </c>
      <c r="AR73" s="2"/>
      <c r="AS73" s="2"/>
      <c r="AT73" s="55">
        <v>-2.4563914466919809E-4</v>
      </c>
      <c r="AU73" s="55">
        <v>-4.4201080773610132E-4</v>
      </c>
      <c r="AV73" s="55">
        <v>-1.7482839670554488E-4</v>
      </c>
      <c r="AW73" s="2"/>
      <c r="AX73" s="2"/>
      <c r="AY73" s="56">
        <v>2.6718241103055641E-4</v>
      </c>
      <c r="AZ73" s="57">
        <v>0.60447031238673998</v>
      </c>
      <c r="BA73" s="2"/>
      <c r="BB73" s="2"/>
      <c r="BC73" s="27">
        <v>-3.6604712370750594</v>
      </c>
      <c r="BD73" s="27">
        <v>-6.6638168943112372</v>
      </c>
      <c r="BE73" s="27">
        <v>-2.73375186810549</v>
      </c>
      <c r="BF73" s="2"/>
      <c r="BG73" s="2"/>
      <c r="BH73" s="58">
        <v>3.9300650262057473</v>
      </c>
      <c r="BI73" s="59">
        <v>0.58976185698631101</v>
      </c>
      <c r="BJ73" s="2"/>
      <c r="BK73" s="2"/>
    </row>
    <row r="74" spans="1:63" x14ac:dyDescent="0.3">
      <c r="A74" s="1"/>
      <c r="B74" s="2"/>
      <c r="C74" s="2" t="s">
        <v>38</v>
      </c>
      <c r="D74" s="2" t="s">
        <v>64</v>
      </c>
      <c r="E74" s="2"/>
      <c r="F74" s="2"/>
      <c r="G74" s="2"/>
      <c r="H74" s="2"/>
      <c r="I74" s="2"/>
      <c r="J74" s="10">
        <v>-1.0710480043462478</v>
      </c>
      <c r="K74" s="10">
        <v>-1.1525916484528871</v>
      </c>
      <c r="L74" s="10">
        <v>-1.0901731397370422</v>
      </c>
      <c r="M74" s="10">
        <v>-1.0806909356028316</v>
      </c>
      <c r="N74" s="10">
        <v>-1.1023395453403491</v>
      </c>
      <c r="O74" s="10">
        <v>-1.1520314050382421</v>
      </c>
      <c r="P74" s="10">
        <v>-1.1247108992239099</v>
      </c>
      <c r="Q74" s="10">
        <v>-1.2265796069509574</v>
      </c>
      <c r="R74" s="10">
        <v>-1.2924427294084666</v>
      </c>
      <c r="S74" s="10">
        <v>-1.195831326363008</v>
      </c>
      <c r="T74" s="10">
        <v>-1.1182212527657507</v>
      </c>
      <c r="U74" s="10">
        <v>-1.2440444021952526</v>
      </c>
      <c r="V74" s="10">
        <v>-1.2307312075417567</v>
      </c>
      <c r="W74" s="10">
        <v>-1.2184651844752072</v>
      </c>
      <c r="X74" s="10">
        <v>-1.6500362921368434</v>
      </c>
      <c r="Y74" s="10">
        <v>-1.2225573498513249</v>
      </c>
      <c r="Z74" s="10">
        <v>-1.2332645300825797</v>
      </c>
      <c r="AA74" s="10">
        <v>-1.156628708118167</v>
      </c>
      <c r="AB74" s="10">
        <v>-1.0795559694190606</v>
      </c>
      <c r="AC74" s="10">
        <v>-0.93516372704211159</v>
      </c>
      <c r="AD74" s="10">
        <v>-1.0369831049750573</v>
      </c>
      <c r="AE74" s="10">
        <v>-1.0231033090648225</v>
      </c>
      <c r="AF74" s="10">
        <v>-0.80009873568032241</v>
      </c>
      <c r="AG74" s="10">
        <v>-0.89333130006770467</v>
      </c>
      <c r="AH74" s="10">
        <v>-0.7693747152542042</v>
      </c>
      <c r="AI74" s="10">
        <v>-0.74250512320233153</v>
      </c>
      <c r="AJ74" s="10">
        <v>-0.73353342463315252</v>
      </c>
      <c r="AK74" s="10">
        <v>-0.7207078546054938</v>
      </c>
      <c r="AL74" s="10">
        <v>-0.73050629658397048</v>
      </c>
      <c r="AM74" s="10">
        <v>-0.74670891859945931</v>
      </c>
      <c r="AN74" s="2"/>
      <c r="AO74" s="2"/>
      <c r="AP74" s="54">
        <v>-1.6202622015488832E-2</v>
      </c>
      <c r="AQ74" s="55">
        <v>-2.2179989537744343E-2</v>
      </c>
      <c r="AR74" s="2"/>
      <c r="AS74" s="2"/>
      <c r="AT74" s="55">
        <v>-1.0870697914349024E-2</v>
      </c>
      <c r="AU74" s="55">
        <v>-9.9190305753046083E-3</v>
      </c>
      <c r="AV74" s="55">
        <v>-1.0085193544930383E-2</v>
      </c>
      <c r="AW74" s="2"/>
      <c r="AX74" s="2"/>
      <c r="AY74" s="56">
        <v>-1.6616296962577472E-4</v>
      </c>
      <c r="AZ74" s="57">
        <v>-1.6751936428089087E-2</v>
      </c>
      <c r="BA74" s="2"/>
      <c r="BB74" s="2"/>
      <c r="BC74" s="27">
        <v>-161.99322423139893</v>
      </c>
      <c r="BD74" s="27">
        <v>-149.54069530889876</v>
      </c>
      <c r="BE74" s="27">
        <v>-157.69987721213502</v>
      </c>
      <c r="BF74" s="2"/>
      <c r="BG74" s="2"/>
      <c r="BH74" s="58">
        <v>-8.1591819032362594</v>
      </c>
      <c r="BI74" s="59">
        <v>-5.4561615394272733E-2</v>
      </c>
      <c r="BJ74" s="2"/>
      <c r="BK74" s="2"/>
    </row>
    <row r="75" spans="1:63" x14ac:dyDescent="0.3">
      <c r="A75" s="1"/>
      <c r="B75" s="2"/>
      <c r="C75" s="2" t="s">
        <v>38</v>
      </c>
      <c r="D75" s="2" t="s">
        <v>65</v>
      </c>
      <c r="E75" s="2"/>
      <c r="F75" s="2"/>
      <c r="G75" s="2"/>
      <c r="H75" s="2"/>
      <c r="I75" s="2"/>
      <c r="J75" s="10">
        <v>-0.20614179964093204</v>
      </c>
      <c r="K75" s="10">
        <v>-0.17609193025883874</v>
      </c>
      <c r="L75" s="10">
        <v>-0.17255912474193194</v>
      </c>
      <c r="M75" s="10">
        <v>-0.19497152318933686</v>
      </c>
      <c r="N75" s="10">
        <v>-0.17838479973580021</v>
      </c>
      <c r="O75" s="10">
        <v>-0.18648806052042122</v>
      </c>
      <c r="P75" s="10">
        <v>-0.12960748159838067</v>
      </c>
      <c r="Q75" s="10">
        <v>-0.1596209462971222</v>
      </c>
      <c r="R75" s="10">
        <v>-0.11679299446467073</v>
      </c>
      <c r="S75" s="10">
        <v>-0.13603537135075022</v>
      </c>
      <c r="T75" s="10">
        <v>-0.11486753291495264</v>
      </c>
      <c r="U75" s="10">
        <v>-0.14624167393587703</v>
      </c>
      <c r="V75" s="10">
        <v>-0.1606487822765649</v>
      </c>
      <c r="W75" s="10">
        <v>-0.16446543046512718</v>
      </c>
      <c r="X75" s="10">
        <v>-0.15581257257770961</v>
      </c>
      <c r="Y75" s="10">
        <v>-0.23988698087534152</v>
      </c>
      <c r="Z75" s="10">
        <v>-0.19427778512613353</v>
      </c>
      <c r="AA75" s="10">
        <v>-0.17824542286475586</v>
      </c>
      <c r="AB75" s="10">
        <v>-0.16641051924575873</v>
      </c>
      <c r="AC75" s="10">
        <v>-0.16282772146118726</v>
      </c>
      <c r="AD75" s="10">
        <v>-0.17502842257842605</v>
      </c>
      <c r="AE75" s="10">
        <v>-0.17798926232886117</v>
      </c>
      <c r="AF75" s="10">
        <v>-0.16647744583333407</v>
      </c>
      <c r="AG75" s="10">
        <v>-0.18498692065221181</v>
      </c>
      <c r="AH75" s="10">
        <v>-0.15192827615722054</v>
      </c>
      <c r="AI75" s="10">
        <v>-0.16231804392154561</v>
      </c>
      <c r="AJ75" s="10">
        <v>-0.18572175671399757</v>
      </c>
      <c r="AK75" s="10">
        <v>-0.14746461349877418</v>
      </c>
      <c r="AL75" s="10">
        <v>-0.13131141419804845</v>
      </c>
      <c r="AM75" s="10">
        <v>-0.17175042525807044</v>
      </c>
      <c r="AN75" s="2"/>
      <c r="AO75" s="2"/>
      <c r="AP75" s="54">
        <v>-4.0439011060021984E-2</v>
      </c>
      <c r="AQ75" s="55">
        <v>-0.30796264975891935</v>
      </c>
      <c r="AR75" s="2"/>
      <c r="AS75" s="2"/>
      <c r="AT75" s="55">
        <v>-2.2242622390717453E-3</v>
      </c>
      <c r="AU75" s="55">
        <v>-1.7829852232727635E-3</v>
      </c>
      <c r="AV75" s="55">
        <v>-2.3196941097215849E-3</v>
      </c>
      <c r="AW75" s="2"/>
      <c r="AX75" s="2"/>
      <c r="AY75" s="56">
        <v>-5.3670888644882135E-4</v>
      </c>
      <c r="AZ75" s="57">
        <v>-0.3010170131772959</v>
      </c>
      <c r="BA75" s="2"/>
      <c r="BB75" s="2"/>
      <c r="BC75" s="27">
        <v>-33.145563834294045</v>
      </c>
      <c r="BD75" s="27">
        <v>-26.880535148014015</v>
      </c>
      <c r="BE75" s="27">
        <v>-36.272529093573482</v>
      </c>
      <c r="BF75" s="2"/>
      <c r="BG75" s="2"/>
      <c r="BH75" s="58">
        <v>-9.3919939455594665</v>
      </c>
      <c r="BI75" s="59">
        <v>-0.3493975805854953</v>
      </c>
      <c r="BJ75" s="2"/>
      <c r="BK75" s="2"/>
    </row>
    <row r="76" spans="1:63" x14ac:dyDescent="0.3">
      <c r="A76" s="1"/>
      <c r="B76" s="2"/>
      <c r="C76" s="89" t="s">
        <v>22</v>
      </c>
      <c r="D76" s="90" t="s">
        <v>66</v>
      </c>
      <c r="E76" s="90"/>
      <c r="F76" s="90"/>
      <c r="G76" s="90"/>
      <c r="H76" s="90"/>
      <c r="I76" s="90"/>
      <c r="J76" s="144">
        <v>6.0025736954554656</v>
      </c>
      <c r="K76" s="144">
        <v>5.3136819892782272</v>
      </c>
      <c r="L76" s="144">
        <v>6.6996111373975955</v>
      </c>
      <c r="M76" s="144">
        <v>5.5979924155704675</v>
      </c>
      <c r="N76" s="144">
        <v>6.0701791021996989</v>
      </c>
      <c r="O76" s="144">
        <v>5.9528880762488674</v>
      </c>
      <c r="P76" s="144">
        <v>6.2080357630728846</v>
      </c>
      <c r="Q76" s="144">
        <v>5.1245835523499483</v>
      </c>
      <c r="R76" s="144">
        <v>3.3752059896646376</v>
      </c>
      <c r="S76" s="144">
        <v>3.9155389879755513</v>
      </c>
      <c r="T76" s="144">
        <v>5.7905835183719416</v>
      </c>
      <c r="U76" s="144">
        <v>5.4886728930304542</v>
      </c>
      <c r="V76" s="144">
        <v>6.5688440413297862</v>
      </c>
      <c r="W76" s="144">
        <v>7.4385399145728295</v>
      </c>
      <c r="X76" s="144">
        <v>7.0930801367992711</v>
      </c>
      <c r="Y76" s="144">
        <v>9.6299207768135311</v>
      </c>
      <c r="Z76" s="144">
        <v>7.4021428016433131</v>
      </c>
      <c r="AA76" s="144">
        <v>8.9059554833133561</v>
      </c>
      <c r="AB76" s="144">
        <v>7.9539453589612528</v>
      </c>
      <c r="AC76" s="144">
        <v>7.3295493754435226</v>
      </c>
      <c r="AD76" s="144">
        <v>7.2686779142906106</v>
      </c>
      <c r="AE76" s="144">
        <v>9.3974056952139549</v>
      </c>
      <c r="AF76" s="144">
        <v>6.6215829808622271</v>
      </c>
      <c r="AG76" s="144">
        <v>6.3126136748477828</v>
      </c>
      <c r="AH76" s="144">
        <v>6.7733996892355917</v>
      </c>
      <c r="AI76" s="144">
        <v>6.9006000694372993</v>
      </c>
      <c r="AJ76" s="144">
        <v>7.64277704732429</v>
      </c>
      <c r="AK76" s="144">
        <v>5.1517199939961422</v>
      </c>
      <c r="AL76" s="144">
        <v>8.0892501730904893</v>
      </c>
      <c r="AM76" s="144">
        <v>10.065839091171613</v>
      </c>
      <c r="AN76" s="2"/>
      <c r="AO76" s="2"/>
      <c r="AP76" s="95">
        <v>1.9765889180811236</v>
      </c>
      <c r="AQ76" s="96">
        <v>0.24434760648847259</v>
      </c>
      <c r="AR76" s="2"/>
      <c r="AS76" s="2"/>
      <c r="AT76" s="97">
        <v>7.7705260787950259E-2</v>
      </c>
      <c r="AU76" s="98">
        <v>0.1098382316119427</v>
      </c>
      <c r="AV76" s="96">
        <v>0.13595114896578037</v>
      </c>
      <c r="AW76" s="2"/>
      <c r="AX76" s="2"/>
      <c r="AY76" s="99">
        <v>2.6112917353837667E-2</v>
      </c>
      <c r="AZ76" s="100">
        <v>0.23773978304834992</v>
      </c>
      <c r="BA76" s="2"/>
      <c r="BB76" s="2"/>
      <c r="BC76" s="101">
        <v>1157.9500997968403</v>
      </c>
      <c r="BD76" s="102">
        <v>1655.9365758629456</v>
      </c>
      <c r="BE76" s="103">
        <v>2125.8371892653881</v>
      </c>
      <c r="BF76" s="2"/>
      <c r="BG76" s="2"/>
      <c r="BH76" s="104">
        <v>469.90061340244256</v>
      </c>
      <c r="BI76" s="105">
        <v>0.28376727723256362</v>
      </c>
      <c r="BJ76" s="2"/>
      <c r="BK76" s="2"/>
    </row>
    <row r="77" spans="1:63" x14ac:dyDescent="0.3">
      <c r="A77" s="1"/>
      <c r="B77" s="2"/>
      <c r="C77" s="91"/>
      <c r="D77" s="92" t="s">
        <v>67</v>
      </c>
      <c r="E77" s="93"/>
      <c r="F77" s="93"/>
      <c r="G77" s="93"/>
      <c r="H77" s="93"/>
      <c r="I77" s="93"/>
      <c r="J77" s="686">
        <v>0.14352858851446504</v>
      </c>
      <c r="K77" s="686">
        <v>0.13894790543488575</v>
      </c>
      <c r="L77" s="686">
        <v>0.15171197261321359</v>
      </c>
      <c r="M77" s="686">
        <v>0.14104744906043465</v>
      </c>
      <c r="N77" s="686">
        <v>0.14598174560126198</v>
      </c>
      <c r="O77" s="686">
        <v>0.13181130471722796</v>
      </c>
      <c r="P77" s="686">
        <v>0.13378766663208494</v>
      </c>
      <c r="Q77" s="686">
        <v>0.11481679863477048</v>
      </c>
      <c r="R77" s="686">
        <v>7.7867523888192847E-2</v>
      </c>
      <c r="S77" s="686">
        <v>7.3214802957285413E-2</v>
      </c>
      <c r="T77" s="686">
        <v>9.7402577242131472E-2</v>
      </c>
      <c r="U77" s="686">
        <v>9.6622976695799903E-2</v>
      </c>
      <c r="V77" s="686">
        <v>0.11293147594114956</v>
      </c>
      <c r="W77" s="686">
        <v>0.13375643352339506</v>
      </c>
      <c r="X77" s="686">
        <v>0.1026447501954163</v>
      </c>
      <c r="Y77" s="686">
        <v>0.15216220673362349</v>
      </c>
      <c r="Z77" s="686">
        <v>0.11786904316529771</v>
      </c>
      <c r="AA77" s="686">
        <v>0.1322600575382446</v>
      </c>
      <c r="AB77" s="686">
        <v>0.12775887126322868</v>
      </c>
      <c r="AC77" s="686">
        <v>0.11854026599418663</v>
      </c>
      <c r="AD77" s="686">
        <v>0.12202490191100467</v>
      </c>
      <c r="AE77" s="686">
        <v>0.15132788503767006</v>
      </c>
      <c r="AF77" s="686">
        <v>9.1205028249520953E-2</v>
      </c>
      <c r="AG77" s="686">
        <v>8.4497514302500576E-2</v>
      </c>
      <c r="AH77" s="686">
        <v>9.5522005615015754E-2</v>
      </c>
      <c r="AI77" s="686">
        <v>0.1190468314145038</v>
      </c>
      <c r="AJ77" s="686">
        <v>0.11393930123744461</v>
      </c>
      <c r="AK77" s="686">
        <v>7.7705260787950259E-2</v>
      </c>
      <c r="AL77" s="686">
        <v>0.1098382316119427</v>
      </c>
      <c r="AM77" s="686">
        <v>0.13595114896578037</v>
      </c>
      <c r="AN77" s="2"/>
      <c r="AO77" s="2"/>
      <c r="AP77" s="106"/>
      <c r="AQ77" s="107"/>
      <c r="AR77" s="2"/>
      <c r="AS77" s="2"/>
      <c r="AT77" s="108"/>
      <c r="AU77" s="109"/>
      <c r="AV77" s="107"/>
      <c r="AW77" s="2"/>
      <c r="AX77" s="2"/>
      <c r="AY77" s="110"/>
      <c r="AZ77" s="111"/>
      <c r="BA77" s="2"/>
      <c r="BB77" s="2"/>
      <c r="BC77" s="112"/>
      <c r="BD77" s="113"/>
      <c r="BE77" s="114"/>
      <c r="BF77" s="2"/>
      <c r="BG77" s="2"/>
      <c r="BH77" s="115"/>
      <c r="BI77" s="116"/>
      <c r="BJ77" s="2"/>
      <c r="BK77" s="2"/>
    </row>
    <row r="78" spans="1:63" x14ac:dyDescent="0.3">
      <c r="A78" s="1"/>
      <c r="B78" s="2"/>
      <c r="C78" s="2" t="s">
        <v>38</v>
      </c>
      <c r="D78" s="2" t="s">
        <v>68</v>
      </c>
      <c r="E78" s="2"/>
      <c r="F78" s="2"/>
      <c r="G78" s="2"/>
      <c r="H78" s="2"/>
      <c r="I78" s="2"/>
      <c r="J78" s="10">
        <v>-2.2034674472412981</v>
      </c>
      <c r="K78" s="10">
        <v>-2.3594132701931874</v>
      </c>
      <c r="L78" s="10">
        <v>-2.3401297022709984</v>
      </c>
      <c r="M78" s="10">
        <v>-2.3536063092059352</v>
      </c>
      <c r="N78" s="10">
        <v>-2.4012152596247756</v>
      </c>
      <c r="O78" s="10">
        <v>-2.2375207976926914</v>
      </c>
      <c r="P78" s="10">
        <v>-2.3803585801231431</v>
      </c>
      <c r="Q78" s="10">
        <v>-2.4355354823315931</v>
      </c>
      <c r="R78" s="10">
        <v>-2.0160875567639485</v>
      </c>
      <c r="S78" s="10">
        <v>-1.7027077881551</v>
      </c>
      <c r="T78" s="10">
        <v>-1.5938585819197661</v>
      </c>
      <c r="U78" s="10">
        <v>-1.601706236883834</v>
      </c>
      <c r="V78" s="10">
        <v>-1.5378176160665564</v>
      </c>
      <c r="W78" s="10">
        <v>-1.6698042865005387</v>
      </c>
      <c r="X78" s="10">
        <v>-1.9955829763872557</v>
      </c>
      <c r="Y78" s="10">
        <v>-1.9778137315245281</v>
      </c>
      <c r="Z78" s="10">
        <v>-1.972462019328161</v>
      </c>
      <c r="AA78" s="10">
        <v>-1.6302903276775207</v>
      </c>
      <c r="AB78" s="10">
        <v>-1.6747250650922891</v>
      </c>
      <c r="AC78" s="10">
        <v>-1.5266024987316089</v>
      </c>
      <c r="AD78" s="10">
        <v>-1.8399470472488446</v>
      </c>
      <c r="AE78" s="10">
        <v>-1.5123748253633911</v>
      </c>
      <c r="AF78" s="10">
        <v>-1.2329957355078724</v>
      </c>
      <c r="AG78" s="10">
        <v>-1.2983909948554726</v>
      </c>
      <c r="AH78" s="10">
        <v>-1.1967479793018254</v>
      </c>
      <c r="AI78" s="10">
        <v>-1.1266382941892708</v>
      </c>
      <c r="AJ78" s="10">
        <v>-1.3348441012735828</v>
      </c>
      <c r="AK78" s="10">
        <v>-1.392542053334668</v>
      </c>
      <c r="AL78" s="10">
        <v>-1.5122824558786465</v>
      </c>
      <c r="AM78" s="10">
        <v>-1.3853424160121879</v>
      </c>
      <c r="AN78" s="2"/>
      <c r="AO78" s="2"/>
      <c r="AP78" s="54">
        <v>0.12694003986645863</v>
      </c>
      <c r="AQ78" s="55">
        <v>8.3939372154327868E-2</v>
      </c>
      <c r="AR78" s="2"/>
      <c r="AS78" s="2"/>
      <c r="AT78" s="55">
        <v>-2.1004216754533327E-2</v>
      </c>
      <c r="AU78" s="55">
        <v>-2.0534218511876669E-2</v>
      </c>
      <c r="AV78" s="55">
        <v>-1.8710699769984632E-2</v>
      </c>
      <c r="AW78" s="2"/>
      <c r="AX78" s="2"/>
      <c r="AY78" s="56">
        <v>1.8235187418920371E-3</v>
      </c>
      <c r="AZ78" s="57">
        <v>8.8803902658255163E-2</v>
      </c>
      <c r="BA78" s="2"/>
      <c r="BB78" s="2"/>
      <c r="BC78" s="27">
        <v>-313.00113583606833</v>
      </c>
      <c r="BD78" s="27">
        <v>-309.57675657700031</v>
      </c>
      <c r="BE78" s="27">
        <v>-292.57495586318646</v>
      </c>
      <c r="BF78" s="2"/>
      <c r="BG78" s="2"/>
      <c r="BH78" s="58">
        <v>17.00180071381385</v>
      </c>
      <c r="BI78" s="59">
        <v>5.4919500100082709E-2</v>
      </c>
      <c r="BJ78" s="2"/>
      <c r="BK78" s="2"/>
    </row>
    <row r="79" spans="1:63" x14ac:dyDescent="0.3">
      <c r="A79" s="1"/>
      <c r="B79" s="2"/>
      <c r="C79" s="122" t="s">
        <v>22</v>
      </c>
      <c r="D79" s="122" t="s">
        <v>69</v>
      </c>
      <c r="E79" s="122"/>
      <c r="F79" s="123"/>
      <c r="G79" s="122"/>
      <c r="H79" s="122"/>
      <c r="I79" s="122"/>
      <c r="J79" s="129">
        <v>3.7991062482141675</v>
      </c>
      <c r="K79" s="129">
        <v>2.9542687190850399</v>
      </c>
      <c r="L79" s="129">
        <v>4.3594814351265967</v>
      </c>
      <c r="M79" s="129">
        <v>3.2443861063645323</v>
      </c>
      <c r="N79" s="129">
        <v>3.6689638425749234</v>
      </c>
      <c r="O79" s="129">
        <v>3.715367278556176</v>
      </c>
      <c r="P79" s="129">
        <v>3.8276771829497416</v>
      </c>
      <c r="Q79" s="129">
        <v>2.6890480700183552</v>
      </c>
      <c r="R79" s="129">
        <v>1.3591184329006891</v>
      </c>
      <c r="S79" s="129">
        <v>2.2128311998204513</v>
      </c>
      <c r="T79" s="129">
        <v>4.1967249364521759</v>
      </c>
      <c r="U79" s="129">
        <v>3.8869666561466203</v>
      </c>
      <c r="V79" s="129">
        <v>5.0310264252632297</v>
      </c>
      <c r="W79" s="129">
        <v>5.7687356280722906</v>
      </c>
      <c r="X79" s="129">
        <v>5.0974971604120149</v>
      </c>
      <c r="Y79" s="129">
        <v>7.6521070452890028</v>
      </c>
      <c r="Z79" s="129">
        <v>5.4296807823151525</v>
      </c>
      <c r="AA79" s="129">
        <v>7.2756651556358349</v>
      </c>
      <c r="AB79" s="129">
        <v>6.2792202938689634</v>
      </c>
      <c r="AC79" s="129">
        <v>5.8029468767119141</v>
      </c>
      <c r="AD79" s="129">
        <v>5.4287308670417662</v>
      </c>
      <c r="AE79" s="129">
        <v>7.8850308698505636</v>
      </c>
      <c r="AF79" s="129">
        <v>5.3885872453543548</v>
      </c>
      <c r="AG79" s="129">
        <v>5.0142226799923098</v>
      </c>
      <c r="AH79" s="129">
        <v>5.576651709933766</v>
      </c>
      <c r="AI79" s="129">
        <v>5.7739617752480283</v>
      </c>
      <c r="AJ79" s="129">
        <v>6.3079329460507072</v>
      </c>
      <c r="AK79" s="129">
        <v>3.7591779406614743</v>
      </c>
      <c r="AL79" s="129">
        <v>6.5769677172118426</v>
      </c>
      <c r="AM79" s="129">
        <v>8.680496675159425</v>
      </c>
      <c r="AN79" s="2"/>
      <c r="AO79" s="2"/>
      <c r="AP79" s="130">
        <v>2.1035289579475824</v>
      </c>
      <c r="AQ79" s="131">
        <v>0.3198326414835021</v>
      </c>
      <c r="AR79" s="2"/>
      <c r="AS79" s="2"/>
      <c r="AT79" s="131">
        <v>5.6701044033416928E-2</v>
      </c>
      <c r="AU79" s="131">
        <v>8.9304013100066026E-2</v>
      </c>
      <c r="AV79" s="131">
        <v>0.11724044919579574</v>
      </c>
      <c r="AW79" s="2"/>
      <c r="AX79" s="2"/>
      <c r="AY79" s="132">
        <v>2.7936436095729711E-2</v>
      </c>
      <c r="AZ79" s="133">
        <v>0.31282397202493756</v>
      </c>
      <c r="BA79" s="2"/>
      <c r="BB79" s="2"/>
      <c r="BC79" s="134">
        <v>844.94896396077183</v>
      </c>
      <c r="BD79" s="134">
        <v>1346.3598192859452</v>
      </c>
      <c r="BE79" s="134">
        <v>1833.2622334022017</v>
      </c>
      <c r="BF79" s="2"/>
      <c r="BG79" s="2"/>
      <c r="BH79" s="135">
        <v>486.90241411625652</v>
      </c>
      <c r="BI79" s="136">
        <v>0.36164360161497533</v>
      </c>
      <c r="BJ79" s="2"/>
      <c r="BK79" s="2"/>
    </row>
    <row r="80" spans="1:63" x14ac:dyDescent="0.3">
      <c r="A80" s="1"/>
      <c r="B80" s="2"/>
      <c r="C80" s="124"/>
      <c r="D80" s="125" t="s">
        <v>70</v>
      </c>
      <c r="E80" s="125"/>
      <c r="F80" s="126"/>
      <c r="G80" s="125"/>
      <c r="H80" s="125"/>
      <c r="I80" s="125"/>
      <c r="J80" s="685">
        <v>9.0841093352255681E-2</v>
      </c>
      <c r="K80" s="685">
        <v>7.7251414638087351E-2</v>
      </c>
      <c r="L80" s="685">
        <v>9.8719987552986332E-2</v>
      </c>
      <c r="M80" s="685">
        <v>8.1745802798341233E-2</v>
      </c>
      <c r="N80" s="685">
        <v>8.8234916510603584E-2</v>
      </c>
      <c r="O80" s="685">
        <v>8.226719572372361E-2</v>
      </c>
      <c r="P80" s="685">
        <v>8.2489215344699982E-2</v>
      </c>
      <c r="Q80" s="685">
        <v>6.0248386550929608E-2</v>
      </c>
      <c r="R80" s="685">
        <v>3.1355475003554692E-2</v>
      </c>
      <c r="S80" s="685">
        <v>4.137667911623906E-2</v>
      </c>
      <c r="T80" s="685">
        <v>7.059250997586701E-2</v>
      </c>
      <c r="U80" s="685">
        <v>6.84264294764418E-2</v>
      </c>
      <c r="V80" s="685">
        <v>8.6493336746793034E-2</v>
      </c>
      <c r="W80" s="685">
        <v>0.10373077410509568</v>
      </c>
      <c r="X80" s="685">
        <v>7.3766447377040578E-2</v>
      </c>
      <c r="Y80" s="685">
        <v>0.12091080717679181</v>
      </c>
      <c r="Z80" s="685">
        <v>8.6460271796217014E-2</v>
      </c>
      <c r="AA80" s="685">
        <v>0.108049034594477</v>
      </c>
      <c r="AB80" s="685">
        <v>0.1008588896394713</v>
      </c>
      <c r="AC80" s="685">
        <v>9.3850635431996107E-2</v>
      </c>
      <c r="AD80" s="685">
        <v>9.1136291821325793E-2</v>
      </c>
      <c r="AE80" s="685">
        <v>0.12697387807774738</v>
      </c>
      <c r="AF80" s="685">
        <v>7.4221867090995236E-2</v>
      </c>
      <c r="AG80" s="685">
        <v>6.7117896713169201E-2</v>
      </c>
      <c r="AH80" s="685">
        <v>7.8644843120042898E-2</v>
      </c>
      <c r="AI80" s="685">
        <v>9.9610446502486849E-2</v>
      </c>
      <c r="AJ80" s="685">
        <v>9.4039308967843682E-2</v>
      </c>
      <c r="AK80" s="685">
        <v>5.6701044033416928E-2</v>
      </c>
      <c r="AL80" s="685">
        <v>8.9304013100066026E-2</v>
      </c>
      <c r="AM80" s="685">
        <v>0.11724044919579574</v>
      </c>
      <c r="AN80" s="2"/>
      <c r="AO80" s="2"/>
      <c r="AP80" s="137"/>
      <c r="AQ80" s="138"/>
      <c r="AR80" s="2"/>
      <c r="AS80" s="2"/>
      <c r="AT80" s="138"/>
      <c r="AU80" s="138"/>
      <c r="AV80" s="138"/>
      <c r="AW80" s="2"/>
      <c r="AX80" s="2"/>
      <c r="AY80" s="139"/>
      <c r="AZ80" s="140"/>
      <c r="BA80" s="2"/>
      <c r="BB80" s="2"/>
      <c r="BC80" s="141"/>
      <c r="BD80" s="141"/>
      <c r="BE80" s="141"/>
      <c r="BF80" s="2"/>
      <c r="BG80" s="2"/>
      <c r="BH80" s="142"/>
      <c r="BI80" s="143"/>
      <c r="BJ80" s="2"/>
      <c r="BK80" s="2"/>
    </row>
    <row r="81" spans="1:63" x14ac:dyDescent="0.3">
      <c r="A81" s="1"/>
      <c r="B81" s="2"/>
      <c r="C81" s="2" t="s">
        <v>38</v>
      </c>
      <c r="D81" s="2" t="s">
        <v>71</v>
      </c>
      <c r="E81" s="2"/>
      <c r="F81" s="2"/>
      <c r="G81" s="2"/>
      <c r="H81" s="2"/>
      <c r="I81" s="2"/>
      <c r="J81" s="10">
        <v>-1.5118320224570567</v>
      </c>
      <c r="K81" s="10">
        <v>-1.4245349572189641</v>
      </c>
      <c r="L81" s="10">
        <v>-1.4291493873140941</v>
      </c>
      <c r="M81" s="10">
        <v>-1.3769882086412508</v>
      </c>
      <c r="N81" s="10">
        <v>-1.4852859912758916</v>
      </c>
      <c r="O81" s="10">
        <v>-1.4651516537934803</v>
      </c>
      <c r="P81" s="10">
        <v>-1.7041461808952578</v>
      </c>
      <c r="Q81" s="10">
        <v>-1.7058108233655527</v>
      </c>
      <c r="R81" s="10">
        <v>-1.612902164209209</v>
      </c>
      <c r="S81" s="10">
        <v>-1.3989873651759583</v>
      </c>
      <c r="T81" s="10">
        <v>-1.5275213539154755</v>
      </c>
      <c r="U81" s="10">
        <v>-1.4870258799183453</v>
      </c>
      <c r="V81" s="10">
        <v>-1.3147213534905082</v>
      </c>
      <c r="W81" s="10">
        <v>-1.5138739825474588</v>
      </c>
      <c r="X81" s="10">
        <v>-1.3216226000871234</v>
      </c>
      <c r="Y81" s="10">
        <v>-1.4686156394534386</v>
      </c>
      <c r="Z81" s="10">
        <v>-1.4412214993028991</v>
      </c>
      <c r="AA81" s="10">
        <v>-1.4265033945893577</v>
      </c>
      <c r="AB81" s="10">
        <v>-1.3861180986970487</v>
      </c>
      <c r="AC81" s="10">
        <v>-1.3896521491628606</v>
      </c>
      <c r="AD81" s="10">
        <v>-1.2708341500356179</v>
      </c>
      <c r="AE81" s="10">
        <v>-1.2393157073736578</v>
      </c>
      <c r="AF81" s="10">
        <v>-1.291202963218447</v>
      </c>
      <c r="AG81" s="10">
        <v>-1.6605816413064389</v>
      </c>
      <c r="AH81" s="10">
        <v>-1.1386358507358159</v>
      </c>
      <c r="AI81" s="10">
        <v>-1.182250691683659</v>
      </c>
      <c r="AJ81" s="10">
        <v>-1.1253635204485228</v>
      </c>
      <c r="AK81" s="10">
        <v>-1.0209794691549507</v>
      </c>
      <c r="AL81" s="10">
        <v>-1.0528891361936552</v>
      </c>
      <c r="AM81" s="10">
        <v>-1.1522231393974438</v>
      </c>
      <c r="AN81" s="2"/>
      <c r="AO81" s="2"/>
      <c r="AP81" s="54">
        <v>-9.9334003203788601E-2</v>
      </c>
      <c r="AQ81" s="55">
        <v>-9.4344218958223106E-2</v>
      </c>
      <c r="AR81" s="2"/>
      <c r="AS81" s="2"/>
      <c r="AT81" s="55">
        <v>-1.5399803561196395E-2</v>
      </c>
      <c r="AU81" s="55">
        <v>-1.4296440130835263E-2</v>
      </c>
      <c r="AV81" s="55">
        <v>-1.556214621028759E-2</v>
      </c>
      <c r="AW81" s="2"/>
      <c r="AX81" s="2"/>
      <c r="AY81" s="56">
        <v>-1.2657060794523268E-3</v>
      </c>
      <c r="AZ81" s="57">
        <v>-8.8532954208816628E-2</v>
      </c>
      <c r="BA81" s="2"/>
      <c r="BB81" s="2"/>
      <c r="BC81" s="27">
        <v>-229.48515827263446</v>
      </c>
      <c r="BD81" s="27">
        <v>-215.53513535182299</v>
      </c>
      <c r="BE81" s="27">
        <v>-243.34174010505677</v>
      </c>
      <c r="BF81" s="2"/>
      <c r="BG81" s="2"/>
      <c r="BH81" s="58">
        <v>-27.806604753233785</v>
      </c>
      <c r="BI81" s="59">
        <v>-0.12901193444792386</v>
      </c>
      <c r="BJ81" s="2"/>
      <c r="BK81" s="2"/>
    </row>
    <row r="82" spans="1:63" x14ac:dyDescent="0.3">
      <c r="A82" s="1"/>
      <c r="B82" s="2"/>
      <c r="C82" s="2" t="s">
        <v>38</v>
      </c>
      <c r="D82" s="2" t="s">
        <v>72</v>
      </c>
      <c r="E82" s="2"/>
      <c r="F82" s="2"/>
      <c r="G82" s="2"/>
      <c r="H82" s="2"/>
      <c r="I82" s="2"/>
      <c r="J82" s="10">
        <v>-0.42840833817382268</v>
      </c>
      <c r="K82" s="10">
        <v>-0.56100238123446156</v>
      </c>
      <c r="L82" s="10">
        <v>-0.48213029926823936</v>
      </c>
      <c r="M82" s="10">
        <v>-0.43667367535565033</v>
      </c>
      <c r="N82" s="10">
        <v>-0.57706373179771042</v>
      </c>
      <c r="O82" s="10">
        <v>-0.62103864080548421</v>
      </c>
      <c r="P82" s="10">
        <v>-0.5986292667410924</v>
      </c>
      <c r="Q82" s="10">
        <v>-0.52440036888393848</v>
      </c>
      <c r="R82" s="10">
        <v>-0.46742916490005726</v>
      </c>
      <c r="S82" s="10">
        <v>-0.46570672047590084</v>
      </c>
      <c r="T82" s="10">
        <v>-0.56833747788973821</v>
      </c>
      <c r="U82" s="10">
        <v>-0.54902859575732665</v>
      </c>
      <c r="V82" s="10">
        <v>-0.72541921340576676</v>
      </c>
      <c r="W82" s="10">
        <v>-0.60672559551141192</v>
      </c>
      <c r="X82" s="10">
        <v>-0.60881869970718439</v>
      </c>
      <c r="Y82" s="10">
        <v>-0.39317300879592215</v>
      </c>
      <c r="Z82" s="10">
        <v>-0.48546839435646272</v>
      </c>
      <c r="AA82" s="10">
        <v>-0.54259655383666794</v>
      </c>
      <c r="AB82" s="10">
        <v>-0.54819102859638358</v>
      </c>
      <c r="AC82" s="10">
        <v>-0.52859806544901067</v>
      </c>
      <c r="AD82" s="10">
        <v>-0.51572639513303498</v>
      </c>
      <c r="AE82" s="10">
        <v>-0.55415585166190973</v>
      </c>
      <c r="AF82" s="10">
        <v>-0.55691302209849469</v>
      </c>
      <c r="AG82" s="10">
        <v>-0.56671273035468073</v>
      </c>
      <c r="AH82" s="10">
        <v>-0.48802060528542668</v>
      </c>
      <c r="AI82" s="10">
        <v>-0.39229431445323004</v>
      </c>
      <c r="AJ82" s="10">
        <v>-0.27071859945417864</v>
      </c>
      <c r="AK82" s="10">
        <v>-1.9464293790964142E-2</v>
      </c>
      <c r="AL82" s="10">
        <v>-0.31306320657177983</v>
      </c>
      <c r="AM82" s="10">
        <v>-0.22029035118594203</v>
      </c>
      <c r="AN82" s="2"/>
      <c r="AO82" s="2"/>
      <c r="AP82" s="54">
        <v>9.2772855385837794E-2</v>
      </c>
      <c r="AQ82" s="55">
        <v>0.29633905690085183</v>
      </c>
      <c r="AR82" s="2"/>
      <c r="AS82" s="2"/>
      <c r="AT82" s="55">
        <v>-2.9358700139813583E-4</v>
      </c>
      <c r="AU82" s="55">
        <v>-4.2508648214388657E-3</v>
      </c>
      <c r="AV82" s="55">
        <v>-2.9752836379106271E-3</v>
      </c>
      <c r="AW82" s="2"/>
      <c r="AX82" s="2"/>
      <c r="AY82" s="56">
        <v>1.2755811835282386E-3</v>
      </c>
      <c r="AZ82" s="57">
        <v>0.30007568744481272</v>
      </c>
      <c r="BA82" s="2"/>
      <c r="BB82" s="2"/>
      <c r="BC82" s="27">
        <v>-4.374981746676589</v>
      </c>
      <c r="BD82" s="27">
        <v>-64.08663389391603</v>
      </c>
      <c r="BE82" s="27">
        <v>-46.523833407801902</v>
      </c>
      <c r="BF82" s="2"/>
      <c r="BG82" s="2"/>
      <c r="BH82" s="58">
        <v>17.562800486114128</v>
      </c>
      <c r="BI82" s="59">
        <v>0.2740477915439623</v>
      </c>
      <c r="BJ82" s="2"/>
      <c r="BK82" s="2"/>
    </row>
    <row r="83" spans="1:63" x14ac:dyDescent="0.3">
      <c r="A83" s="1"/>
      <c r="B83" s="2"/>
      <c r="C83" s="122" t="s">
        <v>22</v>
      </c>
      <c r="D83" s="122" t="s">
        <v>73</v>
      </c>
      <c r="E83" s="122"/>
      <c r="F83" s="123"/>
      <c r="G83" s="122"/>
      <c r="H83" s="122"/>
      <c r="I83" s="122"/>
      <c r="J83" s="129">
        <v>1.8588658875832882</v>
      </c>
      <c r="K83" s="129">
        <v>0.96873138063161424</v>
      </c>
      <c r="L83" s="129">
        <v>2.4482017485442631</v>
      </c>
      <c r="M83" s="129">
        <v>1.4307242223676311</v>
      </c>
      <c r="N83" s="129">
        <v>1.6066141195013213</v>
      </c>
      <c r="O83" s="129">
        <v>1.6291769839572114</v>
      </c>
      <c r="P83" s="129">
        <v>1.5249017353133911</v>
      </c>
      <c r="Q83" s="129">
        <v>0.45883687776886406</v>
      </c>
      <c r="R83" s="129">
        <v>-0.72121289620857709</v>
      </c>
      <c r="S83" s="129">
        <v>0.34813711416859211</v>
      </c>
      <c r="T83" s="129">
        <v>2.1008661046469621</v>
      </c>
      <c r="U83" s="129">
        <v>1.8509121804709483</v>
      </c>
      <c r="V83" s="129">
        <v>2.9908858583669544</v>
      </c>
      <c r="W83" s="129">
        <v>3.6481360500134201</v>
      </c>
      <c r="X83" s="129">
        <v>3.1670558606177068</v>
      </c>
      <c r="Y83" s="129">
        <v>5.7903183970396421</v>
      </c>
      <c r="Z83" s="129">
        <v>3.5029908886557908</v>
      </c>
      <c r="AA83" s="129">
        <v>5.3065652072098093</v>
      </c>
      <c r="AB83" s="129">
        <v>4.3449111665755318</v>
      </c>
      <c r="AC83" s="129">
        <v>3.8846966621000427</v>
      </c>
      <c r="AD83" s="129">
        <v>3.6421703218731127</v>
      </c>
      <c r="AE83" s="129">
        <v>6.0915593108149961</v>
      </c>
      <c r="AF83" s="129">
        <v>3.5404712600374126</v>
      </c>
      <c r="AG83" s="129">
        <v>2.7869283083311904</v>
      </c>
      <c r="AH83" s="129">
        <v>3.9499952539125234</v>
      </c>
      <c r="AI83" s="129">
        <v>4.1994167691111395</v>
      </c>
      <c r="AJ83" s="129">
        <v>4.9118508261480063</v>
      </c>
      <c r="AK83" s="129">
        <v>2.7187341777155591</v>
      </c>
      <c r="AL83" s="129">
        <v>5.2110153744464078</v>
      </c>
      <c r="AM83" s="129">
        <v>7.307983184576039</v>
      </c>
      <c r="AN83" s="2"/>
      <c r="AO83" s="2"/>
      <c r="AP83" s="130">
        <v>2.0969678101296312</v>
      </c>
      <c r="AQ83" s="131">
        <v>0.40241059744568541</v>
      </c>
      <c r="AR83" s="2"/>
      <c r="AS83" s="2"/>
      <c r="AT83" s="131">
        <v>4.1007653470822393E-2</v>
      </c>
      <c r="AU83" s="131">
        <v>7.0756708147791891E-2</v>
      </c>
      <c r="AV83" s="131">
        <v>9.8703019347597509E-2</v>
      </c>
      <c r="AW83" s="2"/>
      <c r="AX83" s="2"/>
      <c r="AY83" s="132">
        <v>2.7946311199805618E-2</v>
      </c>
      <c r="AZ83" s="133">
        <v>0.39496341663370244</v>
      </c>
      <c r="BA83" s="2"/>
      <c r="BB83" s="2"/>
      <c r="BC83" s="134">
        <v>611.08882394146087</v>
      </c>
      <c r="BD83" s="134">
        <v>1066.7380500402064</v>
      </c>
      <c r="BE83" s="134">
        <v>1543.396659889343</v>
      </c>
      <c r="BF83" s="2"/>
      <c r="BG83" s="2"/>
      <c r="BH83" s="135">
        <v>476.65860984913661</v>
      </c>
      <c r="BI83" s="136">
        <v>0.4468375435104906</v>
      </c>
      <c r="BJ83" s="2"/>
      <c r="BK83" s="2"/>
    </row>
    <row r="84" spans="1:63" x14ac:dyDescent="0.3">
      <c r="A84" s="1"/>
      <c r="B84" s="2"/>
      <c r="C84" s="124"/>
      <c r="D84" s="125" t="s">
        <v>74</v>
      </c>
      <c r="E84" s="125"/>
      <c r="F84" s="125"/>
      <c r="G84" s="125"/>
      <c r="H84" s="125"/>
      <c r="I84" s="125"/>
      <c r="J84" s="685">
        <v>4.4447667053969124E-2</v>
      </c>
      <c r="K84" s="685">
        <v>2.5331436194225728E-2</v>
      </c>
      <c r="L84" s="685">
        <v>5.5439264907999455E-2</v>
      </c>
      <c r="M84" s="685">
        <v>3.6048637956820784E-2</v>
      </c>
      <c r="N84" s="685">
        <v>3.8637465175853973E-2</v>
      </c>
      <c r="O84" s="685">
        <v>3.6073909188293764E-2</v>
      </c>
      <c r="P84" s="685">
        <v>3.286273674908928E-2</v>
      </c>
      <c r="Q84" s="685">
        <v>1.0280285385694672E-2</v>
      </c>
      <c r="R84" s="685">
        <v>-1.66387066732997E-2</v>
      </c>
      <c r="S84" s="685">
        <v>6.5096504706622527E-3</v>
      </c>
      <c r="T84" s="685">
        <v>3.5338368298120065E-2</v>
      </c>
      <c r="U84" s="685">
        <v>3.2583585862205312E-2</v>
      </c>
      <c r="V84" s="685">
        <v>5.1419268326625626E-2</v>
      </c>
      <c r="W84" s="685">
        <v>6.5599119270968245E-2</v>
      </c>
      <c r="X84" s="685">
        <v>4.5830816993240077E-2</v>
      </c>
      <c r="Y84" s="685">
        <v>9.1492717894963632E-2</v>
      </c>
      <c r="Z84" s="685">
        <v>5.5780359191523486E-2</v>
      </c>
      <c r="AA84" s="685">
        <v>7.8806436990509474E-2</v>
      </c>
      <c r="AB84" s="685">
        <v>6.9789383925712767E-2</v>
      </c>
      <c r="AC84" s="685">
        <v>6.2826915004471587E-2</v>
      </c>
      <c r="AD84" s="685">
        <v>6.1143922114908253E-2</v>
      </c>
      <c r="AE84" s="685">
        <v>9.8093326710013112E-2</v>
      </c>
      <c r="AF84" s="685">
        <v>4.8766100526355077E-2</v>
      </c>
      <c r="AG84" s="685">
        <v>3.7304439448203185E-2</v>
      </c>
      <c r="AH84" s="685">
        <v>5.5704887668617545E-2</v>
      </c>
      <c r="AI84" s="685">
        <v>7.2446925647203897E-2</v>
      </c>
      <c r="AJ84" s="685">
        <v>7.3226374058602356E-2</v>
      </c>
      <c r="AK84" s="685">
        <v>4.1007653470822393E-2</v>
      </c>
      <c r="AL84" s="685">
        <v>7.0756708147791891E-2</v>
      </c>
      <c r="AM84" s="685">
        <v>9.8703019347597509E-2</v>
      </c>
      <c r="AN84" s="2"/>
      <c r="AO84" s="2"/>
      <c r="AP84" s="137"/>
      <c r="AQ84" s="138"/>
      <c r="AR84" s="2"/>
      <c r="AS84" s="2"/>
      <c r="AT84" s="138"/>
      <c r="AU84" s="138"/>
      <c r="AV84" s="138"/>
      <c r="AW84" s="2"/>
      <c r="AX84" s="2"/>
      <c r="AY84" s="139"/>
      <c r="AZ84" s="140"/>
      <c r="BA84" s="2"/>
      <c r="BB84" s="2"/>
      <c r="BC84" s="141"/>
      <c r="BD84" s="141"/>
      <c r="BE84" s="141"/>
      <c r="BF84" s="2"/>
      <c r="BG84" s="2"/>
      <c r="BH84" s="142"/>
      <c r="BI84" s="143"/>
      <c r="BJ84" s="2"/>
      <c r="BK84" s="2"/>
    </row>
    <row r="85" spans="1:63" x14ac:dyDescent="0.3">
      <c r="A85" s="1"/>
      <c r="B85" s="2"/>
      <c r="C85" s="2" t="s">
        <v>38</v>
      </c>
      <c r="D85" s="2" t="s">
        <v>75</v>
      </c>
      <c r="E85" s="2"/>
      <c r="F85" s="2"/>
      <c r="G85" s="2"/>
      <c r="H85" s="2"/>
      <c r="I85" s="2"/>
      <c r="J85" s="10">
        <v>-0.4010053625608152</v>
      </c>
      <c r="K85" s="10">
        <v>-0.41151723252865535</v>
      </c>
      <c r="L85" s="10">
        <v>-0.47445961135539033</v>
      </c>
      <c r="M85" s="10">
        <v>-0.40486970133588907</v>
      </c>
      <c r="N85" s="10">
        <v>-0.43235313636315603</v>
      </c>
      <c r="O85" s="10">
        <v>-0.44275255365254595</v>
      </c>
      <c r="P85" s="10">
        <v>-0.46307344464665967</v>
      </c>
      <c r="Q85" s="10">
        <v>-0.48388685480033855</v>
      </c>
      <c r="R85" s="10">
        <v>-0.38781019862046773</v>
      </c>
      <c r="S85" s="10">
        <v>-0.4654349104212322</v>
      </c>
      <c r="T85" s="10">
        <v>-0.45026598332085427</v>
      </c>
      <c r="U85" s="10">
        <v>-0.32761961452668975</v>
      </c>
      <c r="V85" s="10">
        <v>-0.40134631338702986</v>
      </c>
      <c r="W85" s="10">
        <v>-0.44137968347463669</v>
      </c>
      <c r="X85" s="10">
        <v>-0.57055123732687274</v>
      </c>
      <c r="Y85" s="10">
        <v>-0.66273902256137063</v>
      </c>
      <c r="Z85" s="10">
        <v>-0.52862968993910819</v>
      </c>
      <c r="AA85" s="10">
        <v>-0.48548438742141159</v>
      </c>
      <c r="AB85" s="10">
        <v>-0.47304726612381609</v>
      </c>
      <c r="AC85" s="10">
        <v>-0.46203651750380498</v>
      </c>
      <c r="AD85" s="10">
        <v>-0.39540541061070922</v>
      </c>
      <c r="AE85" s="10">
        <v>-0.41514760087712615</v>
      </c>
      <c r="AF85" s="10">
        <v>-0.37398102970041436</v>
      </c>
      <c r="AG85" s="10">
        <v>-0.32912614574255789</v>
      </c>
      <c r="AH85" s="10">
        <v>-0.33320444845395919</v>
      </c>
      <c r="AI85" s="10">
        <v>-0.21071860479899848</v>
      </c>
      <c r="AJ85" s="10">
        <v>-0.28029035221294935</v>
      </c>
      <c r="AK85" s="10">
        <v>-0.22977057837594439</v>
      </c>
      <c r="AL85" s="10">
        <v>-0.17726270813293765</v>
      </c>
      <c r="AM85" s="10">
        <v>-0.21220961151532663</v>
      </c>
      <c r="AN85" s="2"/>
      <c r="AO85" s="2"/>
      <c r="AP85" s="54">
        <v>-3.4946903382388983E-2</v>
      </c>
      <c r="AQ85" s="55">
        <v>-0.19714752048231518</v>
      </c>
      <c r="AR85" s="2"/>
      <c r="AS85" s="2"/>
      <c r="AT85" s="55">
        <v>-3.4657129531318804E-3</v>
      </c>
      <c r="AU85" s="55">
        <v>-2.4069254844948412E-3</v>
      </c>
      <c r="AV85" s="55">
        <v>-2.8661436215877897E-3</v>
      </c>
      <c r="AW85" s="2"/>
      <c r="AX85" s="2"/>
      <c r="AY85" s="56">
        <v>-4.5921813709294849E-4</v>
      </c>
      <c r="AZ85" s="57">
        <v>-0.19079034230647482</v>
      </c>
      <c r="BA85" s="2"/>
      <c r="BB85" s="2"/>
      <c r="BC85" s="27">
        <v>-51.645443554943668</v>
      </c>
      <c r="BD85" s="27">
        <v>-36.287145984224694</v>
      </c>
      <c r="BE85" s="27">
        <v>-44.817235800491368</v>
      </c>
      <c r="BF85" s="2"/>
      <c r="BG85" s="2"/>
      <c r="BH85" s="58">
        <v>-8.5300898162666741</v>
      </c>
      <c r="BI85" s="59">
        <v>-0.23507194034975928</v>
      </c>
      <c r="BJ85" s="2"/>
      <c r="BK85" s="2"/>
    </row>
    <row r="86" spans="1:63" x14ac:dyDescent="0.3">
      <c r="A86" s="1"/>
      <c r="B86" s="2"/>
      <c r="C86" s="2" t="s">
        <v>38</v>
      </c>
      <c r="D86" s="2" t="s">
        <v>76</v>
      </c>
      <c r="E86" s="2"/>
      <c r="F86" s="2"/>
      <c r="G86" s="2"/>
      <c r="H86" s="2"/>
      <c r="I86" s="2"/>
      <c r="J86" s="10">
        <v>-5.2788723000656887E-2</v>
      </c>
      <c r="K86" s="10">
        <v>-6.9057518161760784E-2</v>
      </c>
      <c r="L86" s="10">
        <v>-3.2276942844724529E-2</v>
      </c>
      <c r="M86" s="10">
        <v>-3.0572744496271703E-2</v>
      </c>
      <c r="N86" s="10">
        <v>-2.3003134015729367E-2</v>
      </c>
      <c r="O86" s="10">
        <v>-3.6763928575573701E-2</v>
      </c>
      <c r="P86" s="10">
        <v>-1.3212437969846736E-2</v>
      </c>
      <c r="Q86" s="10">
        <v>-4.6577469983150516E-2</v>
      </c>
      <c r="R86" s="10">
        <v>-3.0122545338848242E-2</v>
      </c>
      <c r="S86" s="10">
        <v>-4.657364221848443E-2</v>
      </c>
      <c r="T86" s="10">
        <v>-5.9859908994038515E-2</v>
      </c>
      <c r="U86" s="10">
        <v>-5.707399734178991E-2</v>
      </c>
      <c r="V86" s="10">
        <v>-6.2583955738349337E-2</v>
      </c>
      <c r="W86" s="10">
        <v>-5.806677888894092E-2</v>
      </c>
      <c r="X86" s="10">
        <v>-4.8322166858615956E-2</v>
      </c>
      <c r="Y86" s="10">
        <v>-4.3263838374217996E-2</v>
      </c>
      <c r="Z86" s="10">
        <v>-4.2368386181913478E-2</v>
      </c>
      <c r="AA86" s="10">
        <v>-5.1699238061681758E-2</v>
      </c>
      <c r="AB86" s="10">
        <v>-6.5038208483280568E-2</v>
      </c>
      <c r="AC86" s="10">
        <v>-5.0438635210553022E-2</v>
      </c>
      <c r="AD86" s="10">
        <v>-6.6861218964919755E-2</v>
      </c>
      <c r="AE86" s="10">
        <v>-5.0170693611327338E-2</v>
      </c>
      <c r="AF86" s="10">
        <v>-7.0484738981547668E-2</v>
      </c>
      <c r="AG86" s="10">
        <v>-6.6777375945757514E-2</v>
      </c>
      <c r="AH86" s="10">
        <v>-6.9418577292313072E-2</v>
      </c>
      <c r="AI86" s="10">
        <v>-7.4006226375421147E-2</v>
      </c>
      <c r="AJ86" s="10">
        <v>-6.1326173713562443E-2</v>
      </c>
      <c r="AK86" s="10">
        <v>-7.5900039525691743E-2</v>
      </c>
      <c r="AL86" s="10">
        <v>-8.0913792198840553E-2</v>
      </c>
      <c r="AM86" s="10">
        <v>-0.10763068319718423</v>
      </c>
      <c r="AN86" s="2"/>
      <c r="AO86" s="2"/>
      <c r="AP86" s="54">
        <v>-2.6716890998343679E-2</v>
      </c>
      <c r="AQ86" s="55">
        <v>-0.33018957920905007</v>
      </c>
      <c r="AR86" s="2"/>
      <c r="AS86" s="2"/>
      <c r="AT86" s="55">
        <v>-1.1448278190648933E-3</v>
      </c>
      <c r="AU86" s="55">
        <v>-1.0986714043906764E-3</v>
      </c>
      <c r="AV86" s="55">
        <v>-1.4536806034841907E-3</v>
      </c>
      <c r="AW86" s="2"/>
      <c r="AX86" s="2"/>
      <c r="AY86" s="56">
        <v>-3.5500919909351434E-4</v>
      </c>
      <c r="AZ86" s="57">
        <v>-0.32312591160084175</v>
      </c>
      <c r="BA86" s="2"/>
      <c r="BB86" s="2"/>
      <c r="BC86" s="27">
        <v>-17.060022370351035</v>
      </c>
      <c r="BD86" s="27">
        <v>-16.563724093928467</v>
      </c>
      <c r="BE86" s="27">
        <v>-22.730872903312406</v>
      </c>
      <c r="BF86" s="2"/>
      <c r="BG86" s="2"/>
      <c r="BH86" s="58">
        <v>-6.1671488093839386</v>
      </c>
      <c r="BI86" s="59">
        <v>-0.37232863662855531</v>
      </c>
      <c r="BJ86" s="2"/>
      <c r="BK86" s="2"/>
    </row>
    <row r="87" spans="1:63" x14ac:dyDescent="0.3">
      <c r="A87" s="1"/>
      <c r="B87" s="2"/>
      <c r="C87" s="122" t="s">
        <v>22</v>
      </c>
      <c r="D87" s="122" t="s">
        <v>77</v>
      </c>
      <c r="E87" s="122"/>
      <c r="F87" s="123"/>
      <c r="G87" s="122"/>
      <c r="H87" s="122"/>
      <c r="I87" s="122"/>
      <c r="J87" s="129">
        <v>1.405071802021816</v>
      </c>
      <c r="K87" s="129">
        <v>0.48815662994119813</v>
      </c>
      <c r="L87" s="129">
        <v>1.9414651943441483</v>
      </c>
      <c r="M87" s="129">
        <v>0.99528177653547034</v>
      </c>
      <c r="N87" s="129">
        <v>1.1512578491224359</v>
      </c>
      <c r="O87" s="129">
        <v>1.1496605017290917</v>
      </c>
      <c r="P87" s="129">
        <v>1.0486158526968845</v>
      </c>
      <c r="Q87" s="129">
        <v>-7.1627447014625006E-2</v>
      </c>
      <c r="R87" s="129">
        <v>-1.139145640167893</v>
      </c>
      <c r="S87" s="129">
        <v>-0.16387143847112451</v>
      </c>
      <c r="T87" s="129">
        <v>1.5907402123320693</v>
      </c>
      <c r="U87" s="129">
        <v>1.4662185686024687</v>
      </c>
      <c r="V87" s="129">
        <v>2.5269555892415752</v>
      </c>
      <c r="W87" s="129">
        <v>3.1486895876498422</v>
      </c>
      <c r="X87" s="129">
        <v>2.548182456432218</v>
      </c>
      <c r="Y87" s="129">
        <v>5.0843155361040537</v>
      </c>
      <c r="Z87" s="129">
        <v>2.9319928125347694</v>
      </c>
      <c r="AA87" s="129">
        <v>4.7693815817267158</v>
      </c>
      <c r="AB87" s="129">
        <v>3.8068256919684353</v>
      </c>
      <c r="AC87" s="129">
        <v>3.3722215093856849</v>
      </c>
      <c r="AD87" s="129">
        <v>3.1799036922974837</v>
      </c>
      <c r="AE87" s="129">
        <v>5.6262410163265431</v>
      </c>
      <c r="AF87" s="129">
        <v>3.0960054913554509</v>
      </c>
      <c r="AG87" s="129">
        <v>2.3910247866428747</v>
      </c>
      <c r="AH87" s="129">
        <v>3.547372228166251</v>
      </c>
      <c r="AI87" s="129">
        <v>3.9146919379367198</v>
      </c>
      <c r="AJ87" s="129">
        <v>4.570234300221494</v>
      </c>
      <c r="AK87" s="129">
        <v>2.413063559813923</v>
      </c>
      <c r="AL87" s="129">
        <v>4.9528388741146294</v>
      </c>
      <c r="AM87" s="129">
        <v>6.9881428898635276</v>
      </c>
      <c r="AN87" s="2"/>
      <c r="AO87" s="2"/>
      <c r="AP87" s="130">
        <v>2.0353040157488982</v>
      </c>
      <c r="AQ87" s="131">
        <v>0.41093685207208153</v>
      </c>
      <c r="AR87" s="2"/>
      <c r="AS87" s="2"/>
      <c r="AT87" s="131">
        <v>3.6397112698625618E-2</v>
      </c>
      <c r="AU87" s="131">
        <v>6.7251111258906371E-2</v>
      </c>
      <c r="AV87" s="131">
        <v>9.4383195122525521E-2</v>
      </c>
      <c r="AW87" s="2"/>
      <c r="AX87" s="2"/>
      <c r="AY87" s="132">
        <v>2.713208386361915E-2</v>
      </c>
      <c r="AZ87" s="133">
        <v>0.40344439453446096</v>
      </c>
      <c r="BA87" s="2"/>
      <c r="BB87" s="2"/>
      <c r="BC87" s="134">
        <v>542.38335801616608</v>
      </c>
      <c r="BD87" s="134">
        <v>1013.8871799620531</v>
      </c>
      <c r="BE87" s="134">
        <v>1475.8485511855392</v>
      </c>
      <c r="BF87" s="2"/>
      <c r="BG87" s="2"/>
      <c r="BH87" s="135">
        <v>461.96137122348614</v>
      </c>
      <c r="BI87" s="136">
        <v>0.45563390124015185</v>
      </c>
      <c r="BJ87" s="2"/>
      <c r="BK87" s="2"/>
    </row>
    <row r="88" spans="1:63" x14ac:dyDescent="0.3">
      <c r="A88" s="1"/>
      <c r="B88" s="2"/>
      <c r="C88" s="124"/>
      <c r="D88" s="125" t="s">
        <v>78</v>
      </c>
      <c r="E88" s="125"/>
      <c r="F88" s="125"/>
      <c r="G88" s="125"/>
      <c r="H88" s="125"/>
      <c r="I88" s="125"/>
      <c r="J88" s="685">
        <v>3.3596917378681992E-2</v>
      </c>
      <c r="K88" s="685">
        <v>1.2764847687788601E-2</v>
      </c>
      <c r="L88" s="685">
        <v>4.3964270217071076E-2</v>
      </c>
      <c r="M88" s="685">
        <v>2.5077196476044158E-2</v>
      </c>
      <c r="N88" s="685">
        <v>2.7686601601449503E-2</v>
      </c>
      <c r="O88" s="685">
        <v>2.5456257328168058E-2</v>
      </c>
      <c r="P88" s="685">
        <v>2.2598431046455168E-2</v>
      </c>
      <c r="Q88" s="685">
        <v>-1.6048199969009476E-3</v>
      </c>
      <c r="R88" s="685">
        <v>-2.6280603500800751E-2</v>
      </c>
      <c r="S88" s="685">
        <v>-3.0641541598321626E-3</v>
      </c>
      <c r="T88" s="685">
        <v>2.6757613617392734E-2</v>
      </c>
      <c r="U88" s="685">
        <v>2.5811412949188362E-2</v>
      </c>
      <c r="V88" s="685">
        <v>4.3443385553878659E-2</v>
      </c>
      <c r="W88" s="685">
        <v>5.6618300681724305E-2</v>
      </c>
      <c r="X88" s="685">
        <v>3.6875031248533766E-2</v>
      </c>
      <c r="Y88" s="685">
        <v>8.0337179259706293E-2</v>
      </c>
      <c r="Z88" s="685">
        <v>4.6687992469461731E-2</v>
      </c>
      <c r="AA88" s="685">
        <v>7.0828860935013144E-2</v>
      </c>
      <c r="AB88" s="685">
        <v>6.1146479080824684E-2</v>
      </c>
      <c r="AC88" s="685">
        <v>5.4538691840070652E-2</v>
      </c>
      <c r="AD88" s="685">
        <v>5.3383495694060021E-2</v>
      </c>
      <c r="AE88" s="685">
        <v>9.0600233865236218E-2</v>
      </c>
      <c r="AF88" s="685">
        <v>4.2644073043539357E-2</v>
      </c>
      <c r="AG88" s="685">
        <v>3.2005071356099014E-2</v>
      </c>
      <c r="AH88" s="685">
        <v>5.0026888334370322E-2</v>
      </c>
      <c r="AI88" s="685">
        <v>6.7534948625601457E-2</v>
      </c>
      <c r="AJ88" s="685">
        <v>6.8133519980272644E-2</v>
      </c>
      <c r="AK88" s="685">
        <v>3.6397112698625618E-2</v>
      </c>
      <c r="AL88" s="685">
        <v>6.7251111258906371E-2</v>
      </c>
      <c r="AM88" s="685">
        <v>9.4383195122525521E-2</v>
      </c>
      <c r="AN88" s="2"/>
      <c r="AO88" s="2"/>
      <c r="AP88" s="137"/>
      <c r="AQ88" s="138"/>
      <c r="AR88" s="2"/>
      <c r="AS88" s="2"/>
      <c r="AT88" s="138"/>
      <c r="AU88" s="138"/>
      <c r="AV88" s="138"/>
      <c r="AW88" s="2"/>
      <c r="AX88" s="2"/>
      <c r="AY88" s="139"/>
      <c r="AZ88" s="140"/>
      <c r="BA88" s="2"/>
      <c r="BB88" s="2"/>
      <c r="BC88" s="141"/>
      <c r="BD88" s="141"/>
      <c r="BE88" s="141"/>
      <c r="BF88" s="2"/>
      <c r="BG88" s="2"/>
      <c r="BH88" s="142"/>
      <c r="BI88" s="143"/>
      <c r="BJ88" s="2"/>
      <c r="BK88" s="2"/>
    </row>
    <row r="89" spans="1:63" x14ac:dyDescent="0.3">
      <c r="A89" s="1"/>
      <c r="B89" s="2"/>
      <c r="C89" s="2" t="s">
        <v>38</v>
      </c>
      <c r="D89" s="2" t="s">
        <v>79</v>
      </c>
      <c r="E89" s="2"/>
      <c r="F89" s="2"/>
      <c r="G89" s="2"/>
      <c r="H89" s="2"/>
      <c r="I89" s="2"/>
      <c r="J89" s="10">
        <v>-1.1398044064299788</v>
      </c>
      <c r="K89" s="10">
        <v>-1.0533319528601406</v>
      </c>
      <c r="L89" s="10">
        <v>-0.96883657014017166</v>
      </c>
      <c r="M89" s="10">
        <v>-1.0468065075285016</v>
      </c>
      <c r="N89" s="10">
        <v>-1.8282992242591223</v>
      </c>
      <c r="O89" s="10">
        <v>-1.6218614819930131</v>
      </c>
      <c r="P89" s="10">
        <v>-1.5444188914716315</v>
      </c>
      <c r="Q89" s="10">
        <v>-2.3318671988594168</v>
      </c>
      <c r="R89" s="10">
        <v>-2.4291958707662054</v>
      </c>
      <c r="S89" s="10">
        <v>-2.5757258985481566</v>
      </c>
      <c r="T89" s="10">
        <v>-2.4147022480776434</v>
      </c>
      <c r="U89" s="10">
        <v>-2.5825861918808006</v>
      </c>
      <c r="V89" s="10">
        <v>-2.7358867179845228</v>
      </c>
      <c r="W89" s="10">
        <v>-2.4936674797414398</v>
      </c>
      <c r="X89" s="10">
        <v>-2.8369433878946655</v>
      </c>
      <c r="Y89" s="10">
        <v>-2.8245066598012998</v>
      </c>
      <c r="Z89" s="10">
        <v>-2.9810993749925538</v>
      </c>
      <c r="AA89" s="10">
        <v>-2.6874491499763256</v>
      </c>
      <c r="AB89" s="10">
        <v>-2.4189319988722842</v>
      </c>
      <c r="AC89" s="10">
        <v>-2.3464546270928452</v>
      </c>
      <c r="AD89" s="10">
        <v>-2.5722108365559562</v>
      </c>
      <c r="AE89" s="10">
        <v>-2.3795315785724815</v>
      </c>
      <c r="AF89" s="10">
        <v>-2.4584420891330585</v>
      </c>
      <c r="AG89" s="10">
        <v>-1.9720151963667103</v>
      </c>
      <c r="AH89" s="10">
        <v>-1.9153980162628512</v>
      </c>
      <c r="AI89" s="10">
        <v>-1.6256749815404328</v>
      </c>
      <c r="AJ89" s="10">
        <v>-1.7941423441640632</v>
      </c>
      <c r="AK89" s="10">
        <v>-1.4909706714364339</v>
      </c>
      <c r="AL89" s="10">
        <v>-1.724229657882689</v>
      </c>
      <c r="AM89" s="10">
        <v>-1.736426165322686</v>
      </c>
      <c r="AN89" s="2"/>
      <c r="AO89" s="2"/>
      <c r="AP89" s="54">
        <v>-1.2196507439997006E-2</v>
      </c>
      <c r="AQ89" s="55">
        <v>-7.0735979886658558E-3</v>
      </c>
      <c r="AR89" s="2"/>
      <c r="AS89" s="2"/>
      <c r="AT89" s="55">
        <v>-2.2488851293582194E-2</v>
      </c>
      <c r="AU89" s="55">
        <v>-2.3412100313661664E-2</v>
      </c>
      <c r="AV89" s="55">
        <v>-2.3452504071608996E-2</v>
      </c>
      <c r="AW89" s="2"/>
      <c r="AX89" s="2"/>
      <c r="AY89" s="56">
        <v>-4.0403757947331254E-5</v>
      </c>
      <c r="AZ89" s="57">
        <v>-1.7257639172062853E-3</v>
      </c>
      <c r="BA89" s="2"/>
      <c r="BB89" s="2"/>
      <c r="BC89" s="27">
        <v>-335.12489805269365</v>
      </c>
      <c r="BD89" s="27">
        <v>-352.96410601488003</v>
      </c>
      <c r="BE89" s="27">
        <v>-366.72147102907837</v>
      </c>
      <c r="BF89" s="2"/>
      <c r="BG89" s="2"/>
      <c r="BH89" s="58">
        <v>-13.757365014198342</v>
      </c>
      <c r="BI89" s="59">
        <v>-3.8976668674684918E-2</v>
      </c>
      <c r="BJ89" s="2"/>
      <c r="BK89" s="2"/>
    </row>
    <row r="90" spans="1:63" x14ac:dyDescent="0.3">
      <c r="A90" s="1"/>
      <c r="B90" s="2"/>
      <c r="C90" s="2"/>
      <c r="D90" s="2"/>
      <c r="E90" s="2" t="s">
        <v>149</v>
      </c>
      <c r="F90" s="2"/>
      <c r="G90" s="2"/>
      <c r="H90" s="2"/>
      <c r="I90" s="2"/>
      <c r="J90" s="10">
        <v>-1.1398044064299788</v>
      </c>
      <c r="K90" s="10">
        <v>-1.0533319528601406</v>
      </c>
      <c r="L90" s="10">
        <v>-0.96883657014017166</v>
      </c>
      <c r="M90" s="10">
        <v>-1.0468065075285016</v>
      </c>
      <c r="N90" s="10">
        <v>-1.8282992242591223</v>
      </c>
      <c r="O90" s="10">
        <v>-1.6218614819930131</v>
      </c>
      <c r="P90" s="10">
        <v>-1.5277875649874917</v>
      </c>
      <c r="Q90" s="10">
        <v>-2.1938481147415412</v>
      </c>
      <c r="R90" s="10">
        <v>-2.2611480687241494</v>
      </c>
      <c r="S90" s="10">
        <v>-2.4149965291917472</v>
      </c>
      <c r="T90" s="10">
        <v>-2.2529218719580686</v>
      </c>
      <c r="U90" s="10">
        <v>-2.4191805933171668</v>
      </c>
      <c r="V90" s="10">
        <v>-2.5659415463415494</v>
      </c>
      <c r="W90" s="10">
        <v>-2.3245480244976346</v>
      </c>
      <c r="X90" s="10">
        <v>-2.6649852696340242</v>
      </c>
      <c r="Y90" s="10">
        <v>-2.641868428446422</v>
      </c>
      <c r="Z90" s="10">
        <v>-2.7964471109045643</v>
      </c>
      <c r="AA90" s="10">
        <v>-2.4987583917816347</v>
      </c>
      <c r="AB90" s="10">
        <v>-1.4124808133910438</v>
      </c>
      <c r="AC90" s="10">
        <v>-2.4934726382546919</v>
      </c>
      <c r="AD90" s="10">
        <v>-2.7290646659837066</v>
      </c>
      <c r="AE90" s="10">
        <v>-2.5113461086435582</v>
      </c>
      <c r="AF90" s="10">
        <v>-1.0515839043137636</v>
      </c>
      <c r="AG90" s="10">
        <v>-0.93111849558440551</v>
      </c>
      <c r="AH90" s="10">
        <v>-0.88815579412708756</v>
      </c>
      <c r="AI90" s="10">
        <v>-0.754159710221466</v>
      </c>
      <c r="AJ90" s="10">
        <v>-0.78554010600007906</v>
      </c>
      <c r="AK90" s="10">
        <v>-0.54537632511132239</v>
      </c>
      <c r="AL90" s="10">
        <v>-0.69715459165565041</v>
      </c>
      <c r="AM90" s="10">
        <v>-0.6453725943631633</v>
      </c>
      <c r="AN90" s="2"/>
      <c r="AO90" s="2"/>
      <c r="AP90" s="54">
        <v>5.1781997292487114E-2</v>
      </c>
      <c r="AQ90" s="55">
        <v>7.4276204893826608E-2</v>
      </c>
      <c r="AR90" s="2"/>
      <c r="AS90" s="2"/>
      <c r="AT90" s="55">
        <v>-8.2261088762078764E-3</v>
      </c>
      <c r="AU90" s="55">
        <v>-9.4661712605122166E-3</v>
      </c>
      <c r="AV90" s="55">
        <v>-8.7165257580613838E-3</v>
      </c>
      <c r="AW90" s="2"/>
      <c r="AX90" s="2"/>
      <c r="AY90" s="56">
        <v>7.4964550245083285E-4</v>
      </c>
      <c r="AZ90" s="57">
        <v>7.9192049437976184E-2</v>
      </c>
      <c r="BA90" s="2"/>
      <c r="BB90" s="2"/>
      <c r="BC90" s="27">
        <v>-122.58402452490952</v>
      </c>
      <c r="BD90" s="27">
        <v>-142.7133248015661</v>
      </c>
      <c r="BE90" s="27">
        <v>-136.29833038292784</v>
      </c>
      <c r="BF90" s="2"/>
      <c r="BG90" s="2"/>
      <c r="BH90" s="58">
        <v>6.4149944186382584</v>
      </c>
      <c r="BI90" s="59">
        <v>4.4950213496587683E-2</v>
      </c>
      <c r="BJ90" s="2"/>
      <c r="BK90" s="2"/>
    </row>
    <row r="91" spans="1:63" x14ac:dyDescent="0.3">
      <c r="A91" s="1"/>
      <c r="B91" s="2"/>
      <c r="C91" s="2"/>
      <c r="D91" s="2"/>
      <c r="E91" s="2" t="s">
        <v>150</v>
      </c>
      <c r="F91" s="2"/>
      <c r="G91" s="2"/>
      <c r="H91" s="2"/>
      <c r="I91" s="2"/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-1.66313264841398E-2</v>
      </c>
      <c r="Q91" s="10">
        <v>-0.13801908411787578</v>
      </c>
      <c r="R91" s="10">
        <v>-0.16804780204205594</v>
      </c>
      <c r="S91" s="10">
        <v>-0.16072936935640944</v>
      </c>
      <c r="T91" s="10">
        <v>-0.16178037611957491</v>
      </c>
      <c r="U91" s="10">
        <v>-0.16340559856363382</v>
      </c>
      <c r="V91" s="10">
        <v>-0.16994517164297321</v>
      </c>
      <c r="W91" s="10">
        <v>-0.16911945524380531</v>
      </c>
      <c r="X91" s="10">
        <v>-0.17195811826064125</v>
      </c>
      <c r="Y91" s="10">
        <v>-0.18263823135487783</v>
      </c>
      <c r="Z91" s="10">
        <v>-0.18465226408798954</v>
      </c>
      <c r="AA91" s="10">
        <v>-0.18869075819469061</v>
      </c>
      <c r="AB91" s="10">
        <v>-1.0064511854812406</v>
      </c>
      <c r="AC91" s="10">
        <v>0.14701801116184671</v>
      </c>
      <c r="AD91" s="10">
        <v>0.1568538294277502</v>
      </c>
      <c r="AE91" s="10">
        <v>0.13181453007107646</v>
      </c>
      <c r="AF91" s="10">
        <v>-1.4068581848192949</v>
      </c>
      <c r="AG91" s="10">
        <v>-1.0408967007823047</v>
      </c>
      <c r="AH91" s="10">
        <v>-1.0272422221357638</v>
      </c>
      <c r="AI91" s="10">
        <v>-0.87151527131896678</v>
      </c>
      <c r="AJ91" s="10">
        <v>-1.0086022381639841</v>
      </c>
      <c r="AK91" s="10">
        <v>-0.94559434632511141</v>
      </c>
      <c r="AL91" s="10">
        <v>-1.0270750662270387</v>
      </c>
      <c r="AM91" s="10">
        <v>-1.0910535709595228</v>
      </c>
      <c r="AN91" s="2"/>
      <c r="AO91" s="2"/>
      <c r="AP91" s="54">
        <v>-6.3978504732484121E-2</v>
      </c>
      <c r="AQ91" s="55">
        <v>-6.2291946164664692E-2</v>
      </c>
      <c r="AR91" s="2"/>
      <c r="AS91" s="2"/>
      <c r="AT91" s="55">
        <v>-1.4262742417374316E-2</v>
      </c>
      <c r="AU91" s="55">
        <v>-1.3945929053149448E-2</v>
      </c>
      <c r="AV91" s="55">
        <v>-1.4735978313547613E-2</v>
      </c>
      <c r="AW91" s="2"/>
      <c r="AX91" s="2"/>
      <c r="AY91" s="56">
        <v>-7.9004926039816584E-4</v>
      </c>
      <c r="AZ91" s="57">
        <v>-5.6650887681071835E-2</v>
      </c>
      <c r="BA91" s="2"/>
      <c r="BB91" s="2"/>
      <c r="BC91" s="27">
        <v>-212.5408735277841</v>
      </c>
      <c r="BD91" s="27">
        <v>-210.25078121331396</v>
      </c>
      <c r="BE91" s="27">
        <v>-230.42314064615053</v>
      </c>
      <c r="BF91" s="2"/>
      <c r="BG91" s="2"/>
      <c r="BH91" s="58">
        <v>-20.172359432836572</v>
      </c>
      <c r="BI91" s="59">
        <v>-9.5944278144537876E-2</v>
      </c>
      <c r="BJ91" s="2"/>
      <c r="BK91" s="2"/>
    </row>
    <row r="92" spans="1:63" x14ac:dyDescent="0.3">
      <c r="A92" s="1"/>
      <c r="B92" s="2"/>
      <c r="C92" s="2"/>
      <c r="D92" s="2"/>
      <c r="E92" s="2" t="s">
        <v>151</v>
      </c>
      <c r="F92" s="2"/>
      <c r="G92" s="2"/>
      <c r="H92" s="2"/>
      <c r="I92" s="2"/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2"/>
      <c r="AO92" s="2"/>
      <c r="AP92" s="54">
        <v>0</v>
      </c>
      <c r="AQ92" s="55">
        <v>0</v>
      </c>
      <c r="AR92" s="2"/>
      <c r="AS92" s="2"/>
      <c r="AT92" s="55">
        <v>0</v>
      </c>
      <c r="AU92" s="55">
        <v>0</v>
      </c>
      <c r="AV92" s="55">
        <v>0</v>
      </c>
      <c r="AW92" s="2"/>
      <c r="AX92" s="2"/>
      <c r="AY92" s="56">
        <v>0</v>
      </c>
      <c r="AZ92" s="57">
        <v>0</v>
      </c>
      <c r="BA92" s="2"/>
      <c r="BB92" s="2"/>
      <c r="BC92" s="27">
        <v>0</v>
      </c>
      <c r="BD92" s="27">
        <v>0</v>
      </c>
      <c r="BE92" s="27">
        <v>0</v>
      </c>
      <c r="BF92" s="2"/>
      <c r="BG92" s="2"/>
      <c r="BH92" s="58">
        <v>0</v>
      </c>
      <c r="BI92" s="59">
        <v>0</v>
      </c>
      <c r="BJ92" s="2"/>
      <c r="BK92" s="2"/>
    </row>
    <row r="93" spans="1:63" x14ac:dyDescent="0.3">
      <c r="A93" s="1"/>
      <c r="B93" s="2"/>
      <c r="C93" s="2"/>
      <c r="D93" s="2"/>
      <c r="E93" s="2" t="s">
        <v>152</v>
      </c>
      <c r="F93" s="2"/>
      <c r="G93" s="2"/>
      <c r="H93" s="2"/>
      <c r="I93" s="2"/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2"/>
      <c r="AO93" s="2"/>
      <c r="AP93" s="54">
        <v>0</v>
      </c>
      <c r="AQ93" s="55">
        <v>0</v>
      </c>
      <c r="AR93" s="2"/>
      <c r="AS93" s="2"/>
      <c r="AT93" s="55">
        <v>0</v>
      </c>
      <c r="AU93" s="55">
        <v>0</v>
      </c>
      <c r="AV93" s="55">
        <v>0</v>
      </c>
      <c r="AW93" s="2"/>
      <c r="AX93" s="2"/>
      <c r="AY93" s="56">
        <v>0</v>
      </c>
      <c r="AZ93" s="57">
        <v>0</v>
      </c>
      <c r="BA93" s="2"/>
      <c r="BB93" s="2"/>
      <c r="BC93" s="27">
        <v>0</v>
      </c>
      <c r="BD93" s="27">
        <v>0</v>
      </c>
      <c r="BE93" s="27">
        <v>0</v>
      </c>
      <c r="BF93" s="2"/>
      <c r="BG93" s="2"/>
      <c r="BH93" s="58">
        <v>0</v>
      </c>
      <c r="BI93" s="59">
        <v>0</v>
      </c>
      <c r="BJ93" s="2"/>
      <c r="BK93" s="2"/>
    </row>
    <row r="94" spans="1:63" x14ac:dyDescent="0.3">
      <c r="A94" s="1"/>
      <c r="B94" s="2"/>
      <c r="C94" s="145" t="s">
        <v>22</v>
      </c>
      <c r="D94" s="146" t="s">
        <v>80</v>
      </c>
      <c r="E94" s="146"/>
      <c r="F94" s="146"/>
      <c r="G94" s="146"/>
      <c r="H94" s="146"/>
      <c r="I94" s="146"/>
      <c r="J94" s="150">
        <v>0.26526739559183721</v>
      </c>
      <c r="K94" s="150">
        <v>-0.56517532291894246</v>
      </c>
      <c r="L94" s="150">
        <v>0.97262862420397667</v>
      </c>
      <c r="M94" s="150">
        <v>-5.1524730993031231E-2</v>
      </c>
      <c r="N94" s="150">
        <v>-0.67704137513668639</v>
      </c>
      <c r="O94" s="150">
        <v>-0.47220098026392132</v>
      </c>
      <c r="P94" s="150">
        <v>-0.49580303877474696</v>
      </c>
      <c r="Q94" s="150">
        <v>-2.403494645874042</v>
      </c>
      <c r="R94" s="150">
        <v>-3.5683415109340983</v>
      </c>
      <c r="S94" s="150">
        <v>-2.7395973370192812</v>
      </c>
      <c r="T94" s="150">
        <v>-0.82396203574557414</v>
      </c>
      <c r="U94" s="150">
        <v>-1.1163676232783319</v>
      </c>
      <c r="V94" s="150">
        <v>-0.20893112874294761</v>
      </c>
      <c r="W94" s="150">
        <v>0.65502210790840243</v>
      </c>
      <c r="X94" s="150">
        <v>-0.28876093146244752</v>
      </c>
      <c r="Y94" s="150">
        <v>2.259808876302754</v>
      </c>
      <c r="Z94" s="150">
        <v>-4.9106562457784442E-2</v>
      </c>
      <c r="AA94" s="150">
        <v>2.0819324317503902</v>
      </c>
      <c r="AB94" s="150">
        <v>1.3878936930961512</v>
      </c>
      <c r="AC94" s="150">
        <v>1.0257668822928396</v>
      </c>
      <c r="AD94" s="150">
        <v>0.60769285574152754</v>
      </c>
      <c r="AE94" s="150">
        <v>3.2467094377540615</v>
      </c>
      <c r="AF94" s="150">
        <v>0.63756340222239238</v>
      </c>
      <c r="AG94" s="150">
        <v>0.41900959027616436</v>
      </c>
      <c r="AH94" s="150">
        <v>1.6319742119033998</v>
      </c>
      <c r="AI94" s="150">
        <v>2.2890169563962868</v>
      </c>
      <c r="AJ94" s="150">
        <v>2.7760919560574306</v>
      </c>
      <c r="AK94" s="150">
        <v>0.92209288837748904</v>
      </c>
      <c r="AL94" s="150">
        <v>3.2286092162319404</v>
      </c>
      <c r="AM94" s="150">
        <v>5.2517167245408416</v>
      </c>
      <c r="AN94" s="2"/>
      <c r="AO94" s="2"/>
      <c r="AP94" s="151">
        <v>2.0231075083089012</v>
      </c>
      <c r="AQ94" s="152">
        <v>0.62661888535089993</v>
      </c>
      <c r="AR94" s="2"/>
      <c r="AS94" s="2"/>
      <c r="AT94" s="153">
        <v>1.3908261405043426E-2</v>
      </c>
      <c r="AU94" s="154">
        <v>4.3839010945244714E-2</v>
      </c>
      <c r="AV94" s="152">
        <v>7.0930691050916525E-2</v>
      </c>
      <c r="AW94" s="2"/>
      <c r="AX94" s="2"/>
      <c r="AY94" s="155">
        <v>2.7091680105671812E-2</v>
      </c>
      <c r="AZ94" s="156">
        <v>0.61798109769195164</v>
      </c>
      <c r="BA94" s="2"/>
      <c r="BB94" s="2"/>
      <c r="BC94" s="157">
        <v>207.25845996347246</v>
      </c>
      <c r="BD94" s="158">
        <v>660.92307394717307</v>
      </c>
      <c r="BE94" s="159">
        <v>1109.1270801564608</v>
      </c>
      <c r="BF94" s="2"/>
      <c r="BG94" s="2"/>
      <c r="BH94" s="160">
        <v>448.20400620928774</v>
      </c>
      <c r="BI94" s="161">
        <v>0.6781485226904217</v>
      </c>
      <c r="BJ94" s="2"/>
      <c r="BK94" s="2"/>
    </row>
    <row r="95" spans="1:63" x14ac:dyDescent="0.3">
      <c r="A95" s="1"/>
      <c r="B95" s="2"/>
      <c r="C95" s="147"/>
      <c r="D95" s="148" t="s">
        <v>81</v>
      </c>
      <c r="E95" s="149"/>
      <c r="F95" s="149"/>
      <c r="G95" s="149"/>
      <c r="H95" s="149"/>
      <c r="I95" s="149"/>
      <c r="J95" s="687">
        <v>6.3428550484986041E-3</v>
      </c>
      <c r="K95" s="687">
        <v>-1.4778815796942185E-2</v>
      </c>
      <c r="L95" s="687">
        <v>2.2025070436458117E-2</v>
      </c>
      <c r="M95" s="687">
        <v>-1.2982210997425187E-3</v>
      </c>
      <c r="N95" s="687">
        <v>-1.6282168964490102E-2</v>
      </c>
      <c r="O95" s="687">
        <v>-1.0455668996310456E-2</v>
      </c>
      <c r="P95" s="687">
        <v>-1.068491455241505E-2</v>
      </c>
      <c r="Q95" s="687">
        <v>-5.3850533990907987E-2</v>
      </c>
      <c r="R95" s="687">
        <v>-8.2323247438743488E-2</v>
      </c>
      <c r="S95" s="687">
        <v>-5.1226428807921484E-2</v>
      </c>
      <c r="T95" s="687">
        <v>-1.3859747567177247E-2</v>
      </c>
      <c r="U95" s="687">
        <v>-1.9652612744501058E-2</v>
      </c>
      <c r="V95" s="687">
        <v>-3.5919410767765612E-3</v>
      </c>
      <c r="W95" s="687">
        <v>1.1778308920701096E-2</v>
      </c>
      <c r="X95" s="687">
        <v>-4.1786914999572405E-3</v>
      </c>
      <c r="Y95" s="687">
        <v>3.5707199818546892E-2</v>
      </c>
      <c r="Z95" s="687">
        <v>-7.8195512909464337E-4</v>
      </c>
      <c r="AA95" s="687">
        <v>3.0918243834697563E-2</v>
      </c>
      <c r="AB95" s="687">
        <v>2.2292802334070196E-2</v>
      </c>
      <c r="AC95" s="687">
        <v>1.6589652766704072E-2</v>
      </c>
      <c r="AD95" s="687">
        <v>1.0201808635389956E-2</v>
      </c>
      <c r="AE95" s="687">
        <v>5.2282266881102123E-2</v>
      </c>
      <c r="AF95" s="687">
        <v>8.781735164932138E-3</v>
      </c>
      <c r="AG95" s="687">
        <v>5.6086544608796828E-3</v>
      </c>
      <c r="AH95" s="687">
        <v>2.3014949210916898E-2</v>
      </c>
      <c r="AI95" s="687">
        <v>3.9489350631976276E-2</v>
      </c>
      <c r="AJ95" s="687">
        <v>4.1386262569940081E-2</v>
      </c>
      <c r="AK95" s="687">
        <v>1.3908261405043426E-2</v>
      </c>
      <c r="AL95" s="687">
        <v>4.3839010945244714E-2</v>
      </c>
      <c r="AM95" s="687">
        <v>7.0930691050916525E-2</v>
      </c>
      <c r="AN95" s="2"/>
      <c r="AO95" s="2"/>
      <c r="AP95" s="162"/>
      <c r="AQ95" s="163"/>
      <c r="AR95" s="2"/>
      <c r="AS95" s="2"/>
      <c r="AT95" s="164"/>
      <c r="AU95" s="165"/>
      <c r="AV95" s="163"/>
      <c r="AW95" s="2"/>
      <c r="AX95" s="2"/>
      <c r="AY95" s="166"/>
      <c r="AZ95" s="167"/>
      <c r="BA95" s="2"/>
      <c r="BB95" s="2"/>
      <c r="BC95" s="168"/>
      <c r="BD95" s="169"/>
      <c r="BE95" s="170"/>
      <c r="BF95" s="2"/>
      <c r="BG95" s="2"/>
      <c r="BH95" s="171"/>
      <c r="BI95" s="172"/>
      <c r="BJ95" s="2"/>
      <c r="BK95" s="2"/>
    </row>
    <row r="96" spans="1:63" x14ac:dyDescent="0.3">
      <c r="A96" s="1"/>
      <c r="B96" s="2"/>
      <c r="C96" s="2" t="s">
        <v>38</v>
      </c>
      <c r="D96" s="2" t="s">
        <v>82</v>
      </c>
      <c r="E96" s="2"/>
      <c r="F96" s="2"/>
      <c r="G96" s="2"/>
      <c r="H96" s="2"/>
      <c r="I96" s="2"/>
      <c r="J96" s="10">
        <v>-0.51432378716897509</v>
      </c>
      <c r="K96" s="10">
        <v>-0.52311354409944621</v>
      </c>
      <c r="L96" s="10">
        <v>-0.54826936651092062</v>
      </c>
      <c r="M96" s="10">
        <v>-0.53406388248556935</v>
      </c>
      <c r="N96" s="10">
        <v>-0.57453491918422384</v>
      </c>
      <c r="O96" s="10">
        <v>-0.53144470580076852</v>
      </c>
      <c r="P96" s="10">
        <v>-0.35743985907836495</v>
      </c>
      <c r="Q96" s="10">
        <v>-0.39091836945497499</v>
      </c>
      <c r="R96" s="10">
        <v>-0.37969978435473078</v>
      </c>
      <c r="S96" s="10">
        <v>-0.41512053560521428</v>
      </c>
      <c r="T96" s="10">
        <v>-0.41629224748858518</v>
      </c>
      <c r="U96" s="10">
        <v>-0.4635007891920645</v>
      </c>
      <c r="V96" s="10">
        <v>-0.47433714012473521</v>
      </c>
      <c r="W96" s="10">
        <v>-0.46032152267085114</v>
      </c>
      <c r="X96" s="10">
        <v>-0.44255997171483297</v>
      </c>
      <c r="Y96" s="10">
        <v>-0.49795625025142171</v>
      </c>
      <c r="Z96" s="10">
        <v>-0.4865541939250948</v>
      </c>
      <c r="AA96" s="10">
        <v>-0.44566784994659814</v>
      </c>
      <c r="AB96" s="10">
        <v>-0.47044152749907386</v>
      </c>
      <c r="AC96" s="10">
        <v>-0.43932134753931984</v>
      </c>
      <c r="AD96" s="10">
        <v>-0.44880063917661661</v>
      </c>
      <c r="AE96" s="10">
        <v>-0.5247974556222047</v>
      </c>
      <c r="AF96" s="10">
        <v>-0.4306507940183788</v>
      </c>
      <c r="AG96" s="10">
        <v>-0.45453248068949481</v>
      </c>
      <c r="AH96" s="10">
        <v>-0.43765688836797623</v>
      </c>
      <c r="AI96" s="10">
        <v>-0.43224097486075858</v>
      </c>
      <c r="AJ96" s="10">
        <v>-0.44545558675790059</v>
      </c>
      <c r="AK96" s="10">
        <v>-0.44418086906489218</v>
      </c>
      <c r="AL96" s="10">
        <v>-0.41053001229379621</v>
      </c>
      <c r="AM96" s="10">
        <v>-0.45450997714796004</v>
      </c>
      <c r="AN96" s="2"/>
      <c r="AO96" s="2"/>
      <c r="AP96" s="54">
        <v>-4.3979964854163833E-2</v>
      </c>
      <c r="AQ96" s="55">
        <v>-0.10712971899040971</v>
      </c>
      <c r="AR96" s="2"/>
      <c r="AS96" s="2"/>
      <c r="AT96" s="55">
        <v>-6.6997411171278963E-3</v>
      </c>
      <c r="AU96" s="55">
        <v>-5.5742979397498792E-3</v>
      </c>
      <c r="AV96" s="55">
        <v>-6.138698726454961E-3</v>
      </c>
      <c r="AW96" s="2"/>
      <c r="AX96" s="2"/>
      <c r="AY96" s="56">
        <v>-5.6440078670508178E-4</v>
      </c>
      <c r="AZ96" s="57">
        <v>-0.1012505597665285</v>
      </c>
      <c r="BA96" s="2"/>
      <c r="BB96" s="2"/>
      <c r="BC96" s="27">
        <v>-99.838361219350901</v>
      </c>
      <c r="BD96" s="27">
        <v>-84.0388970918723</v>
      </c>
      <c r="BE96" s="27">
        <v>-95.989435511712784</v>
      </c>
      <c r="BF96" s="2"/>
      <c r="BG96" s="2"/>
      <c r="BH96" s="58">
        <v>-11.950538419840484</v>
      </c>
      <c r="BI96" s="59">
        <v>-0.1422024661601165</v>
      </c>
      <c r="BJ96" s="2"/>
      <c r="BK96" s="2"/>
    </row>
    <row r="97" spans="1:63" x14ac:dyDescent="0.3">
      <c r="A97" s="1"/>
      <c r="B97" s="2"/>
      <c r="C97" s="2" t="s">
        <v>38</v>
      </c>
      <c r="D97" s="2" t="s">
        <v>83</v>
      </c>
      <c r="E97" s="2"/>
      <c r="F97" s="2"/>
      <c r="G97" s="2"/>
      <c r="H97" s="2"/>
      <c r="I97" s="2"/>
      <c r="J97" s="10">
        <v>-0.51913772630552368</v>
      </c>
      <c r="K97" s="10">
        <v>-0.58387329548512068</v>
      </c>
      <c r="L97" s="10">
        <v>-0.60267889383896567</v>
      </c>
      <c r="M97" s="10">
        <v>-0.77914671438226446</v>
      </c>
      <c r="N97" s="10">
        <v>-0.71331020537233358</v>
      </c>
      <c r="O97" s="10">
        <v>-0.8307195006209297</v>
      </c>
      <c r="P97" s="10">
        <v>-0.9319570665983592</v>
      </c>
      <c r="Q97" s="10">
        <v>-0.82018571919145444</v>
      </c>
      <c r="R97" s="10">
        <v>-0.693203701646534</v>
      </c>
      <c r="S97" s="10">
        <v>-0.71108874929539223</v>
      </c>
      <c r="T97" s="10">
        <v>-0.74184882659779394</v>
      </c>
      <c r="U97" s="10">
        <v>-0.81043223534239328</v>
      </c>
      <c r="V97" s="10">
        <v>-0.79855018158776347</v>
      </c>
      <c r="W97" s="10">
        <v>-0.81639735233500388</v>
      </c>
      <c r="X97" s="10">
        <v>-0.88633382464389943</v>
      </c>
      <c r="Y97" s="10">
        <v>-1.0245026664565231</v>
      </c>
      <c r="Z97" s="10">
        <v>-0.86314109260119898</v>
      </c>
      <c r="AA97" s="10">
        <v>-0.80403169421169118</v>
      </c>
      <c r="AB97" s="10">
        <v>-0.8245729105513081</v>
      </c>
      <c r="AC97" s="10">
        <v>-0.77147103602232359</v>
      </c>
      <c r="AD97" s="10">
        <v>-0.78691662830241249</v>
      </c>
      <c r="AE97" s="10">
        <v>-0.78907223468718024</v>
      </c>
      <c r="AF97" s="10">
        <v>-0.75898642654775661</v>
      </c>
      <c r="AG97" s="10">
        <v>-0.85050860336741652</v>
      </c>
      <c r="AH97" s="10">
        <v>-0.74601676522940141</v>
      </c>
      <c r="AI97" s="10">
        <v>-0.83421823197006384</v>
      </c>
      <c r="AJ97" s="10">
        <v>-0.77833780702448274</v>
      </c>
      <c r="AK97" s="10">
        <v>-0.81163722969930452</v>
      </c>
      <c r="AL97" s="10">
        <v>-0.73513368345790042</v>
      </c>
      <c r="AM97" s="10">
        <v>-0.85309789656168711</v>
      </c>
      <c r="AN97" s="2"/>
      <c r="AO97" s="2"/>
      <c r="AP97" s="54">
        <v>-0.11796421310378669</v>
      </c>
      <c r="AQ97" s="55">
        <v>-0.16046634205211499</v>
      </c>
      <c r="AR97" s="2"/>
      <c r="AS97" s="2"/>
      <c r="AT97" s="55">
        <v>-1.2242218651730778E-2</v>
      </c>
      <c r="AU97" s="55">
        <v>-9.9818626030378534E-3</v>
      </c>
      <c r="AV97" s="55">
        <v>-1.152210343989836E-2</v>
      </c>
      <c r="AW97" s="2"/>
      <c r="AX97" s="2"/>
      <c r="AY97" s="56">
        <v>-1.5402408368605063E-3</v>
      </c>
      <c r="AZ97" s="57">
        <v>-0.15430395088705723</v>
      </c>
      <c r="BA97" s="2"/>
      <c r="BB97" s="2"/>
      <c r="BC97" s="27">
        <v>-182.43138451321747</v>
      </c>
      <c r="BD97" s="27">
        <v>-150.48795976620275</v>
      </c>
      <c r="BE97" s="27">
        <v>-180.16851036149674</v>
      </c>
      <c r="BF97" s="2"/>
      <c r="BG97" s="2"/>
      <c r="BH97" s="58">
        <v>-29.680550595293994</v>
      </c>
      <c r="BI97" s="59">
        <v>-0.19722873937161173</v>
      </c>
      <c r="BJ97" s="2"/>
      <c r="BK97" s="2"/>
    </row>
    <row r="98" spans="1:63" x14ac:dyDescent="0.3">
      <c r="A98" s="1"/>
      <c r="B98" s="2"/>
      <c r="C98" s="2" t="s">
        <v>38</v>
      </c>
      <c r="D98" s="2" t="s">
        <v>84</v>
      </c>
      <c r="E98" s="2"/>
      <c r="F98" s="2"/>
      <c r="G98" s="2"/>
      <c r="H98" s="2"/>
      <c r="I98" s="60"/>
      <c r="J98" s="10">
        <v>-0.22806697833896608</v>
      </c>
      <c r="K98" s="10">
        <v>-0.17658152935478666</v>
      </c>
      <c r="L98" s="10">
        <v>-0.15836420406389229</v>
      </c>
      <c r="M98" s="10">
        <v>-0.22345175332661213</v>
      </c>
      <c r="N98" s="10">
        <v>-0.24152573822523363</v>
      </c>
      <c r="O98" s="10">
        <v>-0.20982138689198132</v>
      </c>
      <c r="P98" s="10">
        <v>-0.21605212133972967</v>
      </c>
      <c r="Q98" s="10">
        <v>-0.23338359057613267</v>
      </c>
      <c r="R98" s="10">
        <v>-0.20008236982273009</v>
      </c>
      <c r="S98" s="10">
        <v>-0.17208384691917836</v>
      </c>
      <c r="T98" s="10">
        <v>-0.17281755021818815</v>
      </c>
      <c r="U98" s="10">
        <v>-0.1732547657520058</v>
      </c>
      <c r="V98" s="10">
        <v>-0.17742833707851979</v>
      </c>
      <c r="W98" s="10">
        <v>-0.18231083657314162</v>
      </c>
      <c r="X98" s="10">
        <v>-0.18982632728444493</v>
      </c>
      <c r="Y98" s="10">
        <v>-0.21241407205195806</v>
      </c>
      <c r="Z98" s="10">
        <v>-0.21499753929384277</v>
      </c>
      <c r="AA98" s="10">
        <v>-0.19801618458286083</v>
      </c>
      <c r="AB98" s="10">
        <v>-0.19593142672349453</v>
      </c>
      <c r="AC98" s="10">
        <v>-0.17162331557584981</v>
      </c>
      <c r="AD98" s="10">
        <v>-0.18897248972350628</v>
      </c>
      <c r="AE98" s="10">
        <v>-0.21132676068806572</v>
      </c>
      <c r="AF98" s="10">
        <v>-0.19879535047177943</v>
      </c>
      <c r="AG98" s="10">
        <v>-0.2165443630127846</v>
      </c>
      <c r="AH98" s="10">
        <v>-0.1977729318847205</v>
      </c>
      <c r="AI98" s="10">
        <v>-0.23070595156013907</v>
      </c>
      <c r="AJ98" s="10">
        <v>-0.20063192906300681</v>
      </c>
      <c r="AK98" s="10">
        <v>-0.19966122729774349</v>
      </c>
      <c r="AL98" s="10">
        <v>-0.2040534147432963</v>
      </c>
      <c r="AM98" s="10">
        <v>-0.21022206351291006</v>
      </c>
      <c r="AN98" s="2"/>
      <c r="AO98" s="2"/>
      <c r="AP98" s="54">
        <v>-6.1686487696137604E-3</v>
      </c>
      <c r="AQ98" s="55">
        <v>-3.0230558882702634E-2</v>
      </c>
      <c r="AR98" s="2"/>
      <c r="AS98" s="2"/>
      <c r="AT98" s="55">
        <v>-3.011562692555955E-3</v>
      </c>
      <c r="AU98" s="55">
        <v>-2.7706976234138608E-3</v>
      </c>
      <c r="AV98" s="55">
        <v>-2.83929941792968E-3</v>
      </c>
      <c r="AW98" s="2"/>
      <c r="AX98" s="2"/>
      <c r="AY98" s="56">
        <v>-6.8601794515819187E-5</v>
      </c>
      <c r="AZ98" s="57">
        <v>-2.4759755065330021E-2</v>
      </c>
      <c r="BA98" s="2"/>
      <c r="BB98" s="2"/>
      <c r="BC98" s="27">
        <v>-44.877776421160597</v>
      </c>
      <c r="BD98" s="27">
        <v>-41.77142574069525</v>
      </c>
      <c r="BE98" s="27">
        <v>-44.397479094595582</v>
      </c>
      <c r="BF98" s="2"/>
      <c r="BG98" s="2"/>
      <c r="BH98" s="58">
        <v>-2.6260533539003319</v>
      </c>
      <c r="BI98" s="59">
        <v>-6.2867218614995335E-2</v>
      </c>
      <c r="BJ98" s="2"/>
      <c r="BK98" s="2"/>
    </row>
    <row r="99" spans="1:63" x14ac:dyDescent="0.3">
      <c r="A99" s="1"/>
      <c r="B99" s="2"/>
      <c r="C99" s="2" t="s">
        <v>38</v>
      </c>
      <c r="D99" s="2" t="s">
        <v>85</v>
      </c>
      <c r="E99" s="2"/>
      <c r="F99" s="2"/>
      <c r="G99" s="2"/>
      <c r="H99" s="2"/>
      <c r="I99" s="2"/>
      <c r="J99" s="10">
        <v>-1.0744386669375281</v>
      </c>
      <c r="K99" s="10">
        <v>-1.1063323370822795</v>
      </c>
      <c r="L99" s="10">
        <v>-1.0668454254047592</v>
      </c>
      <c r="M99" s="10">
        <v>-1.1202159289584186</v>
      </c>
      <c r="N99" s="10">
        <v>-1.0590530552560113</v>
      </c>
      <c r="O99" s="10">
        <v>-1.1085477228676548</v>
      </c>
      <c r="P99" s="10">
        <v>-1.1608119724849324</v>
      </c>
      <c r="Q99" s="10">
        <v>-1.3883970478030847</v>
      </c>
      <c r="R99" s="10">
        <v>-1.3684343395134939</v>
      </c>
      <c r="S99" s="10">
        <v>-1.5274583182099846</v>
      </c>
      <c r="T99" s="10">
        <v>-1.4890398439074977</v>
      </c>
      <c r="U99" s="10">
        <v>-0.91779361504919987</v>
      </c>
      <c r="V99" s="10">
        <v>-0.31442101959035673</v>
      </c>
      <c r="W99" s="10">
        <v>-0.207972516277109</v>
      </c>
      <c r="X99" s="10">
        <v>-0.2218645558214335</v>
      </c>
      <c r="Y99" s="10">
        <v>-0.17807583232634694</v>
      </c>
      <c r="Z99" s="10">
        <v>-0.23493529713175804</v>
      </c>
      <c r="AA99" s="10">
        <v>-0.17392796049371828</v>
      </c>
      <c r="AB99" s="10">
        <v>-0.15417841810533078</v>
      </c>
      <c r="AC99" s="10">
        <v>-0.16248574175545402</v>
      </c>
      <c r="AD99" s="10">
        <v>-9.6185749355971351E-2</v>
      </c>
      <c r="AE99" s="10">
        <v>-0.16130095903862096</v>
      </c>
      <c r="AF99" s="10">
        <v>-0.58509743884112231</v>
      </c>
      <c r="AG99" s="10">
        <v>-0.64990559423971217</v>
      </c>
      <c r="AH99" s="10">
        <v>-0.64966545019501798</v>
      </c>
      <c r="AI99" s="10">
        <v>-0.71679597997075817</v>
      </c>
      <c r="AJ99" s="10">
        <v>-0.74193562126725465</v>
      </c>
      <c r="AK99" s="10">
        <v>-0.23591126632310996</v>
      </c>
      <c r="AL99" s="10">
        <v>-0.16934586563241033</v>
      </c>
      <c r="AM99" s="10">
        <v>-0.18020738672480369</v>
      </c>
      <c r="AN99" s="2"/>
      <c r="AO99" s="2"/>
      <c r="AP99" s="54">
        <v>-1.0861521092393356E-2</v>
      </c>
      <c r="AQ99" s="55">
        <v>-6.4138094259530709E-2</v>
      </c>
      <c r="AR99" s="2"/>
      <c r="AS99" s="2"/>
      <c r="AT99" s="55">
        <v>-3.5583351761773901E-3</v>
      </c>
      <c r="AU99" s="55">
        <v>-2.2994282552583306E-3</v>
      </c>
      <c r="AV99" s="55">
        <v>-2.4339154496166469E-3</v>
      </c>
      <c r="AW99" s="2"/>
      <c r="AX99" s="2"/>
      <c r="AY99" s="56">
        <v>-1.3448719435831631E-4</v>
      </c>
      <c r="AZ99" s="57">
        <v>-5.8487232228607744E-2</v>
      </c>
      <c r="BA99" s="2"/>
      <c r="BB99" s="2"/>
      <c r="BC99" s="27">
        <v>-53.025683597012808</v>
      </c>
      <c r="BD99" s="27">
        <v>-34.666502688313273</v>
      </c>
      <c r="BE99" s="27">
        <v>-38.058582201648086</v>
      </c>
      <c r="BF99" s="2"/>
      <c r="BG99" s="2"/>
      <c r="BH99" s="58">
        <v>-3.3920795133348136</v>
      </c>
      <c r="BI99" s="59">
        <v>-9.784891033955806E-2</v>
      </c>
      <c r="BJ99" s="2"/>
      <c r="BK99" s="2"/>
    </row>
    <row r="100" spans="1:63" x14ac:dyDescent="0.3">
      <c r="A100" s="1"/>
      <c r="B100" s="2"/>
      <c r="C100" s="122" t="s">
        <v>22</v>
      </c>
      <c r="D100" s="122" t="s">
        <v>86</v>
      </c>
      <c r="E100" s="122"/>
      <c r="F100" s="123"/>
      <c r="G100" s="122"/>
      <c r="H100" s="122"/>
      <c r="I100" s="122"/>
      <c r="J100" s="129">
        <v>-2.0706997631591557</v>
      </c>
      <c r="K100" s="129">
        <v>-2.9550760289405753</v>
      </c>
      <c r="L100" s="129">
        <v>-1.4035292656145613</v>
      </c>
      <c r="M100" s="129">
        <v>-2.7084030101458958</v>
      </c>
      <c r="N100" s="129">
        <v>-3.265465293174489</v>
      </c>
      <c r="O100" s="129">
        <v>-3.1527342964452556</v>
      </c>
      <c r="P100" s="129">
        <v>-3.1620640582761332</v>
      </c>
      <c r="Q100" s="129">
        <v>-5.2363793728996892</v>
      </c>
      <c r="R100" s="129">
        <v>-6.2097617062715873</v>
      </c>
      <c r="S100" s="129">
        <v>-5.565348787049051</v>
      </c>
      <c r="T100" s="129">
        <v>-3.643960503957639</v>
      </c>
      <c r="U100" s="129">
        <v>-3.4813490286139954</v>
      </c>
      <c r="V100" s="129">
        <v>-1.9736678071243228</v>
      </c>
      <c r="W100" s="129">
        <v>-1.0119801199477032</v>
      </c>
      <c r="X100" s="129">
        <v>-2.0293456109270585</v>
      </c>
      <c r="Y100" s="129">
        <v>0.3468600552165042</v>
      </c>
      <c r="Z100" s="129">
        <v>-1.8487346854096791</v>
      </c>
      <c r="AA100" s="129">
        <v>0.46028874251552165</v>
      </c>
      <c r="AB100" s="129">
        <v>-0.25723058978305613</v>
      </c>
      <c r="AC100" s="129">
        <v>-0.5191345586001076</v>
      </c>
      <c r="AD100" s="129">
        <v>-0.91318265081697925</v>
      </c>
      <c r="AE100" s="129">
        <v>1.5602120277179896</v>
      </c>
      <c r="AF100" s="129">
        <v>-1.3359666076566448</v>
      </c>
      <c r="AG100" s="129">
        <v>-1.7524814510332436</v>
      </c>
      <c r="AH100" s="129">
        <v>-0.39913782377371626</v>
      </c>
      <c r="AI100" s="129">
        <v>7.5055818034567068E-2</v>
      </c>
      <c r="AJ100" s="129">
        <v>0.60973101194478596</v>
      </c>
      <c r="AK100" s="129">
        <v>-0.76929770400756115</v>
      </c>
      <c r="AL100" s="129">
        <v>1.7095462401045374</v>
      </c>
      <c r="AM100" s="129">
        <v>3.5536794005934813</v>
      </c>
      <c r="AN100" s="2"/>
      <c r="AO100" s="2"/>
      <c r="AP100" s="130">
        <v>1.8441331604889439</v>
      </c>
      <c r="AQ100" s="131">
        <v>1.0787266920467602</v>
      </c>
      <c r="AR100" s="2"/>
      <c r="AS100" s="2"/>
      <c r="AT100" s="131">
        <v>-1.1603596232548594E-2</v>
      </c>
      <c r="AU100" s="131">
        <v>2.321272452378479E-2</v>
      </c>
      <c r="AV100" s="131">
        <v>4.7996674017016891E-2</v>
      </c>
      <c r="AW100" s="2"/>
      <c r="AX100" s="2"/>
      <c r="AY100" s="132">
        <v>2.4783949493232101E-2</v>
      </c>
      <c r="AZ100" s="133">
        <v>1.0676880892562768</v>
      </c>
      <c r="BA100" s="2"/>
      <c r="BB100" s="2"/>
      <c r="BC100" s="134">
        <v>-172.91474578726928</v>
      </c>
      <c r="BD100" s="134">
        <v>349.95828866008952</v>
      </c>
      <c r="BE100" s="134">
        <v>750.51307298700772</v>
      </c>
      <c r="BF100" s="2"/>
      <c r="BG100" s="2"/>
      <c r="BH100" s="135">
        <v>400.5547843269182</v>
      </c>
      <c r="BI100" s="136">
        <v>1.1445786463882628</v>
      </c>
      <c r="BJ100" s="2"/>
      <c r="BK100" s="2"/>
    </row>
    <row r="101" spans="1:63" x14ac:dyDescent="0.3">
      <c r="A101" s="1"/>
      <c r="B101" s="2"/>
      <c r="C101" s="124"/>
      <c r="D101" s="125" t="s">
        <v>87</v>
      </c>
      <c r="E101" s="125"/>
      <c r="F101" s="126"/>
      <c r="G101" s="125"/>
      <c r="H101" s="125"/>
      <c r="I101" s="125"/>
      <c r="J101" s="685">
        <v>-4.951286386845756E-2</v>
      </c>
      <c r="K101" s="685">
        <v>-7.7272525049604246E-2</v>
      </c>
      <c r="L101" s="685">
        <v>-3.1782769050305165E-2</v>
      </c>
      <c r="M101" s="685">
        <v>-6.8241131328819732E-2</v>
      </c>
      <c r="N101" s="685">
        <v>-7.8531179339536072E-2</v>
      </c>
      <c r="O101" s="685">
        <v>-6.9809144018555813E-2</v>
      </c>
      <c r="P101" s="685">
        <v>-6.8144770462556722E-2</v>
      </c>
      <c r="Q101" s="685">
        <v>-0.11732159499239497</v>
      </c>
      <c r="R101" s="685">
        <v>-0.14326200222556865</v>
      </c>
      <c r="S101" s="685">
        <v>-0.10406381243646752</v>
      </c>
      <c r="T101" s="685">
        <v>-6.1294538508582179E-2</v>
      </c>
      <c r="U101" s="685">
        <v>-6.1285908746511505E-2</v>
      </c>
      <c r="V101" s="685">
        <v>-3.3931269653185513E-2</v>
      </c>
      <c r="W101" s="685">
        <v>-1.8196965156508878E-2</v>
      </c>
      <c r="X101" s="685">
        <v>-2.9366885651424181E-2</v>
      </c>
      <c r="Y101" s="685">
        <v>5.480729556630262E-3</v>
      </c>
      <c r="Z101" s="685">
        <v>-2.9438582080226788E-2</v>
      </c>
      <c r="AA101" s="685">
        <v>6.8356298976985537E-3</v>
      </c>
      <c r="AB101" s="685">
        <v>-4.131721846445985E-3</v>
      </c>
      <c r="AC101" s="685">
        <v>-8.3959252487480016E-3</v>
      </c>
      <c r="AD101" s="685">
        <v>-1.5330301425750857E-2</v>
      </c>
      <c r="AE101" s="685">
        <v>2.512433686726372E-2</v>
      </c>
      <c r="AF101" s="685">
        <v>-1.8401471754398328E-2</v>
      </c>
      <c r="AG101" s="685">
        <v>-2.3457847113876988E-2</v>
      </c>
      <c r="AH101" s="685">
        <v>-5.6288492031954535E-3</v>
      </c>
      <c r="AI101" s="685">
        <v>1.2948377280712902E-3</v>
      </c>
      <c r="AJ101" s="685">
        <v>9.0899322345286693E-3</v>
      </c>
      <c r="AK101" s="685">
        <v>-1.1603596232548594E-2</v>
      </c>
      <c r="AL101" s="685">
        <v>2.321272452378479E-2</v>
      </c>
      <c r="AM101" s="685">
        <v>4.7996674017016891E-2</v>
      </c>
      <c r="AN101" s="2"/>
      <c r="AO101" s="2"/>
      <c r="AP101" s="137"/>
      <c r="AQ101" s="138"/>
      <c r="AR101" s="2"/>
      <c r="AS101" s="2"/>
      <c r="AT101" s="138"/>
      <c r="AU101" s="138"/>
      <c r="AV101" s="138"/>
      <c r="AW101" s="2"/>
      <c r="AX101" s="2"/>
      <c r="AY101" s="139"/>
      <c r="AZ101" s="140"/>
      <c r="BA101" s="2"/>
      <c r="BB101" s="2"/>
      <c r="BC101" s="141"/>
      <c r="BD101" s="141"/>
      <c r="BE101" s="141"/>
      <c r="BF101" s="2"/>
      <c r="BG101" s="2"/>
      <c r="BH101" s="142"/>
      <c r="BI101" s="143"/>
      <c r="BJ101" s="2"/>
      <c r="BK101" s="2"/>
    </row>
    <row r="102" spans="1:63" x14ac:dyDescent="0.3">
      <c r="A102" s="1"/>
      <c r="B102" s="2"/>
      <c r="C102" s="2" t="s">
        <v>38</v>
      </c>
      <c r="D102" s="2" t="s">
        <v>88</v>
      </c>
      <c r="E102" s="2"/>
      <c r="F102" s="2"/>
      <c r="G102" s="2"/>
      <c r="H102" s="2"/>
      <c r="I102" s="2"/>
      <c r="J102" s="10">
        <v>-1.8882470573249517</v>
      </c>
      <c r="K102" s="10">
        <v>-1.7104614728515315</v>
      </c>
      <c r="L102" s="10">
        <v>-2.1763070092591548</v>
      </c>
      <c r="M102" s="10">
        <v>-2.1712550438195581</v>
      </c>
      <c r="N102" s="10">
        <v>-2.387948837933755</v>
      </c>
      <c r="O102" s="10">
        <v>-2.3788802622961787</v>
      </c>
      <c r="P102" s="10">
        <v>-2.4925248153683532</v>
      </c>
      <c r="Q102" s="10">
        <v>-2.3368114801389699</v>
      </c>
      <c r="R102" s="10">
        <v>-2.2231708228600651</v>
      </c>
      <c r="S102" s="10">
        <v>-2.1160635295176058</v>
      </c>
      <c r="T102" s="10">
        <v>-2.1081774971772282</v>
      </c>
      <c r="U102" s="10">
        <v>-2.2988358546039831</v>
      </c>
      <c r="V102" s="10">
        <v>-2.2101611735425384</v>
      </c>
      <c r="W102" s="10">
        <v>-2.6560129992141843</v>
      </c>
      <c r="X102" s="10">
        <v>-2.5083063177283802</v>
      </c>
      <c r="Y102" s="10">
        <v>-2.4194528292849506</v>
      </c>
      <c r="Z102" s="10">
        <v>-2.5577598677069817</v>
      </c>
      <c r="AA102" s="10">
        <v>-2.9736599649750604</v>
      </c>
      <c r="AB102" s="10">
        <v>-2.228782809654112</v>
      </c>
      <c r="AC102" s="10">
        <v>-1.969524505834602</v>
      </c>
      <c r="AD102" s="10">
        <v>-1.9789898011884495</v>
      </c>
      <c r="AE102" s="10">
        <v>-1.8610285764127379</v>
      </c>
      <c r="AF102" s="10">
        <v>-2.0419725360301548</v>
      </c>
      <c r="AG102" s="10">
        <v>-1.6239163733428539</v>
      </c>
      <c r="AH102" s="10">
        <v>-2.1203089587037636</v>
      </c>
      <c r="AI102" s="10">
        <v>-2.1757918276634345</v>
      </c>
      <c r="AJ102" s="10">
        <v>-1.7627492743581985</v>
      </c>
      <c r="AK102" s="10">
        <v>-1.6516224522222047</v>
      </c>
      <c r="AL102" s="10">
        <v>-1.3439474621895411</v>
      </c>
      <c r="AM102" s="10">
        <v>-1.9186968406720712</v>
      </c>
      <c r="AN102" s="2"/>
      <c r="AO102" s="2"/>
      <c r="AP102" s="54">
        <v>-0.57474937848253016</v>
      </c>
      <c r="AQ102" s="55">
        <v>-0.42765762401616225</v>
      </c>
      <c r="AR102" s="2"/>
      <c r="AS102" s="2"/>
      <c r="AT102" s="55">
        <v>-2.4912020358778923E-2</v>
      </c>
      <c r="AU102" s="55">
        <v>-1.8248516174875645E-2</v>
      </c>
      <c r="AV102" s="55">
        <v>-2.5914286692220449E-2</v>
      </c>
      <c r="AW102" s="2"/>
      <c r="AX102" s="2"/>
      <c r="AY102" s="56">
        <v>-7.6657705173448047E-3</v>
      </c>
      <c r="AZ102" s="57">
        <v>-0.42007637464239161</v>
      </c>
      <c r="BA102" s="2"/>
      <c r="BB102" s="2"/>
      <c r="BC102" s="27">
        <v>-371.23453635023708</v>
      </c>
      <c r="BD102" s="27">
        <v>-275.11718775630322</v>
      </c>
      <c r="BE102" s="27">
        <v>-405.21580584415443</v>
      </c>
      <c r="BF102" s="2"/>
      <c r="BG102" s="2"/>
      <c r="BH102" s="58">
        <v>-130.09861808785121</v>
      </c>
      <c r="BI102" s="59">
        <v>-0.47288437028911334</v>
      </c>
      <c r="BJ102" s="2"/>
      <c r="BK102" s="2"/>
    </row>
    <row r="103" spans="1:63" x14ac:dyDescent="0.3">
      <c r="A103" s="1"/>
      <c r="B103" s="2"/>
      <c r="C103" s="122" t="s">
        <v>22</v>
      </c>
      <c r="D103" s="122" t="s">
        <v>89</v>
      </c>
      <c r="E103" s="122"/>
      <c r="F103" s="123"/>
      <c r="G103" s="122"/>
      <c r="H103" s="122"/>
      <c r="I103" s="122"/>
      <c r="J103" s="129">
        <v>-3.9589468204841074</v>
      </c>
      <c r="K103" s="129">
        <v>-4.665537501792107</v>
      </c>
      <c r="L103" s="129">
        <v>-3.579836274873716</v>
      </c>
      <c r="M103" s="129">
        <v>-4.8796580539654535</v>
      </c>
      <c r="N103" s="129">
        <v>-5.653414131108244</v>
      </c>
      <c r="O103" s="129">
        <v>-5.5316145587414347</v>
      </c>
      <c r="P103" s="129">
        <v>-5.6545888736444869</v>
      </c>
      <c r="Q103" s="129">
        <v>-7.5731908530386587</v>
      </c>
      <c r="R103" s="129">
        <v>-8.4329325291316515</v>
      </c>
      <c r="S103" s="129">
        <v>-7.6814123165666572</v>
      </c>
      <c r="T103" s="129">
        <v>-5.7521380011348668</v>
      </c>
      <c r="U103" s="129">
        <v>-5.780184883217979</v>
      </c>
      <c r="V103" s="129">
        <v>-4.1838289806668616</v>
      </c>
      <c r="W103" s="129">
        <v>-3.6679931191618875</v>
      </c>
      <c r="X103" s="129">
        <v>-4.5376519286554391</v>
      </c>
      <c r="Y103" s="129">
        <v>-2.0725927740684464</v>
      </c>
      <c r="Z103" s="129">
        <v>-4.4064945531166604</v>
      </c>
      <c r="AA103" s="129">
        <v>-2.5133712224595386</v>
      </c>
      <c r="AB103" s="129">
        <v>-2.486013399437168</v>
      </c>
      <c r="AC103" s="129">
        <v>-2.4886590644347097</v>
      </c>
      <c r="AD103" s="129">
        <v>-2.8921724520054286</v>
      </c>
      <c r="AE103" s="129">
        <v>-0.30081654869474828</v>
      </c>
      <c r="AF103" s="129">
        <v>-3.3779391436867998</v>
      </c>
      <c r="AG103" s="129">
        <v>-3.3763978243760975</v>
      </c>
      <c r="AH103" s="129">
        <v>-2.51944678247748</v>
      </c>
      <c r="AI103" s="129">
        <v>-2.1007360096288674</v>
      </c>
      <c r="AJ103" s="129">
        <v>-1.1530182624134127</v>
      </c>
      <c r="AK103" s="129">
        <v>-2.4209201562297658</v>
      </c>
      <c r="AL103" s="129">
        <v>0.36559877791499629</v>
      </c>
      <c r="AM103" s="129">
        <v>1.6349825599214101</v>
      </c>
      <c r="AN103" s="2"/>
      <c r="AO103" s="2"/>
      <c r="AP103" s="130">
        <v>1.2693837820064138</v>
      </c>
      <c r="AQ103" s="131">
        <v>3.4720679025397412</v>
      </c>
      <c r="AR103" s="2"/>
      <c r="AS103" s="2"/>
      <c r="AT103" s="131">
        <v>-3.6515616591327515E-2</v>
      </c>
      <c r="AU103" s="131">
        <v>4.9642083489091458E-3</v>
      </c>
      <c r="AV103" s="131">
        <v>2.2082387324796442E-2</v>
      </c>
      <c r="AW103" s="2"/>
      <c r="AX103" s="2"/>
      <c r="AY103" s="132">
        <v>1.7118178975887296E-2</v>
      </c>
      <c r="AZ103" s="133">
        <v>3.4483200084962005</v>
      </c>
      <c r="BA103" s="2"/>
      <c r="BB103" s="2"/>
      <c r="BC103" s="134">
        <v>-544.14928213750636</v>
      </c>
      <c r="BD103" s="134">
        <v>74.841100903786341</v>
      </c>
      <c r="BE103" s="134">
        <v>345.29726714285323</v>
      </c>
      <c r="BF103" s="2"/>
      <c r="BG103" s="2"/>
      <c r="BH103" s="135">
        <v>270.45616623906687</v>
      </c>
      <c r="BI103" s="136">
        <v>3.6137384802337138</v>
      </c>
      <c r="BJ103" s="2"/>
      <c r="BK103" s="2"/>
    </row>
    <row r="104" spans="1:63" x14ac:dyDescent="0.3">
      <c r="A104" s="1"/>
      <c r="B104" s="2"/>
      <c r="C104" s="124"/>
      <c r="D104" s="125" t="s">
        <v>90</v>
      </c>
      <c r="E104" s="125"/>
      <c r="F104" s="126"/>
      <c r="G104" s="125"/>
      <c r="H104" s="125"/>
      <c r="I104" s="125"/>
      <c r="J104" s="685">
        <v>-9.4663069206149475E-2</v>
      </c>
      <c r="K104" s="685">
        <v>-0.12199952215995875</v>
      </c>
      <c r="L104" s="685">
        <v>-8.1065006872084469E-2</v>
      </c>
      <c r="M104" s="685">
        <v>-0.12294824103095789</v>
      </c>
      <c r="N104" s="685">
        <v>-0.13595896423664902</v>
      </c>
      <c r="O104" s="685">
        <v>-0.12248329262054139</v>
      </c>
      <c r="P104" s="685">
        <v>-0.12186048535167943</v>
      </c>
      <c r="Q104" s="685">
        <v>-0.16967808609487706</v>
      </c>
      <c r="R104" s="685">
        <v>-0.19455155542222852</v>
      </c>
      <c r="S104" s="685">
        <v>-0.14363107886760357</v>
      </c>
      <c r="T104" s="685">
        <v>-9.6755890694840169E-2</v>
      </c>
      <c r="U104" s="685">
        <v>-0.10175477390495802</v>
      </c>
      <c r="V104" s="685">
        <v>-7.1928329992199766E-2</v>
      </c>
      <c r="W104" s="685">
        <v>-6.595618003558458E-2</v>
      </c>
      <c r="X104" s="685">
        <v>-6.5664864869377032E-2</v>
      </c>
      <c r="Y104" s="685">
        <v>-3.2749001520526615E-2</v>
      </c>
      <c r="Z104" s="685">
        <v>-7.0167424569767808E-2</v>
      </c>
      <c r="AA104" s="685">
        <v>-3.7325430507743153E-2</v>
      </c>
      <c r="AB104" s="685">
        <v>-3.9931160137971211E-2</v>
      </c>
      <c r="AC104" s="685">
        <v>-4.0248901038214623E-2</v>
      </c>
      <c r="AD104" s="685">
        <v>-4.8553129458634894E-2</v>
      </c>
      <c r="AE104" s="685">
        <v>-4.8440956551967958E-3</v>
      </c>
      <c r="AF104" s="685">
        <v>-4.6527399251137982E-2</v>
      </c>
      <c r="AG104" s="685">
        <v>-4.5194785892395124E-2</v>
      </c>
      <c r="AH104" s="685">
        <v>-3.5530549021787768E-2</v>
      </c>
      <c r="AI104" s="685">
        <v>-3.6241191065729761E-2</v>
      </c>
      <c r="AJ104" s="685">
        <v>-1.718931408307801E-2</v>
      </c>
      <c r="AK104" s="685">
        <v>-3.6515616591327515E-2</v>
      </c>
      <c r="AL104" s="685">
        <v>4.9642083489091458E-3</v>
      </c>
      <c r="AM104" s="685">
        <v>2.2082387324796442E-2</v>
      </c>
      <c r="AN104" s="2"/>
      <c r="AO104" s="2"/>
      <c r="AP104" s="137"/>
      <c r="AQ104" s="138"/>
      <c r="AR104" s="2"/>
      <c r="AS104" s="2"/>
      <c r="AT104" s="138"/>
      <c r="AU104" s="138"/>
      <c r="AV104" s="138"/>
      <c r="AW104" s="2"/>
      <c r="AX104" s="2"/>
      <c r="AY104" s="139"/>
      <c r="AZ104" s="140"/>
      <c r="BA104" s="2"/>
      <c r="BB104" s="2"/>
      <c r="BC104" s="141"/>
      <c r="BD104" s="141"/>
      <c r="BE104" s="141"/>
      <c r="BF104" s="2"/>
      <c r="BG104" s="2"/>
      <c r="BH104" s="142"/>
      <c r="BI104" s="143"/>
      <c r="BJ104" s="2"/>
      <c r="BK104" s="2"/>
    </row>
    <row r="105" spans="1:63" x14ac:dyDescent="0.3">
      <c r="A105" s="1"/>
      <c r="B105" s="2"/>
      <c r="C105" s="2" t="s">
        <v>38</v>
      </c>
      <c r="D105" s="2" t="s">
        <v>91</v>
      </c>
      <c r="E105" s="2"/>
      <c r="F105" s="2"/>
      <c r="G105" s="2"/>
      <c r="H105" s="2"/>
      <c r="I105" s="2"/>
      <c r="J105" s="10">
        <v>-0.78406587141274287</v>
      </c>
      <c r="K105" s="10">
        <v>-0.73673572620136729</v>
      </c>
      <c r="L105" s="10">
        <v>-0.80068553095824591</v>
      </c>
      <c r="M105" s="10">
        <v>-0.82949342897743072</v>
      </c>
      <c r="N105" s="10">
        <v>-0.78145253997365849</v>
      </c>
      <c r="O105" s="10">
        <v>-0.86831725443743202</v>
      </c>
      <c r="P105" s="10">
        <v>-0.87471020685345358</v>
      </c>
      <c r="Q105" s="10">
        <v>-0.7648738521554258</v>
      </c>
      <c r="R105" s="10">
        <v>-0.97356573055527995</v>
      </c>
      <c r="S105" s="10">
        <v>-1.058513555417284</v>
      </c>
      <c r="T105" s="10">
        <v>-0.78487367276112086</v>
      </c>
      <c r="U105" s="10">
        <v>-0.83443970673617984</v>
      </c>
      <c r="V105" s="10">
        <v>-0.9698516051050986</v>
      </c>
      <c r="W105" s="10">
        <v>-1.1648708894575823</v>
      </c>
      <c r="X105" s="10">
        <v>-1.036046934281742</v>
      </c>
      <c r="Y105" s="10">
        <v>-1.0247022760814715</v>
      </c>
      <c r="Z105" s="10">
        <v>-0.88965287089140088</v>
      </c>
      <c r="AA105" s="10">
        <v>-1.0128001773860824</v>
      </c>
      <c r="AB105" s="10">
        <v>-0.94595855293317532</v>
      </c>
      <c r="AC105" s="10">
        <v>-0.95293774771533979</v>
      </c>
      <c r="AD105" s="10">
        <v>-0.96255235243296389</v>
      </c>
      <c r="AE105" s="10">
        <v>-0.91545671250718819</v>
      </c>
      <c r="AF105" s="10">
        <v>-0.97932405864658423</v>
      </c>
      <c r="AG105" s="10">
        <v>-1.0255218361541605</v>
      </c>
      <c r="AH105" s="10">
        <v>-1.0183271201525128</v>
      </c>
      <c r="AI105" s="10">
        <v>-0.77158370179118896</v>
      </c>
      <c r="AJ105" s="10">
        <v>-0.77904692928873842</v>
      </c>
      <c r="AK105" s="10">
        <v>-0.81711748422672503</v>
      </c>
      <c r="AL105" s="10">
        <v>-0.74775759505349426</v>
      </c>
      <c r="AM105" s="10">
        <v>-0.76226163521323498</v>
      </c>
      <c r="AN105" s="2"/>
      <c r="AO105" s="2"/>
      <c r="AP105" s="54">
        <v>-1.4504040159740716E-2</v>
      </c>
      <c r="AQ105" s="55">
        <v>-1.9396713929335754E-2</v>
      </c>
      <c r="AR105" s="2"/>
      <c r="AS105" s="2"/>
      <c r="AT105" s="55">
        <v>-1.2324879318019675E-2</v>
      </c>
      <c r="AU105" s="55">
        <v>-1.0153273808775823E-2</v>
      </c>
      <c r="AV105" s="55">
        <v>-1.0295251511686126E-2</v>
      </c>
      <c r="AW105" s="2"/>
      <c r="AX105" s="2"/>
      <c r="AY105" s="56">
        <v>-1.4197770291030261E-4</v>
      </c>
      <c r="AZ105" s="57">
        <v>-1.3983440768393973E-2</v>
      </c>
      <c r="BA105" s="2"/>
      <c r="BB105" s="2"/>
      <c r="BC105" s="27">
        <v>-183.66317919234098</v>
      </c>
      <c r="BD105" s="27">
        <v>-153.07217913070505</v>
      </c>
      <c r="BE105" s="27">
        <v>-160.98450585284795</v>
      </c>
      <c r="BF105" s="2"/>
      <c r="BG105" s="2"/>
      <c r="BH105" s="58">
        <v>-7.9123267221428932</v>
      </c>
      <c r="BI105" s="59">
        <v>-5.1690168436073068E-2</v>
      </c>
      <c r="BJ105" s="2"/>
      <c r="BK105" s="2"/>
    </row>
    <row r="106" spans="1:63" x14ac:dyDescent="0.3">
      <c r="A106" s="1"/>
      <c r="B106" s="2"/>
      <c r="C106" s="2" t="s">
        <v>17</v>
      </c>
      <c r="D106" s="2" t="s">
        <v>92</v>
      </c>
      <c r="E106" s="2"/>
      <c r="F106" s="2"/>
      <c r="G106" s="2"/>
      <c r="H106" s="2"/>
      <c r="I106" s="2"/>
      <c r="J106" s="10">
        <v>1.1398044064299788</v>
      </c>
      <c r="K106" s="10">
        <v>1.0533319528601406</v>
      </c>
      <c r="L106" s="10">
        <v>0.96883657014017166</v>
      </c>
      <c r="M106" s="10">
        <v>1.0468065075285016</v>
      </c>
      <c r="N106" s="10">
        <v>1.8282992242591223</v>
      </c>
      <c r="O106" s="10">
        <v>1.6218614819930131</v>
      </c>
      <c r="P106" s="10">
        <v>1.5444188914716315</v>
      </c>
      <c r="Q106" s="10">
        <v>2.3318671988594168</v>
      </c>
      <c r="R106" s="10">
        <v>2.4291958707662054</v>
      </c>
      <c r="S106" s="10">
        <v>2.5757258985481566</v>
      </c>
      <c r="T106" s="10">
        <v>2.4147022480776434</v>
      </c>
      <c r="U106" s="10">
        <v>2.5825861918808006</v>
      </c>
      <c r="V106" s="10">
        <v>2.7358867179845228</v>
      </c>
      <c r="W106" s="10">
        <v>2.4936674797414398</v>
      </c>
      <c r="X106" s="10">
        <v>2.8369433878946655</v>
      </c>
      <c r="Y106" s="10">
        <v>2.8245066598012998</v>
      </c>
      <c r="Z106" s="10">
        <v>2.9810993749925538</v>
      </c>
      <c r="AA106" s="10">
        <v>2.6874491499763256</v>
      </c>
      <c r="AB106" s="10">
        <v>2.4189319988722842</v>
      </c>
      <c r="AC106" s="10">
        <v>2.3464546270928452</v>
      </c>
      <c r="AD106" s="10">
        <v>2.5722108365559562</v>
      </c>
      <c r="AE106" s="10">
        <v>2.3795315785724815</v>
      </c>
      <c r="AF106" s="10">
        <v>2.4584420891330585</v>
      </c>
      <c r="AG106" s="10">
        <v>1.9720151963667103</v>
      </c>
      <c r="AH106" s="10">
        <v>1.9153980162628512</v>
      </c>
      <c r="AI106" s="10">
        <v>1.6256749815404328</v>
      </c>
      <c r="AJ106" s="10">
        <v>1.7941423441640632</v>
      </c>
      <c r="AK106" s="10">
        <v>1.4909706714364339</v>
      </c>
      <c r="AL106" s="10">
        <v>1.724229657882689</v>
      </c>
      <c r="AM106" s="10">
        <v>1.736426165322686</v>
      </c>
      <c r="AN106" s="2"/>
      <c r="AO106" s="2"/>
      <c r="AP106" s="54">
        <v>1.2196507439997006E-2</v>
      </c>
      <c r="AQ106" s="55">
        <v>7.0735979886658558E-3</v>
      </c>
      <c r="AR106" s="2"/>
      <c r="AS106" s="2"/>
      <c r="AT106" s="55">
        <v>2.2488851293582194E-2</v>
      </c>
      <c r="AU106" s="55">
        <v>2.3412100313661664E-2</v>
      </c>
      <c r="AV106" s="55">
        <v>2.3452504071608996E-2</v>
      </c>
      <c r="AW106" s="2"/>
      <c r="AX106" s="2"/>
      <c r="AY106" s="56">
        <v>4.0403757947331254E-5</v>
      </c>
      <c r="AZ106" s="57">
        <v>1.7257639172062853E-3</v>
      </c>
      <c r="BA106" s="2"/>
      <c r="BB106" s="2"/>
      <c r="BC106" s="27">
        <v>335.12489805269365</v>
      </c>
      <c r="BD106" s="27">
        <v>352.96410601488003</v>
      </c>
      <c r="BE106" s="27">
        <v>366.72147102907837</v>
      </c>
      <c r="BF106" s="2"/>
      <c r="BG106" s="2"/>
      <c r="BH106" s="58">
        <v>13.757365014198342</v>
      </c>
      <c r="BI106" s="59">
        <v>3.8976668674684918E-2</v>
      </c>
      <c r="BJ106" s="2"/>
      <c r="BK106" s="2"/>
    </row>
    <row r="107" spans="1:63" x14ac:dyDescent="0.3">
      <c r="A107" s="1"/>
      <c r="B107" s="2"/>
      <c r="C107" s="2"/>
      <c r="D107" s="2"/>
      <c r="E107" s="2" t="s">
        <v>149</v>
      </c>
      <c r="F107" s="2"/>
      <c r="G107" s="2"/>
      <c r="H107" s="2"/>
      <c r="I107" s="2"/>
      <c r="J107" s="10">
        <v>1.1398044064299788</v>
      </c>
      <c r="K107" s="10">
        <v>1.0533319528601406</v>
      </c>
      <c r="L107" s="10">
        <v>0.96883657014017166</v>
      </c>
      <c r="M107" s="10">
        <v>1.0468065075285016</v>
      </c>
      <c r="N107" s="10">
        <v>1.8282992242591223</v>
      </c>
      <c r="O107" s="10">
        <v>1.6218614819930131</v>
      </c>
      <c r="P107" s="10">
        <v>1.5277875649874917</v>
      </c>
      <c r="Q107" s="10">
        <v>2.1938481147415412</v>
      </c>
      <c r="R107" s="10">
        <v>2.2611480687241494</v>
      </c>
      <c r="S107" s="10">
        <v>2.4149965291917472</v>
      </c>
      <c r="T107" s="10">
        <v>2.2529218719580686</v>
      </c>
      <c r="U107" s="10">
        <v>2.4191805933171668</v>
      </c>
      <c r="V107" s="10">
        <v>2.5659415463415494</v>
      </c>
      <c r="W107" s="10">
        <v>2.3245480244976346</v>
      </c>
      <c r="X107" s="10">
        <v>2.6649852696340242</v>
      </c>
      <c r="Y107" s="10">
        <v>2.641868428446422</v>
      </c>
      <c r="Z107" s="10">
        <v>2.7964471109045643</v>
      </c>
      <c r="AA107" s="10">
        <v>2.4987583917816347</v>
      </c>
      <c r="AB107" s="10">
        <v>1.4124808133910438</v>
      </c>
      <c r="AC107" s="10">
        <v>2.4934726382546919</v>
      </c>
      <c r="AD107" s="10">
        <v>2.7290646659837066</v>
      </c>
      <c r="AE107" s="10">
        <v>2.5113461086435582</v>
      </c>
      <c r="AF107" s="10">
        <v>1.0515839043137636</v>
      </c>
      <c r="AG107" s="10">
        <v>0.93111849558440551</v>
      </c>
      <c r="AH107" s="10">
        <v>0.88815579412708756</v>
      </c>
      <c r="AI107" s="10">
        <v>0.754159710221466</v>
      </c>
      <c r="AJ107" s="10">
        <v>0.78554010600007906</v>
      </c>
      <c r="AK107" s="10">
        <v>0.54537632511132239</v>
      </c>
      <c r="AL107" s="10">
        <v>0.69715459165565041</v>
      </c>
      <c r="AM107" s="10">
        <v>0.6453725943631633</v>
      </c>
      <c r="AN107" s="2"/>
      <c r="AO107" s="2"/>
      <c r="AP107" s="54">
        <v>-5.1781997292487114E-2</v>
      </c>
      <c r="AQ107" s="55">
        <v>-7.4276204893826608E-2</v>
      </c>
      <c r="AR107" s="2"/>
      <c r="AS107" s="2"/>
      <c r="AT107" s="55">
        <v>8.2261088762078764E-3</v>
      </c>
      <c r="AU107" s="55">
        <v>9.4661712605122166E-3</v>
      </c>
      <c r="AV107" s="55">
        <v>8.7165257580613838E-3</v>
      </c>
      <c r="AW107" s="2"/>
      <c r="AX107" s="2"/>
      <c r="AY107" s="56">
        <v>-7.4964550245083285E-4</v>
      </c>
      <c r="AZ107" s="57">
        <v>-7.9192049437976184E-2</v>
      </c>
      <c r="BA107" s="2"/>
      <c r="BB107" s="2"/>
      <c r="BC107" s="27">
        <v>122.58402452490952</v>
      </c>
      <c r="BD107" s="27">
        <v>142.7133248015661</v>
      </c>
      <c r="BE107" s="27">
        <v>136.29833038292784</v>
      </c>
      <c r="BF107" s="2"/>
      <c r="BG107" s="2"/>
      <c r="BH107" s="58">
        <v>-6.4149944186382584</v>
      </c>
      <c r="BI107" s="59">
        <v>-4.4950213496587683E-2</v>
      </c>
      <c r="BJ107" s="2"/>
      <c r="BK107" s="2"/>
    </row>
    <row r="108" spans="1:63" x14ac:dyDescent="0.3">
      <c r="A108" s="1"/>
      <c r="B108" s="2"/>
      <c r="C108" s="2"/>
      <c r="D108" s="2"/>
      <c r="E108" s="2" t="s">
        <v>150</v>
      </c>
      <c r="F108" s="2"/>
      <c r="G108" s="2"/>
      <c r="H108" s="2"/>
      <c r="I108" s="2"/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1.66313264841398E-2</v>
      </c>
      <c r="Q108" s="10">
        <v>0.13801908411787578</v>
      </c>
      <c r="R108" s="10">
        <v>0.16804780204205594</v>
      </c>
      <c r="S108" s="10">
        <v>0.16072936935640944</v>
      </c>
      <c r="T108" s="10">
        <v>0.16178037611957491</v>
      </c>
      <c r="U108" s="10">
        <v>0.16340559856363382</v>
      </c>
      <c r="V108" s="10">
        <v>0.16994517164297321</v>
      </c>
      <c r="W108" s="10">
        <v>0.16911945524380531</v>
      </c>
      <c r="X108" s="10">
        <v>0.17195811826064125</v>
      </c>
      <c r="Y108" s="10">
        <v>0.18263823135487783</v>
      </c>
      <c r="Z108" s="10">
        <v>0.18465226408798954</v>
      </c>
      <c r="AA108" s="10">
        <v>0.18869075819469061</v>
      </c>
      <c r="AB108" s="10">
        <v>1.0064511854812406</v>
      </c>
      <c r="AC108" s="10">
        <v>-0.14701801116184671</v>
      </c>
      <c r="AD108" s="10">
        <v>-0.1568538294277502</v>
      </c>
      <c r="AE108" s="10">
        <v>-0.13181453007107646</v>
      </c>
      <c r="AF108" s="10">
        <v>1.4068581848192949</v>
      </c>
      <c r="AG108" s="10">
        <v>1.0408967007823047</v>
      </c>
      <c r="AH108" s="10">
        <v>1.0272422221357638</v>
      </c>
      <c r="AI108" s="10">
        <v>0.87151527131896678</v>
      </c>
      <c r="AJ108" s="10">
        <v>1.0086022381639841</v>
      </c>
      <c r="AK108" s="10">
        <v>0.94559434632511141</v>
      </c>
      <c r="AL108" s="10">
        <v>1.0270750662270387</v>
      </c>
      <c r="AM108" s="10">
        <v>1.0910535709595228</v>
      </c>
      <c r="AN108" s="2"/>
      <c r="AO108" s="2"/>
      <c r="AP108" s="54">
        <v>6.3978504732484121E-2</v>
      </c>
      <c r="AQ108" s="55">
        <v>6.2291946164664692E-2</v>
      </c>
      <c r="AR108" s="2"/>
      <c r="AS108" s="2"/>
      <c r="AT108" s="55">
        <v>1.4262742417374316E-2</v>
      </c>
      <c r="AU108" s="55">
        <v>1.3945929053149448E-2</v>
      </c>
      <c r="AV108" s="55">
        <v>1.4735978313547613E-2</v>
      </c>
      <c r="AW108" s="2"/>
      <c r="AX108" s="2"/>
      <c r="AY108" s="56">
        <v>7.9004926039816584E-4</v>
      </c>
      <c r="AZ108" s="57">
        <v>5.6650887681071835E-2</v>
      </c>
      <c r="BA108" s="2"/>
      <c r="BB108" s="2"/>
      <c r="BC108" s="27">
        <v>212.5408735277841</v>
      </c>
      <c r="BD108" s="27">
        <v>210.25078121331396</v>
      </c>
      <c r="BE108" s="27">
        <v>230.42314064615053</v>
      </c>
      <c r="BF108" s="2"/>
      <c r="BG108" s="2"/>
      <c r="BH108" s="58">
        <v>20.172359432836572</v>
      </c>
      <c r="BI108" s="59">
        <v>9.5944278144537876E-2</v>
      </c>
      <c r="BJ108" s="2"/>
      <c r="BK108" s="2"/>
    </row>
    <row r="109" spans="1:63" x14ac:dyDescent="0.3">
      <c r="A109" s="1"/>
      <c r="B109" s="2"/>
      <c r="C109" s="2"/>
      <c r="D109" s="2"/>
      <c r="E109" s="2" t="s">
        <v>151</v>
      </c>
      <c r="F109" s="2"/>
      <c r="G109" s="2"/>
      <c r="H109" s="2"/>
      <c r="I109" s="2"/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2"/>
      <c r="AO109" s="2"/>
      <c r="AP109" s="54">
        <v>0</v>
      </c>
      <c r="AQ109" s="55">
        <v>0</v>
      </c>
      <c r="AR109" s="2"/>
      <c r="AS109" s="2"/>
      <c r="AT109" s="55">
        <v>0</v>
      </c>
      <c r="AU109" s="55">
        <v>0</v>
      </c>
      <c r="AV109" s="55">
        <v>0</v>
      </c>
      <c r="AW109" s="2"/>
      <c r="AX109" s="2"/>
      <c r="AY109" s="56">
        <v>0</v>
      </c>
      <c r="AZ109" s="57">
        <v>0</v>
      </c>
      <c r="BA109" s="2"/>
      <c r="BB109" s="2"/>
      <c r="BC109" s="27">
        <v>0</v>
      </c>
      <c r="BD109" s="27">
        <v>0</v>
      </c>
      <c r="BE109" s="27">
        <v>0</v>
      </c>
      <c r="BF109" s="2"/>
      <c r="BG109" s="2"/>
      <c r="BH109" s="58">
        <v>0</v>
      </c>
      <c r="BI109" s="59">
        <v>0</v>
      </c>
      <c r="BJ109" s="2"/>
      <c r="BK109" s="2"/>
    </row>
    <row r="110" spans="1:63" x14ac:dyDescent="0.3">
      <c r="A110" s="1"/>
      <c r="B110" s="2"/>
      <c r="C110" s="2"/>
      <c r="D110" s="2"/>
      <c r="E110" s="2" t="s">
        <v>152</v>
      </c>
      <c r="F110" s="2"/>
      <c r="G110" s="2"/>
      <c r="H110" s="2"/>
      <c r="I110" s="2"/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2"/>
      <c r="AO110" s="2"/>
      <c r="AP110" s="54">
        <v>0</v>
      </c>
      <c r="AQ110" s="55">
        <v>0</v>
      </c>
      <c r="AR110" s="2"/>
      <c r="AS110" s="2"/>
      <c r="AT110" s="55">
        <v>0</v>
      </c>
      <c r="AU110" s="55">
        <v>0</v>
      </c>
      <c r="AV110" s="55">
        <v>0</v>
      </c>
      <c r="AW110" s="2"/>
      <c r="AX110" s="2"/>
      <c r="AY110" s="56">
        <v>0</v>
      </c>
      <c r="AZ110" s="57">
        <v>0</v>
      </c>
      <c r="BA110" s="2"/>
      <c r="BB110" s="2"/>
      <c r="BC110" s="27">
        <v>0</v>
      </c>
      <c r="BD110" s="27">
        <v>0</v>
      </c>
      <c r="BE110" s="27">
        <v>0</v>
      </c>
      <c r="BF110" s="2"/>
      <c r="BG110" s="2"/>
      <c r="BH110" s="58">
        <v>0</v>
      </c>
      <c r="BI110" s="59">
        <v>0</v>
      </c>
      <c r="BJ110" s="2"/>
      <c r="BK110" s="2"/>
    </row>
    <row r="111" spans="1:63" x14ac:dyDescent="0.3">
      <c r="A111" s="1"/>
      <c r="B111" s="2"/>
      <c r="C111" s="2" t="s">
        <v>93</v>
      </c>
      <c r="D111" s="2" t="s">
        <v>94</v>
      </c>
      <c r="E111" s="2"/>
      <c r="F111" s="2"/>
      <c r="G111" s="2"/>
      <c r="H111" s="2"/>
      <c r="I111" s="2"/>
      <c r="J111" s="10">
        <v>-0.35356289227700716</v>
      </c>
      <c r="K111" s="10">
        <v>-0.70480755138567497</v>
      </c>
      <c r="L111" s="10">
        <v>-0.43903079321960248</v>
      </c>
      <c r="M111" s="10">
        <v>-1.0809725323243629</v>
      </c>
      <c r="N111" s="10">
        <v>-0.71536742794981945</v>
      </c>
      <c r="O111" s="10">
        <v>-0.92476879267849277</v>
      </c>
      <c r="P111" s="10">
        <v>-0.86186285540069396</v>
      </c>
      <c r="Q111" s="10">
        <v>-0.77527544171281959</v>
      </c>
      <c r="R111" s="10">
        <v>-0.98095929279379857</v>
      </c>
      <c r="S111" s="10">
        <v>-0.66235832663664151</v>
      </c>
      <c r="T111" s="10">
        <v>-0.64772765026063339</v>
      </c>
      <c r="U111" s="10">
        <v>-0.78356321526838602</v>
      </c>
      <c r="V111" s="10">
        <v>-0.97330336714757604</v>
      </c>
      <c r="W111" s="10">
        <v>-1.1620695565366055</v>
      </c>
      <c r="X111" s="10">
        <v>-0.75837871511346877</v>
      </c>
      <c r="Y111" s="10">
        <v>-0.73104510961766245</v>
      </c>
      <c r="Z111" s="10">
        <v>-1.1981010480344145</v>
      </c>
      <c r="AA111" s="10">
        <v>4.1498269122780707E-2</v>
      </c>
      <c r="AB111" s="10">
        <v>-0.86454879959313846</v>
      </c>
      <c r="AC111" s="10">
        <v>-0.83510777219685473</v>
      </c>
      <c r="AD111" s="10">
        <v>-0.22359816933040241</v>
      </c>
      <c r="AE111" s="10">
        <v>-0.59244365889769079</v>
      </c>
      <c r="AF111" s="10">
        <v>-0.73280779187504597</v>
      </c>
      <c r="AG111" s="10">
        <v>-0.64298616661148278</v>
      </c>
      <c r="AH111" s="10">
        <v>-0.68456018957115483</v>
      </c>
      <c r="AI111" s="10">
        <v>-0.61448724994009829</v>
      </c>
      <c r="AJ111" s="10">
        <v>-0.41395579292409912</v>
      </c>
      <c r="AK111" s="10">
        <v>-0.67967110221644078</v>
      </c>
      <c r="AL111" s="10">
        <v>-0.69070861491612945</v>
      </c>
      <c r="AM111" s="10">
        <v>-0.96004532321189351</v>
      </c>
      <c r="AN111" s="2"/>
      <c r="AO111" s="2"/>
      <c r="AP111" s="54">
        <v>-0.26933670829576406</v>
      </c>
      <c r="AQ111" s="55">
        <v>-0.38994259298252526</v>
      </c>
      <c r="AR111" s="2"/>
      <c r="AS111" s="2"/>
      <c r="AT111" s="55">
        <v>-1.025172569730343E-2</v>
      </c>
      <c r="AU111" s="55">
        <v>-9.3786458816537445E-3</v>
      </c>
      <c r="AV111" s="55">
        <v>-1.2966555849710995E-2</v>
      </c>
      <c r="AW111" s="2"/>
      <c r="AX111" s="2"/>
      <c r="AY111" s="56">
        <v>-3.5879099680572509E-3</v>
      </c>
      <c r="AZ111" s="57">
        <v>-0.38256162065739407</v>
      </c>
      <c r="BA111" s="2"/>
      <c r="BB111" s="2"/>
      <c r="BC111" s="27">
        <v>-152.76940935411122</v>
      </c>
      <c r="BD111" s="27">
        <v>-141.39377992141851</v>
      </c>
      <c r="BE111" s="27">
        <v>-202.75508409966071</v>
      </c>
      <c r="BF111" s="2"/>
      <c r="BG111" s="2"/>
      <c r="BH111" s="58">
        <v>-61.361304178242193</v>
      </c>
      <c r="BI111" s="59">
        <v>-0.43397456530509732</v>
      </c>
      <c r="BJ111" s="2"/>
      <c r="BK111" s="2"/>
    </row>
    <row r="112" spans="1:63" ht="4.05" customHeight="1" x14ac:dyDescent="0.3">
      <c r="A112" s="1"/>
      <c r="B112" s="2"/>
      <c r="C112" s="2"/>
      <c r="D112" s="1"/>
      <c r="E112" s="2"/>
      <c r="F112" s="2"/>
      <c r="G112" s="2"/>
      <c r="H112" s="2"/>
      <c r="I112" s="2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2"/>
      <c r="AO112" s="2"/>
      <c r="AP112" s="54"/>
      <c r="AQ112" s="55"/>
      <c r="AR112" s="2"/>
      <c r="AS112" s="2"/>
      <c r="AT112" s="55"/>
      <c r="AU112" s="55"/>
      <c r="AV112" s="55"/>
      <c r="AW112" s="2"/>
      <c r="AX112" s="2"/>
      <c r="AY112" s="56"/>
      <c r="AZ112" s="57"/>
      <c r="BA112" s="2"/>
      <c r="BB112" s="2"/>
      <c r="BC112" s="27"/>
      <c r="BD112" s="27"/>
      <c r="BE112" s="27"/>
      <c r="BF112" s="2"/>
      <c r="BG112" s="2"/>
      <c r="BH112" s="58"/>
      <c r="BI112" s="59"/>
      <c r="BJ112" s="2"/>
      <c r="BK112" s="2"/>
    </row>
    <row r="113" spans="1:63" x14ac:dyDescent="0.3">
      <c r="A113" s="1"/>
      <c r="B113" s="2"/>
      <c r="C113" s="89" t="s">
        <v>22</v>
      </c>
      <c r="D113" s="90" t="s">
        <v>95</v>
      </c>
      <c r="E113" s="90"/>
      <c r="F113" s="90"/>
      <c r="G113" s="90"/>
      <c r="H113" s="90"/>
      <c r="I113" s="90"/>
      <c r="J113" s="144">
        <v>-3.9567711777438785</v>
      </c>
      <c r="K113" s="144">
        <v>-5.0537488265190076</v>
      </c>
      <c r="L113" s="144">
        <v>-3.8507160289113926</v>
      </c>
      <c r="M113" s="144">
        <v>-5.7433175077387464</v>
      </c>
      <c r="N113" s="144">
        <v>-5.321934874772599</v>
      </c>
      <c r="O113" s="144">
        <v>-5.7028391238643463</v>
      </c>
      <c r="P113" s="144">
        <v>-5.8467430444270034</v>
      </c>
      <c r="Q113" s="144">
        <v>-6.7814729480474867</v>
      </c>
      <c r="R113" s="144">
        <v>-7.9582616817145233</v>
      </c>
      <c r="S113" s="144">
        <v>-6.826558300072425</v>
      </c>
      <c r="T113" s="144">
        <v>-4.7700370760789772</v>
      </c>
      <c r="U113" s="144">
        <v>-4.8156016133417436</v>
      </c>
      <c r="V113" s="144">
        <v>-3.3910972349350135</v>
      </c>
      <c r="W113" s="144">
        <v>-3.501266085414636</v>
      </c>
      <c r="X113" s="144">
        <v>-3.4951341901559849</v>
      </c>
      <c r="Y113" s="144">
        <v>-1.0038334999662806</v>
      </c>
      <c r="Z113" s="144">
        <v>-3.5131490970499217</v>
      </c>
      <c r="AA113" s="144">
        <v>-0.7972239807465149</v>
      </c>
      <c r="AB113" s="144">
        <v>-1.8775887530911977</v>
      </c>
      <c r="AC113" s="144">
        <v>-1.930249957254059</v>
      </c>
      <c r="AD113" s="144">
        <v>-1.5061121372128385</v>
      </c>
      <c r="AE113" s="144">
        <v>0.57081465847285429</v>
      </c>
      <c r="AF113" s="144">
        <v>-2.6316289050753721</v>
      </c>
      <c r="AG113" s="144">
        <v>-3.0728906307750301</v>
      </c>
      <c r="AH113" s="144">
        <v>-2.306936075938296</v>
      </c>
      <c r="AI113" s="144">
        <v>-1.8611319798197217</v>
      </c>
      <c r="AJ113" s="144">
        <v>-0.55187864046218715</v>
      </c>
      <c r="AK113" s="144">
        <v>-2.4267380712364979</v>
      </c>
      <c r="AL113" s="144">
        <v>0.65136222582806158</v>
      </c>
      <c r="AM113" s="144">
        <v>1.6491017668189676</v>
      </c>
      <c r="AN113" s="2"/>
      <c r="AO113" s="2"/>
      <c r="AP113" s="95">
        <v>0.997739540990906</v>
      </c>
      <c r="AQ113" s="96">
        <v>1.5317737219448104</v>
      </c>
      <c r="AR113" s="2"/>
      <c r="AS113" s="2"/>
      <c r="AT113" s="97">
        <v>-3.6603370313068435E-2</v>
      </c>
      <c r="AU113" s="98">
        <v>8.8443889721412407E-3</v>
      </c>
      <c r="AV113" s="96">
        <v>2.2273084035008314E-2</v>
      </c>
      <c r="AW113" s="2"/>
      <c r="AX113" s="2"/>
      <c r="AY113" s="99">
        <v>1.3428695062867074E-2</v>
      </c>
      <c r="AZ113" s="100">
        <v>1.5183293164927327</v>
      </c>
      <c r="BA113" s="2"/>
      <c r="BB113" s="2"/>
      <c r="BC113" s="101">
        <v>-545.45697263126499</v>
      </c>
      <c r="BD113" s="102">
        <v>133.33924786654282</v>
      </c>
      <c r="BE113" s="103">
        <v>348.27914821942295</v>
      </c>
      <c r="BF113" s="2"/>
      <c r="BG113" s="2"/>
      <c r="BH113" s="104">
        <v>214.93990035288013</v>
      </c>
      <c r="BI113" s="105">
        <v>1.6119777469272223</v>
      </c>
      <c r="BJ113" s="2"/>
      <c r="BK113" s="2"/>
    </row>
    <row r="114" spans="1:63" x14ac:dyDescent="0.3">
      <c r="A114" s="1"/>
      <c r="B114" s="2"/>
      <c r="C114" s="91"/>
      <c r="D114" s="92" t="s">
        <v>96</v>
      </c>
      <c r="E114" s="93"/>
      <c r="F114" s="93"/>
      <c r="G114" s="93"/>
      <c r="H114" s="93"/>
      <c r="I114" s="93"/>
      <c r="J114" s="686">
        <v>-9.4611047032418696E-2</v>
      </c>
      <c r="K114" s="686">
        <v>-0.13215089187793319</v>
      </c>
      <c r="L114" s="686">
        <v>-8.7199049726697259E-2</v>
      </c>
      <c r="M114" s="686">
        <v>-0.14470907130161439</v>
      </c>
      <c r="N114" s="686">
        <v>-0.12798721914383124</v>
      </c>
      <c r="O114" s="686">
        <v>-0.12627461761093373</v>
      </c>
      <c r="P114" s="686">
        <v>-0.12600154689251872</v>
      </c>
      <c r="Q114" s="686">
        <v>-0.15193956854622098</v>
      </c>
      <c r="R114" s="686">
        <v>-0.18360068496766568</v>
      </c>
      <c r="S114" s="686">
        <v>-0.12764656982119282</v>
      </c>
      <c r="T114" s="686">
        <v>-8.0236111486263931E-2</v>
      </c>
      <c r="U114" s="686">
        <v>-8.4774183401057343E-2</v>
      </c>
      <c r="V114" s="686">
        <v>-5.8299696779471132E-2</v>
      </c>
      <c r="W114" s="686">
        <v>-6.2958170525374432E-2</v>
      </c>
      <c r="X114" s="686">
        <v>-5.0578474926114073E-2</v>
      </c>
      <c r="Y114" s="686">
        <v>-1.5861555259704677E-2</v>
      </c>
      <c r="Z114" s="686">
        <v>-5.5942114825773624E-2</v>
      </c>
      <c r="AA114" s="686">
        <v>-1.183936858453445E-2</v>
      </c>
      <c r="AB114" s="686">
        <v>-3.0158444515991922E-2</v>
      </c>
      <c r="AC114" s="686">
        <v>-3.1217791387661908E-2</v>
      </c>
      <c r="AD114" s="686">
        <v>-2.5284265994100882E-2</v>
      </c>
      <c r="AE114" s="686">
        <v>9.191917196805701E-3</v>
      </c>
      <c r="AF114" s="686">
        <v>-3.6247795930875938E-2</v>
      </c>
      <c r="AG114" s="686">
        <v>-4.11321892005682E-2</v>
      </c>
      <c r="AH114" s="686">
        <v>-3.2533612500302532E-2</v>
      </c>
      <c r="AI114" s="686">
        <v>-3.2107622933117912E-2</v>
      </c>
      <c r="AJ114" s="686">
        <v>-8.2274631685280986E-3</v>
      </c>
      <c r="AK114" s="686">
        <v>-3.6603370313068435E-2</v>
      </c>
      <c r="AL114" s="686">
        <v>8.8443889721412407E-3</v>
      </c>
      <c r="AM114" s="686">
        <v>2.2273084035008314E-2</v>
      </c>
      <c r="AN114" s="2"/>
      <c r="AO114" s="2"/>
      <c r="AP114" s="106"/>
      <c r="AQ114" s="107"/>
      <c r="AR114" s="2"/>
      <c r="AS114" s="2"/>
      <c r="AT114" s="108"/>
      <c r="AU114" s="109"/>
      <c r="AV114" s="107"/>
      <c r="AW114" s="2"/>
      <c r="AX114" s="2"/>
      <c r="AY114" s="110"/>
      <c r="AZ114" s="111"/>
      <c r="BA114" s="2"/>
      <c r="BB114" s="2"/>
      <c r="BC114" s="112"/>
      <c r="BD114" s="113"/>
      <c r="BE114" s="114"/>
      <c r="BF114" s="2"/>
      <c r="BG114" s="2"/>
      <c r="BH114" s="115"/>
      <c r="BI114" s="116"/>
      <c r="BJ114" s="2"/>
      <c r="BK114" s="2"/>
    </row>
    <row r="115" spans="1:63" ht="4.05" customHeight="1" x14ac:dyDescent="0.3">
      <c r="A115" s="1"/>
      <c r="B115" s="2"/>
      <c r="C115" s="2"/>
      <c r="D115" s="1"/>
      <c r="E115" s="2"/>
      <c r="F115" s="2"/>
      <c r="G115" s="2"/>
      <c r="H115" s="2"/>
      <c r="I115" s="2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2"/>
      <c r="AO115" s="2"/>
      <c r="AP115" s="54"/>
      <c r="AQ115" s="48"/>
      <c r="AR115" s="2"/>
      <c r="AS115" s="2"/>
      <c r="AT115" s="48"/>
      <c r="AU115" s="48"/>
      <c r="AV115" s="48"/>
      <c r="AW115" s="2"/>
      <c r="AX115" s="2"/>
      <c r="AY115" s="56"/>
      <c r="AZ115" s="128"/>
      <c r="BA115" s="2"/>
      <c r="BB115" s="2"/>
      <c r="BC115" s="27"/>
      <c r="BD115" s="27"/>
      <c r="BE115" s="27"/>
      <c r="BF115" s="2"/>
      <c r="BG115" s="2"/>
      <c r="BH115" s="58"/>
      <c r="BI115" s="53"/>
      <c r="BJ115" s="2"/>
      <c r="BK115" s="2"/>
    </row>
    <row r="116" spans="1:63" x14ac:dyDescent="0.3">
      <c r="A116" s="1"/>
      <c r="B116" s="2"/>
      <c r="C116" s="2" t="s">
        <v>38</v>
      </c>
      <c r="D116" s="2" t="s">
        <v>97</v>
      </c>
      <c r="E116" s="2"/>
      <c r="F116" s="2"/>
      <c r="G116" s="2"/>
      <c r="H116" s="2"/>
      <c r="I116" s="2"/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2"/>
      <c r="AO116" s="2"/>
      <c r="AP116" s="54">
        <v>0</v>
      </c>
      <c r="AQ116" s="48">
        <v>0</v>
      </c>
      <c r="AR116" s="2"/>
      <c r="AS116" s="2"/>
      <c r="AT116" s="48">
        <v>0</v>
      </c>
      <c r="AU116" s="48">
        <v>0</v>
      </c>
      <c r="AV116" s="48">
        <v>0</v>
      </c>
      <c r="AW116" s="2"/>
      <c r="AX116" s="2"/>
      <c r="AY116" s="56">
        <v>0</v>
      </c>
      <c r="AZ116" s="128">
        <v>0</v>
      </c>
      <c r="BA116" s="2"/>
      <c r="BB116" s="2"/>
      <c r="BC116" s="27">
        <v>0</v>
      </c>
      <c r="BD116" s="27">
        <v>0</v>
      </c>
      <c r="BE116" s="27">
        <v>0</v>
      </c>
      <c r="BF116" s="2"/>
      <c r="BG116" s="2"/>
      <c r="BH116" s="58">
        <v>0</v>
      </c>
      <c r="BI116" s="53">
        <v>0</v>
      </c>
      <c r="BJ116" s="2"/>
      <c r="BK116" s="2"/>
    </row>
    <row r="117" spans="1:63" ht="4.05" customHeight="1" x14ac:dyDescent="0.3">
      <c r="A117" s="1"/>
      <c r="B117" s="2"/>
      <c r="C117" s="2"/>
      <c r="D117" s="1"/>
      <c r="E117" s="2"/>
      <c r="F117" s="2"/>
      <c r="G117" s="2"/>
      <c r="H117" s="2"/>
      <c r="I117" s="2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2"/>
      <c r="AO117" s="2"/>
      <c r="AP117" s="54"/>
      <c r="AQ117" s="48"/>
      <c r="AR117" s="2"/>
      <c r="AS117" s="2"/>
      <c r="AT117" s="48"/>
      <c r="AU117" s="48"/>
      <c r="AV117" s="48"/>
      <c r="AW117" s="2"/>
      <c r="AX117" s="2"/>
      <c r="AY117" s="56"/>
      <c r="AZ117" s="128"/>
      <c r="BA117" s="2"/>
      <c r="BB117" s="2"/>
      <c r="BC117" s="27"/>
      <c r="BD117" s="27"/>
      <c r="BE117" s="27"/>
      <c r="BF117" s="2"/>
      <c r="BG117" s="2"/>
      <c r="BH117" s="58"/>
      <c r="BI117" s="53"/>
      <c r="BJ117" s="2"/>
      <c r="BK117" s="2"/>
    </row>
    <row r="118" spans="1:63" x14ac:dyDescent="0.3">
      <c r="A118" s="1"/>
      <c r="B118" s="2"/>
      <c r="C118" s="89" t="s">
        <v>22</v>
      </c>
      <c r="D118" s="90" t="s">
        <v>98</v>
      </c>
      <c r="E118" s="90"/>
      <c r="F118" s="90"/>
      <c r="G118" s="90"/>
      <c r="H118" s="90"/>
      <c r="I118" s="90"/>
      <c r="J118" s="144">
        <v>-3.9567711777438785</v>
      </c>
      <c r="K118" s="144">
        <v>-5.0537488265190076</v>
      </c>
      <c r="L118" s="144">
        <v>-3.8507160289113926</v>
      </c>
      <c r="M118" s="144">
        <v>-5.7433175077387464</v>
      </c>
      <c r="N118" s="144">
        <v>-5.321934874772599</v>
      </c>
      <c r="O118" s="144">
        <v>-5.7028391238643463</v>
      </c>
      <c r="P118" s="144">
        <v>-5.8467430444270034</v>
      </c>
      <c r="Q118" s="144">
        <v>-6.7814729480474867</v>
      </c>
      <c r="R118" s="144">
        <v>-7.9582616817145233</v>
      </c>
      <c r="S118" s="144">
        <v>-6.826558300072425</v>
      </c>
      <c r="T118" s="144">
        <v>-4.7700370760789772</v>
      </c>
      <c r="U118" s="144">
        <v>-4.8156016133417436</v>
      </c>
      <c r="V118" s="144">
        <v>-3.3910972349350135</v>
      </c>
      <c r="W118" s="144">
        <v>-3.501266085414636</v>
      </c>
      <c r="X118" s="144">
        <v>-3.4951341901559849</v>
      </c>
      <c r="Y118" s="144">
        <v>-1.0038334999662806</v>
      </c>
      <c r="Z118" s="144">
        <v>-3.5131490970499217</v>
      </c>
      <c r="AA118" s="144">
        <v>-0.7972239807465149</v>
      </c>
      <c r="AB118" s="144">
        <v>-1.8775887530911977</v>
      </c>
      <c r="AC118" s="144">
        <v>-1.930249957254059</v>
      </c>
      <c r="AD118" s="144">
        <v>-1.5061121372128385</v>
      </c>
      <c r="AE118" s="144">
        <v>0.57081465847285429</v>
      </c>
      <c r="AF118" s="144">
        <v>-2.6316289050753721</v>
      </c>
      <c r="AG118" s="144">
        <v>-3.0728906307750301</v>
      </c>
      <c r="AH118" s="144">
        <v>-2.306936075938296</v>
      </c>
      <c r="AI118" s="144">
        <v>-1.8611319798197217</v>
      </c>
      <c r="AJ118" s="144">
        <v>-0.55187864046218715</v>
      </c>
      <c r="AK118" s="144">
        <v>-2.4267380712364979</v>
      </c>
      <c r="AL118" s="144">
        <v>0.65136222582806158</v>
      </c>
      <c r="AM118" s="144">
        <v>1.6491017668189676</v>
      </c>
      <c r="AN118" s="2"/>
      <c r="AO118" s="2"/>
      <c r="AP118" s="95">
        <v>0.997739540990906</v>
      </c>
      <c r="AQ118" s="96">
        <v>1.5317737219448104</v>
      </c>
      <c r="AR118" s="2"/>
      <c r="AS118" s="2"/>
      <c r="AT118" s="97">
        <v>-3.6603370313068435E-2</v>
      </c>
      <c r="AU118" s="98">
        <v>8.8443889721412407E-3</v>
      </c>
      <c r="AV118" s="96">
        <v>2.2273084035008314E-2</v>
      </c>
      <c r="AW118" s="2"/>
      <c r="AX118" s="2"/>
      <c r="AY118" s="99">
        <v>1.3428695062867074E-2</v>
      </c>
      <c r="AZ118" s="100">
        <v>1.5183293164927327</v>
      </c>
      <c r="BA118" s="2"/>
      <c r="BB118" s="2"/>
      <c r="BC118" s="101">
        <v>-545.45697263126499</v>
      </c>
      <c r="BD118" s="102">
        <v>133.33924786654282</v>
      </c>
      <c r="BE118" s="103">
        <v>348.27914821942295</v>
      </c>
      <c r="BF118" s="2"/>
      <c r="BG118" s="2"/>
      <c r="BH118" s="104">
        <v>214.93990035288013</v>
      </c>
      <c r="BI118" s="105">
        <v>1.6119777469272223</v>
      </c>
      <c r="BJ118" s="2"/>
      <c r="BK118" s="2"/>
    </row>
    <row r="119" spans="1:63" x14ac:dyDescent="0.3">
      <c r="A119" s="1"/>
      <c r="B119" s="2"/>
      <c r="C119" s="91"/>
      <c r="D119" s="92" t="s">
        <v>96</v>
      </c>
      <c r="E119" s="93"/>
      <c r="F119" s="93"/>
      <c r="G119" s="93"/>
      <c r="H119" s="93"/>
      <c r="I119" s="93"/>
      <c r="J119" s="686">
        <v>-9.4611047032418696E-2</v>
      </c>
      <c r="K119" s="686">
        <v>-0.13215089187793319</v>
      </c>
      <c r="L119" s="686">
        <v>-8.7199049726697259E-2</v>
      </c>
      <c r="M119" s="686">
        <v>-0.14470907130161439</v>
      </c>
      <c r="N119" s="686">
        <v>-0.12798721914383124</v>
      </c>
      <c r="O119" s="686">
        <v>-0.12627461761093373</v>
      </c>
      <c r="P119" s="686">
        <v>-0.12600154689251872</v>
      </c>
      <c r="Q119" s="686">
        <v>-0.15193956854622098</v>
      </c>
      <c r="R119" s="686">
        <v>-0.18360068496766568</v>
      </c>
      <c r="S119" s="686">
        <v>-0.12764656982119282</v>
      </c>
      <c r="T119" s="686">
        <v>-8.0236111486263931E-2</v>
      </c>
      <c r="U119" s="686">
        <v>-8.4774183401057343E-2</v>
      </c>
      <c r="V119" s="686">
        <v>-5.8299696779471132E-2</v>
      </c>
      <c r="W119" s="686">
        <v>-6.2958170525374432E-2</v>
      </c>
      <c r="X119" s="686">
        <v>-5.0578474926114073E-2</v>
      </c>
      <c r="Y119" s="686">
        <v>-1.5861555259704677E-2</v>
      </c>
      <c r="Z119" s="686">
        <v>-5.5942114825773624E-2</v>
      </c>
      <c r="AA119" s="686">
        <v>-1.183936858453445E-2</v>
      </c>
      <c r="AB119" s="686">
        <v>-3.0158444515991922E-2</v>
      </c>
      <c r="AC119" s="686">
        <v>-3.1217791387661908E-2</v>
      </c>
      <c r="AD119" s="686">
        <v>-2.5284265994100882E-2</v>
      </c>
      <c r="AE119" s="686">
        <v>9.191917196805701E-3</v>
      </c>
      <c r="AF119" s="686">
        <v>-3.6247795930875938E-2</v>
      </c>
      <c r="AG119" s="686">
        <v>-4.11321892005682E-2</v>
      </c>
      <c r="AH119" s="686">
        <v>-3.2533612500302532E-2</v>
      </c>
      <c r="AI119" s="686">
        <v>-3.2107622933117912E-2</v>
      </c>
      <c r="AJ119" s="686">
        <v>-8.2274631685280986E-3</v>
      </c>
      <c r="AK119" s="686">
        <v>-3.6603370313068435E-2</v>
      </c>
      <c r="AL119" s="686">
        <v>8.8443889721412407E-3</v>
      </c>
      <c r="AM119" s="686">
        <v>2.2273084035008314E-2</v>
      </c>
      <c r="AN119" s="2"/>
      <c r="AO119" s="2"/>
      <c r="AP119" s="106"/>
      <c r="AQ119" s="107"/>
      <c r="AR119" s="2"/>
      <c r="AS119" s="2"/>
      <c r="AT119" s="108"/>
      <c r="AU119" s="109"/>
      <c r="AV119" s="107"/>
      <c r="AW119" s="2"/>
      <c r="AX119" s="2"/>
      <c r="AY119" s="110"/>
      <c r="AZ119" s="111"/>
      <c r="BA119" s="2"/>
      <c r="BB119" s="2"/>
      <c r="BC119" s="112"/>
      <c r="BD119" s="113"/>
      <c r="BE119" s="114"/>
      <c r="BF119" s="2"/>
      <c r="BG119" s="2"/>
      <c r="BH119" s="115"/>
      <c r="BI119" s="116"/>
      <c r="BJ119" s="2"/>
      <c r="BK119" s="2"/>
    </row>
    <row r="120" spans="1:63" ht="4.05" customHeight="1" x14ac:dyDescent="0.3">
      <c r="A120" s="1"/>
      <c r="B120" s="2"/>
      <c r="C120" s="2"/>
      <c r="D120" s="1"/>
      <c r="E120" s="2"/>
      <c r="F120" s="2"/>
      <c r="G120" s="2"/>
      <c r="H120" s="2"/>
      <c r="I120" s="2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2"/>
      <c r="AO120" s="2"/>
      <c r="AP120" s="54"/>
      <c r="AQ120" s="48"/>
      <c r="AR120" s="2"/>
      <c r="AS120" s="2"/>
      <c r="AT120" s="48"/>
      <c r="AU120" s="48"/>
      <c r="AV120" s="48"/>
      <c r="AW120" s="2"/>
      <c r="AX120" s="2"/>
      <c r="AY120" s="56"/>
      <c r="AZ120" s="128"/>
      <c r="BA120" s="2"/>
      <c r="BB120" s="2"/>
      <c r="BC120" s="27"/>
      <c r="BD120" s="27"/>
      <c r="BE120" s="27"/>
      <c r="BF120" s="2"/>
      <c r="BG120" s="2"/>
      <c r="BH120" s="58"/>
      <c r="BI120" s="53"/>
      <c r="BJ120" s="2"/>
      <c r="BK120" s="2"/>
    </row>
    <row r="121" spans="1:63" x14ac:dyDescent="0.3">
      <c r="A121" s="1"/>
      <c r="B121" s="2"/>
      <c r="C121" s="2" t="s">
        <v>38</v>
      </c>
      <c r="D121" s="2" t="s">
        <v>99</v>
      </c>
      <c r="E121" s="2"/>
      <c r="F121" s="2"/>
      <c r="G121" s="2"/>
      <c r="H121" s="2"/>
      <c r="I121" s="2"/>
      <c r="J121" s="40">
        <v>-0.83442463136844136</v>
      </c>
      <c r="K121" s="40">
        <v>-0.80163220362697052</v>
      </c>
      <c r="L121" s="40">
        <v>-0.69834911115940446</v>
      </c>
      <c r="M121" s="40">
        <v>-0.85534202776515922</v>
      </c>
      <c r="N121" s="40">
        <v>-1.6437514061009142</v>
      </c>
      <c r="O121" s="40">
        <v>-1.3860105291257063</v>
      </c>
      <c r="P121" s="40">
        <v>-1.2768454696547618</v>
      </c>
      <c r="Q121" s="40">
        <v>-1.0562081107353669</v>
      </c>
      <c r="R121" s="40">
        <v>-1.1690372510340443</v>
      </c>
      <c r="S121" s="40">
        <v>-1.2467637653815491</v>
      </c>
      <c r="T121" s="40">
        <v>-1.1204783803242813</v>
      </c>
      <c r="U121" s="40">
        <v>-1.2336210319218399</v>
      </c>
      <c r="V121" s="40">
        <v>-1.6162922061006451</v>
      </c>
      <c r="W121" s="40">
        <v>-1.4366760685512203</v>
      </c>
      <c r="X121" s="40">
        <v>-1.8392458917883512</v>
      </c>
      <c r="Y121" s="40">
        <v>-1.394578991981807</v>
      </c>
      <c r="Z121" s="40">
        <v>-1.4498426515449439</v>
      </c>
      <c r="AA121" s="40">
        <v>-1.6575888627079627</v>
      </c>
      <c r="AB121" s="40">
        <v>-1.3214899207836477</v>
      </c>
      <c r="AC121" s="40">
        <v>-1.3914113328259754</v>
      </c>
      <c r="AD121" s="40">
        <v>-1.4645439720927786</v>
      </c>
      <c r="AE121" s="40">
        <v>-1.213975373312778</v>
      </c>
      <c r="AF121" s="40">
        <v>-1.5077243083442138</v>
      </c>
      <c r="AG121" s="40">
        <v>-0.92185070446896833</v>
      </c>
      <c r="AH121" s="40">
        <v>-0.89389398507941742</v>
      </c>
      <c r="AI121" s="40">
        <v>-0.73691065373763465</v>
      </c>
      <c r="AJ121" s="40">
        <v>-0.88092560663289632</v>
      </c>
      <c r="AK121" s="40">
        <v>-0.77688577475358989</v>
      </c>
      <c r="AL121" s="40">
        <v>-0.94798837644735023</v>
      </c>
      <c r="AM121" s="40">
        <v>-0.93399268734732421</v>
      </c>
      <c r="AN121" s="2"/>
      <c r="AO121" s="2"/>
      <c r="AP121" s="54">
        <v>1.3995689100026021E-2</v>
      </c>
      <c r="AQ121" s="55">
        <v>1.4763566144635445E-2</v>
      </c>
      <c r="AR121" s="2"/>
      <c r="AS121" s="2"/>
      <c r="AT121" s="55">
        <v>-1.1718049855199815E-2</v>
      </c>
      <c r="AU121" s="55">
        <v>-1.2872066585854222E-2</v>
      </c>
      <c r="AV121" s="55">
        <v>-1.2614683964287976E-2</v>
      </c>
      <c r="AW121" s="2"/>
      <c r="AX121" s="2"/>
      <c r="AY121" s="56">
        <v>2.5738262156624683E-4</v>
      </c>
      <c r="AZ121" s="57">
        <v>1.9995438949103779E-2</v>
      </c>
      <c r="BA121" s="2"/>
      <c r="BB121" s="2"/>
      <c r="BC121" s="27">
        <v>-174.62031349822203</v>
      </c>
      <c r="BD121" s="27">
        <v>-194.06108013251796</v>
      </c>
      <c r="BE121" s="27">
        <v>-197.2529434735637</v>
      </c>
      <c r="BF121" s="2"/>
      <c r="BG121" s="2"/>
      <c r="BH121" s="58">
        <v>-3.191863341045746</v>
      </c>
      <c r="BI121" s="59">
        <v>-1.644772531857561E-2</v>
      </c>
      <c r="BJ121" s="2"/>
      <c r="BK121" s="2"/>
    </row>
    <row r="122" spans="1:63" x14ac:dyDescent="0.3">
      <c r="A122" s="1"/>
      <c r="B122" s="2"/>
      <c r="C122" s="2"/>
      <c r="D122" s="173" t="s">
        <v>100</v>
      </c>
      <c r="E122" s="2"/>
      <c r="F122" s="2"/>
      <c r="G122" s="2"/>
      <c r="H122" s="2"/>
      <c r="I122" s="2"/>
      <c r="J122" s="10">
        <v>0.30537977506153746</v>
      </c>
      <c r="K122" s="10">
        <v>0.25169974923317012</v>
      </c>
      <c r="L122" s="10">
        <v>0.27048745898076715</v>
      </c>
      <c r="M122" s="10">
        <v>0.19146447976334238</v>
      </c>
      <c r="N122" s="10">
        <v>0.18454781815820814</v>
      </c>
      <c r="O122" s="10">
        <v>0.2358509528673067</v>
      </c>
      <c r="P122" s="10">
        <v>0.26757342181686977</v>
      </c>
      <c r="Q122" s="10">
        <v>1.2756590881240499</v>
      </c>
      <c r="R122" s="10">
        <v>1.260158619732161</v>
      </c>
      <c r="S122" s="10">
        <v>1.3289621331666075</v>
      </c>
      <c r="T122" s="10">
        <v>1.2942238677533622</v>
      </c>
      <c r="U122" s="10">
        <v>1.3489651599589607</v>
      </c>
      <c r="V122" s="10">
        <v>1.1195945118838777</v>
      </c>
      <c r="W122" s="10">
        <v>1.0553548860602369</v>
      </c>
      <c r="X122" s="10">
        <v>0.98085317671068584</v>
      </c>
      <c r="Y122" s="10">
        <v>1.37979688379873</v>
      </c>
      <c r="Z122" s="10">
        <v>1.4356741211763724</v>
      </c>
      <c r="AA122" s="10">
        <v>1.0298602872683629</v>
      </c>
      <c r="AB122" s="10">
        <v>1.0974420780886365</v>
      </c>
      <c r="AC122" s="10">
        <v>0.95504329426686996</v>
      </c>
      <c r="AD122" s="10">
        <v>1.1076668644631775</v>
      </c>
      <c r="AE122" s="10">
        <v>1.1655562052597035</v>
      </c>
      <c r="AF122" s="10">
        <v>0.95071778078884461</v>
      </c>
      <c r="AG122" s="10">
        <v>1.050164491897742</v>
      </c>
      <c r="AH122" s="10">
        <v>1.0215040311834338</v>
      </c>
      <c r="AI122" s="10">
        <v>0.88876432780279813</v>
      </c>
      <c r="AJ122" s="10">
        <v>0.91321673753116683</v>
      </c>
      <c r="AK122" s="10">
        <v>0.71408489668284403</v>
      </c>
      <c r="AL122" s="10">
        <v>0.77624128143533877</v>
      </c>
      <c r="AM122" s="10">
        <v>0.8024334779753618</v>
      </c>
      <c r="AN122" s="2"/>
      <c r="AO122" s="2"/>
      <c r="AP122" s="54">
        <v>2.6192196540023027E-2</v>
      </c>
      <c r="AQ122" s="55">
        <v>3.374233909795591E-2</v>
      </c>
      <c r="AR122" s="2"/>
      <c r="AS122" s="2"/>
      <c r="AT122" s="55">
        <v>1.0770801438382379E-2</v>
      </c>
      <c r="AU122" s="55">
        <v>1.054003372780744E-2</v>
      </c>
      <c r="AV122" s="55">
        <v>1.083782010732102E-2</v>
      </c>
      <c r="AW122" s="2"/>
      <c r="AX122" s="2"/>
      <c r="AY122" s="56">
        <v>2.9778637951357982E-4</v>
      </c>
      <c r="AZ122" s="57">
        <v>2.825288677473008E-2</v>
      </c>
      <c r="BA122" s="2"/>
      <c r="BB122" s="2"/>
      <c r="BC122" s="27">
        <v>160.50458455447156</v>
      </c>
      <c r="BD122" s="27">
        <v>158.90302588236207</v>
      </c>
      <c r="BE122" s="27">
        <v>169.46852755551464</v>
      </c>
      <c r="BF122" s="2"/>
      <c r="BG122" s="2"/>
      <c r="BH122" s="58">
        <v>10.565501673152568</v>
      </c>
      <c r="BI122" s="59">
        <v>6.6490248467479418E-2</v>
      </c>
      <c r="BJ122" s="2"/>
      <c r="BK122" s="2"/>
    </row>
    <row r="123" spans="1:63" x14ac:dyDescent="0.3">
      <c r="A123" s="1"/>
      <c r="B123" s="2"/>
      <c r="C123" s="2"/>
      <c r="D123" s="173" t="s">
        <v>79</v>
      </c>
      <c r="E123" s="2"/>
      <c r="F123" s="2"/>
      <c r="G123" s="2"/>
      <c r="H123" s="2"/>
      <c r="I123" s="2"/>
      <c r="J123" s="10">
        <v>-1.1398044064299788</v>
      </c>
      <c r="K123" s="10">
        <v>-1.0533319528601406</v>
      </c>
      <c r="L123" s="10">
        <v>-0.96883657014017166</v>
      </c>
      <c r="M123" s="10">
        <v>-1.0468065075285016</v>
      </c>
      <c r="N123" s="10">
        <v>-1.8282992242591223</v>
      </c>
      <c r="O123" s="10">
        <v>-1.6218614819930131</v>
      </c>
      <c r="P123" s="10">
        <v>-1.5444188914716315</v>
      </c>
      <c r="Q123" s="10">
        <v>-2.3318671988594168</v>
      </c>
      <c r="R123" s="10">
        <v>-2.4291958707662054</v>
      </c>
      <c r="S123" s="10">
        <v>-2.5757258985481566</v>
      </c>
      <c r="T123" s="10">
        <v>-2.4147022480776434</v>
      </c>
      <c r="U123" s="10">
        <v>-2.5825861918808006</v>
      </c>
      <c r="V123" s="10">
        <v>-2.7358867179845228</v>
      </c>
      <c r="W123" s="10">
        <v>-2.4920309546114572</v>
      </c>
      <c r="X123" s="10">
        <v>-2.820099068499037</v>
      </c>
      <c r="Y123" s="10">
        <v>-2.774375875780537</v>
      </c>
      <c r="Z123" s="10">
        <v>-2.8855167727213162</v>
      </c>
      <c r="AA123" s="10">
        <v>-2.6874491499763256</v>
      </c>
      <c r="AB123" s="10">
        <v>-2.4189319988722842</v>
      </c>
      <c r="AC123" s="10">
        <v>-2.3464546270928452</v>
      </c>
      <c r="AD123" s="10">
        <v>-2.5722108365559562</v>
      </c>
      <c r="AE123" s="10">
        <v>-2.3795315785724815</v>
      </c>
      <c r="AF123" s="10">
        <v>-2.4584420891330585</v>
      </c>
      <c r="AG123" s="10">
        <v>-1.9720151963667103</v>
      </c>
      <c r="AH123" s="10">
        <v>-1.9153980162628512</v>
      </c>
      <c r="AI123" s="10">
        <v>-1.6256749815404328</v>
      </c>
      <c r="AJ123" s="10">
        <v>-1.7941423441640632</v>
      </c>
      <c r="AK123" s="10">
        <v>-1.4909706714364339</v>
      </c>
      <c r="AL123" s="10">
        <v>-1.724229657882689</v>
      </c>
      <c r="AM123" s="10">
        <v>-1.736426165322686</v>
      </c>
      <c r="AN123" s="2"/>
      <c r="AO123" s="2"/>
      <c r="AP123" s="54">
        <v>-1.2196507439997006E-2</v>
      </c>
      <c r="AQ123" s="55">
        <v>-7.0735979886658558E-3</v>
      </c>
      <c r="AR123" s="2"/>
      <c r="AS123" s="2"/>
      <c r="AT123" s="55">
        <v>-2.2488851293582194E-2</v>
      </c>
      <c r="AU123" s="55">
        <v>-2.3412100313661664E-2</v>
      </c>
      <c r="AV123" s="55">
        <v>-2.3452504071608996E-2</v>
      </c>
      <c r="AW123" s="2"/>
      <c r="AX123" s="2"/>
      <c r="AY123" s="56">
        <v>-4.0403757947331254E-5</v>
      </c>
      <c r="AZ123" s="57">
        <v>-1.7257639172062853E-3</v>
      </c>
      <c r="BA123" s="2"/>
      <c r="BB123" s="2"/>
      <c r="BC123" s="27">
        <v>-335.12489805269365</v>
      </c>
      <c r="BD123" s="27">
        <v>-352.96410601488003</v>
      </c>
      <c r="BE123" s="27">
        <v>-366.72147102907837</v>
      </c>
      <c r="BF123" s="2"/>
      <c r="BG123" s="2"/>
      <c r="BH123" s="58">
        <v>-13.757365014198342</v>
      </c>
      <c r="BI123" s="59">
        <v>-3.8976668674684918E-2</v>
      </c>
      <c r="BJ123" s="2"/>
      <c r="BK123" s="2"/>
    </row>
    <row r="124" spans="1:63" x14ac:dyDescent="0.3">
      <c r="A124" s="1"/>
      <c r="B124" s="2"/>
      <c r="C124" s="2"/>
      <c r="D124" s="173"/>
      <c r="E124" s="2" t="s">
        <v>149</v>
      </c>
      <c r="F124" s="2"/>
      <c r="G124" s="2"/>
      <c r="H124" s="2"/>
      <c r="I124" s="2"/>
      <c r="J124" s="10">
        <v>-1.1398044064299788</v>
      </c>
      <c r="K124" s="10">
        <v>-1.0533319528601406</v>
      </c>
      <c r="L124" s="10">
        <v>-0.96883657014017166</v>
      </c>
      <c r="M124" s="10">
        <v>-1.0468065075285016</v>
      </c>
      <c r="N124" s="10">
        <v>-1.8282992242591223</v>
      </c>
      <c r="O124" s="10">
        <v>-1.6218614819930131</v>
      </c>
      <c r="P124" s="10">
        <v>-1.5277875649874917</v>
      </c>
      <c r="Q124" s="10">
        <v>-2.1938481147415412</v>
      </c>
      <c r="R124" s="10">
        <v>-2.2611480687241494</v>
      </c>
      <c r="S124" s="10">
        <v>-2.4149965291917472</v>
      </c>
      <c r="T124" s="10">
        <v>-2.2529218719580686</v>
      </c>
      <c r="U124" s="10">
        <v>-2.4191805933171668</v>
      </c>
      <c r="V124" s="10">
        <v>-2.5659415463415494</v>
      </c>
      <c r="W124" s="10">
        <v>-2.3229114993676521</v>
      </c>
      <c r="X124" s="10">
        <v>-2.6481409502383957</v>
      </c>
      <c r="Y124" s="10">
        <v>-2.5917376444256592</v>
      </c>
      <c r="Z124" s="10">
        <v>-2.7008645086333267</v>
      </c>
      <c r="AA124" s="10">
        <v>-2.4987583917816347</v>
      </c>
      <c r="AB124" s="10">
        <v>-1.4124808133910438</v>
      </c>
      <c r="AC124" s="10">
        <v>-2.4934726382546919</v>
      </c>
      <c r="AD124" s="10">
        <v>-2.7290646659837066</v>
      </c>
      <c r="AE124" s="10">
        <v>-2.5113461086435582</v>
      </c>
      <c r="AF124" s="10">
        <v>-1.0515839043137636</v>
      </c>
      <c r="AG124" s="10">
        <v>-0.93111849558440551</v>
      </c>
      <c r="AH124" s="10">
        <v>-0.88815579412708756</v>
      </c>
      <c r="AI124" s="10">
        <v>-0.754159710221466</v>
      </c>
      <c r="AJ124" s="10">
        <v>-0.78554010600007906</v>
      </c>
      <c r="AK124" s="10">
        <v>-0.54537632511132239</v>
      </c>
      <c r="AL124" s="10">
        <v>-0.69715459165565041</v>
      </c>
      <c r="AM124" s="10">
        <v>-0.6453725943631633</v>
      </c>
      <c r="AN124" s="2"/>
      <c r="AO124" s="2"/>
      <c r="AP124" s="54">
        <v>5.1781997292487114E-2</v>
      </c>
      <c r="AQ124" s="55">
        <v>7.4276204893826608E-2</v>
      </c>
      <c r="AR124" s="2"/>
      <c r="AS124" s="2"/>
      <c r="AT124" s="55">
        <v>-8.2261088762078764E-3</v>
      </c>
      <c r="AU124" s="55">
        <v>-9.4661712605122166E-3</v>
      </c>
      <c r="AV124" s="55">
        <v>-8.7165257580613838E-3</v>
      </c>
      <c r="AW124" s="2"/>
      <c r="AX124" s="2"/>
      <c r="AY124" s="56">
        <v>7.4964550245083285E-4</v>
      </c>
      <c r="AZ124" s="57">
        <v>7.9192049437976184E-2</v>
      </c>
      <c r="BA124" s="2"/>
      <c r="BB124" s="2"/>
      <c r="BC124" s="27">
        <v>-122.58402452490952</v>
      </c>
      <c r="BD124" s="27">
        <v>-142.7133248015661</v>
      </c>
      <c r="BE124" s="27">
        <v>-136.29833038292784</v>
      </c>
      <c r="BF124" s="2"/>
      <c r="BG124" s="2"/>
      <c r="BH124" s="58">
        <v>6.4149944186382584</v>
      </c>
      <c r="BI124" s="59">
        <v>4.4950213496587683E-2</v>
      </c>
      <c r="BJ124" s="2"/>
      <c r="BK124" s="2"/>
    </row>
    <row r="125" spans="1:63" x14ac:dyDescent="0.3">
      <c r="A125" s="1"/>
      <c r="B125" s="2"/>
      <c r="C125" s="2"/>
      <c r="D125" s="173"/>
      <c r="E125" s="2" t="s">
        <v>150</v>
      </c>
      <c r="F125" s="2"/>
      <c r="G125" s="2"/>
      <c r="H125" s="2"/>
      <c r="I125" s="2"/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-1.66313264841398E-2</v>
      </c>
      <c r="Q125" s="10">
        <v>-0.13801908411787578</v>
      </c>
      <c r="R125" s="10">
        <v>-0.16804780204205594</v>
      </c>
      <c r="S125" s="10">
        <v>-0.16072936935640944</v>
      </c>
      <c r="T125" s="10">
        <v>-0.16178037611957491</v>
      </c>
      <c r="U125" s="10">
        <v>-0.16340559856363382</v>
      </c>
      <c r="V125" s="10">
        <v>-0.16994517164297321</v>
      </c>
      <c r="W125" s="10">
        <v>-0.16911945524380531</v>
      </c>
      <c r="X125" s="10">
        <v>-0.17195811826064125</v>
      </c>
      <c r="Y125" s="10">
        <v>-0.18263823135487783</v>
      </c>
      <c r="Z125" s="10">
        <v>-0.18465226408798954</v>
      </c>
      <c r="AA125" s="10">
        <v>-0.18869075819469061</v>
      </c>
      <c r="AB125" s="10">
        <v>-1.0064511854812406</v>
      </c>
      <c r="AC125" s="10">
        <v>0.14701801116184671</v>
      </c>
      <c r="AD125" s="10">
        <v>0.1568538294277502</v>
      </c>
      <c r="AE125" s="10">
        <v>0.13181453007107646</v>
      </c>
      <c r="AF125" s="10">
        <v>-1.4068581848192949</v>
      </c>
      <c r="AG125" s="10">
        <v>-1.0408967007823047</v>
      </c>
      <c r="AH125" s="10">
        <v>-1.0272422221357638</v>
      </c>
      <c r="AI125" s="10">
        <v>-0.87151527131896678</v>
      </c>
      <c r="AJ125" s="10">
        <v>-1.0086022381639841</v>
      </c>
      <c r="AK125" s="10">
        <v>-0.94559434632511141</v>
      </c>
      <c r="AL125" s="10">
        <v>-1.0270750662270387</v>
      </c>
      <c r="AM125" s="10">
        <v>-1.0910535709595228</v>
      </c>
      <c r="AN125" s="2"/>
      <c r="AO125" s="2"/>
      <c r="AP125" s="54">
        <v>-6.3978504732484121E-2</v>
      </c>
      <c r="AQ125" s="55">
        <v>-6.2291946164664692E-2</v>
      </c>
      <c r="AR125" s="2"/>
      <c r="AS125" s="2"/>
      <c r="AT125" s="55">
        <v>-1.4262742417374316E-2</v>
      </c>
      <c r="AU125" s="55">
        <v>-1.3945929053149448E-2</v>
      </c>
      <c r="AV125" s="55">
        <v>-1.4735978313547613E-2</v>
      </c>
      <c r="AW125" s="2"/>
      <c r="AX125" s="2"/>
      <c r="AY125" s="56">
        <v>-7.9004926039816584E-4</v>
      </c>
      <c r="AZ125" s="57">
        <v>-5.6650887681071835E-2</v>
      </c>
      <c r="BA125" s="2"/>
      <c r="BB125" s="2"/>
      <c r="BC125" s="27">
        <v>-212.5408735277841</v>
      </c>
      <c r="BD125" s="27">
        <v>-210.25078121331396</v>
      </c>
      <c r="BE125" s="27">
        <v>-230.42314064615053</v>
      </c>
      <c r="BF125" s="2"/>
      <c r="BG125" s="2"/>
      <c r="BH125" s="58">
        <v>-20.172359432836572</v>
      </c>
      <c r="BI125" s="59">
        <v>-9.5944278144537876E-2</v>
      </c>
      <c r="BJ125" s="2"/>
      <c r="BK125" s="2"/>
    </row>
    <row r="126" spans="1:63" x14ac:dyDescent="0.3">
      <c r="A126" s="1"/>
      <c r="B126" s="2"/>
      <c r="C126" s="2"/>
      <c r="D126" s="173"/>
      <c r="E126" s="2" t="s">
        <v>151</v>
      </c>
      <c r="F126" s="2"/>
      <c r="G126" s="2"/>
      <c r="H126" s="2"/>
      <c r="I126" s="2"/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2"/>
      <c r="AO126" s="2"/>
      <c r="AP126" s="54">
        <v>0</v>
      </c>
      <c r="AQ126" s="55">
        <v>0</v>
      </c>
      <c r="AR126" s="2"/>
      <c r="AS126" s="2"/>
      <c r="AT126" s="55">
        <v>0</v>
      </c>
      <c r="AU126" s="55">
        <v>0</v>
      </c>
      <c r="AV126" s="55">
        <v>0</v>
      </c>
      <c r="AW126" s="2"/>
      <c r="AX126" s="2"/>
      <c r="AY126" s="56">
        <v>0</v>
      </c>
      <c r="AZ126" s="57">
        <v>0</v>
      </c>
      <c r="BA126" s="2"/>
      <c r="BB126" s="2"/>
      <c r="BC126" s="27">
        <v>0</v>
      </c>
      <c r="BD126" s="27">
        <v>0</v>
      </c>
      <c r="BE126" s="27">
        <v>0</v>
      </c>
      <c r="BF126" s="2"/>
      <c r="BG126" s="2"/>
      <c r="BH126" s="58">
        <v>0</v>
      </c>
      <c r="BI126" s="59">
        <v>0</v>
      </c>
      <c r="BJ126" s="2"/>
      <c r="BK126" s="2"/>
    </row>
    <row r="127" spans="1:63" x14ac:dyDescent="0.3">
      <c r="A127" s="1"/>
      <c r="B127" s="2"/>
      <c r="C127" s="2"/>
      <c r="D127" s="173"/>
      <c r="E127" s="2" t="s">
        <v>152</v>
      </c>
      <c r="F127" s="2"/>
      <c r="G127" s="2"/>
      <c r="H127" s="2"/>
      <c r="I127" s="2"/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2"/>
      <c r="AO127" s="2"/>
      <c r="AP127" s="54">
        <v>0</v>
      </c>
      <c r="AQ127" s="55">
        <v>0</v>
      </c>
      <c r="AR127" s="2"/>
      <c r="AS127" s="2"/>
      <c r="AT127" s="55">
        <v>0</v>
      </c>
      <c r="AU127" s="55">
        <v>0</v>
      </c>
      <c r="AV127" s="55">
        <v>0</v>
      </c>
      <c r="AW127" s="2"/>
      <c r="AX127" s="2"/>
      <c r="AY127" s="56">
        <v>0</v>
      </c>
      <c r="AZ127" s="57">
        <v>0</v>
      </c>
      <c r="BA127" s="2"/>
      <c r="BB127" s="2"/>
      <c r="BC127" s="27">
        <v>0</v>
      </c>
      <c r="BD127" s="27">
        <v>0</v>
      </c>
      <c r="BE127" s="27">
        <v>0</v>
      </c>
      <c r="BF127" s="2"/>
      <c r="BG127" s="2"/>
      <c r="BH127" s="58">
        <v>0</v>
      </c>
      <c r="BI127" s="59">
        <v>0</v>
      </c>
      <c r="BJ127" s="2"/>
      <c r="BK127" s="2"/>
    </row>
    <row r="128" spans="1:63" ht="4.05" customHeight="1" x14ac:dyDescent="0.3">
      <c r="A128" s="1"/>
      <c r="B128" s="2"/>
      <c r="C128" s="2"/>
      <c r="D128" s="60"/>
      <c r="E128" s="2"/>
      <c r="F128" s="2"/>
      <c r="G128" s="2"/>
      <c r="H128" s="2"/>
      <c r="I128" s="2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2"/>
      <c r="AO128" s="2"/>
      <c r="AP128" s="54"/>
      <c r="AQ128" s="55"/>
      <c r="AR128" s="2"/>
      <c r="AS128" s="2"/>
      <c r="AT128" s="55"/>
      <c r="AU128" s="55"/>
      <c r="AV128" s="55"/>
      <c r="AW128" s="2"/>
      <c r="AX128" s="2"/>
      <c r="AY128" s="56"/>
      <c r="AZ128" s="57"/>
      <c r="BA128" s="2"/>
      <c r="BB128" s="2"/>
      <c r="BC128" s="27"/>
      <c r="BD128" s="27"/>
      <c r="BE128" s="27"/>
      <c r="BF128" s="2"/>
      <c r="BG128" s="2"/>
      <c r="BH128" s="58"/>
      <c r="BI128" s="59"/>
      <c r="BJ128" s="2"/>
      <c r="BK128" s="2"/>
    </row>
    <row r="129" spans="1:63" x14ac:dyDescent="0.3">
      <c r="A129" s="1"/>
      <c r="B129" s="2"/>
      <c r="C129" s="89" t="s">
        <v>22</v>
      </c>
      <c r="D129" s="90" t="s">
        <v>101</v>
      </c>
      <c r="E129" s="90"/>
      <c r="F129" s="90"/>
      <c r="G129" s="90"/>
      <c r="H129" s="90"/>
      <c r="I129" s="90"/>
      <c r="J129" s="144">
        <v>-4.7911958091123203</v>
      </c>
      <c r="K129" s="144">
        <v>-5.8553810301459777</v>
      </c>
      <c r="L129" s="144">
        <v>-4.5490651400707973</v>
      </c>
      <c r="M129" s="144">
        <v>-6.5986595355039057</v>
      </c>
      <c r="N129" s="144">
        <v>-6.9656862808735127</v>
      </c>
      <c r="O129" s="144">
        <v>-7.0888496529900529</v>
      </c>
      <c r="P129" s="144">
        <v>-7.1235885140817654</v>
      </c>
      <c r="Q129" s="144">
        <v>-7.837681058782854</v>
      </c>
      <c r="R129" s="144">
        <v>-9.1272989327485679</v>
      </c>
      <c r="S129" s="144">
        <v>-8.0733220654539739</v>
      </c>
      <c r="T129" s="144">
        <v>-5.8905154564032589</v>
      </c>
      <c r="U129" s="144">
        <v>-6.0492226452635833</v>
      </c>
      <c r="V129" s="144">
        <v>-5.0073894410356585</v>
      </c>
      <c r="W129" s="144">
        <v>-4.9379421539658566</v>
      </c>
      <c r="X129" s="144">
        <v>-5.3343800819443361</v>
      </c>
      <c r="Y129" s="144">
        <v>-2.3984124919480876</v>
      </c>
      <c r="Z129" s="144">
        <v>-4.9629917485948658</v>
      </c>
      <c r="AA129" s="144">
        <v>-2.4548128434544774</v>
      </c>
      <c r="AB129" s="144">
        <v>-3.1990786738748453</v>
      </c>
      <c r="AC129" s="144">
        <v>-3.3216612900800344</v>
      </c>
      <c r="AD129" s="144">
        <v>-2.970656109305617</v>
      </c>
      <c r="AE129" s="144">
        <v>-0.64316071483992376</v>
      </c>
      <c r="AF129" s="144">
        <v>-4.1393532134195858</v>
      </c>
      <c r="AG129" s="144">
        <v>-3.9947413352439982</v>
      </c>
      <c r="AH129" s="144">
        <v>-3.2008300610177134</v>
      </c>
      <c r="AI129" s="144">
        <v>-2.5980426335573563</v>
      </c>
      <c r="AJ129" s="144">
        <v>-1.4328042470950835</v>
      </c>
      <c r="AK129" s="144">
        <v>-3.2036238459900876</v>
      </c>
      <c r="AL129" s="144">
        <v>-0.29662615061928865</v>
      </c>
      <c r="AM129" s="144">
        <v>0.71510907947164337</v>
      </c>
      <c r="AN129" s="2"/>
      <c r="AO129" s="2"/>
      <c r="AP129" s="95">
        <v>1.0117352300909319</v>
      </c>
      <c r="AQ129" s="96">
        <v>3.4108092896686837</v>
      </c>
      <c r="AR129" s="2"/>
      <c r="AS129" s="2"/>
      <c r="AT129" s="97">
        <v>-4.8321420168268243E-2</v>
      </c>
      <c r="AU129" s="98">
        <v>-4.0276776137129818E-3</v>
      </c>
      <c r="AV129" s="96">
        <v>9.6584000707203386E-3</v>
      </c>
      <c r="AW129" s="2"/>
      <c r="AX129" s="2"/>
      <c r="AY129" s="99">
        <v>1.368607768443332E-2</v>
      </c>
      <c r="AZ129" s="100">
        <v>3.398007238175297</v>
      </c>
      <c r="BA129" s="2"/>
      <c r="BB129" s="2"/>
      <c r="BC129" s="101">
        <v>-720.07728612948699</v>
      </c>
      <c r="BD129" s="102">
        <v>-60.721832265975159</v>
      </c>
      <c r="BE129" s="103">
        <v>151.02620474585922</v>
      </c>
      <c r="BF129" s="2"/>
      <c r="BG129" s="2"/>
      <c r="BH129" s="104">
        <v>211.74803701183438</v>
      </c>
      <c r="BI129" s="105">
        <v>3.4871812840615677</v>
      </c>
      <c r="BJ129" s="2"/>
      <c r="BK129" s="2"/>
    </row>
    <row r="130" spans="1:63" x14ac:dyDescent="0.3">
      <c r="A130" s="1"/>
      <c r="B130" s="2"/>
      <c r="C130" s="91"/>
      <c r="D130" s="92" t="s">
        <v>102</v>
      </c>
      <c r="E130" s="93"/>
      <c r="F130" s="93"/>
      <c r="G130" s="93"/>
      <c r="H130" s="93"/>
      <c r="I130" s="93"/>
      <c r="J130" s="686">
        <v>-0.11456312019941507</v>
      </c>
      <c r="K130" s="686">
        <v>-0.15311283801017606</v>
      </c>
      <c r="L130" s="686">
        <v>-0.10301309013200834</v>
      </c>
      <c r="M130" s="686">
        <v>-0.16626033506447552</v>
      </c>
      <c r="N130" s="686">
        <v>-0.16751779897634142</v>
      </c>
      <c r="O130" s="686">
        <v>-0.15696423479436239</v>
      </c>
      <c r="P130" s="686">
        <v>-0.15351849147118571</v>
      </c>
      <c r="Q130" s="686">
        <v>-0.17560401517449459</v>
      </c>
      <c r="R130" s="686">
        <v>-0.2105709014077371</v>
      </c>
      <c r="S130" s="686">
        <v>-0.15095921303506835</v>
      </c>
      <c r="T130" s="686">
        <v>-9.9083518080333541E-2</v>
      </c>
      <c r="U130" s="686">
        <v>-0.10649093324967529</v>
      </c>
      <c r="V130" s="686">
        <v>-8.6086970040745184E-2</v>
      </c>
      <c r="W130" s="686">
        <v>-8.8791824611353654E-2</v>
      </c>
      <c r="X130" s="686">
        <v>-7.7194406435348556E-2</v>
      </c>
      <c r="Y130" s="686">
        <v>-3.7897273081520452E-2</v>
      </c>
      <c r="Z130" s="686">
        <v>-7.9028884516288367E-2</v>
      </c>
      <c r="AA130" s="686">
        <v>-3.6455795060870884E-2</v>
      </c>
      <c r="AB130" s="686">
        <v>-5.1384647745416796E-2</v>
      </c>
      <c r="AC130" s="686">
        <v>-5.372098511101904E-2</v>
      </c>
      <c r="AD130" s="686">
        <v>-4.9870695142050794E-2</v>
      </c>
      <c r="AE130" s="686">
        <v>-1.0356916990995753E-2</v>
      </c>
      <c r="AF130" s="686">
        <v>-5.7015041245548015E-2</v>
      </c>
      <c r="AG130" s="686">
        <v>-5.347162530387372E-2</v>
      </c>
      <c r="AH130" s="686">
        <v>-4.513977043863928E-2</v>
      </c>
      <c r="AI130" s="686">
        <v>-4.4820557675068484E-2</v>
      </c>
      <c r="AJ130" s="686">
        <v>-2.136039213406218E-2</v>
      </c>
      <c r="AK130" s="686">
        <v>-4.8321420168268243E-2</v>
      </c>
      <c r="AL130" s="686">
        <v>-4.0276776137129818E-3</v>
      </c>
      <c r="AM130" s="686">
        <v>9.6584000707203386E-3</v>
      </c>
      <c r="AN130" s="2"/>
      <c r="AO130" s="2"/>
      <c r="AP130" s="106"/>
      <c r="AQ130" s="107"/>
      <c r="AR130" s="2"/>
      <c r="AS130" s="2"/>
      <c r="AT130" s="108"/>
      <c r="AU130" s="109"/>
      <c r="AV130" s="107"/>
      <c r="AW130" s="2"/>
      <c r="AX130" s="2"/>
      <c r="AY130" s="110"/>
      <c r="AZ130" s="111"/>
      <c r="BA130" s="2"/>
      <c r="BB130" s="2"/>
      <c r="BC130" s="112"/>
      <c r="BD130" s="113"/>
      <c r="BE130" s="114"/>
      <c r="BF130" s="2"/>
      <c r="BG130" s="2"/>
      <c r="BH130" s="115"/>
      <c r="BI130" s="116"/>
      <c r="BJ130" s="2"/>
      <c r="BK130" s="2"/>
    </row>
    <row r="131" spans="1:63" x14ac:dyDescent="0.3">
      <c r="A131" s="1"/>
      <c r="B131" s="2"/>
      <c r="C131" s="2" t="s">
        <v>17</v>
      </c>
      <c r="D131" s="2" t="s">
        <v>103</v>
      </c>
      <c r="E131" s="2"/>
      <c r="F131" s="2"/>
      <c r="G131" s="2"/>
      <c r="H131" s="2"/>
      <c r="I131" s="2"/>
      <c r="J131" s="10">
        <v>0.83442463136844136</v>
      </c>
      <c r="K131" s="10">
        <v>0.80163220362697052</v>
      </c>
      <c r="L131" s="10">
        <v>0.69834911115940446</v>
      </c>
      <c r="M131" s="10">
        <v>0.85534202776515922</v>
      </c>
      <c r="N131" s="10">
        <v>1.6437514061009142</v>
      </c>
      <c r="O131" s="10">
        <v>1.3860105291257063</v>
      </c>
      <c r="P131" s="10">
        <v>1.2768454696547618</v>
      </c>
      <c r="Q131" s="10">
        <v>1.0562081107353669</v>
      </c>
      <c r="R131" s="10">
        <v>1.1690372510340443</v>
      </c>
      <c r="S131" s="10">
        <v>1.2467637653815491</v>
      </c>
      <c r="T131" s="10">
        <v>1.1204783803242813</v>
      </c>
      <c r="U131" s="10">
        <v>1.2336210319218399</v>
      </c>
      <c r="V131" s="10">
        <v>1.6162922061006451</v>
      </c>
      <c r="W131" s="10">
        <v>1.4366760685512203</v>
      </c>
      <c r="X131" s="10">
        <v>1.8392458917883512</v>
      </c>
      <c r="Y131" s="10">
        <v>1.394578991981807</v>
      </c>
      <c r="Z131" s="10">
        <v>1.4498426515449439</v>
      </c>
      <c r="AA131" s="10">
        <v>1.6575888627079627</v>
      </c>
      <c r="AB131" s="10">
        <v>1.3214899207836477</v>
      </c>
      <c r="AC131" s="10">
        <v>1.3914113328259754</v>
      </c>
      <c r="AD131" s="10">
        <v>1.4645439720927786</v>
      </c>
      <c r="AE131" s="10">
        <v>1.213975373312778</v>
      </c>
      <c r="AF131" s="10">
        <v>1.5077243083442138</v>
      </c>
      <c r="AG131" s="10">
        <v>0.92185070446896833</v>
      </c>
      <c r="AH131" s="10">
        <v>0.89389398507941742</v>
      </c>
      <c r="AI131" s="10">
        <v>0.73691065373763465</v>
      </c>
      <c r="AJ131" s="10">
        <v>0.88092560663289632</v>
      </c>
      <c r="AK131" s="10">
        <v>0.77688577475358989</v>
      </c>
      <c r="AL131" s="10">
        <v>0.94798837644735023</v>
      </c>
      <c r="AM131" s="10">
        <v>0.93399268734732421</v>
      </c>
      <c r="AN131" s="2"/>
      <c r="AO131" s="2"/>
      <c r="AP131" s="54">
        <v>-1.3995689100026021E-2</v>
      </c>
      <c r="AQ131" s="55">
        <v>-1.4763566144635445E-2</v>
      </c>
      <c r="AR131" s="2"/>
      <c r="AS131" s="2"/>
      <c r="AT131" s="55">
        <v>1.1718049855199815E-2</v>
      </c>
      <c r="AU131" s="55">
        <v>1.2872066585854222E-2</v>
      </c>
      <c r="AV131" s="55">
        <v>1.2614683964287976E-2</v>
      </c>
      <c r="AW131" s="2"/>
      <c r="AX131" s="2"/>
      <c r="AY131" s="56">
        <v>-2.5738262156624683E-4</v>
      </c>
      <c r="AZ131" s="57">
        <v>-1.9995438949103779E-2</v>
      </c>
      <c r="BA131" s="2"/>
      <c r="BB131" s="2"/>
      <c r="BC131" s="27">
        <v>174.62031349822203</v>
      </c>
      <c r="BD131" s="27">
        <v>194.06108013251796</v>
      </c>
      <c r="BE131" s="27">
        <v>197.2529434735637</v>
      </c>
      <c r="BF131" s="2"/>
      <c r="BG131" s="2"/>
      <c r="BH131" s="58">
        <v>3.191863341045746</v>
      </c>
      <c r="BI131" s="59">
        <v>1.644772531857561E-2</v>
      </c>
      <c r="BJ131" s="2"/>
      <c r="BK131" s="2"/>
    </row>
    <row r="132" spans="1:63" ht="4.05" customHeight="1" x14ac:dyDescent="0.3">
      <c r="A132" s="1"/>
      <c r="B132" s="2"/>
      <c r="C132" s="2"/>
      <c r="D132" s="174"/>
      <c r="E132" s="2"/>
      <c r="F132" s="2"/>
      <c r="G132" s="2"/>
      <c r="H132" s="2"/>
      <c r="I132" s="2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2"/>
      <c r="AO132" s="2"/>
      <c r="AP132" s="54"/>
      <c r="AQ132" s="55"/>
      <c r="AR132" s="2"/>
      <c r="AS132" s="2"/>
      <c r="AT132" s="55"/>
      <c r="AU132" s="55"/>
      <c r="AV132" s="55"/>
      <c r="AW132" s="2"/>
      <c r="AX132" s="2"/>
      <c r="AY132" s="56"/>
      <c r="AZ132" s="57"/>
      <c r="BA132" s="2"/>
      <c r="BB132" s="2"/>
      <c r="BC132" s="27"/>
      <c r="BD132" s="27"/>
      <c r="BE132" s="27"/>
      <c r="BF132" s="2"/>
      <c r="BG132" s="2"/>
      <c r="BH132" s="58"/>
      <c r="BI132" s="59"/>
      <c r="BJ132" s="2"/>
      <c r="BK132" s="2"/>
    </row>
    <row r="133" spans="1:63" x14ac:dyDescent="0.3">
      <c r="A133" s="1"/>
      <c r="B133" s="2"/>
      <c r="C133" s="2" t="s">
        <v>38</v>
      </c>
      <c r="D133" s="2" t="s">
        <v>104</v>
      </c>
      <c r="E133" s="2"/>
      <c r="F133" s="2"/>
      <c r="G133" s="2"/>
      <c r="H133" s="2"/>
      <c r="I133" s="2"/>
      <c r="J133" s="10">
        <v>-1.190198951025889</v>
      </c>
      <c r="K133" s="10">
        <v>-1.2141309540978316</v>
      </c>
      <c r="L133" s="10">
        <v>-1.2458291040964904</v>
      </c>
      <c r="M133" s="10">
        <v>-1.2852017112246137</v>
      </c>
      <c r="N133" s="10">
        <v>-1.3147528367613106</v>
      </c>
      <c r="O133" s="10">
        <v>-1.3547558750478759</v>
      </c>
      <c r="P133" s="10">
        <v>-1.3851228590355538</v>
      </c>
      <c r="Q133" s="10">
        <v>-1.3713592183247114</v>
      </c>
      <c r="R133" s="10">
        <v>-1.3643982928875134</v>
      </c>
      <c r="S133" s="10">
        <v>-1.2887588731630668</v>
      </c>
      <c r="T133" s="10">
        <v>-1.4019853065691323</v>
      </c>
      <c r="U133" s="10">
        <v>-1.3692265867649118</v>
      </c>
      <c r="V133" s="10">
        <v>-1.3034451370268889</v>
      </c>
      <c r="W133" s="10">
        <v>-1.2889915768888474</v>
      </c>
      <c r="X133" s="10">
        <v>-1.3045820025182151</v>
      </c>
      <c r="Y133" s="10">
        <v>-1.2907128677980633</v>
      </c>
      <c r="Z133" s="10">
        <v>-1.2866196224931181</v>
      </c>
      <c r="AA133" s="10">
        <v>-1.1758570809614515</v>
      </c>
      <c r="AB133" s="10">
        <v>-1.1736161611303682</v>
      </c>
      <c r="AC133" s="10">
        <v>-1.0681185672247588</v>
      </c>
      <c r="AD133" s="10">
        <v>-1.1032720883707374</v>
      </c>
      <c r="AE133" s="10">
        <v>-1.034927566891036</v>
      </c>
      <c r="AF133" s="10">
        <v>-0.98027989258702686</v>
      </c>
      <c r="AG133" s="10">
        <v>-0.97465140621988544</v>
      </c>
      <c r="AH133" s="10">
        <v>-0.95914681600217866</v>
      </c>
      <c r="AI133" s="10">
        <v>-0.96440451000239635</v>
      </c>
      <c r="AJ133" s="10">
        <v>-1.0015511860736461</v>
      </c>
      <c r="AK133" s="10">
        <v>-0.7882332110872069</v>
      </c>
      <c r="AL133" s="10">
        <v>-0.91130372774642843</v>
      </c>
      <c r="AM133" s="10">
        <v>-0.92284403088965383</v>
      </c>
      <c r="AN133" s="2"/>
      <c r="AO133" s="2"/>
      <c r="AP133" s="54">
        <v>-1.1540303143225406E-2</v>
      </c>
      <c r="AQ133" s="55">
        <v>-1.2663509203197851E-2</v>
      </c>
      <c r="AR133" s="2"/>
      <c r="AS133" s="2"/>
      <c r="AT133" s="55">
        <v>-1.1889207352231094E-2</v>
      </c>
      <c r="AU133" s="55">
        <v>-1.2373951574648533E-2</v>
      </c>
      <c r="AV133" s="55">
        <v>-1.2464108076762176E-2</v>
      </c>
      <c r="AW133" s="2"/>
      <c r="AX133" s="2"/>
      <c r="AY133" s="56">
        <v>-9.0156502113643289E-5</v>
      </c>
      <c r="AZ133" s="57">
        <v>-7.2859911863849425E-3</v>
      </c>
      <c r="BA133" s="2"/>
      <c r="BB133" s="2"/>
      <c r="BC133" s="27">
        <v>-177.17087235046233</v>
      </c>
      <c r="BD133" s="27">
        <v>-186.55142840254419</v>
      </c>
      <c r="BE133" s="27">
        <v>-194.89842257437252</v>
      </c>
      <c r="BF133" s="2"/>
      <c r="BG133" s="2"/>
      <c r="BH133" s="58">
        <v>-8.346994171828328</v>
      </c>
      <c r="BI133" s="59">
        <v>-4.474366260984626E-2</v>
      </c>
      <c r="BJ133" s="2"/>
      <c r="BK133" s="2"/>
    </row>
    <row r="134" spans="1:63" x14ac:dyDescent="0.3">
      <c r="A134" s="1"/>
      <c r="B134" s="2"/>
      <c r="C134" s="2"/>
      <c r="D134" s="1" t="s">
        <v>105</v>
      </c>
      <c r="E134" s="2"/>
      <c r="F134" s="2"/>
      <c r="G134" s="2"/>
      <c r="H134" s="2"/>
      <c r="I134" s="2"/>
      <c r="J134" s="690">
        <v>-2.845905509189765E-2</v>
      </c>
      <c r="K134" s="690">
        <v>-3.1748409734709819E-2</v>
      </c>
      <c r="L134" s="690">
        <v>-2.8211665878095923E-2</v>
      </c>
      <c r="M134" s="690">
        <v>-3.2382041531913049E-2</v>
      </c>
      <c r="N134" s="690">
        <v>-3.1618492784681755E-2</v>
      </c>
      <c r="O134" s="690">
        <v>-2.9997563733117457E-2</v>
      </c>
      <c r="P134" s="690">
        <v>-2.9850400735675242E-2</v>
      </c>
      <c r="Q134" s="690">
        <v>-3.0725438197630996E-2</v>
      </c>
      <c r="R134" s="690">
        <v>-3.1477283753867796E-2</v>
      </c>
      <c r="S134" s="690">
        <v>-2.4097889779121331E-2</v>
      </c>
      <c r="T134" s="690">
        <v>-2.3582594341688575E-2</v>
      </c>
      <c r="U134" s="690">
        <v>-2.4103959401962062E-2</v>
      </c>
      <c r="V134" s="690">
        <v>-2.2408810775017513E-2</v>
      </c>
      <c r="W134" s="690">
        <v>-2.3178058886069747E-2</v>
      </c>
      <c r="X134" s="690">
        <v>-1.88787510045451E-2</v>
      </c>
      <c r="Y134" s="690">
        <v>-2.0394531042925514E-2</v>
      </c>
      <c r="Z134" s="690">
        <v>-2.0487665245703276E-2</v>
      </c>
      <c r="AA134" s="690">
        <v>-1.7462351510301389E-2</v>
      </c>
      <c r="AB134" s="690">
        <v>-1.8851006547759439E-2</v>
      </c>
      <c r="AC134" s="690">
        <v>-1.727460346966975E-2</v>
      </c>
      <c r="AD134" s="690">
        <v>-1.852147941510866E-2</v>
      </c>
      <c r="AE134" s="690">
        <v>-1.6665599522277152E-2</v>
      </c>
      <c r="AF134" s="690">
        <v>-1.3502278164336336E-2</v>
      </c>
      <c r="AG134" s="690">
        <v>-1.3046200096983271E-2</v>
      </c>
      <c r="AH134" s="690">
        <v>-1.3526387301400232E-2</v>
      </c>
      <c r="AI134" s="690">
        <v>-1.6637582233772954E-2</v>
      </c>
      <c r="AJ134" s="690">
        <v>-1.4931227430573386E-2</v>
      </c>
      <c r="AK134" s="690">
        <v>-1.1889207352231094E-2</v>
      </c>
      <c r="AL134" s="690">
        <v>-1.2373951574648533E-2</v>
      </c>
      <c r="AM134" s="690">
        <v>-1.2464108076762176E-2</v>
      </c>
      <c r="AN134" s="2"/>
      <c r="AO134" s="2"/>
      <c r="AP134" s="54"/>
      <c r="AQ134" s="55"/>
      <c r="AR134" s="2"/>
      <c r="AS134" s="2"/>
      <c r="AT134" s="55"/>
      <c r="AU134" s="55"/>
      <c r="AV134" s="55"/>
      <c r="AW134" s="2"/>
      <c r="AX134" s="2"/>
      <c r="AY134" s="56"/>
      <c r="AZ134" s="57"/>
      <c r="BA134" s="2"/>
      <c r="BB134" s="2"/>
      <c r="BC134" s="27"/>
      <c r="BD134" s="27"/>
      <c r="BE134" s="27"/>
      <c r="BF134" s="2"/>
      <c r="BG134" s="2"/>
      <c r="BH134" s="58"/>
      <c r="BI134" s="59"/>
      <c r="BJ134" s="2"/>
      <c r="BK134" s="2"/>
    </row>
    <row r="135" spans="1:63" x14ac:dyDescent="0.3">
      <c r="A135" s="1"/>
      <c r="B135" s="2"/>
      <c r="C135" s="175" t="s">
        <v>22</v>
      </c>
      <c r="D135" s="122" t="s">
        <v>106</v>
      </c>
      <c r="E135" s="122"/>
      <c r="F135" s="122"/>
      <c r="G135" s="122"/>
      <c r="H135" s="122"/>
      <c r="I135" s="122"/>
      <c r="J135" s="129">
        <v>-5.1469701287697678</v>
      </c>
      <c r="K135" s="129">
        <v>-6.2678797806168385</v>
      </c>
      <c r="L135" s="129">
        <v>-5.0965451330078828</v>
      </c>
      <c r="M135" s="129">
        <v>-7.0285192189633605</v>
      </c>
      <c r="N135" s="129">
        <v>-6.6366877115339085</v>
      </c>
      <c r="O135" s="129">
        <v>-7.0575949989122222</v>
      </c>
      <c r="P135" s="129">
        <v>-7.2318659034625572</v>
      </c>
      <c r="Q135" s="129">
        <v>-8.1528321663721979</v>
      </c>
      <c r="R135" s="129">
        <v>-9.3226599746020362</v>
      </c>
      <c r="S135" s="129">
        <v>-8.1153171732354927</v>
      </c>
      <c r="T135" s="129">
        <v>-6.1720223826481106</v>
      </c>
      <c r="U135" s="129">
        <v>-6.1848282001066552</v>
      </c>
      <c r="V135" s="129">
        <v>-4.6945423719619024</v>
      </c>
      <c r="W135" s="129">
        <v>-4.7902576623034836</v>
      </c>
      <c r="X135" s="129">
        <v>-4.7997161926742002</v>
      </c>
      <c r="Y135" s="129">
        <v>-2.2945463677643438</v>
      </c>
      <c r="Z135" s="129">
        <v>-4.7997687195430405</v>
      </c>
      <c r="AA135" s="129">
        <v>-1.9730810617079662</v>
      </c>
      <c r="AB135" s="129">
        <v>-3.0512049142215658</v>
      </c>
      <c r="AC135" s="129">
        <v>-2.9983685244788179</v>
      </c>
      <c r="AD135" s="129">
        <v>-2.6093842255835757</v>
      </c>
      <c r="AE135" s="129">
        <v>-0.46411290841818176</v>
      </c>
      <c r="AF135" s="129">
        <v>-3.6119087976623989</v>
      </c>
      <c r="AG135" s="129">
        <v>-4.0475420369949155</v>
      </c>
      <c r="AH135" s="129">
        <v>-3.2660828919404747</v>
      </c>
      <c r="AI135" s="129">
        <v>-2.825536489822118</v>
      </c>
      <c r="AJ135" s="129">
        <v>-1.5534298265358333</v>
      </c>
      <c r="AK135" s="129">
        <v>-3.2149712823237047</v>
      </c>
      <c r="AL135" s="129">
        <v>-0.25994150191836685</v>
      </c>
      <c r="AM135" s="129">
        <v>0.72625773592931375</v>
      </c>
      <c r="AN135" s="2"/>
      <c r="AO135" s="2"/>
      <c r="AP135" s="179">
        <v>0.9861992378476806</v>
      </c>
      <c r="AQ135" s="180">
        <v>3.7939275974384072</v>
      </c>
      <c r="AR135" s="2"/>
      <c r="AS135" s="2"/>
      <c r="AT135" s="181">
        <v>-4.8492577665299526E-2</v>
      </c>
      <c r="AU135" s="131">
        <v>-3.5295626025072914E-3</v>
      </c>
      <c r="AV135" s="180">
        <v>9.808975958246138E-3</v>
      </c>
      <c r="AW135" s="2"/>
      <c r="AX135" s="2"/>
      <c r="AY135" s="182">
        <v>1.333853856075343E-2</v>
      </c>
      <c r="AZ135" s="183">
        <v>3.7790910837728582</v>
      </c>
      <c r="BA135" s="2"/>
      <c r="BB135" s="2"/>
      <c r="BC135" s="184">
        <v>-722.62784498172732</v>
      </c>
      <c r="BD135" s="134">
        <v>-53.212180536001405</v>
      </c>
      <c r="BE135" s="185">
        <v>153.38072564505043</v>
      </c>
      <c r="BF135" s="2"/>
      <c r="BG135" s="2"/>
      <c r="BH135" s="186">
        <v>206.59290618105183</v>
      </c>
      <c r="BI135" s="187">
        <v>3.8824363914438473</v>
      </c>
      <c r="BJ135" s="2"/>
      <c r="BK135" s="2"/>
    </row>
    <row r="136" spans="1:63" x14ac:dyDescent="0.3">
      <c r="A136" s="1"/>
      <c r="B136" s="2"/>
      <c r="C136" s="176"/>
      <c r="D136" s="177" t="s">
        <v>107</v>
      </c>
      <c r="E136" s="178"/>
      <c r="F136" s="178"/>
      <c r="G136" s="178"/>
      <c r="H136" s="178"/>
      <c r="I136" s="178"/>
      <c r="J136" s="688">
        <v>-0.12307010212431635</v>
      </c>
      <c r="K136" s="688">
        <v>-0.16389930161264299</v>
      </c>
      <c r="L136" s="688">
        <v>-0.11541071560479318</v>
      </c>
      <c r="M136" s="688">
        <v>-0.17709111283352744</v>
      </c>
      <c r="N136" s="688">
        <v>-0.15960571192851297</v>
      </c>
      <c r="O136" s="688">
        <v>-0.15627218134405119</v>
      </c>
      <c r="P136" s="688">
        <v>-0.15585194762819396</v>
      </c>
      <c r="Q136" s="688">
        <v>-0.18266500674385197</v>
      </c>
      <c r="R136" s="688">
        <v>-0.21507796872153345</v>
      </c>
      <c r="S136" s="688">
        <v>-0.15174445960031416</v>
      </c>
      <c r="T136" s="688">
        <v>-0.10381870582795252</v>
      </c>
      <c r="U136" s="688">
        <v>-0.1088781428030194</v>
      </c>
      <c r="V136" s="688">
        <v>-8.0708507554488648E-2</v>
      </c>
      <c r="W136" s="688">
        <v>-8.6136229411444179E-2</v>
      </c>
      <c r="X136" s="688">
        <v>-6.9457225930659172E-2</v>
      </c>
      <c r="Y136" s="688">
        <v>-3.6256086302630192E-2</v>
      </c>
      <c r="Z136" s="688">
        <v>-7.642978007147691E-2</v>
      </c>
      <c r="AA136" s="688">
        <v>-2.9301720094835837E-2</v>
      </c>
      <c r="AB136" s="688">
        <v>-4.9009451063751361E-2</v>
      </c>
      <c r="AC136" s="688">
        <v>-4.8492394857331658E-2</v>
      </c>
      <c r="AD136" s="688">
        <v>-4.3805745409209541E-2</v>
      </c>
      <c r="AE136" s="688">
        <v>-7.4736823254714525E-3</v>
      </c>
      <c r="AF136" s="688">
        <v>-4.9750074095212274E-2</v>
      </c>
      <c r="AG136" s="688">
        <v>-5.4178389297551477E-2</v>
      </c>
      <c r="AH136" s="688">
        <v>-4.6059999801702764E-2</v>
      </c>
      <c r="AI136" s="688">
        <v>-4.8745205166890869E-2</v>
      </c>
      <c r="AJ136" s="688">
        <v>-2.3158690599101486E-2</v>
      </c>
      <c r="AK136" s="688">
        <v>-4.8492577665299526E-2</v>
      </c>
      <c r="AL136" s="688">
        <v>-3.5295626025072914E-3</v>
      </c>
      <c r="AM136" s="688">
        <v>9.808975958246138E-3</v>
      </c>
      <c r="AN136" s="2"/>
      <c r="AO136" s="2"/>
      <c r="AP136" s="188"/>
      <c r="AQ136" s="189"/>
      <c r="AR136" s="2"/>
      <c r="AS136" s="2"/>
      <c r="AT136" s="190"/>
      <c r="AU136" s="191"/>
      <c r="AV136" s="189"/>
      <c r="AW136" s="2"/>
      <c r="AX136" s="2"/>
      <c r="AY136" s="192"/>
      <c r="AZ136" s="193"/>
      <c r="BA136" s="2"/>
      <c r="BB136" s="2"/>
      <c r="BC136" s="194"/>
      <c r="BD136" s="195"/>
      <c r="BE136" s="196"/>
      <c r="BF136" s="2"/>
      <c r="BG136" s="2"/>
      <c r="BH136" s="197"/>
      <c r="BI136" s="198"/>
      <c r="BJ136" s="2"/>
      <c r="BK136" s="2"/>
    </row>
    <row r="137" spans="1:63" x14ac:dyDescent="0.3">
      <c r="A137" s="1"/>
      <c r="B137" s="2"/>
      <c r="C137" s="2" t="s">
        <v>38</v>
      </c>
      <c r="D137" s="2" t="s">
        <v>100</v>
      </c>
      <c r="E137" s="2"/>
      <c r="F137" s="2"/>
      <c r="G137" s="2"/>
      <c r="H137" s="2"/>
      <c r="I137" s="2"/>
      <c r="J137" s="199">
        <v>0.30537977506153746</v>
      </c>
      <c r="K137" s="199">
        <v>0.25169974923317012</v>
      </c>
      <c r="L137" s="199">
        <v>0.27048745898076715</v>
      </c>
      <c r="M137" s="199">
        <v>0.19146447976334238</v>
      </c>
      <c r="N137" s="199">
        <v>0.18454781815820814</v>
      </c>
      <c r="O137" s="199">
        <v>0.2358509528673067</v>
      </c>
      <c r="P137" s="199">
        <v>0.26757342181686977</v>
      </c>
      <c r="Q137" s="199">
        <v>1.2756590881240499</v>
      </c>
      <c r="R137" s="199">
        <v>1.260158619732161</v>
      </c>
      <c r="S137" s="199">
        <v>1.3289621331666075</v>
      </c>
      <c r="T137" s="199">
        <v>1.2942238677533622</v>
      </c>
      <c r="U137" s="199">
        <v>1.3489651599589607</v>
      </c>
      <c r="V137" s="199">
        <v>1.1195945118838777</v>
      </c>
      <c r="W137" s="199">
        <v>1.0553548860602369</v>
      </c>
      <c r="X137" s="199">
        <v>0.98085317671068584</v>
      </c>
      <c r="Y137" s="199">
        <v>1.37979688379873</v>
      </c>
      <c r="Z137" s="199">
        <v>1.4356741211763724</v>
      </c>
      <c r="AA137" s="199">
        <v>1.0298602872683629</v>
      </c>
      <c r="AB137" s="199">
        <v>1.0974420780886365</v>
      </c>
      <c r="AC137" s="199">
        <v>0.95504329426686996</v>
      </c>
      <c r="AD137" s="199">
        <v>1.1076668644631775</v>
      </c>
      <c r="AE137" s="199">
        <v>1.1655562052597035</v>
      </c>
      <c r="AF137" s="199">
        <v>0.95071778078884461</v>
      </c>
      <c r="AG137" s="199">
        <v>1.050164491897742</v>
      </c>
      <c r="AH137" s="199">
        <v>1.0215040311834338</v>
      </c>
      <c r="AI137" s="199">
        <v>0.88876432780279813</v>
      </c>
      <c r="AJ137" s="199">
        <v>0.91321673753116683</v>
      </c>
      <c r="AK137" s="199">
        <v>0.71408489668284403</v>
      </c>
      <c r="AL137" s="199">
        <v>0.77624128143533877</v>
      </c>
      <c r="AM137" s="199">
        <v>0.8024334779753618</v>
      </c>
      <c r="AN137" s="2"/>
      <c r="AO137" s="2"/>
      <c r="AP137" s="54">
        <v>2.6192196540023027E-2</v>
      </c>
      <c r="AQ137" s="55">
        <v>3.374233909795591E-2</v>
      </c>
      <c r="AR137" s="2"/>
      <c r="AS137" s="2"/>
      <c r="AT137" s="55">
        <v>1.0770801438382379E-2</v>
      </c>
      <c r="AU137" s="55">
        <v>1.054003372780744E-2</v>
      </c>
      <c r="AV137" s="55">
        <v>1.083782010732102E-2</v>
      </c>
      <c r="AW137" s="2"/>
      <c r="AX137" s="2"/>
      <c r="AY137" s="56">
        <v>2.9778637951357982E-4</v>
      </c>
      <c r="AZ137" s="57">
        <v>2.825288677473008E-2</v>
      </c>
      <c r="BA137" s="2"/>
      <c r="BB137" s="2"/>
      <c r="BC137" s="27">
        <v>160.50458455447156</v>
      </c>
      <c r="BD137" s="27">
        <v>158.90302588236207</v>
      </c>
      <c r="BE137" s="27">
        <v>169.46852755551464</v>
      </c>
      <c r="BF137" s="2"/>
      <c r="BG137" s="2"/>
      <c r="BH137" s="58">
        <v>10.565501673152568</v>
      </c>
      <c r="BI137" s="59">
        <v>6.6490248467479418E-2</v>
      </c>
      <c r="BJ137" s="2"/>
      <c r="BK137" s="2"/>
    </row>
    <row r="138" spans="1:63" x14ac:dyDescent="0.3">
      <c r="A138" s="1"/>
      <c r="B138" s="2"/>
      <c r="C138" s="2" t="s">
        <v>38</v>
      </c>
      <c r="D138" s="173" t="s">
        <v>79</v>
      </c>
      <c r="E138" s="2"/>
      <c r="F138" s="2"/>
      <c r="G138" s="2"/>
      <c r="H138" s="2"/>
      <c r="I138" s="2"/>
      <c r="J138" s="199">
        <v>-1.1398044064299788</v>
      </c>
      <c r="K138" s="199">
        <v>-1.0533319528601406</v>
      </c>
      <c r="L138" s="199">
        <v>-0.96883657014017166</v>
      </c>
      <c r="M138" s="199">
        <v>-1.0468065075285016</v>
      </c>
      <c r="N138" s="199">
        <v>-1.8282992242591223</v>
      </c>
      <c r="O138" s="199">
        <v>-1.6218614819930131</v>
      </c>
      <c r="P138" s="199">
        <v>-1.5444188914716315</v>
      </c>
      <c r="Q138" s="199">
        <v>-2.3318671988594168</v>
      </c>
      <c r="R138" s="199">
        <v>-2.4291958707662054</v>
      </c>
      <c r="S138" s="199">
        <v>-2.5757258985481566</v>
      </c>
      <c r="T138" s="199">
        <v>-2.4147022480776434</v>
      </c>
      <c r="U138" s="199">
        <v>-2.5825861918808006</v>
      </c>
      <c r="V138" s="199">
        <v>-2.7358867179845228</v>
      </c>
      <c r="W138" s="199">
        <v>-2.4920309546114572</v>
      </c>
      <c r="X138" s="199">
        <v>-2.820099068499037</v>
      </c>
      <c r="Y138" s="199">
        <v>-2.774375875780537</v>
      </c>
      <c r="Z138" s="199">
        <v>-2.8855167727213162</v>
      </c>
      <c r="AA138" s="199">
        <v>-2.6874491499763256</v>
      </c>
      <c r="AB138" s="199">
        <v>-2.4189319988722842</v>
      </c>
      <c r="AC138" s="199">
        <v>-2.3464546270928452</v>
      </c>
      <c r="AD138" s="199">
        <v>-2.5722108365559562</v>
      </c>
      <c r="AE138" s="199">
        <v>-2.3795315785724815</v>
      </c>
      <c r="AF138" s="199">
        <v>-2.4584420891330585</v>
      </c>
      <c r="AG138" s="199">
        <v>-1.9720151963667103</v>
      </c>
      <c r="AH138" s="199">
        <v>-1.9153980162628512</v>
      </c>
      <c r="AI138" s="199">
        <v>-1.6256749815404328</v>
      </c>
      <c r="AJ138" s="199">
        <v>-1.7941423441640632</v>
      </c>
      <c r="AK138" s="199">
        <v>-1.4909706714364339</v>
      </c>
      <c r="AL138" s="199">
        <v>-1.724229657882689</v>
      </c>
      <c r="AM138" s="199">
        <v>-1.736426165322686</v>
      </c>
      <c r="AN138" s="2"/>
      <c r="AO138" s="2"/>
      <c r="AP138" s="54">
        <v>-1.2196507439997006E-2</v>
      </c>
      <c r="AQ138" s="55">
        <v>-7.0735979886658558E-3</v>
      </c>
      <c r="AR138" s="2"/>
      <c r="AS138" s="2"/>
      <c r="AT138" s="55">
        <v>-2.2488851293582194E-2</v>
      </c>
      <c r="AU138" s="55">
        <v>-2.3412100313661664E-2</v>
      </c>
      <c r="AV138" s="55">
        <v>-2.3452504071608996E-2</v>
      </c>
      <c r="AW138" s="2"/>
      <c r="AX138" s="2"/>
      <c r="AY138" s="56">
        <v>-4.0403757947331254E-5</v>
      </c>
      <c r="AZ138" s="57">
        <v>-1.7257639172062853E-3</v>
      </c>
      <c r="BA138" s="2"/>
      <c r="BB138" s="2"/>
      <c r="BC138" s="27">
        <v>-335.12489805269365</v>
      </c>
      <c r="BD138" s="27">
        <v>-352.96410601488003</v>
      </c>
      <c r="BE138" s="27">
        <v>-366.72147102907837</v>
      </c>
      <c r="BF138" s="2"/>
      <c r="BG138" s="2"/>
      <c r="BH138" s="58">
        <v>-13.757365014198342</v>
      </c>
      <c r="BI138" s="59">
        <v>-3.8976668674684918E-2</v>
      </c>
      <c r="BJ138" s="2"/>
      <c r="BK138" s="2"/>
    </row>
    <row r="139" spans="1:63" x14ac:dyDescent="0.3">
      <c r="A139" s="1"/>
      <c r="B139" s="2"/>
      <c r="C139" s="2"/>
      <c r="D139" s="173"/>
      <c r="E139" s="2" t="s">
        <v>149</v>
      </c>
      <c r="F139" s="2"/>
      <c r="G139" s="2"/>
      <c r="H139" s="2"/>
      <c r="I139" s="2"/>
      <c r="J139" s="10">
        <v>-1.1398044064299788</v>
      </c>
      <c r="K139" s="10">
        <v>-1.0533319528601406</v>
      </c>
      <c r="L139" s="10">
        <v>-0.96883657014017166</v>
      </c>
      <c r="M139" s="10">
        <v>-1.0468065075285016</v>
      </c>
      <c r="N139" s="10">
        <v>-1.8282992242591223</v>
      </c>
      <c r="O139" s="10">
        <v>-1.6218614819930131</v>
      </c>
      <c r="P139" s="10">
        <v>-1.5277875649874917</v>
      </c>
      <c r="Q139" s="10">
        <v>-2.1938481147415412</v>
      </c>
      <c r="R139" s="10">
        <v>-2.2611480687241494</v>
      </c>
      <c r="S139" s="10">
        <v>-2.4149965291917472</v>
      </c>
      <c r="T139" s="10">
        <v>-2.2529218719580686</v>
      </c>
      <c r="U139" s="10">
        <v>-2.4191805933171668</v>
      </c>
      <c r="V139" s="10">
        <v>-2.5659415463415494</v>
      </c>
      <c r="W139" s="10">
        <v>-2.3229114993676521</v>
      </c>
      <c r="X139" s="10">
        <v>-2.6481409502383957</v>
      </c>
      <c r="Y139" s="10">
        <v>-2.5917376444256592</v>
      </c>
      <c r="Z139" s="10">
        <v>-2.7008645086333267</v>
      </c>
      <c r="AA139" s="10">
        <v>-2.4987583917816347</v>
      </c>
      <c r="AB139" s="10">
        <v>-1.4124808133910438</v>
      </c>
      <c r="AC139" s="10">
        <v>-2.4934726382546919</v>
      </c>
      <c r="AD139" s="10">
        <v>-2.7290646659837066</v>
      </c>
      <c r="AE139" s="10">
        <v>-2.5113461086435582</v>
      </c>
      <c r="AF139" s="10">
        <v>-1.0515839043137636</v>
      </c>
      <c r="AG139" s="10">
        <v>-0.93111849558440551</v>
      </c>
      <c r="AH139" s="10">
        <v>-0.88815579412708756</v>
      </c>
      <c r="AI139" s="10">
        <v>-0.754159710221466</v>
      </c>
      <c r="AJ139" s="10">
        <v>-0.78554010600007906</v>
      </c>
      <c r="AK139" s="10">
        <v>-0.54537632511132239</v>
      </c>
      <c r="AL139" s="10">
        <v>-0.69715459165565041</v>
      </c>
      <c r="AM139" s="10">
        <v>-0.6453725943631633</v>
      </c>
      <c r="AN139" s="2"/>
      <c r="AO139" s="2"/>
      <c r="AP139" s="54">
        <v>5.1781997292487114E-2</v>
      </c>
      <c r="AQ139" s="55">
        <v>7.4276204893826608E-2</v>
      </c>
      <c r="AR139" s="2"/>
      <c r="AS139" s="2"/>
      <c r="AT139" s="55">
        <v>-8.2261088762078764E-3</v>
      </c>
      <c r="AU139" s="55">
        <v>-9.4661712605122166E-3</v>
      </c>
      <c r="AV139" s="55">
        <v>-8.7165257580613838E-3</v>
      </c>
      <c r="AW139" s="2"/>
      <c r="AX139" s="2"/>
      <c r="AY139" s="56">
        <v>7.4964550245083285E-4</v>
      </c>
      <c r="AZ139" s="57">
        <v>7.9192049437976184E-2</v>
      </c>
      <c r="BA139" s="2"/>
      <c r="BB139" s="2"/>
      <c r="BC139" s="27">
        <v>-122.58402452490952</v>
      </c>
      <c r="BD139" s="27">
        <v>-142.7133248015661</v>
      </c>
      <c r="BE139" s="27">
        <v>-136.29833038292784</v>
      </c>
      <c r="BF139" s="2"/>
      <c r="BG139" s="2"/>
      <c r="BH139" s="58">
        <v>6.4149944186382584</v>
      </c>
      <c r="BI139" s="59">
        <v>4.4950213496587683E-2</v>
      </c>
      <c r="BJ139" s="2"/>
      <c r="BK139" s="2"/>
    </row>
    <row r="140" spans="1:63" x14ac:dyDescent="0.3">
      <c r="A140" s="1"/>
      <c r="B140" s="2"/>
      <c r="C140" s="2"/>
      <c r="D140" s="173"/>
      <c r="E140" s="2" t="s">
        <v>150</v>
      </c>
      <c r="F140" s="2"/>
      <c r="G140" s="2"/>
      <c r="H140" s="2"/>
      <c r="I140" s="2"/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-1.66313264841398E-2</v>
      </c>
      <c r="Q140" s="10">
        <v>-0.13801908411787578</v>
      </c>
      <c r="R140" s="10">
        <v>-0.16804780204205594</v>
      </c>
      <c r="S140" s="10">
        <v>-0.16072936935640944</v>
      </c>
      <c r="T140" s="10">
        <v>-0.16178037611957491</v>
      </c>
      <c r="U140" s="10">
        <v>-0.16340559856363382</v>
      </c>
      <c r="V140" s="10">
        <v>-0.16994517164297321</v>
      </c>
      <c r="W140" s="10">
        <v>-0.16911945524380531</v>
      </c>
      <c r="X140" s="10">
        <v>-0.17195811826064125</v>
      </c>
      <c r="Y140" s="10">
        <v>-0.18263823135487783</v>
      </c>
      <c r="Z140" s="10">
        <v>-0.18465226408798954</v>
      </c>
      <c r="AA140" s="10">
        <v>-0.18869075819469061</v>
      </c>
      <c r="AB140" s="10">
        <v>-1.0064511854812406</v>
      </c>
      <c r="AC140" s="10">
        <v>0.14701801116184671</v>
      </c>
      <c r="AD140" s="10">
        <v>0.1568538294277502</v>
      </c>
      <c r="AE140" s="10">
        <v>0.13181453007107646</v>
      </c>
      <c r="AF140" s="10">
        <v>-1.4068581848192949</v>
      </c>
      <c r="AG140" s="10">
        <v>-1.0408967007823047</v>
      </c>
      <c r="AH140" s="10">
        <v>-1.0272422221357638</v>
      </c>
      <c r="AI140" s="10">
        <v>-0.87151527131896678</v>
      </c>
      <c r="AJ140" s="10">
        <v>-1.0086022381639841</v>
      </c>
      <c r="AK140" s="10">
        <v>-0.94559434632511141</v>
      </c>
      <c r="AL140" s="10">
        <v>-1.0270750662270387</v>
      </c>
      <c r="AM140" s="10">
        <v>-1.0910535709595228</v>
      </c>
      <c r="AN140" s="2"/>
      <c r="AO140" s="2"/>
      <c r="AP140" s="54">
        <v>-6.3978504732484121E-2</v>
      </c>
      <c r="AQ140" s="55">
        <v>-6.2291946164664692E-2</v>
      </c>
      <c r="AR140" s="2"/>
      <c r="AS140" s="2"/>
      <c r="AT140" s="55">
        <v>-1.4262742417374316E-2</v>
      </c>
      <c r="AU140" s="55">
        <v>-1.3945929053149448E-2</v>
      </c>
      <c r="AV140" s="55">
        <v>-1.4735978313547613E-2</v>
      </c>
      <c r="AW140" s="2"/>
      <c r="AX140" s="2"/>
      <c r="AY140" s="56">
        <v>-7.9004926039816584E-4</v>
      </c>
      <c r="AZ140" s="57">
        <v>-5.6650887681071835E-2</v>
      </c>
      <c r="BA140" s="2"/>
      <c r="BB140" s="2"/>
      <c r="BC140" s="27">
        <v>-212.5408735277841</v>
      </c>
      <c r="BD140" s="27">
        <v>-210.25078121331396</v>
      </c>
      <c r="BE140" s="27">
        <v>-230.42314064615053</v>
      </c>
      <c r="BF140" s="2"/>
      <c r="BG140" s="2"/>
      <c r="BH140" s="58">
        <v>-20.172359432836572</v>
      </c>
      <c r="BI140" s="59">
        <v>-9.5944278144537876E-2</v>
      </c>
      <c r="BJ140" s="2"/>
      <c r="BK140" s="2"/>
    </row>
    <row r="141" spans="1:63" x14ac:dyDescent="0.3">
      <c r="A141" s="1"/>
      <c r="B141" s="2"/>
      <c r="C141" s="2"/>
      <c r="D141" s="173"/>
      <c r="E141" s="2" t="s">
        <v>151</v>
      </c>
      <c r="F141" s="2"/>
      <c r="G141" s="2"/>
      <c r="H141" s="2"/>
      <c r="I141" s="2"/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2"/>
      <c r="AO141" s="2"/>
      <c r="AP141" s="54">
        <v>0</v>
      </c>
      <c r="AQ141" s="55">
        <v>0</v>
      </c>
      <c r="AR141" s="2"/>
      <c r="AS141" s="2"/>
      <c r="AT141" s="55">
        <v>0</v>
      </c>
      <c r="AU141" s="55">
        <v>0</v>
      </c>
      <c r="AV141" s="55">
        <v>0</v>
      </c>
      <c r="AW141" s="2"/>
      <c r="AX141" s="2"/>
      <c r="AY141" s="56">
        <v>0</v>
      </c>
      <c r="AZ141" s="57">
        <v>0</v>
      </c>
      <c r="BA141" s="2"/>
      <c r="BB141" s="2"/>
      <c r="BC141" s="27">
        <v>0</v>
      </c>
      <c r="BD141" s="27">
        <v>0</v>
      </c>
      <c r="BE141" s="27">
        <v>0</v>
      </c>
      <c r="BF141" s="2"/>
      <c r="BG141" s="2"/>
      <c r="BH141" s="58">
        <v>0</v>
      </c>
      <c r="BI141" s="59">
        <v>0</v>
      </c>
      <c r="BJ141" s="2"/>
      <c r="BK141" s="2"/>
    </row>
    <row r="142" spans="1:63" x14ac:dyDescent="0.3">
      <c r="A142" s="1"/>
      <c r="B142" s="2"/>
      <c r="C142" s="2"/>
      <c r="D142" s="173"/>
      <c r="E142" s="2" t="s">
        <v>152</v>
      </c>
      <c r="F142" s="2"/>
      <c r="G142" s="2"/>
      <c r="H142" s="2"/>
      <c r="I142" s="2"/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2"/>
      <c r="AO142" s="2"/>
      <c r="AP142" s="54">
        <v>0</v>
      </c>
      <c r="AQ142" s="55">
        <v>0</v>
      </c>
      <c r="AR142" s="2"/>
      <c r="AS142" s="2"/>
      <c r="AT142" s="55">
        <v>0</v>
      </c>
      <c r="AU142" s="55">
        <v>0</v>
      </c>
      <c r="AV142" s="55">
        <v>0</v>
      </c>
      <c r="AW142" s="2"/>
      <c r="AX142" s="2"/>
      <c r="AY142" s="56">
        <v>0</v>
      </c>
      <c r="AZ142" s="57">
        <v>0</v>
      </c>
      <c r="BA142" s="2"/>
      <c r="BB142" s="2"/>
      <c r="BC142" s="27">
        <v>0</v>
      </c>
      <c r="BD142" s="27">
        <v>0</v>
      </c>
      <c r="BE142" s="27">
        <v>0</v>
      </c>
      <c r="BF142" s="2"/>
      <c r="BG142" s="2"/>
      <c r="BH142" s="58">
        <v>0</v>
      </c>
      <c r="BI142" s="59">
        <v>0</v>
      </c>
      <c r="BJ142" s="2"/>
      <c r="BK142" s="2"/>
    </row>
    <row r="143" spans="1:63" x14ac:dyDescent="0.3">
      <c r="A143" s="1"/>
      <c r="B143" s="2"/>
      <c r="C143" s="2" t="s">
        <v>93</v>
      </c>
      <c r="D143" s="2" t="s">
        <v>108</v>
      </c>
      <c r="E143" s="2"/>
      <c r="F143" s="2"/>
      <c r="G143" s="2"/>
      <c r="H143" s="2"/>
      <c r="I143" s="2"/>
      <c r="J143" s="10">
        <v>-2.0178352050063704</v>
      </c>
      <c r="K143" s="10">
        <v>-0.92443084216757465</v>
      </c>
      <c r="L143" s="10">
        <v>0.19957805443877019</v>
      </c>
      <c r="M143" s="10">
        <v>-4.1522124045780706E-2</v>
      </c>
      <c r="N143" s="10">
        <v>-0.60106184755054415</v>
      </c>
      <c r="O143" s="10">
        <v>-0.53584955432271864</v>
      </c>
      <c r="P143" s="10">
        <v>-0.35480022239177689</v>
      </c>
      <c r="Q143" s="10">
        <v>0.1593868149736675</v>
      </c>
      <c r="R143" s="10">
        <v>0.90398311977554635</v>
      </c>
      <c r="S143" s="10">
        <v>0.4701381965961437</v>
      </c>
      <c r="T143" s="10">
        <v>-1.691907774097861</v>
      </c>
      <c r="U143" s="10">
        <v>-1.0883138885650321</v>
      </c>
      <c r="V143" s="10">
        <v>1.3856392716541219</v>
      </c>
      <c r="W143" s="10">
        <v>-0.57809650803316404</v>
      </c>
      <c r="X143" s="10">
        <v>-1.0213577518662853</v>
      </c>
      <c r="Y143" s="10">
        <v>0.91042298726732696</v>
      </c>
      <c r="Z143" s="10">
        <v>-0.71641918159177309</v>
      </c>
      <c r="AA143" s="10">
        <v>1.3081243726671146</v>
      </c>
      <c r="AB143" s="10">
        <v>1.6397790123661529</v>
      </c>
      <c r="AC143" s="10">
        <v>1.625810592085235</v>
      </c>
      <c r="AD143" s="10">
        <v>-0.10732928564472394</v>
      </c>
      <c r="AE143" s="10">
        <v>0.42254323559788642</v>
      </c>
      <c r="AF143" s="10">
        <v>0.33903530092877704</v>
      </c>
      <c r="AG143" s="10">
        <v>-4.2470840272599468E-3</v>
      </c>
      <c r="AH143" s="10">
        <v>0.22183911011467647</v>
      </c>
      <c r="AI143" s="10">
        <v>6.2665192835242883E-2</v>
      </c>
      <c r="AJ143" s="10">
        <v>4.8989436577937723E-2</v>
      </c>
      <c r="AK143" s="10">
        <v>-0.23129536698854258</v>
      </c>
      <c r="AL143" s="10">
        <v>-0.25627337853060839</v>
      </c>
      <c r="AM143" s="10">
        <v>-0.25781366709568976</v>
      </c>
      <c r="AN143" s="2"/>
      <c r="AO143" s="2"/>
      <c r="AP143" s="54">
        <v>-1.5402885650813714E-3</v>
      </c>
      <c r="AQ143" s="55">
        <v>-6.0103338626622304E-3</v>
      </c>
      <c r="AR143" s="2"/>
      <c r="AS143" s="2"/>
      <c r="AT143" s="55">
        <v>-3.4887118926950791E-3</v>
      </c>
      <c r="AU143" s="55">
        <v>-3.4797557381348585E-3</v>
      </c>
      <c r="AV143" s="55">
        <v>-3.4820807230548107E-3</v>
      </c>
      <c r="AW143" s="2"/>
      <c r="AX143" s="2"/>
      <c r="AY143" s="56">
        <v>-2.3249849199521826E-6</v>
      </c>
      <c r="AZ143" s="57">
        <v>-6.6814601222509062E-4</v>
      </c>
      <c r="BA143" s="2"/>
      <c r="BB143" s="2"/>
      <c r="BC143" s="27">
        <v>-51.988169698481137</v>
      </c>
      <c r="BD143" s="27">
        <v>-52.461285267268863</v>
      </c>
      <c r="BE143" s="27">
        <v>-54.448504138477247</v>
      </c>
      <c r="BF143" s="2"/>
      <c r="BG143" s="2"/>
      <c r="BH143" s="58">
        <v>-1.987218871208384</v>
      </c>
      <c r="BI143" s="59">
        <v>-3.7879721419029559E-2</v>
      </c>
      <c r="BJ143" s="2"/>
      <c r="BK143" s="2"/>
    </row>
    <row r="144" spans="1:63" x14ac:dyDescent="0.3">
      <c r="A144" s="1"/>
      <c r="B144" s="2"/>
      <c r="C144" s="61" t="s">
        <v>22</v>
      </c>
      <c r="D144" s="61" t="s">
        <v>109</v>
      </c>
      <c r="E144" s="61"/>
      <c r="F144" s="61"/>
      <c r="G144" s="61"/>
      <c r="H144" s="61"/>
      <c r="I144" s="61"/>
      <c r="J144" s="200">
        <v>-7.9992299651445808</v>
      </c>
      <c r="K144" s="200">
        <v>-7.9939428264113834</v>
      </c>
      <c r="L144" s="200">
        <v>-5.5953161897285177</v>
      </c>
      <c r="M144" s="200">
        <v>-7.9253833707743002</v>
      </c>
      <c r="N144" s="200">
        <v>-8.8815009651853671</v>
      </c>
      <c r="O144" s="200">
        <v>-8.979455082360646</v>
      </c>
      <c r="P144" s="200">
        <v>-8.8635115955090953</v>
      </c>
      <c r="Q144" s="200">
        <v>-9.0496534621338984</v>
      </c>
      <c r="R144" s="200">
        <v>-9.5877141058605346</v>
      </c>
      <c r="S144" s="200">
        <v>-8.8919427420208983</v>
      </c>
      <c r="T144" s="200">
        <v>-8.9844085370702516</v>
      </c>
      <c r="U144" s="200">
        <v>-8.5067631205935275</v>
      </c>
      <c r="V144" s="200">
        <v>-4.9251953064084253</v>
      </c>
      <c r="W144" s="200">
        <v>-6.8050302388878681</v>
      </c>
      <c r="X144" s="200">
        <v>-7.6603198363288367</v>
      </c>
      <c r="Y144" s="200">
        <v>-2.7787023724788238</v>
      </c>
      <c r="Z144" s="200">
        <v>-6.966030552679757</v>
      </c>
      <c r="AA144" s="200">
        <v>-2.3225455517488145</v>
      </c>
      <c r="AB144" s="200">
        <v>-2.7329158226390606</v>
      </c>
      <c r="AC144" s="200">
        <v>-2.7639692652195582</v>
      </c>
      <c r="AD144" s="200">
        <v>-4.1812574833210778</v>
      </c>
      <c r="AE144" s="200">
        <v>-1.2555450461330733</v>
      </c>
      <c r="AF144" s="200">
        <v>-4.7805978050778357</v>
      </c>
      <c r="AG144" s="200">
        <v>-4.9736398254911443</v>
      </c>
      <c r="AH144" s="200">
        <v>-3.9381377669052151</v>
      </c>
      <c r="AI144" s="200">
        <v>-3.4997819507245098</v>
      </c>
      <c r="AJ144" s="200">
        <v>-2.3853659965907918</v>
      </c>
      <c r="AK144" s="200">
        <v>-4.2231524240658374</v>
      </c>
      <c r="AL144" s="200">
        <v>-1.4642032568963255</v>
      </c>
      <c r="AM144" s="200">
        <v>-0.46554861851370022</v>
      </c>
      <c r="AN144" s="2"/>
      <c r="AO144" s="2"/>
      <c r="AP144" s="65">
        <v>0.99865463838262525</v>
      </c>
      <c r="AQ144" s="66">
        <v>0.68204645337251568</v>
      </c>
      <c r="AR144" s="2"/>
      <c r="AS144" s="2"/>
      <c r="AT144" s="66">
        <v>-6.3699339413194417E-2</v>
      </c>
      <c r="AU144" s="66">
        <v>-1.9881384926496371E-2</v>
      </c>
      <c r="AV144" s="66">
        <v>-6.2877887290966484E-3</v>
      </c>
      <c r="AW144" s="2"/>
      <c r="AX144" s="2"/>
      <c r="AY144" s="67">
        <v>1.3593596197399723E-2</v>
      </c>
      <c r="AZ144" s="68">
        <v>0.68373487298076652</v>
      </c>
      <c r="BA144" s="2"/>
      <c r="BB144" s="2"/>
      <c r="BC144" s="69">
        <v>-949.23632817843054</v>
      </c>
      <c r="BD144" s="69">
        <v>-299.73454593578822</v>
      </c>
      <c r="BE144" s="69">
        <v>-98.320721966990533</v>
      </c>
      <c r="BF144" s="2"/>
      <c r="BG144" s="2"/>
      <c r="BH144" s="70">
        <v>201.41382396879769</v>
      </c>
      <c r="BI144" s="71">
        <v>0.67197400733363022</v>
      </c>
      <c r="BJ144" s="2"/>
      <c r="BK144" s="2"/>
    </row>
    <row r="145" spans="1:63" x14ac:dyDescent="0.3">
      <c r="A145" s="1"/>
      <c r="B145" s="2"/>
      <c r="C145" s="2" t="s">
        <v>110</v>
      </c>
      <c r="D145" s="2" t="s">
        <v>111</v>
      </c>
      <c r="E145" s="1"/>
      <c r="F145" s="60"/>
      <c r="G145" s="1"/>
      <c r="H145" s="1"/>
      <c r="I145" s="1"/>
      <c r="J145" s="10">
        <v>-0.2856654099731688</v>
      </c>
      <c r="K145" s="10">
        <v>-0.26455121777969115</v>
      </c>
      <c r="L145" s="10">
        <v>-2.1428367124850589</v>
      </c>
      <c r="M145" s="10">
        <v>-0.43001511805528697</v>
      </c>
      <c r="N145" s="10">
        <v>-0.32932325924085815</v>
      </c>
      <c r="O145" s="10">
        <v>0.22564582583767592</v>
      </c>
      <c r="P145" s="10">
        <v>7.5293545906749304E-2</v>
      </c>
      <c r="Q145" s="10">
        <v>-1.4919055249855662</v>
      </c>
      <c r="R145" s="10">
        <v>-1.5612396546437968</v>
      </c>
      <c r="S145" s="10">
        <v>-9.1086799530806589E-2</v>
      </c>
      <c r="T145" s="10">
        <v>-0.42367453273046651</v>
      </c>
      <c r="U145" s="10">
        <v>-1.9708953259805064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-1.5964129979552117</v>
      </c>
      <c r="AG145" s="10">
        <v>0</v>
      </c>
      <c r="AH145" s="10">
        <v>0</v>
      </c>
      <c r="AI145" s="10">
        <v>0</v>
      </c>
      <c r="AJ145" s="10">
        <v>-2.0049754786267453</v>
      </c>
      <c r="AK145" s="10">
        <v>0</v>
      </c>
      <c r="AL145" s="10">
        <v>0</v>
      </c>
      <c r="AM145" s="10">
        <v>0</v>
      </c>
      <c r="AN145" s="2"/>
      <c r="AO145" s="2"/>
      <c r="AP145" s="54">
        <v>0</v>
      </c>
      <c r="AQ145" s="48">
        <v>0</v>
      </c>
      <c r="AR145" s="2"/>
      <c r="AS145" s="2"/>
      <c r="AT145" s="48">
        <v>0</v>
      </c>
      <c r="AU145" s="48">
        <v>0</v>
      </c>
      <c r="AV145" s="48">
        <v>0</v>
      </c>
      <c r="AW145" s="2"/>
      <c r="AX145" s="2"/>
      <c r="AY145" s="56">
        <v>0</v>
      </c>
      <c r="AZ145" s="128">
        <v>0</v>
      </c>
      <c r="BA145" s="2"/>
      <c r="BB145" s="2"/>
      <c r="BC145" s="27">
        <v>0</v>
      </c>
      <c r="BD145" s="27">
        <v>0</v>
      </c>
      <c r="BE145" s="27">
        <v>0</v>
      </c>
      <c r="BF145" s="2"/>
      <c r="BG145" s="2"/>
      <c r="BH145" s="58">
        <v>0</v>
      </c>
      <c r="BI145" s="53">
        <v>0</v>
      </c>
      <c r="BJ145" s="2"/>
      <c r="BK145" s="2"/>
    </row>
    <row r="146" spans="1:63" ht="4.05" customHeight="1" x14ac:dyDescent="0.3">
      <c r="A146" s="1"/>
      <c r="B146" s="2"/>
      <c r="C146" s="2"/>
      <c r="D146" s="173"/>
      <c r="E146" s="1"/>
      <c r="F146" s="60"/>
      <c r="G146" s="1"/>
      <c r="H146" s="1"/>
      <c r="I146" s="1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2"/>
      <c r="AO146" s="2"/>
      <c r="AP146" s="54"/>
      <c r="AQ146" s="55"/>
      <c r="AR146" s="2"/>
      <c r="AS146" s="2"/>
      <c r="AT146" s="55"/>
      <c r="AU146" s="55"/>
      <c r="AV146" s="55"/>
      <c r="AW146" s="2"/>
      <c r="AX146" s="2"/>
      <c r="AY146" s="56"/>
      <c r="AZ146" s="57"/>
      <c r="BA146" s="2"/>
      <c r="BB146" s="2"/>
      <c r="BC146" s="27"/>
      <c r="BD146" s="27"/>
      <c r="BE146" s="27"/>
      <c r="BF146" s="2"/>
      <c r="BG146" s="2"/>
      <c r="BH146" s="58"/>
      <c r="BI146" s="59"/>
      <c r="BJ146" s="2"/>
      <c r="BK146" s="2"/>
    </row>
    <row r="147" spans="1:63" x14ac:dyDescent="0.3">
      <c r="A147" s="1"/>
      <c r="B147" s="2"/>
      <c r="C147" s="61" t="s">
        <v>22</v>
      </c>
      <c r="D147" s="61" t="s">
        <v>112</v>
      </c>
      <c r="E147" s="61"/>
      <c r="F147" s="61"/>
      <c r="G147" s="61"/>
      <c r="H147" s="61"/>
      <c r="I147" s="61"/>
      <c r="J147" s="200">
        <v>-8.284895375117749</v>
      </c>
      <c r="K147" s="200">
        <v>-8.2584940441910746</v>
      </c>
      <c r="L147" s="200">
        <v>-7.7381529022135762</v>
      </c>
      <c r="M147" s="200">
        <v>-8.3553984888295876</v>
      </c>
      <c r="N147" s="200">
        <v>-9.2108242244262257</v>
      </c>
      <c r="O147" s="200">
        <v>-8.7538092565229704</v>
      </c>
      <c r="P147" s="200">
        <v>-8.7882180496023459</v>
      </c>
      <c r="Q147" s="200">
        <v>-10.541558987119465</v>
      </c>
      <c r="R147" s="200">
        <v>-11.148953760504332</v>
      </c>
      <c r="S147" s="200">
        <v>-8.983029541551705</v>
      </c>
      <c r="T147" s="200">
        <v>-9.4080830698007176</v>
      </c>
      <c r="U147" s="200">
        <v>-10.477658446574035</v>
      </c>
      <c r="V147" s="200">
        <v>-4.9251953064084253</v>
      </c>
      <c r="W147" s="200">
        <v>-6.8050302388878681</v>
      </c>
      <c r="X147" s="200">
        <v>-7.6603198363288367</v>
      </c>
      <c r="Y147" s="200">
        <v>-2.7787023724788238</v>
      </c>
      <c r="Z147" s="200">
        <v>-6.966030552679757</v>
      </c>
      <c r="AA147" s="200">
        <v>-2.3225455517488145</v>
      </c>
      <c r="AB147" s="200">
        <v>-2.7329158226390606</v>
      </c>
      <c r="AC147" s="200">
        <v>-2.7639692652195582</v>
      </c>
      <c r="AD147" s="200">
        <v>-4.1812574833210778</v>
      </c>
      <c r="AE147" s="200">
        <v>-1.2555450461330733</v>
      </c>
      <c r="AF147" s="200">
        <v>-6.3770108030330475</v>
      </c>
      <c r="AG147" s="200">
        <v>-4.9736398254911443</v>
      </c>
      <c r="AH147" s="200">
        <v>-3.9381377669052151</v>
      </c>
      <c r="AI147" s="200">
        <v>-3.4997819507245098</v>
      </c>
      <c r="AJ147" s="200">
        <v>-4.3903414752175376</v>
      </c>
      <c r="AK147" s="200">
        <v>-4.2231524240658374</v>
      </c>
      <c r="AL147" s="200">
        <v>-1.4642032568963255</v>
      </c>
      <c r="AM147" s="200">
        <v>-0.46554861851370022</v>
      </c>
      <c r="AN147" s="2"/>
      <c r="AO147" s="2"/>
      <c r="AP147" s="65">
        <v>0.99865463838262525</v>
      </c>
      <c r="AQ147" s="66">
        <v>0.68204645337251568</v>
      </c>
      <c r="AR147" s="2"/>
      <c r="AS147" s="2"/>
      <c r="AT147" s="66">
        <v>-6.3699339413194417E-2</v>
      </c>
      <c r="AU147" s="66">
        <v>-1.9881384926496371E-2</v>
      </c>
      <c r="AV147" s="66">
        <v>-6.2877887290966484E-3</v>
      </c>
      <c r="AW147" s="2"/>
      <c r="AX147" s="2"/>
      <c r="AY147" s="67">
        <v>1.3593596197399723E-2</v>
      </c>
      <c r="AZ147" s="68">
        <v>0.68373487298076652</v>
      </c>
      <c r="BA147" s="2"/>
      <c r="BB147" s="2"/>
      <c r="BC147" s="69">
        <v>-949.23632817843054</v>
      </c>
      <c r="BD147" s="69">
        <v>-299.73454593578822</v>
      </c>
      <c r="BE147" s="69">
        <v>-98.320721966990533</v>
      </c>
      <c r="BF147" s="2"/>
      <c r="BG147" s="2"/>
      <c r="BH147" s="70">
        <v>201.41382396879769</v>
      </c>
      <c r="BI147" s="71">
        <v>0.67197400733363022</v>
      </c>
      <c r="BJ147" s="2"/>
      <c r="BK147" s="2"/>
    </row>
    <row r="148" spans="1:63" x14ac:dyDescent="0.3">
      <c r="A148" s="1"/>
      <c r="B148" s="2"/>
      <c r="C148" s="2" t="s">
        <v>38</v>
      </c>
      <c r="D148" s="2" t="s">
        <v>113</v>
      </c>
      <c r="E148" s="2"/>
      <c r="F148" s="2"/>
      <c r="G148" s="2"/>
      <c r="H148" s="2"/>
      <c r="I148" s="2"/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2"/>
      <c r="AO148" s="2"/>
      <c r="AP148" s="54">
        <v>0</v>
      </c>
      <c r="AQ148" s="55">
        <v>0</v>
      </c>
      <c r="AR148" s="2"/>
      <c r="AS148" s="2"/>
      <c r="AT148" s="55">
        <v>0</v>
      </c>
      <c r="AU148" s="55">
        <v>0</v>
      </c>
      <c r="AV148" s="55">
        <v>0</v>
      </c>
      <c r="AW148" s="2"/>
      <c r="AX148" s="2"/>
      <c r="AY148" s="56">
        <v>0</v>
      </c>
      <c r="AZ148" s="57">
        <v>0</v>
      </c>
      <c r="BA148" s="2"/>
      <c r="BB148" s="2"/>
      <c r="BC148" s="27">
        <v>0</v>
      </c>
      <c r="BD148" s="27">
        <v>0</v>
      </c>
      <c r="BE148" s="27">
        <v>0</v>
      </c>
      <c r="BF148" s="2"/>
      <c r="BG148" s="2"/>
      <c r="BH148" s="58">
        <v>0</v>
      </c>
      <c r="BI148" s="59">
        <v>0</v>
      </c>
      <c r="BJ148" s="2"/>
      <c r="BK148" s="2"/>
    </row>
    <row r="149" spans="1:63" x14ac:dyDescent="0.3">
      <c r="A149" s="1"/>
      <c r="B149" s="2"/>
      <c r="C149" s="175" t="s">
        <v>22</v>
      </c>
      <c r="D149" s="122" t="s">
        <v>114</v>
      </c>
      <c r="E149" s="122"/>
      <c r="F149" s="122"/>
      <c r="G149" s="122"/>
      <c r="H149" s="122"/>
      <c r="I149" s="122"/>
      <c r="J149" s="129">
        <v>-8.284895375117749</v>
      </c>
      <c r="K149" s="129">
        <v>-8.2584940441910746</v>
      </c>
      <c r="L149" s="129">
        <v>-7.7381529022135762</v>
      </c>
      <c r="M149" s="129">
        <v>-8.3553984888295876</v>
      </c>
      <c r="N149" s="129">
        <v>-9.2108242244262257</v>
      </c>
      <c r="O149" s="129">
        <v>-8.7538092565229704</v>
      </c>
      <c r="P149" s="129">
        <v>-8.7882180496023459</v>
      </c>
      <c r="Q149" s="129">
        <v>-10.541558987119465</v>
      </c>
      <c r="R149" s="129">
        <v>-11.148953760504332</v>
      </c>
      <c r="S149" s="129">
        <v>-8.983029541551705</v>
      </c>
      <c r="T149" s="129">
        <v>-9.4080830698007176</v>
      </c>
      <c r="U149" s="129">
        <v>-10.477658446574035</v>
      </c>
      <c r="V149" s="129">
        <v>-4.9251953064084253</v>
      </c>
      <c r="W149" s="129">
        <v>-6.8050302388878681</v>
      </c>
      <c r="X149" s="129">
        <v>-7.6603198363288367</v>
      </c>
      <c r="Y149" s="129">
        <v>-2.7787023724788238</v>
      </c>
      <c r="Z149" s="129">
        <v>-6.966030552679757</v>
      </c>
      <c r="AA149" s="129">
        <v>-2.3225455517488145</v>
      </c>
      <c r="AB149" s="129">
        <v>-2.7329158226390606</v>
      </c>
      <c r="AC149" s="129">
        <v>-2.7639692652195582</v>
      </c>
      <c r="AD149" s="129">
        <v>-4.1812574833210778</v>
      </c>
      <c r="AE149" s="129">
        <v>-1.2555450461330733</v>
      </c>
      <c r="AF149" s="129">
        <v>-6.3770108030330475</v>
      </c>
      <c r="AG149" s="129">
        <v>-4.9736398254911443</v>
      </c>
      <c r="AH149" s="129">
        <v>-3.9381377669052151</v>
      </c>
      <c r="AI149" s="129">
        <v>-3.4997819507245098</v>
      </c>
      <c r="AJ149" s="129">
        <v>-4.3903414752175376</v>
      </c>
      <c r="AK149" s="129">
        <v>-4.2231524240658374</v>
      </c>
      <c r="AL149" s="129">
        <v>-1.4642032568963255</v>
      </c>
      <c r="AM149" s="129">
        <v>-0.46554861851370022</v>
      </c>
      <c r="AN149" s="2"/>
      <c r="AO149" s="2"/>
      <c r="AP149" s="179">
        <v>0.99865463838262525</v>
      </c>
      <c r="AQ149" s="180">
        <v>0.68204645337251568</v>
      </c>
      <c r="AR149" s="2"/>
      <c r="AS149" s="2"/>
      <c r="AT149" s="181">
        <v>-6.3699339413194417E-2</v>
      </c>
      <c r="AU149" s="131">
        <v>-1.9881384926496371E-2</v>
      </c>
      <c r="AV149" s="180">
        <v>-6.2877887290966484E-3</v>
      </c>
      <c r="AW149" s="2"/>
      <c r="AX149" s="2"/>
      <c r="AY149" s="182">
        <v>1.3593596197399723E-2</v>
      </c>
      <c r="AZ149" s="183">
        <v>0.68373487298076652</v>
      </c>
      <c r="BA149" s="2"/>
      <c r="BB149" s="2"/>
      <c r="BC149" s="184">
        <v>-949.23632817843054</v>
      </c>
      <c r="BD149" s="134">
        <v>-299.73454593578822</v>
      </c>
      <c r="BE149" s="185">
        <v>-98.320721966990533</v>
      </c>
      <c r="BF149" s="2"/>
      <c r="BG149" s="2"/>
      <c r="BH149" s="186">
        <v>201.41382396879769</v>
      </c>
      <c r="BI149" s="187">
        <v>0.67197400733363022</v>
      </c>
      <c r="BJ149" s="2"/>
      <c r="BK149" s="2"/>
    </row>
    <row r="150" spans="1:63" x14ac:dyDescent="0.3">
      <c r="A150" s="1"/>
      <c r="B150" s="2"/>
      <c r="C150" s="176"/>
      <c r="D150" s="177" t="s">
        <v>115</v>
      </c>
      <c r="E150" s="178"/>
      <c r="F150" s="178"/>
      <c r="G150" s="178"/>
      <c r="H150" s="178"/>
      <c r="I150" s="178"/>
      <c r="J150" s="688">
        <v>-0.19810158100698527</v>
      </c>
      <c r="K150" s="688">
        <v>-0.2159520369871997</v>
      </c>
      <c r="L150" s="688">
        <v>-0.17522963901954219</v>
      </c>
      <c r="M150" s="688">
        <v>-0.21052326535042781</v>
      </c>
      <c r="N150" s="688">
        <v>-0.22151112447750887</v>
      </c>
      <c r="O150" s="688">
        <v>-0.19383045751384656</v>
      </c>
      <c r="P150" s="688">
        <v>-0.18939246350737662</v>
      </c>
      <c r="Q150" s="688">
        <v>-0.236184666159971</v>
      </c>
      <c r="R150" s="688">
        <v>-0.25721138974415231</v>
      </c>
      <c r="S150" s="688">
        <v>-0.16796940085743531</v>
      </c>
      <c r="T150" s="688">
        <v>-0.15825201985244783</v>
      </c>
      <c r="U150" s="688">
        <v>-0.18444942295530176</v>
      </c>
      <c r="V150" s="688">
        <v>-8.4673889614606784E-2</v>
      </c>
      <c r="W150" s="688">
        <v>-0.12236495135144662</v>
      </c>
      <c r="X150" s="688">
        <v>-0.11085333886722125</v>
      </c>
      <c r="Y150" s="688">
        <v>-4.3906226712722624E-2</v>
      </c>
      <c r="Z150" s="688">
        <v>-0.11092454954021005</v>
      </c>
      <c r="AA150" s="688">
        <v>-3.4491527482372906E-2</v>
      </c>
      <c r="AB150" s="688">
        <v>-4.3896987595522324E-2</v>
      </c>
      <c r="AC150" s="688">
        <v>-4.4701472780385887E-2</v>
      </c>
      <c r="AD150" s="688">
        <v>-7.0193994049976227E-2</v>
      </c>
      <c r="AE150" s="688">
        <v>-2.0218237092563457E-2</v>
      </c>
      <c r="AF150" s="688">
        <v>-8.7836315291844991E-2</v>
      </c>
      <c r="AG150" s="688">
        <v>-6.6574674760222552E-2</v>
      </c>
      <c r="AH150" s="688">
        <v>-5.5537667219144868E-2</v>
      </c>
      <c r="AI150" s="688">
        <v>-6.0377061079182087E-2</v>
      </c>
      <c r="AJ150" s="688">
        <v>-6.5451659361852987E-2</v>
      </c>
      <c r="AK150" s="688">
        <v>-6.3699339413194417E-2</v>
      </c>
      <c r="AL150" s="688">
        <v>-1.9881384926496371E-2</v>
      </c>
      <c r="AM150" s="688">
        <v>-6.2877887290966484E-3</v>
      </c>
      <c r="AN150" s="2"/>
      <c r="AO150" s="2"/>
      <c r="AP150" s="188"/>
      <c r="AQ150" s="189"/>
      <c r="AR150" s="2"/>
      <c r="AS150" s="2"/>
      <c r="AT150" s="190"/>
      <c r="AU150" s="191"/>
      <c r="AV150" s="189"/>
      <c r="AW150" s="2"/>
      <c r="AX150" s="2"/>
      <c r="AY150" s="192"/>
      <c r="AZ150" s="193"/>
      <c r="BA150" s="2"/>
      <c r="BB150" s="2"/>
      <c r="BC150" s="194"/>
      <c r="BD150" s="195"/>
      <c r="BE150" s="196"/>
      <c r="BF150" s="2"/>
      <c r="BG150" s="2"/>
      <c r="BH150" s="197"/>
      <c r="BI150" s="198"/>
      <c r="BJ150" s="2"/>
      <c r="BK150" s="2"/>
    </row>
    <row r="151" spans="1:63" ht="4.0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2"/>
      <c r="AO151" s="2"/>
      <c r="AP151" s="54"/>
      <c r="AQ151" s="55"/>
      <c r="AR151" s="2"/>
      <c r="AS151" s="2"/>
      <c r="AT151" s="55"/>
      <c r="AU151" s="55"/>
      <c r="AV151" s="55"/>
      <c r="AW151" s="2"/>
      <c r="AX151" s="2"/>
      <c r="AY151" s="56"/>
      <c r="AZ151" s="57"/>
      <c r="BA151" s="2"/>
      <c r="BB151" s="2"/>
      <c r="BC151" s="27"/>
      <c r="BD151" s="27"/>
      <c r="BE151" s="27"/>
      <c r="BF151" s="2"/>
      <c r="BG151" s="2"/>
      <c r="BH151" s="58"/>
      <c r="BI151" s="59"/>
      <c r="BJ151" s="2"/>
      <c r="BK151" s="2"/>
    </row>
    <row r="152" spans="1:63" x14ac:dyDescent="0.3">
      <c r="A152" s="1"/>
      <c r="B152" s="2"/>
      <c r="C152" s="2" t="s">
        <v>110</v>
      </c>
      <c r="D152" s="2" t="s">
        <v>116</v>
      </c>
      <c r="E152" s="2"/>
      <c r="F152" s="2"/>
      <c r="G152" s="2"/>
      <c r="H152" s="2"/>
      <c r="I152" s="2"/>
      <c r="J152" s="40">
        <v>4.3876968934431186</v>
      </c>
      <c r="K152" s="40">
        <v>3.7928921777969138</v>
      </c>
      <c r="L152" s="40">
        <v>2.5115291089862</v>
      </c>
      <c r="M152" s="40">
        <v>3.3150831857916834</v>
      </c>
      <c r="N152" s="40">
        <v>3.4542003805308239</v>
      </c>
      <c r="O152" s="40">
        <v>4.2589379899258342</v>
      </c>
      <c r="P152" s="40">
        <v>5.0606991808175277</v>
      </c>
      <c r="Q152" s="40">
        <v>3.4140796710223964</v>
      </c>
      <c r="R152" s="40">
        <v>4.766270846614411</v>
      </c>
      <c r="S152" s="40">
        <v>3.3768078849814067</v>
      </c>
      <c r="T152" s="40">
        <v>5.7162794009734181</v>
      </c>
      <c r="U152" s="40">
        <v>4.7426601734831877</v>
      </c>
      <c r="V152" s="40">
        <v>0.13662766470508708</v>
      </c>
      <c r="W152" s="40">
        <v>2.5411870157852836</v>
      </c>
      <c r="X152" s="40">
        <v>3.6564900345508695</v>
      </c>
      <c r="Y152" s="40">
        <v>-0.57629147345425136</v>
      </c>
      <c r="Z152" s="40">
        <v>3.9878112617398926</v>
      </c>
      <c r="AA152" s="40">
        <v>-2.991262097973002E-2</v>
      </c>
      <c r="AB152" s="40">
        <v>0.56013080648103708</v>
      </c>
      <c r="AC152" s="40">
        <v>0.30241784018264967</v>
      </c>
      <c r="AD152" s="40">
        <v>1.9963191908747617</v>
      </c>
      <c r="AE152" s="40">
        <v>-0.30980629200563836</v>
      </c>
      <c r="AF152" s="40">
        <v>1.9672243285457371</v>
      </c>
      <c r="AG152" s="40">
        <v>1.7096599917964352</v>
      </c>
      <c r="AH152" s="40">
        <v>1.7003184561963212</v>
      </c>
      <c r="AI152" s="40">
        <v>1.8596161089676824</v>
      </c>
      <c r="AJ152" s="40">
        <v>1.9457377580785504</v>
      </c>
      <c r="AK152" s="40">
        <v>2.3115911497473363</v>
      </c>
      <c r="AL152" s="40">
        <v>1.8649217507600031</v>
      </c>
      <c r="AM152" s="40">
        <v>0.95599618029471312</v>
      </c>
      <c r="AN152" s="2"/>
      <c r="AO152" s="2"/>
      <c r="AP152" s="54">
        <v>-0.90892557046528999</v>
      </c>
      <c r="AQ152" s="55">
        <v>-0.4873800040644492</v>
      </c>
      <c r="AR152" s="2"/>
      <c r="AS152" s="2"/>
      <c r="AT152" s="55">
        <v>3.4866567541630457E-2</v>
      </c>
      <c r="AU152" s="55">
        <v>2.5322459166801623E-2</v>
      </c>
      <c r="AV152" s="55">
        <v>1.2911867350626986E-2</v>
      </c>
      <c r="AW152" s="2"/>
      <c r="AX152" s="2"/>
      <c r="AY152" s="56">
        <v>-1.2410591816174637E-2</v>
      </c>
      <c r="AZ152" s="57">
        <v>-0.49010215534063267</v>
      </c>
      <c r="BA152" s="2"/>
      <c r="BB152" s="2"/>
      <c r="BC152" s="27">
        <v>519.57544386319091</v>
      </c>
      <c r="BD152" s="27">
        <v>381.76494386079901</v>
      </c>
      <c r="BE152" s="27">
        <v>201.89993248040406</v>
      </c>
      <c r="BF152" s="2"/>
      <c r="BG152" s="2"/>
      <c r="BH152" s="58">
        <v>-179.86501138039495</v>
      </c>
      <c r="BI152" s="59">
        <v>-0.47114072225022896</v>
      </c>
      <c r="BJ152" s="2"/>
      <c r="BK152" s="2"/>
    </row>
    <row r="153" spans="1:63" x14ac:dyDescent="0.3">
      <c r="A153" s="1"/>
      <c r="B153" s="2"/>
      <c r="C153" s="2"/>
      <c r="D153" s="2"/>
      <c r="E153" s="173" t="s">
        <v>117</v>
      </c>
      <c r="F153" s="2"/>
      <c r="G153" s="2"/>
      <c r="H153" s="2"/>
      <c r="I153" s="2"/>
      <c r="J153" s="10">
        <v>1.190198951025889</v>
      </c>
      <c r="K153" s="10">
        <v>1.2141309540978316</v>
      </c>
      <c r="L153" s="10">
        <v>1.2458291040964904</v>
      </c>
      <c r="M153" s="10">
        <v>1.2852017112246137</v>
      </c>
      <c r="N153" s="10">
        <v>1.3147528367613106</v>
      </c>
      <c r="O153" s="10">
        <v>1.3547558750478759</v>
      </c>
      <c r="P153" s="10">
        <v>1.3851228590355538</v>
      </c>
      <c r="Q153" s="10">
        <v>1.3713592183247114</v>
      </c>
      <c r="R153" s="10">
        <v>1.3643982928875134</v>
      </c>
      <c r="S153" s="10">
        <v>1.2887588731630668</v>
      </c>
      <c r="T153" s="10">
        <v>1.4019853065691323</v>
      </c>
      <c r="U153" s="10">
        <v>1.3692265867649118</v>
      </c>
      <c r="V153" s="10">
        <v>1.3034451370268889</v>
      </c>
      <c r="W153" s="10">
        <v>1.2889915768888474</v>
      </c>
      <c r="X153" s="10">
        <v>1.3045820025182151</v>
      </c>
      <c r="Y153" s="10">
        <v>1.2907128677980633</v>
      </c>
      <c r="Z153" s="10">
        <v>1.2866196224931181</v>
      </c>
      <c r="AA153" s="10">
        <v>1.1758570809614515</v>
      </c>
      <c r="AB153" s="10">
        <v>1.1736161611303682</v>
      </c>
      <c r="AC153" s="10">
        <v>1.0681185672247586</v>
      </c>
      <c r="AD153" s="10">
        <v>1.1032720883707374</v>
      </c>
      <c r="AE153" s="10">
        <v>1.034927566891036</v>
      </c>
      <c r="AF153" s="10">
        <v>0.98027989258702686</v>
      </c>
      <c r="AG153" s="10">
        <v>0.97465140621988544</v>
      </c>
      <c r="AH153" s="10">
        <v>0.95914681600217866</v>
      </c>
      <c r="AI153" s="10">
        <v>0.96440451000239624</v>
      </c>
      <c r="AJ153" s="10">
        <v>1.0015511860736461</v>
      </c>
      <c r="AK153" s="10">
        <v>0.7882332110872069</v>
      </c>
      <c r="AL153" s="10">
        <v>0.91130372774642843</v>
      </c>
      <c r="AM153" s="10">
        <v>0.92284403088965383</v>
      </c>
      <c r="AN153" s="2"/>
      <c r="AO153" s="2"/>
      <c r="AP153" s="54">
        <v>1.1540303143225406E-2</v>
      </c>
      <c r="AQ153" s="55">
        <v>1.2663509203197851E-2</v>
      </c>
      <c r="AR153" s="2"/>
      <c r="AS153" s="2"/>
      <c r="AT153" s="55">
        <v>1.1889207352231094E-2</v>
      </c>
      <c r="AU153" s="55">
        <v>1.2373951574648533E-2</v>
      </c>
      <c r="AV153" s="55">
        <v>1.2464108076762176E-2</v>
      </c>
      <c r="AW153" s="2"/>
      <c r="AX153" s="2"/>
      <c r="AY153" s="56">
        <v>9.0156502113643289E-5</v>
      </c>
      <c r="AZ153" s="57">
        <v>7.2859911863849425E-3</v>
      </c>
      <c r="BA153" s="2"/>
      <c r="BB153" s="2"/>
      <c r="BC153" s="27">
        <v>177.17087235046233</v>
      </c>
      <c r="BD153" s="27">
        <v>186.55142840254419</v>
      </c>
      <c r="BE153" s="27">
        <v>194.89842257437252</v>
      </c>
      <c r="BF153" s="2"/>
      <c r="BG153" s="2"/>
      <c r="BH153" s="58">
        <v>8.346994171828328</v>
      </c>
      <c r="BI153" s="59">
        <v>4.474366260984626E-2</v>
      </c>
      <c r="BJ153" s="2"/>
      <c r="BK153" s="2"/>
    </row>
    <row r="154" spans="1:63" x14ac:dyDescent="0.3">
      <c r="A154" s="1"/>
      <c r="B154" s="2"/>
      <c r="C154" s="2"/>
      <c r="D154" s="2"/>
      <c r="E154" s="173" t="s">
        <v>58</v>
      </c>
      <c r="F154" s="2"/>
      <c r="G154" s="2"/>
      <c r="H154" s="2"/>
      <c r="I154" s="2"/>
      <c r="J154" s="10">
        <v>0.22570193886084991</v>
      </c>
      <c r="K154" s="10">
        <v>0.38972916106118494</v>
      </c>
      <c r="L154" s="10">
        <v>0.38805498098446173</v>
      </c>
      <c r="M154" s="10">
        <v>0.45335611974694467</v>
      </c>
      <c r="N154" s="10">
        <v>0.32292412023419054</v>
      </c>
      <c r="O154" s="10">
        <v>0.76941795475911379</v>
      </c>
      <c r="P154" s="10">
        <v>0.8826665324035462</v>
      </c>
      <c r="Q154" s="10">
        <v>0.81554004171134398</v>
      </c>
      <c r="R154" s="10">
        <v>2.3080769346021461</v>
      </c>
      <c r="S154" s="10">
        <v>0.94189095144298995</v>
      </c>
      <c r="T154" s="10">
        <v>3.6340760878955616E-2</v>
      </c>
      <c r="U154" s="10">
        <v>4.7221375273982735E-2</v>
      </c>
      <c r="V154" s="10">
        <v>-0.22066375285289344</v>
      </c>
      <c r="W154" s="10">
        <v>-0.68691904597404996</v>
      </c>
      <c r="X154" s="10">
        <v>1.0282178632167513</v>
      </c>
      <c r="Y154" s="10">
        <v>-1.7943264731268567</v>
      </c>
      <c r="Z154" s="10">
        <v>0.68126825121784196</v>
      </c>
      <c r="AA154" s="10">
        <v>0.2202972242102601</v>
      </c>
      <c r="AB154" s="10">
        <v>-0.132848841605997</v>
      </c>
      <c r="AC154" s="10">
        <v>0.10755388229325252</v>
      </c>
      <c r="AD154" s="10">
        <v>0.68079585162758438</v>
      </c>
      <c r="AE154" s="10">
        <v>-1.5044678638114284</v>
      </c>
      <c r="AF154" s="10">
        <v>0.24994830627479003</v>
      </c>
      <c r="AG154" s="10">
        <v>-0.33772560501307053</v>
      </c>
      <c r="AH154" s="10">
        <v>3.3142773146842261E-2</v>
      </c>
      <c r="AI154" s="10">
        <v>8.7056954244722359E-2</v>
      </c>
      <c r="AJ154" s="10">
        <v>0.24677507762132647</v>
      </c>
      <c r="AK154" s="10">
        <v>0.73260484464902187</v>
      </c>
      <c r="AL154" s="10">
        <v>0.21021410751670466</v>
      </c>
      <c r="AM154" s="10">
        <v>-0.96066499277665396</v>
      </c>
      <c r="AN154" s="2"/>
      <c r="AO154" s="2"/>
      <c r="AP154" s="54">
        <v>-1.1708791002933587</v>
      </c>
      <c r="AQ154" s="55">
        <v>-5.5699358816834632</v>
      </c>
      <c r="AR154" s="2"/>
      <c r="AS154" s="2"/>
      <c r="AT154" s="55">
        <v>1.105014452926625E-2</v>
      </c>
      <c r="AU154" s="55">
        <v>2.854349332194815E-3</v>
      </c>
      <c r="AV154" s="55">
        <v>-1.2974925225432707E-2</v>
      </c>
      <c r="AW154" s="2"/>
      <c r="AX154" s="2"/>
      <c r="AY154" s="56">
        <v>-1.5829274557627521E-2</v>
      </c>
      <c r="AZ154" s="57">
        <v>-5.5456682821145113</v>
      </c>
      <c r="BA154" s="2"/>
      <c r="BB154" s="2"/>
      <c r="BC154" s="27">
        <v>164.66730605732116</v>
      </c>
      <c r="BD154" s="27">
        <v>43.032570627779869</v>
      </c>
      <c r="BE154" s="27">
        <v>-202.88595412389736</v>
      </c>
      <c r="BF154" s="2"/>
      <c r="BG154" s="2"/>
      <c r="BH154" s="58">
        <v>-245.91852475167724</v>
      </c>
      <c r="BI154" s="59">
        <v>-5.7147068177452418</v>
      </c>
      <c r="BJ154" s="2"/>
      <c r="BK154" s="2"/>
    </row>
    <row r="155" spans="1:63" x14ac:dyDescent="0.3">
      <c r="A155" s="1"/>
      <c r="B155" s="2"/>
      <c r="C155" s="2"/>
      <c r="D155" s="2"/>
      <c r="E155" s="173" t="s">
        <v>118</v>
      </c>
      <c r="F155" s="2"/>
      <c r="G155" s="2"/>
      <c r="H155" s="2"/>
      <c r="I155" s="2"/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2"/>
      <c r="AO155" s="2"/>
      <c r="AP155" s="54">
        <v>0</v>
      </c>
      <c r="AQ155" s="55">
        <v>0</v>
      </c>
      <c r="AR155" s="2"/>
      <c r="AS155" s="2"/>
      <c r="AT155" s="55">
        <v>0</v>
      </c>
      <c r="AU155" s="55">
        <v>0</v>
      </c>
      <c r="AV155" s="55">
        <v>0</v>
      </c>
      <c r="AW155" s="2"/>
      <c r="AX155" s="2"/>
      <c r="AY155" s="56">
        <v>0</v>
      </c>
      <c r="AZ155" s="57">
        <v>0</v>
      </c>
      <c r="BA155" s="2"/>
      <c r="BB155" s="2"/>
      <c r="BC155" s="27">
        <v>0</v>
      </c>
      <c r="BD155" s="27">
        <v>0</v>
      </c>
      <c r="BE155" s="27">
        <v>0</v>
      </c>
      <c r="BF155" s="2"/>
      <c r="BG155" s="2"/>
      <c r="BH155" s="58">
        <v>0</v>
      </c>
      <c r="BI155" s="59">
        <v>0</v>
      </c>
      <c r="BJ155" s="2"/>
      <c r="BK155" s="2"/>
    </row>
    <row r="156" spans="1:63" x14ac:dyDescent="0.3">
      <c r="A156" s="1"/>
      <c r="B156" s="2"/>
      <c r="C156" s="2"/>
      <c r="D156" s="2"/>
      <c r="E156" s="173" t="s">
        <v>119</v>
      </c>
      <c r="F156" s="2"/>
      <c r="G156" s="2"/>
      <c r="H156" s="2"/>
      <c r="I156" s="2"/>
      <c r="J156" s="10">
        <v>0.69024219060408343</v>
      </c>
      <c r="K156" s="10">
        <v>0.83874113221761837</v>
      </c>
      <c r="L156" s="10">
        <v>0.78310586004563731</v>
      </c>
      <c r="M156" s="10">
        <v>0.74565186079750034</v>
      </c>
      <c r="N156" s="10">
        <v>0.75993586305407035</v>
      </c>
      <c r="O156" s="10">
        <v>0.78109933728717174</v>
      </c>
      <c r="P156" s="10">
        <v>0.79611879033068955</v>
      </c>
      <c r="Q156" s="10">
        <v>0.99495500123720071</v>
      </c>
      <c r="R156" s="10">
        <v>0.97695700112804873</v>
      </c>
      <c r="S156" s="10">
        <v>1.1188419130665712</v>
      </c>
      <c r="T156" s="10">
        <v>1.1647323215159995</v>
      </c>
      <c r="U156" s="10">
        <v>0.59585302896049974</v>
      </c>
      <c r="V156" s="10">
        <v>0.15046380565708956</v>
      </c>
      <c r="W156" s="10">
        <v>0.1005971468218652</v>
      </c>
      <c r="X156" s="10">
        <v>0.10068877126608945</v>
      </c>
      <c r="Y156" s="10">
        <v>8.4741536254486771E-2</v>
      </c>
      <c r="Z156" s="10">
        <v>7.9790436015681782E-2</v>
      </c>
      <c r="AA156" s="10">
        <v>8.9105625350965029E-2</v>
      </c>
      <c r="AB156" s="10">
        <v>8.0621290015865418E-2</v>
      </c>
      <c r="AC156" s="10">
        <v>8.1593419076610829E-2</v>
      </c>
      <c r="AD156" s="10">
        <v>7.5548963709805045E-2</v>
      </c>
      <c r="AE156" s="10">
        <v>7.7810050317729196E-2</v>
      </c>
      <c r="AF156" s="10">
        <v>0.42806504200438511</v>
      </c>
      <c r="AG156" s="10">
        <v>0.42640472594649886</v>
      </c>
      <c r="AH156" s="10">
        <v>0.48885847915106356</v>
      </c>
      <c r="AI156" s="10">
        <v>0.48671055202664054</v>
      </c>
      <c r="AJ156" s="10">
        <v>0.48731521575762371</v>
      </c>
      <c r="AK156" s="10">
        <v>1.7504468904788108E-2</v>
      </c>
      <c r="AL156" s="10">
        <v>2.0290265782610711E-2</v>
      </c>
      <c r="AM156" s="10">
        <v>1.8383615350266592E-2</v>
      </c>
      <c r="AN156" s="2"/>
      <c r="AO156" s="2"/>
      <c r="AP156" s="54">
        <v>-1.9066504323441182E-3</v>
      </c>
      <c r="AQ156" s="55">
        <v>-9.3968726322854162E-2</v>
      </c>
      <c r="AR156" s="2"/>
      <c r="AS156" s="2"/>
      <c r="AT156" s="55">
        <v>2.6402625196755684E-4</v>
      </c>
      <c r="AU156" s="55">
        <v>2.755072305603844E-4</v>
      </c>
      <c r="AV156" s="55">
        <v>2.4829262681197868E-4</v>
      </c>
      <c r="AW156" s="2"/>
      <c r="AX156" s="2"/>
      <c r="AY156" s="56">
        <v>-2.7214603748405722E-5</v>
      </c>
      <c r="AZ156" s="57">
        <v>-9.8779998234714034E-2</v>
      </c>
      <c r="BA156" s="2"/>
      <c r="BB156" s="2"/>
      <c r="BC156" s="27">
        <v>3.9344726690915057</v>
      </c>
      <c r="BD156" s="27">
        <v>4.1535856259182617</v>
      </c>
      <c r="BE156" s="27">
        <v>3.8824953221259966</v>
      </c>
      <c r="BF156" s="2"/>
      <c r="BG156" s="2"/>
      <c r="BH156" s="58">
        <v>-0.27109030379226517</v>
      </c>
      <c r="BI156" s="59">
        <v>-6.5266574041635023E-2</v>
      </c>
      <c r="BJ156" s="2"/>
      <c r="BK156" s="2"/>
    </row>
    <row r="157" spans="1:63" x14ac:dyDescent="0.3">
      <c r="A157" s="1"/>
      <c r="B157" s="2"/>
      <c r="C157" s="2"/>
      <c r="D157" s="2"/>
      <c r="E157" s="173" t="s">
        <v>120</v>
      </c>
      <c r="F157" s="2"/>
      <c r="G157" s="2"/>
      <c r="H157" s="2"/>
      <c r="I157" s="2"/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2"/>
      <c r="AO157" s="2"/>
      <c r="AP157" s="54">
        <v>0</v>
      </c>
      <c r="AQ157" s="55">
        <v>0</v>
      </c>
      <c r="AR157" s="2"/>
      <c r="AS157" s="2"/>
      <c r="AT157" s="55">
        <v>0</v>
      </c>
      <c r="AU157" s="55">
        <v>0</v>
      </c>
      <c r="AV157" s="55">
        <v>0</v>
      </c>
      <c r="AW157" s="2"/>
      <c r="AX157" s="2"/>
      <c r="AY157" s="56">
        <v>0</v>
      </c>
      <c r="AZ157" s="57">
        <v>0</v>
      </c>
      <c r="BA157" s="2"/>
      <c r="BB157" s="2"/>
      <c r="BC157" s="27">
        <v>0</v>
      </c>
      <c r="BD157" s="27">
        <v>0</v>
      </c>
      <c r="BE157" s="27">
        <v>0</v>
      </c>
      <c r="BF157" s="2"/>
      <c r="BG157" s="2"/>
      <c r="BH157" s="58">
        <v>0</v>
      </c>
      <c r="BI157" s="59">
        <v>0</v>
      </c>
      <c r="BJ157" s="2"/>
      <c r="BK157" s="2"/>
    </row>
    <row r="158" spans="1:63" x14ac:dyDescent="0.3">
      <c r="A158" s="1"/>
      <c r="B158" s="2"/>
      <c r="C158" s="2"/>
      <c r="D158" s="2"/>
      <c r="E158" s="173" t="s">
        <v>121</v>
      </c>
      <c r="F158" s="2"/>
      <c r="G158" s="2"/>
      <c r="H158" s="2"/>
      <c r="I158" s="2"/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2"/>
      <c r="AO158" s="2"/>
      <c r="AP158" s="54">
        <v>0</v>
      </c>
      <c r="AQ158" s="55">
        <v>0</v>
      </c>
      <c r="AR158" s="2"/>
      <c r="AS158" s="2"/>
      <c r="AT158" s="55">
        <v>0</v>
      </c>
      <c r="AU158" s="55">
        <v>0</v>
      </c>
      <c r="AV158" s="55">
        <v>0</v>
      </c>
      <c r="AW158" s="2"/>
      <c r="AX158" s="2"/>
      <c r="AY158" s="56">
        <v>0</v>
      </c>
      <c r="AZ158" s="57">
        <v>0</v>
      </c>
      <c r="BA158" s="2"/>
      <c r="BB158" s="2"/>
      <c r="BC158" s="27">
        <v>0</v>
      </c>
      <c r="BD158" s="27">
        <v>0</v>
      </c>
      <c r="BE158" s="27">
        <v>0</v>
      </c>
      <c r="BF158" s="2"/>
      <c r="BG158" s="2"/>
      <c r="BH158" s="58">
        <v>0</v>
      </c>
      <c r="BI158" s="59">
        <v>0</v>
      </c>
      <c r="BJ158" s="2"/>
      <c r="BK158" s="2"/>
    </row>
    <row r="159" spans="1:63" x14ac:dyDescent="0.3">
      <c r="A159" s="1"/>
      <c r="B159" s="2"/>
      <c r="C159" s="2"/>
      <c r="D159" s="2"/>
      <c r="E159" s="173" t="s">
        <v>122</v>
      </c>
      <c r="F159" s="2"/>
      <c r="G159" s="2"/>
      <c r="H159" s="2"/>
      <c r="I159" s="2"/>
      <c r="J159" s="10">
        <v>0</v>
      </c>
      <c r="K159" s="10">
        <v>0.25242468116020017</v>
      </c>
      <c r="L159" s="10">
        <v>0.1787443735738346</v>
      </c>
      <c r="M159" s="10">
        <v>0.61986013273208718</v>
      </c>
      <c r="N159" s="10">
        <v>0.29681804642024356</v>
      </c>
      <c r="O159" s="10">
        <v>0.5324806780329846</v>
      </c>
      <c r="P159" s="10">
        <v>0.28408374292457061</v>
      </c>
      <c r="Q159" s="10">
        <v>0.30997238862246501</v>
      </c>
      <c r="R159" s="10">
        <v>0.40872967113065101</v>
      </c>
      <c r="S159" s="10">
        <v>0.36891869577726649</v>
      </c>
      <c r="T159" s="10">
        <v>0.30662617630965011</v>
      </c>
      <c r="U159" s="10">
        <v>0.49845971295994035</v>
      </c>
      <c r="V159" s="10">
        <v>0.67050724532242834</v>
      </c>
      <c r="W159" s="10">
        <v>0.76322984624572554</v>
      </c>
      <c r="X159" s="10">
        <v>0.5702933744681612</v>
      </c>
      <c r="Y159" s="10">
        <v>0.64229374616799495</v>
      </c>
      <c r="Z159" s="10">
        <v>0.94240706931684137</v>
      </c>
      <c r="AA159" s="10">
        <v>-0.37483853514055182</v>
      </c>
      <c r="AB159" s="10">
        <v>0.57837081598920925</v>
      </c>
      <c r="AC159" s="10">
        <v>0.543754725520041</v>
      </c>
      <c r="AD159" s="10">
        <v>2.3711182476311321E-2</v>
      </c>
      <c r="AE159" s="10">
        <v>0.31428533408631854</v>
      </c>
      <c r="AF159" s="10">
        <v>0.48712724988297867</v>
      </c>
      <c r="AG159" s="10">
        <v>0.61378049873734331</v>
      </c>
      <c r="AH159" s="10">
        <v>0.41038507990390138</v>
      </c>
      <c r="AI159" s="10">
        <v>0.35021051632999367</v>
      </c>
      <c r="AJ159" s="10">
        <v>0.25908571520389184</v>
      </c>
      <c r="AK159" s="10">
        <v>0.22151560514334323</v>
      </c>
      <c r="AL159" s="10">
        <v>0.34370276893321738</v>
      </c>
      <c r="AM159" s="10">
        <v>0.54475442620367209</v>
      </c>
      <c r="AN159" s="2"/>
      <c r="AO159" s="2"/>
      <c r="AP159" s="54">
        <v>0.20105165727045471</v>
      </c>
      <c r="AQ159" s="55">
        <v>0.58495792132975144</v>
      </c>
      <c r="AR159" s="2"/>
      <c r="AS159" s="2"/>
      <c r="AT159" s="55">
        <v>3.3412001984432756E-3</v>
      </c>
      <c r="AU159" s="55">
        <v>4.6668978622192566E-3</v>
      </c>
      <c r="AV159" s="55">
        <v>7.3575575245921621E-3</v>
      </c>
      <c r="AW159" s="2"/>
      <c r="AX159" s="2"/>
      <c r="AY159" s="56">
        <v>2.6906596623729054E-3</v>
      </c>
      <c r="AZ159" s="57">
        <v>0.57654136469432227</v>
      </c>
      <c r="BA159" s="2"/>
      <c r="BB159" s="2"/>
      <c r="BC159" s="27">
        <v>49.789976431410032</v>
      </c>
      <c r="BD159" s="27">
        <v>70.358806332286065</v>
      </c>
      <c r="BE159" s="27">
        <v>115.04845326371111</v>
      </c>
      <c r="BF159" s="2"/>
      <c r="BG159" s="2"/>
      <c r="BH159" s="58">
        <v>44.689646931425045</v>
      </c>
      <c r="BI159" s="59">
        <v>0.63516778156195042</v>
      </c>
      <c r="BJ159" s="2"/>
      <c r="BK159" s="2"/>
    </row>
    <row r="160" spans="1:63" x14ac:dyDescent="0.3">
      <c r="A160" s="1"/>
      <c r="B160" s="2"/>
      <c r="C160" s="2"/>
      <c r="D160" s="2"/>
      <c r="E160" s="2" t="s">
        <v>123</v>
      </c>
      <c r="F160" s="2"/>
      <c r="G160" s="2"/>
      <c r="H160" s="60"/>
      <c r="I160" s="60"/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-8.8153202574497921E-3</v>
      </c>
      <c r="W160" s="10">
        <v>5.078498992927066E-4</v>
      </c>
      <c r="X160" s="10">
        <v>-1.0968112949713274E-2</v>
      </c>
      <c r="Y160" s="10">
        <v>-1.1381949247885327E-2</v>
      </c>
      <c r="Z160" s="10">
        <v>1.3920671123345133E-2</v>
      </c>
      <c r="AA160" s="10">
        <v>-0.79419462018696119</v>
      </c>
      <c r="AB160" s="10">
        <v>-4.3412188704069175E-2</v>
      </c>
      <c r="AC160" s="10">
        <v>-0.1317911841704717</v>
      </c>
      <c r="AD160" s="10">
        <v>2.9512952978899824E-2</v>
      </c>
      <c r="AE160" s="10">
        <v>-9.5085482139495678E-2</v>
      </c>
      <c r="AF160" s="10">
        <v>-7.2053115715306273E-2</v>
      </c>
      <c r="AG160" s="10">
        <v>-0.14941079806870242</v>
      </c>
      <c r="AH160" s="10">
        <v>-5.7445109959051076E-2</v>
      </c>
      <c r="AI160" s="10">
        <v>-6.8667731698133533E-2</v>
      </c>
      <c r="AJ160" s="10">
        <v>4.9679033342563941E-4</v>
      </c>
      <c r="AK160" s="10">
        <v>1.2078608095261942E-2</v>
      </c>
      <c r="AL160" s="10">
        <v>-3.113241447067238E-2</v>
      </c>
      <c r="AM160" s="10">
        <v>6.7160566310314959E-2</v>
      </c>
      <c r="AN160" s="2"/>
      <c r="AO160" s="2"/>
      <c r="AP160" s="54">
        <v>9.8292980780987332E-2</v>
      </c>
      <c r="AQ160" s="55">
        <v>3.1572553061562929</v>
      </c>
      <c r="AR160" s="2"/>
      <c r="AS160" s="2"/>
      <c r="AT160" s="55">
        <v>1.8218602584992881E-4</v>
      </c>
      <c r="AU160" s="55">
        <v>-4.2272513250289076E-4</v>
      </c>
      <c r="AV160" s="55">
        <v>9.0708346044274474E-4</v>
      </c>
      <c r="AW160" s="2"/>
      <c r="AX160" s="2"/>
      <c r="AY160" s="56">
        <v>1.3298085929456355E-3</v>
      </c>
      <c r="AZ160" s="57">
        <v>3.1457996951164047</v>
      </c>
      <c r="BA160" s="2"/>
      <c r="BB160" s="2"/>
      <c r="BC160" s="27">
        <v>2.7149040447880295</v>
      </c>
      <c r="BD160" s="27">
        <v>-6.3730633512123598</v>
      </c>
      <c r="BE160" s="27">
        <v>14.183857721291439</v>
      </c>
      <c r="BF160" s="2"/>
      <c r="BG160" s="2"/>
      <c r="BH160" s="58">
        <v>20.556921072503798</v>
      </c>
      <c r="BI160" s="59">
        <v>3.2255949673861655</v>
      </c>
      <c r="BJ160" s="2"/>
      <c r="BK160" s="2"/>
    </row>
    <row r="161" spans="1:63" x14ac:dyDescent="0.3">
      <c r="A161" s="1"/>
      <c r="B161" s="2"/>
      <c r="C161" s="2"/>
      <c r="D161" s="173"/>
      <c r="E161" s="2" t="s">
        <v>123</v>
      </c>
      <c r="F161" s="2"/>
      <c r="G161" s="2"/>
      <c r="H161" s="60"/>
      <c r="I161" s="60"/>
      <c r="J161" s="10">
        <v>2.0444438532386009</v>
      </c>
      <c r="K161" s="10">
        <v>0.93430248506699887</v>
      </c>
      <c r="L161" s="10">
        <v>-0.222336854829947</v>
      </c>
      <c r="M161" s="10">
        <v>4.3196608573296574E-2</v>
      </c>
      <c r="N161" s="10">
        <v>0.59424215253978874</v>
      </c>
      <c r="O161" s="10">
        <v>0.54645779761144553</v>
      </c>
      <c r="P161" s="10">
        <v>0.35909671439809376</v>
      </c>
      <c r="Q161" s="10">
        <v>-0.14335068576276599</v>
      </c>
      <c r="R161" s="10">
        <v>-0.94170406212940627</v>
      </c>
      <c r="S161" s="10">
        <v>-0.49589822558870744</v>
      </c>
      <c r="T161" s="10">
        <v>1.691907774097861</v>
      </c>
      <c r="U161" s="10">
        <v>1.0883138885650321</v>
      </c>
      <c r="V161" s="10">
        <v>-1.3768239513966722</v>
      </c>
      <c r="W161" s="10">
        <v>0.57758865813387128</v>
      </c>
      <c r="X161" s="10">
        <v>1.0323258648159985</v>
      </c>
      <c r="Y161" s="10">
        <v>-0.89904103801944157</v>
      </c>
      <c r="Z161" s="10">
        <v>0.70216719634409375</v>
      </c>
      <c r="AA161" s="10">
        <v>-0.51392975248015338</v>
      </c>
      <c r="AB161" s="10">
        <v>-1.5963668236620836</v>
      </c>
      <c r="AC161" s="10">
        <v>-1.4940194079147633</v>
      </c>
      <c r="AD161" s="10">
        <v>7.7816332665824106E-2</v>
      </c>
      <c r="AE161" s="10">
        <v>-0.32745775345839073</v>
      </c>
      <c r="AF161" s="10">
        <v>-0.26698218521347072</v>
      </c>
      <c r="AG161" s="10">
        <v>0.15365788209596237</v>
      </c>
      <c r="AH161" s="10">
        <v>-0.16439400015562539</v>
      </c>
      <c r="AI161" s="10">
        <v>6.002538862890653E-3</v>
      </c>
      <c r="AJ161" s="10">
        <v>-4.9486226911363361E-2</v>
      </c>
      <c r="AK161" s="10">
        <v>0.21921675889328066</v>
      </c>
      <c r="AL161" s="10">
        <v>0.28740579300128077</v>
      </c>
      <c r="AM161" s="10">
        <v>0.19065310078537478</v>
      </c>
      <c r="AN161" s="2"/>
      <c r="AO161" s="2"/>
      <c r="AP161" s="54">
        <v>-9.6752692215905989E-2</v>
      </c>
      <c r="AQ161" s="55">
        <v>-0.33664141284540783</v>
      </c>
      <c r="AR161" s="2"/>
      <c r="AS161" s="2"/>
      <c r="AT161" s="55">
        <v>3.3065258668451506E-3</v>
      </c>
      <c r="AU161" s="55">
        <v>3.9024808706377492E-3</v>
      </c>
      <c r="AV161" s="55">
        <v>2.5749972626120657E-3</v>
      </c>
      <c r="AW161" s="2"/>
      <c r="AX161" s="2"/>
      <c r="AY161" s="56">
        <v>-1.3274836080256836E-3</v>
      </c>
      <c r="AZ161" s="57">
        <v>-0.34016402694339004</v>
      </c>
      <c r="BA161" s="2"/>
      <c r="BB161" s="2"/>
      <c r="BC161" s="27">
        <v>49.273265653693109</v>
      </c>
      <c r="BD161" s="27">
        <v>58.834348618481222</v>
      </c>
      <c r="BE161" s="27">
        <v>40.264646417185801</v>
      </c>
      <c r="BF161" s="2"/>
      <c r="BG161" s="2"/>
      <c r="BH161" s="58">
        <v>-18.569702201295421</v>
      </c>
      <c r="BI161" s="59">
        <v>-0.31562688526923283</v>
      </c>
      <c r="BJ161" s="2"/>
      <c r="BK161" s="2"/>
    </row>
    <row r="162" spans="1:63" x14ac:dyDescent="0.3">
      <c r="A162" s="1"/>
      <c r="B162" s="2"/>
      <c r="C162" s="2"/>
      <c r="D162" s="2"/>
      <c r="E162" s="173" t="s">
        <v>124</v>
      </c>
      <c r="F162" s="2"/>
      <c r="G162" s="2"/>
      <c r="H162" s="2"/>
      <c r="I162" s="2"/>
      <c r="J162" s="10">
        <v>0.23710995971369545</v>
      </c>
      <c r="K162" s="10">
        <v>0.16356376419307972</v>
      </c>
      <c r="L162" s="10">
        <v>0.13813164511572312</v>
      </c>
      <c r="M162" s="10">
        <v>0.16781675271724078</v>
      </c>
      <c r="N162" s="10">
        <v>0.16552736152121991</v>
      </c>
      <c r="O162" s="10">
        <v>0.27472634718724254</v>
      </c>
      <c r="P162" s="10">
        <v>1.3536105417250743</v>
      </c>
      <c r="Q162" s="10">
        <v>6.5603706889441366E-2</v>
      </c>
      <c r="R162" s="10">
        <v>0.6498130089954588</v>
      </c>
      <c r="S162" s="10">
        <v>0.15429567712021963</v>
      </c>
      <c r="T162" s="10">
        <v>1.1146870616018201</v>
      </c>
      <c r="U162" s="10">
        <v>1.1435855809588213</v>
      </c>
      <c r="V162" s="10">
        <v>-0.38148549879430432</v>
      </c>
      <c r="W162" s="10">
        <v>0.49719098376973153</v>
      </c>
      <c r="X162" s="10">
        <v>-0.36864972878463287</v>
      </c>
      <c r="Y162" s="10">
        <v>0.11070983671938718</v>
      </c>
      <c r="Z162" s="10">
        <v>0.2816380152289707</v>
      </c>
      <c r="AA162" s="10">
        <v>0.16779035630525985</v>
      </c>
      <c r="AB162" s="10">
        <v>0.50015039331774425</v>
      </c>
      <c r="AC162" s="10">
        <v>0.12720783815322184</v>
      </c>
      <c r="AD162" s="10">
        <v>5.6618190455998358E-3</v>
      </c>
      <c r="AE162" s="10">
        <v>0.1901818561085927</v>
      </c>
      <c r="AF162" s="10">
        <v>0.1608391387253332</v>
      </c>
      <c r="AG162" s="10">
        <v>2.8301881878518044E-2</v>
      </c>
      <c r="AH162" s="10">
        <v>3.0624418107011896E-2</v>
      </c>
      <c r="AI162" s="10">
        <v>3.3898769199172618E-2</v>
      </c>
      <c r="AJ162" s="10">
        <v>0</v>
      </c>
      <c r="AK162" s="10">
        <v>0.32043765297443338</v>
      </c>
      <c r="AL162" s="10">
        <v>0.12313750225043335</v>
      </c>
      <c r="AM162" s="10">
        <v>0.17286543353208483</v>
      </c>
      <c r="AN162" s="2"/>
      <c r="AO162" s="2"/>
      <c r="AP162" s="54">
        <v>4.9727931281651483E-2</v>
      </c>
      <c r="AQ162" s="55">
        <v>0.40384066895003529</v>
      </c>
      <c r="AR162" s="2"/>
      <c r="AS162" s="2"/>
      <c r="AT162" s="55">
        <v>4.8332773170271992E-3</v>
      </c>
      <c r="AU162" s="55">
        <v>1.6719974290437755E-3</v>
      </c>
      <c r="AV162" s="55">
        <v>2.3347536248385669E-3</v>
      </c>
      <c r="AW162" s="2"/>
      <c r="AX162" s="2"/>
      <c r="AY162" s="56">
        <v>6.6275619579479143E-4</v>
      </c>
      <c r="AZ162" s="57">
        <v>0.39638589407031882</v>
      </c>
      <c r="BA162" s="2"/>
      <c r="BB162" s="2"/>
      <c r="BC162" s="27">
        <v>72.024646656424665</v>
      </c>
      <c r="BD162" s="27">
        <v>25.207267605001711</v>
      </c>
      <c r="BE162" s="27">
        <v>36.508011305614538</v>
      </c>
      <c r="BF162" s="2"/>
      <c r="BG162" s="2"/>
      <c r="BH162" s="58">
        <v>11.300743700612827</v>
      </c>
      <c r="BI162" s="59">
        <v>0.44831291823039543</v>
      </c>
      <c r="BJ162" s="2"/>
      <c r="BK162" s="2"/>
    </row>
    <row r="163" spans="1:63" ht="4.05" customHeight="1" x14ac:dyDescent="0.3">
      <c r="A163" s="1"/>
      <c r="B163" s="2"/>
      <c r="C163" s="2"/>
      <c r="D163" s="2"/>
      <c r="E163" s="60"/>
      <c r="F163" s="2"/>
      <c r="G163" s="2"/>
      <c r="H163" s="2"/>
      <c r="I163" s="2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2"/>
      <c r="AO163" s="2"/>
      <c r="AP163" s="54"/>
      <c r="AQ163" s="55"/>
      <c r="AR163" s="2"/>
      <c r="AS163" s="2"/>
      <c r="AT163" s="55"/>
      <c r="AU163" s="55"/>
      <c r="AV163" s="55"/>
      <c r="AW163" s="2"/>
      <c r="AX163" s="2"/>
      <c r="AY163" s="56"/>
      <c r="AZ163" s="57"/>
      <c r="BA163" s="2"/>
      <c r="BB163" s="2"/>
      <c r="BC163" s="27"/>
      <c r="BD163" s="27"/>
      <c r="BE163" s="27"/>
      <c r="BF163" s="2"/>
      <c r="BG163" s="2"/>
      <c r="BH163" s="58"/>
      <c r="BI163" s="59"/>
      <c r="BJ163" s="2"/>
      <c r="BK163" s="2"/>
    </row>
    <row r="164" spans="1:63" x14ac:dyDescent="0.3">
      <c r="A164" s="1"/>
      <c r="B164" s="2"/>
      <c r="C164" s="201" t="s">
        <v>22</v>
      </c>
      <c r="D164" s="202" t="s">
        <v>125</v>
      </c>
      <c r="E164" s="202"/>
      <c r="F164" s="202"/>
      <c r="G164" s="202"/>
      <c r="H164" s="202"/>
      <c r="I164" s="202"/>
      <c r="J164" s="203">
        <v>-3.8971984816746303</v>
      </c>
      <c r="K164" s="203">
        <v>-4.4656018663941612</v>
      </c>
      <c r="L164" s="203">
        <v>-5.2266237932273762</v>
      </c>
      <c r="M164" s="203">
        <v>-5.0403153030379038</v>
      </c>
      <c r="N164" s="203">
        <v>-5.7566238438954018</v>
      </c>
      <c r="O164" s="203">
        <v>-4.4948712665971362</v>
      </c>
      <c r="P164" s="203">
        <v>-3.7275188687848182</v>
      </c>
      <c r="Q164" s="203">
        <v>-7.1274793160970695</v>
      </c>
      <c r="R164" s="203">
        <v>-6.382682913889921</v>
      </c>
      <c r="S164" s="203">
        <v>-5.6062216565702983</v>
      </c>
      <c r="T164" s="203">
        <v>-3.6918036688272995</v>
      </c>
      <c r="U164" s="203">
        <v>-5.7349982730908469</v>
      </c>
      <c r="V164" s="203">
        <v>-4.788567641703338</v>
      </c>
      <c r="W164" s="203">
        <v>-4.2638432231025849</v>
      </c>
      <c r="X164" s="203">
        <v>-4.0038298017779672</v>
      </c>
      <c r="Y164" s="203">
        <v>-3.354993845933075</v>
      </c>
      <c r="Z164" s="203">
        <v>-2.9782192909398644</v>
      </c>
      <c r="AA164" s="203">
        <v>-2.3524581727285447</v>
      </c>
      <c r="AB164" s="203">
        <v>-2.1727850161580236</v>
      </c>
      <c r="AC164" s="203">
        <v>-2.4615514250369084</v>
      </c>
      <c r="AD164" s="203">
        <v>-2.1849382924463159</v>
      </c>
      <c r="AE164" s="203">
        <v>-1.5653513381387116</v>
      </c>
      <c r="AF164" s="203">
        <v>-4.4097864744873103</v>
      </c>
      <c r="AG164" s="203">
        <v>-3.2639798336947088</v>
      </c>
      <c r="AH164" s="203">
        <v>-2.2378193107088942</v>
      </c>
      <c r="AI164" s="203">
        <v>-1.6401658417568274</v>
      </c>
      <c r="AJ164" s="203">
        <v>-2.4446037171389872</v>
      </c>
      <c r="AK164" s="203">
        <v>-1.9115612743185011</v>
      </c>
      <c r="AL164" s="203">
        <v>0.40071849386367764</v>
      </c>
      <c r="AM164" s="203">
        <v>0.4904475617810129</v>
      </c>
      <c r="AN164" s="2"/>
      <c r="AO164" s="2"/>
      <c r="AP164" s="204">
        <v>8.9729067917335259E-2</v>
      </c>
      <c r="AQ164" s="205">
        <v>0.2239204561091723</v>
      </c>
      <c r="AR164" s="2"/>
      <c r="AS164" s="2"/>
      <c r="AT164" s="206">
        <v>-2.8832771871563963E-2</v>
      </c>
      <c r="AU164" s="207">
        <v>5.441074240305252E-3</v>
      </c>
      <c r="AV164" s="205">
        <v>6.6240786215303387E-3</v>
      </c>
      <c r="AW164" s="2"/>
      <c r="AX164" s="2"/>
      <c r="AY164" s="208">
        <v>1.1830043812250867E-3</v>
      </c>
      <c r="AZ164" s="209">
        <v>0.21742110638040449</v>
      </c>
      <c r="BA164" s="2"/>
      <c r="BB164" s="2"/>
      <c r="BC164" s="210">
        <v>-429.66088431523963</v>
      </c>
      <c r="BD164" s="211">
        <v>82.030397925010774</v>
      </c>
      <c r="BE164" s="212">
        <v>103.5792105134135</v>
      </c>
      <c r="BF164" s="2"/>
      <c r="BG164" s="2"/>
      <c r="BH164" s="213">
        <v>21.548812588402726</v>
      </c>
      <c r="BI164" s="214">
        <v>0.26269301543681245</v>
      </c>
      <c r="BJ164" s="2"/>
      <c r="BK164" s="2"/>
    </row>
    <row r="165" spans="1:63" ht="4.0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2"/>
      <c r="AO165" s="2"/>
      <c r="AP165" s="54"/>
      <c r="AQ165" s="55"/>
      <c r="AR165" s="2"/>
      <c r="AS165" s="2"/>
      <c r="AT165" s="55"/>
      <c r="AU165" s="55"/>
      <c r="AV165" s="55"/>
      <c r="AW165" s="2"/>
      <c r="AX165" s="2"/>
      <c r="AY165" s="56"/>
      <c r="AZ165" s="57"/>
      <c r="BA165" s="2"/>
      <c r="BB165" s="2"/>
      <c r="BC165" s="27"/>
      <c r="BD165" s="27"/>
      <c r="BE165" s="27"/>
      <c r="BF165" s="2"/>
      <c r="BG165" s="2"/>
      <c r="BH165" s="58"/>
      <c r="BI165" s="59"/>
      <c r="BJ165" s="2"/>
      <c r="BK165" s="2"/>
    </row>
    <row r="166" spans="1:63" x14ac:dyDescent="0.3">
      <c r="A166" s="1"/>
      <c r="B166" s="2"/>
      <c r="C166" s="2" t="s">
        <v>38</v>
      </c>
      <c r="D166" s="2" t="s">
        <v>126</v>
      </c>
      <c r="E166" s="2"/>
      <c r="F166" s="2"/>
      <c r="G166" s="2"/>
      <c r="H166" s="2"/>
      <c r="I166" s="2"/>
      <c r="J166" s="40">
        <v>-0.61165369343889864</v>
      </c>
      <c r="K166" s="40">
        <v>-0.36840792444707532</v>
      </c>
      <c r="L166" s="40">
        <v>0.17075214821253931</v>
      </c>
      <c r="M166" s="40">
        <v>-0.22498747687159984</v>
      </c>
      <c r="N166" s="40">
        <v>-0.28976957842378948</v>
      </c>
      <c r="O166" s="40">
        <v>-0.22738456494237536</v>
      </c>
      <c r="P166" s="40">
        <v>-1.3948234676556004</v>
      </c>
      <c r="Q166" s="40">
        <v>-0.1431985159481082</v>
      </c>
      <c r="R166" s="40">
        <v>-0.48779876088276963</v>
      </c>
      <c r="S166" s="40">
        <v>-5.9960498185198371E-2</v>
      </c>
      <c r="T166" s="40">
        <v>-0.11698811969011896</v>
      </c>
      <c r="U166" s="40">
        <v>-6.9725247166907617E-2</v>
      </c>
      <c r="V166" s="40">
        <v>0.21984928861013503</v>
      </c>
      <c r="W166" s="40">
        <v>-0.43637594266710367</v>
      </c>
      <c r="X166" s="40">
        <v>-0.26537348713144254</v>
      </c>
      <c r="Y166" s="40">
        <v>-0.14338097837409897</v>
      </c>
      <c r="Z166" s="40">
        <v>-0.26971273906981719</v>
      </c>
      <c r="AA166" s="40">
        <v>-0.17773061131236179</v>
      </c>
      <c r="AB166" s="40">
        <v>-0.56256237693272959</v>
      </c>
      <c r="AC166" s="40">
        <v>-0.13085974378488097</v>
      </c>
      <c r="AD166" s="40">
        <v>-9.4396705578986162E-2</v>
      </c>
      <c r="AE166" s="40">
        <v>-0.16307618836841339</v>
      </c>
      <c r="AF166" s="40">
        <v>-0.16352265625384926</v>
      </c>
      <c r="AG166" s="40">
        <v>-0.50054586485858754</v>
      </c>
      <c r="AH166" s="40">
        <v>-0.22371147056248841</v>
      </c>
      <c r="AI166" s="40">
        <v>-0.22493777536540163</v>
      </c>
      <c r="AJ166" s="40">
        <v>-0.21385168690424403</v>
      </c>
      <c r="AK166" s="40">
        <v>-0.2358432476109471</v>
      </c>
      <c r="AL166" s="40">
        <v>-7.7215139372553476E-2</v>
      </c>
      <c r="AM166" s="40">
        <v>-0.11585055554096296</v>
      </c>
      <c r="AN166" s="2"/>
      <c r="AO166" s="2"/>
      <c r="AP166" s="54">
        <v>-3.8635416168409487E-2</v>
      </c>
      <c r="AQ166" s="55">
        <v>-0.5003606350044697</v>
      </c>
      <c r="AR166" s="2"/>
      <c r="AS166" s="2"/>
      <c r="AT166" s="55">
        <v>-3.5573092252768686E-3</v>
      </c>
      <c r="AU166" s="55">
        <v>-1.0484500022714394E-3</v>
      </c>
      <c r="AV166" s="55">
        <v>-1.5646997723152204E-3</v>
      </c>
      <c r="AW166" s="2"/>
      <c r="AX166" s="2"/>
      <c r="AY166" s="56">
        <v>-5.16249770043781E-4</v>
      </c>
      <c r="AZ166" s="57">
        <v>-0.49239331291462585</v>
      </c>
      <c r="BA166" s="2"/>
      <c r="BB166" s="2"/>
      <c r="BC166" s="27">
        <v>-53.010395057529131</v>
      </c>
      <c r="BD166" s="27">
        <v>-15.806579196019136</v>
      </c>
      <c r="BE166" s="27">
        <v>-24.466854390910868</v>
      </c>
      <c r="BF166" s="2"/>
      <c r="BG166" s="2"/>
      <c r="BH166" s="58">
        <v>-8.6602751948917316</v>
      </c>
      <c r="BI166" s="59">
        <v>-0.54789053896448447</v>
      </c>
      <c r="BJ166" s="2"/>
      <c r="BK166" s="2"/>
    </row>
    <row r="167" spans="1:63" x14ac:dyDescent="0.3">
      <c r="A167" s="1"/>
      <c r="B167" s="2"/>
      <c r="C167" s="2"/>
      <c r="D167" s="2"/>
      <c r="E167" s="173" t="s">
        <v>127</v>
      </c>
      <c r="F167" s="2"/>
      <c r="G167" s="2"/>
      <c r="H167" s="2"/>
      <c r="I167" s="2"/>
      <c r="J167" s="10">
        <v>-0.1945903682226269</v>
      </c>
      <c r="K167" s="10">
        <v>-0.32025419307969655</v>
      </c>
      <c r="L167" s="10">
        <v>-0.14537970770400965</v>
      </c>
      <c r="M167" s="10">
        <v>-0.24026031997518182</v>
      </c>
      <c r="N167" s="10">
        <v>-0.12203626503915405</v>
      </c>
      <c r="O167" s="10">
        <v>-0.14786753519573825</v>
      </c>
      <c r="P167" s="10">
        <v>-0.19090587563804559</v>
      </c>
      <c r="Q167" s="10">
        <v>-0.21626571421838345</v>
      </c>
      <c r="R167" s="10">
        <v>-0.18489309923929079</v>
      </c>
      <c r="S167" s="10">
        <v>-3.1361398393236657E-2</v>
      </c>
      <c r="T167" s="10">
        <v>-0.12028821357601584</v>
      </c>
      <c r="U167" s="10">
        <v>-8.1353476076108849E-2</v>
      </c>
      <c r="V167" s="10">
        <v>-0.36694791100732804</v>
      </c>
      <c r="W167" s="10">
        <v>-0.41175170733992211</v>
      </c>
      <c r="X167" s="10">
        <v>-4.7890075725478751E-2</v>
      </c>
      <c r="Y167" s="10">
        <v>-9.7183888614406373E-3</v>
      </c>
      <c r="Z167" s="10">
        <v>-3.56777755931314E-2</v>
      </c>
      <c r="AA167" s="10">
        <v>-7.2799992292531521E-2</v>
      </c>
      <c r="AB167" s="10">
        <v>-3.2161373046540279E-2</v>
      </c>
      <c r="AC167" s="10">
        <v>-5.8617582952815835E-2</v>
      </c>
      <c r="AD167" s="10">
        <v>-2.0547304370071889E-2</v>
      </c>
      <c r="AE167" s="10">
        <v>-7.2357234509109664E-2</v>
      </c>
      <c r="AF167" s="10">
        <v>5.4926140770121541E-2</v>
      </c>
      <c r="AG167" s="10">
        <v>-0.29152746317043177</v>
      </c>
      <c r="AH167" s="10">
        <v>-0.22371147056248841</v>
      </c>
      <c r="AI167" s="10">
        <v>-0.22493777536540163</v>
      </c>
      <c r="AJ167" s="10">
        <v>-0.21385168690424403</v>
      </c>
      <c r="AK167" s="10">
        <v>0</v>
      </c>
      <c r="AL167" s="10">
        <v>-8.4627482549496924E-3</v>
      </c>
      <c r="AM167" s="10">
        <v>0</v>
      </c>
      <c r="AN167" s="2"/>
      <c r="AO167" s="2"/>
      <c r="AP167" s="54">
        <v>8.4627482549496924E-3</v>
      </c>
      <c r="AQ167" s="55">
        <v>1</v>
      </c>
      <c r="AR167" s="2"/>
      <c r="AS167" s="2"/>
      <c r="AT167" s="55">
        <v>0</v>
      </c>
      <c r="AU167" s="55">
        <v>-1.1490969904638281E-4</v>
      </c>
      <c r="AV167" s="55">
        <v>0</v>
      </c>
      <c r="AW167" s="2"/>
      <c r="AX167" s="2"/>
      <c r="AY167" s="56">
        <v>1.1490969904638281E-4</v>
      </c>
      <c r="AZ167" s="57">
        <v>1</v>
      </c>
      <c r="BA167" s="2"/>
      <c r="BB167" s="2"/>
      <c r="BC167" s="27">
        <v>0</v>
      </c>
      <c r="BD167" s="27">
        <v>-1.7323947297747579</v>
      </c>
      <c r="BE167" s="27">
        <v>0</v>
      </c>
      <c r="BF167" s="2"/>
      <c r="BG167" s="2"/>
      <c r="BH167" s="58">
        <v>1.7323947297747579</v>
      </c>
      <c r="BI167" s="59">
        <v>1</v>
      </c>
      <c r="BJ167" s="2"/>
      <c r="BK167" s="2"/>
    </row>
    <row r="168" spans="1:63" x14ac:dyDescent="0.3">
      <c r="A168" s="1"/>
      <c r="B168" s="2"/>
      <c r="C168" s="2"/>
      <c r="D168" s="2"/>
      <c r="E168" s="173" t="s">
        <v>128</v>
      </c>
      <c r="F168" s="2"/>
      <c r="G168" s="2"/>
      <c r="H168" s="2"/>
      <c r="I168" s="2"/>
      <c r="J168" s="10">
        <v>-2.9420763144495116E-2</v>
      </c>
      <c r="K168" s="10">
        <v>-3.9217133939622225E-3</v>
      </c>
      <c r="L168" s="10">
        <v>0.34091846408779747</v>
      </c>
      <c r="M168" s="10">
        <v>-1.814543747299377E-2</v>
      </c>
      <c r="N168" s="10">
        <v>-2.9607633199902918E-2</v>
      </c>
      <c r="O168" s="10">
        <v>0</v>
      </c>
      <c r="P168" s="10">
        <v>-1.2947223355868225E-2</v>
      </c>
      <c r="Q168" s="10">
        <v>-1.6407361934275205E-2</v>
      </c>
      <c r="R168" s="10">
        <v>-7.6470077806382517E-4</v>
      </c>
      <c r="S168" s="10">
        <v>-7.4379205028326676E-4</v>
      </c>
      <c r="T168" s="10">
        <v>0</v>
      </c>
      <c r="U168" s="10">
        <v>-4.0609604532947799E-3</v>
      </c>
      <c r="V168" s="10">
        <v>-2.198414700688215E-3</v>
      </c>
      <c r="W168" s="10">
        <v>-4.568129654784767E-3</v>
      </c>
      <c r="X168" s="10">
        <v>-4.7738678474033144E-3</v>
      </c>
      <c r="Y168" s="10">
        <v>-1.7559660223937902E-3</v>
      </c>
      <c r="Z168" s="10">
        <v>-2.1506500315780714E-3</v>
      </c>
      <c r="AA168" s="10">
        <v>-5.2649040420167156E-3</v>
      </c>
      <c r="AB168" s="10">
        <v>-2.0024570335605344E-2</v>
      </c>
      <c r="AC168" s="10">
        <v>0</v>
      </c>
      <c r="AD168" s="10">
        <v>-5.0541921716179127E-4</v>
      </c>
      <c r="AE168" s="10">
        <v>0</v>
      </c>
      <c r="AF168" s="10">
        <v>-8.3156310512182436E-3</v>
      </c>
      <c r="AG168" s="10">
        <v>-7.4133505641187881E-3</v>
      </c>
      <c r="AH168" s="10">
        <v>0</v>
      </c>
      <c r="AI168" s="10">
        <v>0</v>
      </c>
      <c r="AJ168" s="10">
        <v>0</v>
      </c>
      <c r="AK168" s="10">
        <v>7.3088493020463302E-2</v>
      </c>
      <c r="AL168" s="10">
        <v>-1.7930033383571585E-3</v>
      </c>
      <c r="AM168" s="10">
        <v>0</v>
      </c>
      <c r="AN168" s="2"/>
      <c r="AO168" s="2"/>
      <c r="AP168" s="54">
        <v>1.7930033383571585E-3</v>
      </c>
      <c r="AQ168" s="55">
        <v>1</v>
      </c>
      <c r="AR168" s="2"/>
      <c r="AS168" s="2"/>
      <c r="AT168" s="55">
        <v>1.1024202436025555E-3</v>
      </c>
      <c r="AU168" s="55">
        <v>-2.4345929690071535E-5</v>
      </c>
      <c r="AV168" s="55">
        <v>0</v>
      </c>
      <c r="AW168" s="2"/>
      <c r="AX168" s="2"/>
      <c r="AY168" s="56">
        <v>2.4345929690071535E-5</v>
      </c>
      <c r="AZ168" s="57">
        <v>1</v>
      </c>
      <c r="BA168" s="2"/>
      <c r="BB168" s="2"/>
      <c r="BC168" s="27">
        <v>16.428072155644706</v>
      </c>
      <c r="BD168" s="27">
        <v>-0.36704264858897823</v>
      </c>
      <c r="BE168" s="27">
        <v>0</v>
      </c>
      <c r="BF168" s="2"/>
      <c r="BG168" s="2"/>
      <c r="BH168" s="58">
        <v>0.36704264858897823</v>
      </c>
      <c r="BI168" s="59">
        <v>1</v>
      </c>
      <c r="BJ168" s="2"/>
      <c r="BK168" s="2"/>
    </row>
    <row r="169" spans="1:63" x14ac:dyDescent="0.3">
      <c r="A169" s="1"/>
      <c r="B169" s="2"/>
      <c r="C169" s="2"/>
      <c r="D169" s="2"/>
      <c r="E169" s="173" t="s">
        <v>129</v>
      </c>
      <c r="F169" s="2"/>
      <c r="G169" s="2"/>
      <c r="H169" s="2"/>
      <c r="I169" s="2"/>
      <c r="J169" s="10">
        <v>-4.6201294332743232E-4</v>
      </c>
      <c r="K169" s="10">
        <v>0</v>
      </c>
      <c r="L169" s="10">
        <v>-7.5078778659132886E-3</v>
      </c>
      <c r="M169" s="10">
        <v>-3.7333392423856324E-3</v>
      </c>
      <c r="N169" s="10">
        <v>-1.3775023853749695E-2</v>
      </c>
      <c r="O169" s="10">
        <v>-3.0016480774364253E-3</v>
      </c>
      <c r="P169" s="10">
        <v>-3.9248404516445774E-3</v>
      </c>
      <c r="Q169" s="10">
        <v>-3.6992547337661615E-3</v>
      </c>
      <c r="R169" s="10">
        <v>-4.9805339426720304E-3</v>
      </c>
      <c r="S169" s="10">
        <v>0</v>
      </c>
      <c r="T169" s="10">
        <v>-2.7140512052529667E-4</v>
      </c>
      <c r="U169" s="10">
        <v>-5.8623886583034131E-3</v>
      </c>
      <c r="V169" s="10">
        <v>0</v>
      </c>
      <c r="W169" s="10">
        <v>-5.2415476134713571E-3</v>
      </c>
      <c r="X169" s="10">
        <v>-2.5396976948185625E-3</v>
      </c>
      <c r="Y169" s="10">
        <v>0</v>
      </c>
      <c r="Z169" s="10">
        <v>-5.4698095782838218E-3</v>
      </c>
      <c r="AA169" s="10">
        <v>-8.5332687374065541E-4</v>
      </c>
      <c r="AB169" s="10">
        <v>-8.4841097420078806E-3</v>
      </c>
      <c r="AC169" s="10">
        <v>-3.2470826991374937E-3</v>
      </c>
      <c r="AD169" s="10">
        <v>-2.7432027416753762E-4</v>
      </c>
      <c r="AE169" s="10">
        <v>0</v>
      </c>
      <c r="AF169" s="10">
        <v>-1.0693257125963881E-2</v>
      </c>
      <c r="AG169" s="10">
        <v>0</v>
      </c>
      <c r="AH169" s="10">
        <v>0</v>
      </c>
      <c r="AI169" s="10">
        <v>0</v>
      </c>
      <c r="AJ169" s="10">
        <v>0</v>
      </c>
      <c r="AK169" s="10">
        <v>-4.127199679791865E-3</v>
      </c>
      <c r="AL169" s="10">
        <v>0</v>
      </c>
      <c r="AM169" s="10">
        <v>0</v>
      </c>
      <c r="AN169" s="2"/>
      <c r="AO169" s="2"/>
      <c r="AP169" s="54">
        <v>0</v>
      </c>
      <c r="AQ169" s="55">
        <v>0</v>
      </c>
      <c r="AR169" s="2"/>
      <c r="AS169" s="2"/>
      <c r="AT169" s="55">
        <v>-6.2252049376892399E-5</v>
      </c>
      <c r="AU169" s="55">
        <v>0</v>
      </c>
      <c r="AV169" s="55">
        <v>0</v>
      </c>
      <c r="AW169" s="2"/>
      <c r="AX169" s="2"/>
      <c r="AY169" s="56">
        <v>0</v>
      </c>
      <c r="AZ169" s="57">
        <v>0</v>
      </c>
      <c r="BA169" s="2"/>
      <c r="BB169" s="2"/>
      <c r="BC169" s="27">
        <v>-0.92766906715933128</v>
      </c>
      <c r="BD169" s="27">
        <v>0</v>
      </c>
      <c r="BE169" s="27">
        <v>0</v>
      </c>
      <c r="BF169" s="2"/>
      <c r="BG169" s="2"/>
      <c r="BH169" s="58">
        <v>0</v>
      </c>
      <c r="BI169" s="59">
        <v>0</v>
      </c>
      <c r="BJ169" s="2"/>
      <c r="BK169" s="2"/>
    </row>
    <row r="170" spans="1:63" x14ac:dyDescent="0.3">
      <c r="A170" s="1"/>
      <c r="B170" s="2"/>
      <c r="C170" s="2"/>
      <c r="D170" s="2"/>
      <c r="E170" s="173" t="s">
        <v>130</v>
      </c>
      <c r="F170" s="2"/>
      <c r="G170" s="2"/>
      <c r="H170" s="2"/>
      <c r="I170" s="2"/>
      <c r="J170" s="10">
        <v>3.1123109353440423E-3</v>
      </c>
      <c r="K170" s="10">
        <v>-3.5669482860679132E-4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3.9055119068696883E-3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-1.976425124226933E-2</v>
      </c>
      <c r="AA170" s="10">
        <v>0</v>
      </c>
      <c r="AB170" s="10">
        <v>0</v>
      </c>
      <c r="AC170" s="10">
        <v>7.5928970065955361E-5</v>
      </c>
      <c r="AD170" s="10">
        <v>-4.4917479602084191E-2</v>
      </c>
      <c r="AE170" s="10">
        <v>-9.5070592365341291E-4</v>
      </c>
      <c r="AF170" s="10">
        <v>-8.934246507846566E-2</v>
      </c>
      <c r="AG170" s="10">
        <v>-1.2219040676843689E-2</v>
      </c>
      <c r="AH170" s="10">
        <v>0</v>
      </c>
      <c r="AI170" s="10">
        <v>0</v>
      </c>
      <c r="AJ170" s="10">
        <v>0</v>
      </c>
      <c r="AK170" s="10">
        <v>-1.1937443338169812E-2</v>
      </c>
      <c r="AL170" s="10">
        <v>0</v>
      </c>
      <c r="AM170" s="10">
        <v>0</v>
      </c>
      <c r="AN170" s="2"/>
      <c r="AO170" s="2"/>
      <c r="AP170" s="54">
        <v>0</v>
      </c>
      <c r="AQ170" s="55">
        <v>0</v>
      </c>
      <c r="AR170" s="2"/>
      <c r="AS170" s="2"/>
      <c r="AT170" s="55">
        <v>-1.8005678662949464E-4</v>
      </c>
      <c r="AU170" s="55">
        <v>0</v>
      </c>
      <c r="AV170" s="55">
        <v>0</v>
      </c>
      <c r="AW170" s="2"/>
      <c r="AX170" s="2"/>
      <c r="AY170" s="56">
        <v>0</v>
      </c>
      <c r="AZ170" s="57">
        <v>0</v>
      </c>
      <c r="BA170" s="2"/>
      <c r="BB170" s="2"/>
      <c r="BC170" s="27">
        <v>-2.6831744972285487</v>
      </c>
      <c r="BD170" s="27">
        <v>0</v>
      </c>
      <c r="BE170" s="27">
        <v>0</v>
      </c>
      <c r="BF170" s="2"/>
      <c r="BG170" s="2"/>
      <c r="BH170" s="58">
        <v>0</v>
      </c>
      <c r="BI170" s="59">
        <v>0</v>
      </c>
      <c r="BJ170" s="2"/>
      <c r="BK170" s="2"/>
    </row>
    <row r="171" spans="1:63" x14ac:dyDescent="0.3">
      <c r="A171" s="1"/>
      <c r="B171" s="2"/>
      <c r="C171" s="2"/>
      <c r="D171" s="2"/>
      <c r="E171" s="173" t="s">
        <v>131</v>
      </c>
      <c r="F171" s="2"/>
      <c r="G171" s="2"/>
      <c r="H171" s="2"/>
      <c r="I171" s="2"/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-1.9622970630942902E-2</v>
      </c>
      <c r="X171" s="10">
        <v>0</v>
      </c>
      <c r="Y171" s="10">
        <v>-2.1196786770877364E-2</v>
      </c>
      <c r="Z171" s="10">
        <v>0</v>
      </c>
      <c r="AA171" s="10">
        <v>-3.1105140881514429E-4</v>
      </c>
      <c r="AB171" s="10">
        <v>-1.7419304908317969E-3</v>
      </c>
      <c r="AC171" s="10">
        <v>-1.1666666666666603E-3</v>
      </c>
      <c r="AD171" s="10">
        <v>-2.4297642208880595E-2</v>
      </c>
      <c r="AE171" s="10">
        <v>0</v>
      </c>
      <c r="AF171" s="10">
        <v>-1.6740656795841446E-3</v>
      </c>
      <c r="AG171" s="10">
        <v>-7.1576122677920956E-3</v>
      </c>
      <c r="AH171" s="10">
        <v>0</v>
      </c>
      <c r="AI171" s="10">
        <v>0</v>
      </c>
      <c r="AJ171" s="10">
        <v>0</v>
      </c>
      <c r="AK171" s="10">
        <v>-8.3919547706008905E-3</v>
      </c>
      <c r="AL171" s="10">
        <v>0</v>
      </c>
      <c r="AM171" s="10">
        <v>0</v>
      </c>
      <c r="AN171" s="2"/>
      <c r="AO171" s="2"/>
      <c r="AP171" s="54">
        <v>0</v>
      </c>
      <c r="AQ171" s="55">
        <v>0</v>
      </c>
      <c r="AR171" s="2"/>
      <c r="AS171" s="2"/>
      <c r="AT171" s="55">
        <v>-1.2657889689854791E-4</v>
      </c>
      <c r="AU171" s="55">
        <v>0</v>
      </c>
      <c r="AV171" s="55">
        <v>0</v>
      </c>
      <c r="AW171" s="2"/>
      <c r="AX171" s="2"/>
      <c r="AY171" s="56">
        <v>0</v>
      </c>
      <c r="AZ171" s="57">
        <v>0</v>
      </c>
      <c r="BA171" s="2"/>
      <c r="BB171" s="2"/>
      <c r="BC171" s="27">
        <v>-1.8862564105643718</v>
      </c>
      <c r="BD171" s="27">
        <v>0</v>
      </c>
      <c r="BE171" s="27">
        <v>0</v>
      </c>
      <c r="BF171" s="2"/>
      <c r="BG171" s="2"/>
      <c r="BH171" s="58">
        <v>0</v>
      </c>
      <c r="BI171" s="59">
        <v>0</v>
      </c>
      <c r="BJ171" s="2"/>
      <c r="BK171" s="2"/>
    </row>
    <row r="172" spans="1:63" x14ac:dyDescent="0.3">
      <c r="A172" s="1"/>
      <c r="B172" s="2"/>
      <c r="C172" s="2"/>
      <c r="D172" s="2"/>
      <c r="E172" s="173" t="s">
        <v>132</v>
      </c>
      <c r="F172" s="2"/>
      <c r="G172" s="2"/>
      <c r="H172" s="2"/>
      <c r="I172" s="2"/>
      <c r="J172" s="10">
        <v>-0.11960825935198936</v>
      </c>
      <c r="K172" s="10">
        <v>-4.3875323144809762E-2</v>
      </c>
      <c r="L172" s="10">
        <v>-1.7278730305335218E-2</v>
      </c>
      <c r="M172" s="10">
        <v>3.7151619818961396E-2</v>
      </c>
      <c r="N172" s="10">
        <v>-0.12435065633098279</v>
      </c>
      <c r="O172" s="10">
        <v>-7.6515381669200702E-2</v>
      </c>
      <c r="P172" s="10">
        <v>-1.1870455282100421</v>
      </c>
      <c r="Q172" s="10">
        <v>9.3173814938316613E-2</v>
      </c>
      <c r="R172" s="10">
        <v>-0.29716042692274303</v>
      </c>
      <c r="S172" s="10">
        <v>-3.1760819648548134E-2</v>
      </c>
      <c r="T172" s="10">
        <v>3.5714990064221685E-3</v>
      </c>
      <c r="U172" s="10">
        <v>2.3149833861866437E-2</v>
      </c>
      <c r="V172" s="10">
        <v>0.58899561431815128</v>
      </c>
      <c r="W172" s="10">
        <v>0.18046066794697652</v>
      </c>
      <c r="X172" s="10">
        <v>-9.0823149678659038E-2</v>
      </c>
      <c r="Y172" s="10">
        <v>-0.11070983671938718</v>
      </c>
      <c r="Z172" s="10">
        <v>-0.20665025262455455</v>
      </c>
      <c r="AA172" s="10">
        <v>-9.8501336695257749E-2</v>
      </c>
      <c r="AB172" s="10">
        <v>-0.50015039331774425</v>
      </c>
      <c r="AC172" s="10">
        <v>-6.7904340436326913E-2</v>
      </c>
      <c r="AD172" s="10">
        <v>-3.8545399066201589E-3</v>
      </c>
      <c r="AE172" s="10">
        <v>-8.9768247935650317E-2</v>
      </c>
      <c r="AF172" s="10">
        <v>-0.10842337808873889</v>
      </c>
      <c r="AG172" s="10">
        <v>-0.18222839817940115</v>
      </c>
      <c r="AH172" s="10">
        <v>0</v>
      </c>
      <c r="AI172" s="10">
        <v>0</v>
      </c>
      <c r="AJ172" s="10">
        <v>0</v>
      </c>
      <c r="AK172" s="10">
        <v>-0.28447514284284786</v>
      </c>
      <c r="AL172" s="10">
        <v>-6.6959387779246621E-2</v>
      </c>
      <c r="AM172" s="10">
        <v>-0.11585055554096296</v>
      </c>
      <c r="AN172" s="2"/>
      <c r="AO172" s="2"/>
      <c r="AP172" s="54">
        <v>-4.8891167761716342E-2</v>
      </c>
      <c r="AQ172" s="55">
        <v>-0.7301615110774603</v>
      </c>
      <c r="AR172" s="2"/>
      <c r="AS172" s="2"/>
      <c r="AT172" s="55">
        <v>-4.2908417359744898E-3</v>
      </c>
      <c r="AU172" s="55">
        <v>-9.0919437353498495E-4</v>
      </c>
      <c r="AV172" s="55">
        <v>-1.5646997723152204E-3</v>
      </c>
      <c r="AW172" s="2"/>
      <c r="AX172" s="2"/>
      <c r="AY172" s="56">
        <v>-6.5550539878023542E-4</v>
      </c>
      <c r="AZ172" s="57">
        <v>-0.72097388397994988</v>
      </c>
      <c r="BA172" s="2"/>
      <c r="BB172" s="2"/>
      <c r="BC172" s="27">
        <v>-63.941367238221595</v>
      </c>
      <c r="BD172" s="27">
        <v>-13.707141817655398</v>
      </c>
      <c r="BE172" s="27">
        <v>-24.466854390910868</v>
      </c>
      <c r="BF172" s="2"/>
      <c r="BG172" s="2"/>
      <c r="BH172" s="58">
        <v>-10.75971257325547</v>
      </c>
      <c r="BI172" s="59">
        <v>-0.78497127383598597</v>
      </c>
      <c r="BJ172" s="2"/>
      <c r="BK172" s="2"/>
    </row>
    <row r="173" spans="1:63" x14ac:dyDescent="0.3">
      <c r="A173" s="1"/>
      <c r="B173" s="2"/>
      <c r="C173" s="2"/>
      <c r="D173" s="2"/>
      <c r="E173" s="173" t="s">
        <v>133</v>
      </c>
      <c r="F173" s="2"/>
      <c r="G173" s="2"/>
      <c r="H173" s="2"/>
      <c r="I173" s="2"/>
      <c r="J173" s="10">
        <v>-0.27068460071180384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-1.5982558410670127E-3</v>
      </c>
      <c r="V173" s="10">
        <v>0</v>
      </c>
      <c r="W173" s="10">
        <v>-0.17565225537495902</v>
      </c>
      <c r="X173" s="10">
        <v>-0.11934669618508287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2"/>
      <c r="AO173" s="2"/>
      <c r="AP173" s="54">
        <v>0</v>
      </c>
      <c r="AQ173" s="55">
        <v>0</v>
      </c>
      <c r="AR173" s="2"/>
      <c r="AS173" s="2"/>
      <c r="AT173" s="55">
        <v>0</v>
      </c>
      <c r="AU173" s="55">
        <v>0</v>
      </c>
      <c r="AV173" s="55">
        <v>0</v>
      </c>
      <c r="AW173" s="2"/>
      <c r="AX173" s="2"/>
      <c r="AY173" s="56">
        <v>0</v>
      </c>
      <c r="AZ173" s="57">
        <v>0</v>
      </c>
      <c r="BA173" s="2"/>
      <c r="BB173" s="2"/>
      <c r="BC173" s="27">
        <v>0</v>
      </c>
      <c r="BD173" s="27">
        <v>0</v>
      </c>
      <c r="BE173" s="27">
        <v>0</v>
      </c>
      <c r="BF173" s="2"/>
      <c r="BG173" s="2"/>
      <c r="BH173" s="58">
        <v>0</v>
      </c>
      <c r="BI173" s="59">
        <v>0</v>
      </c>
      <c r="BJ173" s="2"/>
      <c r="BK173" s="2"/>
    </row>
    <row r="174" spans="1:63" ht="10.25" customHeight="1" x14ac:dyDescent="0.3">
      <c r="A174" s="1"/>
      <c r="B174" s="2"/>
      <c r="C174" s="201" t="s">
        <v>22</v>
      </c>
      <c r="D174" s="215" t="s">
        <v>134</v>
      </c>
      <c r="E174" s="215"/>
      <c r="F174" s="215"/>
      <c r="G174" s="215"/>
      <c r="H174" s="215"/>
      <c r="I174" s="215"/>
      <c r="J174" s="216">
        <v>-4.5088521751135291</v>
      </c>
      <c r="K174" s="216">
        <v>-4.8340097908412369</v>
      </c>
      <c r="L174" s="216">
        <v>-5.0558716450148369</v>
      </c>
      <c r="M174" s="216">
        <v>-5.2653027799095034</v>
      </c>
      <c r="N174" s="216">
        <v>-6.0463934223191913</v>
      </c>
      <c r="O174" s="216">
        <v>-4.7222558315395116</v>
      </c>
      <c r="P174" s="216">
        <v>-5.1223423364404184</v>
      </c>
      <c r="Q174" s="216">
        <v>-7.2706778320451777</v>
      </c>
      <c r="R174" s="216">
        <v>-6.8704816747726909</v>
      </c>
      <c r="S174" s="216">
        <v>-5.6661821547554965</v>
      </c>
      <c r="T174" s="216">
        <v>-3.8087917885174183</v>
      </c>
      <c r="U174" s="216">
        <v>-5.8047235202577543</v>
      </c>
      <c r="V174" s="216">
        <v>-4.5687183530932032</v>
      </c>
      <c r="W174" s="216">
        <v>-4.7002191657696883</v>
      </c>
      <c r="X174" s="216">
        <v>-4.2692032889094094</v>
      </c>
      <c r="Y174" s="216">
        <v>-3.4983748243071742</v>
      </c>
      <c r="Z174" s="216">
        <v>-3.2479320300096814</v>
      </c>
      <c r="AA174" s="216">
        <v>-2.5301887840409067</v>
      </c>
      <c r="AB174" s="216">
        <v>-2.7353473930907533</v>
      </c>
      <c r="AC174" s="216">
        <v>-2.5924111688217892</v>
      </c>
      <c r="AD174" s="216">
        <v>-2.2793349980253019</v>
      </c>
      <c r="AE174" s="216">
        <v>-1.7284275265071249</v>
      </c>
      <c r="AF174" s="216">
        <v>-4.5733091307411593</v>
      </c>
      <c r="AG174" s="216">
        <v>-3.7645256985532964</v>
      </c>
      <c r="AH174" s="216">
        <v>-2.4615307812713825</v>
      </c>
      <c r="AI174" s="216">
        <v>-1.8651036171222291</v>
      </c>
      <c r="AJ174" s="216">
        <v>-2.6584554040432313</v>
      </c>
      <c r="AK174" s="216">
        <v>-2.147404521929448</v>
      </c>
      <c r="AL174" s="216">
        <v>0.32350335449112416</v>
      </c>
      <c r="AM174" s="216">
        <v>0.37459700624004993</v>
      </c>
      <c r="AN174" s="2"/>
      <c r="AO174" s="2"/>
      <c r="AP174" s="204">
        <v>5.1093651748925772E-2</v>
      </c>
      <c r="AQ174" s="205">
        <v>0.15793855315440819</v>
      </c>
      <c r="AR174" s="2"/>
      <c r="AS174" s="2"/>
      <c r="AT174" s="206">
        <v>-3.2390081096840828E-2</v>
      </c>
      <c r="AU174" s="207">
        <v>4.3926242380338126E-3</v>
      </c>
      <c r="AV174" s="205">
        <v>5.0593788492151182E-3</v>
      </c>
      <c r="AW174" s="2"/>
      <c r="AX174" s="2"/>
      <c r="AY174" s="208">
        <v>6.6675461118130552E-4</v>
      </c>
      <c r="AZ174" s="209">
        <v>0.15178958523430455</v>
      </c>
      <c r="BA174" s="2"/>
      <c r="BB174" s="2"/>
      <c r="BC174" s="210">
        <v>-482.67127937276871</v>
      </c>
      <c r="BD174" s="211">
        <v>66.223818728991645</v>
      </c>
      <c r="BE174" s="212">
        <v>79.112356122502632</v>
      </c>
      <c r="BF174" s="2"/>
      <c r="BG174" s="2"/>
      <c r="BH174" s="213">
        <v>12.888537393510987</v>
      </c>
      <c r="BI174" s="214">
        <v>0.1946208726841149</v>
      </c>
      <c r="BJ174" s="2"/>
      <c r="BK174" s="2"/>
    </row>
    <row r="175" spans="1:63" ht="4.0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2"/>
      <c r="AO175" s="2"/>
      <c r="AP175" s="40"/>
      <c r="AQ175" s="55"/>
      <c r="AR175" s="2"/>
      <c r="AS175" s="2"/>
      <c r="AT175" s="55"/>
      <c r="AU175" s="55"/>
      <c r="AV175" s="55"/>
      <c r="AW175" s="2"/>
      <c r="AX175" s="2"/>
      <c r="AY175" s="56"/>
      <c r="AZ175" s="57"/>
      <c r="BA175" s="2"/>
      <c r="BB175" s="2"/>
      <c r="BC175" s="27"/>
      <c r="BD175" s="27"/>
      <c r="BE175" s="27"/>
      <c r="BF175" s="2"/>
      <c r="BG175" s="2"/>
      <c r="BH175" s="58"/>
      <c r="BI175" s="59"/>
      <c r="BJ175" s="2"/>
      <c r="BK175" s="2"/>
    </row>
    <row r="176" spans="1:63" ht="10.25" customHeight="1" x14ac:dyDescent="0.3">
      <c r="A176" s="1"/>
      <c r="B176" s="2"/>
      <c r="C176" s="218" t="s">
        <v>135</v>
      </c>
      <c r="D176" s="2"/>
      <c r="E176" s="2"/>
      <c r="F176" s="2"/>
      <c r="G176" s="2"/>
      <c r="H176" s="2"/>
      <c r="I176" s="2"/>
      <c r="J176" s="217">
        <v>0</v>
      </c>
      <c r="K176" s="217">
        <v>0</v>
      </c>
      <c r="L176" s="217">
        <v>0</v>
      </c>
      <c r="M176" s="217">
        <v>0</v>
      </c>
      <c r="N176" s="217">
        <v>0</v>
      </c>
      <c r="O176" s="217">
        <v>0</v>
      </c>
      <c r="P176" s="217">
        <v>0</v>
      </c>
      <c r="Q176" s="217">
        <v>0</v>
      </c>
      <c r="R176" s="217">
        <v>0</v>
      </c>
      <c r="S176" s="217">
        <v>0</v>
      </c>
      <c r="T176" s="217">
        <v>0</v>
      </c>
      <c r="U176" s="217">
        <v>0</v>
      </c>
      <c r="V176" s="217">
        <v>0</v>
      </c>
      <c r="W176" s="217">
        <v>0</v>
      </c>
      <c r="X176" s="217">
        <v>0</v>
      </c>
      <c r="Y176" s="217">
        <v>0</v>
      </c>
      <c r="Z176" s="217">
        <v>0</v>
      </c>
      <c r="AA176" s="217">
        <v>0</v>
      </c>
      <c r="AB176" s="217">
        <v>0</v>
      </c>
      <c r="AC176" s="217">
        <v>0</v>
      </c>
      <c r="AD176" s="217">
        <v>0</v>
      </c>
      <c r="AE176" s="217">
        <v>0</v>
      </c>
      <c r="AF176" s="217">
        <v>0</v>
      </c>
      <c r="AG176" s="217">
        <v>0</v>
      </c>
      <c r="AH176" s="217">
        <v>0</v>
      </c>
      <c r="AI176" s="217">
        <v>0</v>
      </c>
      <c r="AJ176" s="217">
        <v>0</v>
      </c>
      <c r="AK176" s="217">
        <v>0</v>
      </c>
      <c r="AL176" s="217">
        <v>0</v>
      </c>
      <c r="AM176" s="217">
        <v>0</v>
      </c>
      <c r="AN176" s="2"/>
      <c r="AO176" s="2"/>
      <c r="AP176" s="228"/>
      <c r="AQ176" s="55"/>
      <c r="AR176" s="2"/>
      <c r="AS176" s="2"/>
      <c r="AT176" s="55"/>
      <c r="AU176" s="55"/>
      <c r="AV176" s="55"/>
      <c r="AW176" s="2"/>
      <c r="AX176" s="2"/>
      <c r="AY176" s="56"/>
      <c r="AZ176" s="57"/>
      <c r="BA176" s="2"/>
      <c r="BB176" s="2"/>
      <c r="BC176" s="27"/>
      <c r="BD176" s="27"/>
      <c r="BE176" s="27"/>
      <c r="BF176" s="2"/>
      <c r="BG176" s="2"/>
      <c r="BH176" s="58"/>
      <c r="BI176" s="59"/>
      <c r="BJ176" s="2"/>
      <c r="BK176" s="2"/>
    </row>
    <row r="177" spans="1:63" ht="4.0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2"/>
      <c r="AO177" s="2"/>
      <c r="AP177" s="40"/>
      <c r="AQ177" s="55"/>
      <c r="AR177" s="2"/>
      <c r="AS177" s="2"/>
      <c r="AT177" s="55"/>
      <c r="AU177" s="55"/>
      <c r="AV177" s="55"/>
      <c r="AW177" s="2"/>
      <c r="AX177" s="2"/>
      <c r="AY177" s="56"/>
      <c r="AZ177" s="57"/>
      <c r="BA177" s="2"/>
      <c r="BB177" s="2"/>
      <c r="BC177" s="27"/>
      <c r="BD177" s="27"/>
      <c r="BE177" s="27"/>
      <c r="BF177" s="2"/>
      <c r="BG177" s="2"/>
      <c r="BH177" s="58"/>
      <c r="BI177" s="59"/>
      <c r="BJ177" s="2"/>
      <c r="BK177" s="2"/>
    </row>
    <row r="178" spans="1:63" ht="4.0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676"/>
      <c r="K178" s="676"/>
      <c r="L178" s="676"/>
      <c r="M178" s="676"/>
      <c r="N178" s="676"/>
      <c r="O178" s="676"/>
      <c r="P178" s="676"/>
      <c r="Q178" s="676"/>
      <c r="R178" s="676"/>
      <c r="S178" s="676"/>
      <c r="T178" s="676"/>
      <c r="U178" s="676"/>
      <c r="V178" s="676"/>
      <c r="W178" s="676"/>
      <c r="X178" s="676"/>
      <c r="Y178" s="676"/>
      <c r="Z178" s="676"/>
      <c r="AA178" s="676"/>
      <c r="AB178" s="676"/>
      <c r="AC178" s="676"/>
      <c r="AD178" s="676"/>
      <c r="AE178" s="676"/>
      <c r="AF178" s="676"/>
      <c r="AG178" s="676"/>
      <c r="AH178" s="676"/>
      <c r="AI178" s="676"/>
      <c r="AJ178" s="676"/>
      <c r="AK178" s="676"/>
      <c r="AL178" s="676"/>
      <c r="AM178" s="676"/>
      <c r="AN178" s="2"/>
      <c r="AO178" s="2"/>
      <c r="AP178" s="40"/>
      <c r="AQ178" s="55"/>
      <c r="AR178" s="2"/>
      <c r="AS178" s="2"/>
      <c r="AT178" s="55"/>
      <c r="AU178" s="55"/>
      <c r="AV178" s="55"/>
      <c r="AW178" s="2"/>
      <c r="AX178" s="2"/>
      <c r="AY178" s="56"/>
      <c r="AZ178" s="57"/>
      <c r="BA178" s="2"/>
      <c r="BB178" s="2"/>
      <c r="BC178" s="27"/>
      <c r="BD178" s="27"/>
      <c r="BE178" s="27"/>
      <c r="BF178" s="2"/>
      <c r="BG178" s="2"/>
      <c r="BH178" s="58"/>
      <c r="BI178" s="59"/>
      <c r="BJ178" s="2"/>
      <c r="BK17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E448-8CAC-4F50-A733-4F0C8A6B932A}">
  <dimension ref="A1:BL178"/>
  <sheetViews>
    <sheetView workbookViewId="0">
      <pane xSplit="8" ySplit="10" topLeftCell="I11" activePane="bottomRight" state="frozen"/>
      <selection pane="topRight" activeCell="I1" sqref="I1"/>
      <selection pane="bottomLeft" activeCell="A11" sqref="A11"/>
      <selection pane="bottomRight"/>
    </sheetView>
  </sheetViews>
  <sheetFormatPr baseColWidth="10" defaultColWidth="0" defaultRowHeight="10.15" zeroHeight="1" x14ac:dyDescent="0.3"/>
  <cols>
    <col min="1" max="2" width="0.9140625" customWidth="1"/>
    <col min="3" max="7" width="2.9140625" customWidth="1"/>
    <col min="8" max="8" width="43.4140625" customWidth="1"/>
    <col min="9" max="9" width="0.9140625" customWidth="1"/>
    <col min="10" max="21" width="9.58203125" customWidth="1"/>
    <col min="22" max="22" width="10.08203125" bestFit="1" customWidth="1"/>
    <col min="23" max="39" width="9.58203125" customWidth="1"/>
    <col min="40" max="41" width="0.9140625" customWidth="1"/>
    <col min="42" max="43" width="9.08203125" customWidth="1"/>
    <col min="44" max="45" width="0.9140625" customWidth="1"/>
    <col min="46" max="48" width="9.58203125" customWidth="1"/>
    <col min="49" max="50" width="0.9140625" customWidth="1"/>
    <col min="51" max="52" width="9.58203125" customWidth="1"/>
    <col min="53" max="54" width="0.9140625" customWidth="1"/>
    <col min="55" max="57" width="9.58203125" customWidth="1"/>
    <col min="58" max="59" width="0.9140625" customWidth="1"/>
    <col min="60" max="61" width="9.58203125" customWidth="1"/>
    <col min="62" max="63" width="0.9140625" customWidth="1"/>
    <col min="64" max="64" width="0" hidden="1" customWidth="1"/>
    <col min="65" max="16384" width="9.08203125" hidden="1"/>
  </cols>
  <sheetData>
    <row r="1" spans="1:63" ht="4.0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4.0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3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x14ac:dyDescent="0.3">
      <c r="A4" s="1"/>
      <c r="B4" s="2"/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x14ac:dyDescent="0.3">
      <c r="A5" s="1"/>
      <c r="B5" s="2"/>
      <c r="C5" s="229" t="s">
        <v>155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x14ac:dyDescent="0.3">
      <c r="A6" s="1"/>
      <c r="B6" s="2"/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4.05" customHeight="1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x14ac:dyDescent="0.3">
      <c r="A8" s="4"/>
      <c r="B8" s="5"/>
      <c r="C8" s="2" t="s">
        <v>2</v>
      </c>
      <c r="D8" s="5"/>
      <c r="E8" s="5"/>
      <c r="F8" s="5"/>
      <c r="G8" s="5"/>
      <c r="H8" s="5"/>
      <c r="I8" s="5"/>
      <c r="J8" s="11">
        <v>18.951850000000004</v>
      </c>
      <c r="K8" s="11">
        <v>18.582999999999998</v>
      </c>
      <c r="L8" s="11">
        <v>18.405999999999999</v>
      </c>
      <c r="M8" s="11">
        <v>18.051400000000001</v>
      </c>
      <c r="N8" s="11">
        <v>17.7121</v>
      </c>
      <c r="O8" s="11">
        <v>17.232199999999999</v>
      </c>
      <c r="P8" s="11">
        <v>16.9071</v>
      </c>
      <c r="Q8" s="11">
        <v>16.973800000000001</v>
      </c>
      <c r="R8" s="11">
        <v>17.2865</v>
      </c>
      <c r="S8" s="11">
        <v>18.073599999999999</v>
      </c>
      <c r="T8" s="11">
        <v>17.361499999999999</v>
      </c>
      <c r="U8" s="11">
        <v>17.154399999999999</v>
      </c>
      <c r="V8" s="11">
        <v>17.0441</v>
      </c>
      <c r="W8" s="11">
        <v>17.0792</v>
      </c>
      <c r="X8" s="11">
        <v>16.757899999999999</v>
      </c>
      <c r="Y8" s="11">
        <v>16.799299999999999</v>
      </c>
      <c r="Z8" s="11">
        <v>16.783799999999999</v>
      </c>
      <c r="AA8" s="11">
        <v>18.164200000000001</v>
      </c>
      <c r="AB8" s="11">
        <v>18.089700000000001</v>
      </c>
      <c r="AC8" s="11">
        <v>19.127099999999999</v>
      </c>
      <c r="AD8" s="11">
        <v>19.587700000000002</v>
      </c>
      <c r="AE8" s="11">
        <v>19.655100000000001</v>
      </c>
      <c r="AF8" s="11">
        <v>20.295500000000001</v>
      </c>
      <c r="AG8" s="11">
        <v>20.235099999999999</v>
      </c>
      <c r="AH8" s="11">
        <v>20.562200000000001</v>
      </c>
      <c r="AI8" s="11">
        <v>20.450099999999999</v>
      </c>
      <c r="AJ8" s="11">
        <v>20.226400000000002</v>
      </c>
      <c r="AK8" s="11">
        <v>19.986999999999998</v>
      </c>
      <c r="AL8" s="11">
        <v>19.4407</v>
      </c>
      <c r="AM8" s="11">
        <v>19.035499999999999</v>
      </c>
      <c r="AN8" s="5"/>
      <c r="AO8" s="5"/>
      <c r="AP8" s="12" t="s">
        <v>10</v>
      </c>
      <c r="AQ8" s="13"/>
      <c r="AR8" s="14"/>
      <c r="AS8" s="14"/>
      <c r="AT8" s="12" t="s">
        <v>11</v>
      </c>
      <c r="AU8" s="12"/>
      <c r="AV8" s="12"/>
      <c r="AW8" s="14"/>
      <c r="AX8" s="14"/>
      <c r="AY8" s="12" t="s">
        <v>10</v>
      </c>
      <c r="AZ8" s="13"/>
      <c r="BA8" s="14"/>
      <c r="BB8" s="14"/>
      <c r="BC8" s="12" t="s">
        <v>12</v>
      </c>
      <c r="BD8" s="13"/>
      <c r="BE8" s="13"/>
      <c r="BF8" s="14"/>
      <c r="BG8" s="14"/>
      <c r="BH8" s="12" t="s">
        <v>10</v>
      </c>
      <c r="BI8" s="13"/>
      <c r="BJ8" s="14"/>
      <c r="BK8" s="14"/>
    </row>
    <row r="9" spans="1:63" ht="4.05" customHeight="1" x14ac:dyDescent="0.3">
      <c r="A9" s="1"/>
      <c r="B9" s="2"/>
      <c r="C9" s="2"/>
      <c r="D9" s="2"/>
      <c r="E9" s="2"/>
      <c r="F9" s="2"/>
      <c r="G9" s="2"/>
      <c r="H9" s="2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2"/>
      <c r="AO9" s="2"/>
      <c r="AP9" s="16"/>
      <c r="AQ9" s="17"/>
      <c r="AR9" s="18"/>
      <c r="AS9" s="18"/>
      <c r="AT9" s="16"/>
      <c r="AU9" s="16"/>
      <c r="AV9" s="16"/>
      <c r="AW9" s="18"/>
      <c r="AX9" s="18"/>
      <c r="AY9" s="16"/>
      <c r="AZ9" s="17"/>
      <c r="BA9" s="18"/>
      <c r="BB9" s="18"/>
      <c r="BC9" s="16"/>
      <c r="BD9" s="17"/>
      <c r="BE9" s="17"/>
      <c r="BF9" s="18"/>
      <c r="BG9" s="18"/>
      <c r="BH9" s="16"/>
      <c r="BI9" s="17"/>
      <c r="BJ9" s="18"/>
      <c r="BK9" s="18"/>
    </row>
    <row r="10" spans="1:63" x14ac:dyDescent="0.3">
      <c r="A10" s="1"/>
      <c r="B10" s="2"/>
      <c r="C10" s="6" t="s">
        <v>3</v>
      </c>
      <c r="D10" s="7"/>
      <c r="E10" s="7"/>
      <c r="F10" s="7"/>
      <c r="G10" s="7"/>
      <c r="H10" s="7"/>
      <c r="I10" s="7"/>
      <c r="J10" s="7">
        <v>44957</v>
      </c>
      <c r="K10" s="7">
        <v>44985</v>
      </c>
      <c r="L10" s="7">
        <v>45016</v>
      </c>
      <c r="M10" s="7">
        <v>45046</v>
      </c>
      <c r="N10" s="7">
        <v>45077</v>
      </c>
      <c r="O10" s="7">
        <v>45107</v>
      </c>
      <c r="P10" s="7">
        <v>45138</v>
      </c>
      <c r="Q10" s="7">
        <v>45169</v>
      </c>
      <c r="R10" s="7">
        <v>45199</v>
      </c>
      <c r="S10" s="7">
        <v>45230</v>
      </c>
      <c r="T10" s="7">
        <v>45260</v>
      </c>
      <c r="U10" s="7">
        <v>45291</v>
      </c>
      <c r="V10" s="7">
        <v>45322</v>
      </c>
      <c r="W10" s="7">
        <v>45351</v>
      </c>
      <c r="X10" s="7">
        <v>45382</v>
      </c>
      <c r="Y10" s="7">
        <v>45412</v>
      </c>
      <c r="Z10" s="7">
        <v>45443</v>
      </c>
      <c r="AA10" s="7">
        <v>45473</v>
      </c>
      <c r="AB10" s="7">
        <v>45504</v>
      </c>
      <c r="AC10" s="7">
        <v>45535</v>
      </c>
      <c r="AD10" s="7">
        <v>45565</v>
      </c>
      <c r="AE10" s="7">
        <v>45596</v>
      </c>
      <c r="AF10" s="7">
        <v>45626</v>
      </c>
      <c r="AG10" s="7">
        <v>45657</v>
      </c>
      <c r="AH10" s="7">
        <v>45688</v>
      </c>
      <c r="AI10" s="7">
        <v>45716</v>
      </c>
      <c r="AJ10" s="7">
        <v>45747</v>
      </c>
      <c r="AK10" s="7">
        <v>45777</v>
      </c>
      <c r="AL10" s="7">
        <v>45808</v>
      </c>
      <c r="AM10" s="7">
        <v>45838</v>
      </c>
      <c r="AN10" s="18"/>
      <c r="AO10" s="18"/>
      <c r="AP10" s="7" t="s">
        <v>13</v>
      </c>
      <c r="AQ10" s="7" t="s">
        <v>14</v>
      </c>
      <c r="AR10" s="18"/>
      <c r="AS10" s="18"/>
      <c r="AT10" s="7">
        <v>45777</v>
      </c>
      <c r="AU10" s="7">
        <v>45808</v>
      </c>
      <c r="AV10" s="7">
        <v>45838</v>
      </c>
      <c r="AW10" s="18"/>
      <c r="AX10" s="18"/>
      <c r="AY10" s="7" t="s">
        <v>13</v>
      </c>
      <c r="AZ10" s="7" t="s">
        <v>14</v>
      </c>
      <c r="BA10" s="18"/>
      <c r="BB10" s="18"/>
      <c r="BC10" s="7">
        <v>45777</v>
      </c>
      <c r="BD10" s="7">
        <v>45808</v>
      </c>
      <c r="BE10" s="7">
        <v>45838</v>
      </c>
      <c r="BF10" s="18"/>
      <c r="BG10" s="18"/>
      <c r="BH10" s="7" t="s">
        <v>13</v>
      </c>
      <c r="BI10" s="7" t="s">
        <v>14</v>
      </c>
      <c r="BJ10" s="2"/>
      <c r="BK10" s="2"/>
    </row>
    <row r="11" spans="1:63" ht="4.05" customHeight="1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x14ac:dyDescent="0.3">
      <c r="A12" s="1"/>
      <c r="B12" s="2"/>
      <c r="C12" s="8" t="s">
        <v>4</v>
      </c>
      <c r="D12" s="8"/>
      <c r="E12" s="8"/>
      <c r="F12" s="8"/>
      <c r="G12" s="8"/>
      <c r="H12" s="8"/>
      <c r="I12" s="8"/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2"/>
      <c r="AO12" s="2"/>
      <c r="AP12" s="20">
        <v>0</v>
      </c>
      <c r="AQ12" s="21">
        <v>0</v>
      </c>
      <c r="AR12" s="2"/>
      <c r="AS12" s="2"/>
      <c r="AT12" s="20">
        <v>0</v>
      </c>
      <c r="AU12" s="20">
        <v>0</v>
      </c>
      <c r="AV12" s="20">
        <v>0</v>
      </c>
      <c r="AW12" s="2"/>
      <c r="AX12" s="2"/>
      <c r="AY12" s="20">
        <v>0</v>
      </c>
      <c r="AZ12" s="22">
        <v>0</v>
      </c>
      <c r="BA12" s="2"/>
      <c r="BB12" s="2"/>
      <c r="BC12" s="20">
        <v>0</v>
      </c>
      <c r="BD12" s="20">
        <v>0</v>
      </c>
      <c r="BE12" s="20">
        <v>0</v>
      </c>
      <c r="BF12" s="2"/>
      <c r="BG12" s="2"/>
      <c r="BH12" s="20">
        <v>0</v>
      </c>
      <c r="BI12" s="23">
        <v>0</v>
      </c>
      <c r="BJ12" s="2"/>
      <c r="BK12" s="2"/>
    </row>
    <row r="13" spans="1:63" x14ac:dyDescent="0.3">
      <c r="A13" s="1"/>
      <c r="B13" s="2"/>
      <c r="C13" s="9" t="s">
        <v>5</v>
      </c>
      <c r="D13" s="9"/>
      <c r="E13" s="9"/>
      <c r="F13" s="9"/>
      <c r="G13" s="9"/>
      <c r="H13" s="9"/>
      <c r="I13" s="9"/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"/>
      <c r="AO13" s="2"/>
      <c r="AP13" s="25">
        <v>0</v>
      </c>
      <c r="AQ13" s="26">
        <v>0</v>
      </c>
      <c r="AR13" s="2"/>
      <c r="AS13" s="2"/>
      <c r="AT13" s="25">
        <v>0</v>
      </c>
      <c r="AU13" s="25">
        <v>0</v>
      </c>
      <c r="AV13" s="25">
        <v>0</v>
      </c>
      <c r="AW13" s="2"/>
      <c r="AX13" s="2"/>
      <c r="AY13" s="25">
        <v>0</v>
      </c>
      <c r="AZ13" s="26">
        <v>0</v>
      </c>
      <c r="BA13" s="2"/>
      <c r="BB13" s="2"/>
      <c r="BC13" s="25">
        <v>0</v>
      </c>
      <c r="BD13" s="25">
        <v>0</v>
      </c>
      <c r="BE13" s="25">
        <v>0</v>
      </c>
      <c r="BF13" s="2"/>
      <c r="BG13" s="2"/>
      <c r="BH13" s="25">
        <v>0</v>
      </c>
      <c r="BI13" s="26">
        <v>0</v>
      </c>
      <c r="BJ13" s="2"/>
      <c r="BK13" s="2"/>
    </row>
    <row r="14" spans="1:63" x14ac:dyDescent="0.3">
      <c r="A14" s="1"/>
      <c r="B14" s="2"/>
      <c r="C14" s="9" t="s">
        <v>6</v>
      </c>
      <c r="D14" s="9"/>
      <c r="E14" s="9"/>
      <c r="F14" s="9"/>
      <c r="G14" s="9"/>
      <c r="H14" s="9"/>
      <c r="I14" s="9"/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"/>
      <c r="AO14" s="2"/>
      <c r="AP14" s="25">
        <v>0</v>
      </c>
      <c r="AQ14" s="26">
        <v>0</v>
      </c>
      <c r="AR14" s="2"/>
      <c r="AS14" s="2"/>
      <c r="AT14" s="25">
        <v>0</v>
      </c>
      <c r="AU14" s="25">
        <v>0</v>
      </c>
      <c r="AV14" s="25">
        <v>0</v>
      </c>
      <c r="AW14" s="2"/>
      <c r="AX14" s="2"/>
      <c r="AY14" s="25">
        <v>0</v>
      </c>
      <c r="AZ14" s="26">
        <v>0</v>
      </c>
      <c r="BA14" s="2"/>
      <c r="BB14" s="2"/>
      <c r="BC14" s="25">
        <v>0</v>
      </c>
      <c r="BD14" s="25">
        <v>0</v>
      </c>
      <c r="BE14" s="25">
        <v>0</v>
      </c>
      <c r="BF14" s="2"/>
      <c r="BG14" s="2"/>
      <c r="BH14" s="25">
        <v>0</v>
      </c>
      <c r="BI14" s="26">
        <v>0</v>
      </c>
      <c r="BJ14" s="2"/>
      <c r="BK14" s="2"/>
    </row>
    <row r="15" spans="1:63" x14ac:dyDescent="0.3">
      <c r="A15" s="1"/>
      <c r="B15" s="2"/>
      <c r="C15" s="9" t="s">
        <v>7</v>
      </c>
      <c r="D15" s="9"/>
      <c r="E15" s="9"/>
      <c r="F15" s="9"/>
      <c r="G15" s="9"/>
      <c r="H15" s="9"/>
      <c r="I15" s="9"/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"/>
      <c r="AO15" s="2"/>
      <c r="AP15" s="25">
        <v>0</v>
      </c>
      <c r="AQ15" s="26">
        <v>0</v>
      </c>
      <c r="AR15" s="2"/>
      <c r="AS15" s="2"/>
      <c r="AT15" s="25">
        <v>0</v>
      </c>
      <c r="AU15" s="25">
        <v>0</v>
      </c>
      <c r="AV15" s="25">
        <v>0</v>
      </c>
      <c r="AW15" s="2"/>
      <c r="AX15" s="2"/>
      <c r="AY15" s="25">
        <v>0</v>
      </c>
      <c r="AZ15" s="26">
        <v>0</v>
      </c>
      <c r="BA15" s="2"/>
      <c r="BB15" s="2"/>
      <c r="BC15" s="25">
        <v>0</v>
      </c>
      <c r="BD15" s="25">
        <v>0</v>
      </c>
      <c r="BE15" s="25">
        <v>0</v>
      </c>
      <c r="BF15" s="2"/>
      <c r="BG15" s="2"/>
      <c r="BH15" s="25">
        <v>0</v>
      </c>
      <c r="BI15" s="26">
        <v>0</v>
      </c>
      <c r="BJ15" s="2"/>
      <c r="BK15" s="2"/>
    </row>
    <row r="16" spans="1:63" x14ac:dyDescent="0.3">
      <c r="A16" s="1"/>
      <c r="B16" s="2"/>
      <c r="C16" s="9" t="s">
        <v>8</v>
      </c>
      <c r="D16" s="9"/>
      <c r="E16" s="9"/>
      <c r="F16" s="9"/>
      <c r="G16" s="9"/>
      <c r="H16" s="9"/>
      <c r="I16" s="9"/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"/>
      <c r="AO16" s="2"/>
      <c r="AP16" s="25">
        <v>0</v>
      </c>
      <c r="AQ16" s="26">
        <v>0</v>
      </c>
      <c r="AR16" s="2"/>
      <c r="AS16" s="2"/>
      <c r="AT16" s="25">
        <v>0</v>
      </c>
      <c r="AU16" s="25">
        <v>0</v>
      </c>
      <c r="AV16" s="25">
        <v>0</v>
      </c>
      <c r="AW16" s="2"/>
      <c r="AX16" s="2"/>
      <c r="AY16" s="25">
        <v>0</v>
      </c>
      <c r="AZ16" s="26">
        <v>0</v>
      </c>
      <c r="BA16" s="2"/>
      <c r="BB16" s="2"/>
      <c r="BC16" s="25">
        <v>0</v>
      </c>
      <c r="BD16" s="25">
        <v>0</v>
      </c>
      <c r="BE16" s="25">
        <v>0</v>
      </c>
      <c r="BF16" s="2"/>
      <c r="BG16" s="2"/>
      <c r="BH16" s="25">
        <v>0</v>
      </c>
      <c r="BI16" s="26">
        <v>0</v>
      </c>
      <c r="BJ16" s="2"/>
      <c r="BK16" s="2"/>
    </row>
    <row r="17" spans="1:63" x14ac:dyDescent="0.3">
      <c r="A17" s="1"/>
      <c r="B17" s="2"/>
      <c r="C17" s="8" t="s">
        <v>9</v>
      </c>
      <c r="D17" s="8"/>
      <c r="E17" s="8"/>
      <c r="F17" s="8"/>
      <c r="G17" s="8"/>
      <c r="H17" s="8"/>
      <c r="I17" s="8"/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2"/>
      <c r="AO17" s="2"/>
      <c r="AP17" s="20">
        <v>0</v>
      </c>
      <c r="AQ17" s="23">
        <v>0</v>
      </c>
      <c r="AR17" s="2"/>
      <c r="AS17" s="2"/>
      <c r="AT17" s="20">
        <v>0</v>
      </c>
      <c r="AU17" s="20">
        <v>0</v>
      </c>
      <c r="AV17" s="20">
        <v>0</v>
      </c>
      <c r="AW17" s="2"/>
      <c r="AX17" s="2"/>
      <c r="AY17" s="20">
        <v>0</v>
      </c>
      <c r="AZ17" s="23">
        <v>0</v>
      </c>
      <c r="BA17" s="2"/>
      <c r="BB17" s="2"/>
      <c r="BC17" s="20">
        <v>0</v>
      </c>
      <c r="BD17" s="20">
        <v>0</v>
      </c>
      <c r="BE17" s="20">
        <v>0</v>
      </c>
      <c r="BF17" s="2"/>
      <c r="BG17" s="2"/>
      <c r="BH17" s="20">
        <v>0</v>
      </c>
      <c r="BI17" s="23">
        <v>0</v>
      </c>
      <c r="BJ17" s="2"/>
      <c r="BK17" s="2"/>
    </row>
    <row r="18" spans="1:63" ht="4.05" customHeight="1" x14ac:dyDescent="0.3">
      <c r="A18" s="1"/>
      <c r="B18" s="2"/>
      <c r="C18" s="2"/>
      <c r="D18" s="2"/>
      <c r="E18" s="2"/>
      <c r="F18" s="2"/>
      <c r="G18" s="2"/>
      <c r="H18" s="2"/>
      <c r="I18" s="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"/>
      <c r="AO18" s="2"/>
      <c r="AP18" s="25"/>
      <c r="AQ18" s="26"/>
      <c r="AR18" s="2"/>
      <c r="AS18" s="2"/>
      <c r="AT18" s="25"/>
      <c r="AU18" s="25"/>
      <c r="AV18" s="25"/>
      <c r="AW18" s="2"/>
      <c r="AX18" s="2"/>
      <c r="AY18" s="25"/>
      <c r="AZ18" s="26"/>
      <c r="BA18" s="2"/>
      <c r="BB18" s="2"/>
      <c r="BC18" s="25"/>
      <c r="BD18" s="25"/>
      <c r="BE18" s="25"/>
      <c r="BF18" s="2"/>
      <c r="BG18" s="2"/>
      <c r="BH18" s="25"/>
      <c r="BI18" s="26"/>
      <c r="BJ18" s="2"/>
      <c r="BK18" s="2"/>
    </row>
    <row r="19" spans="1:63" x14ac:dyDescent="0.3">
      <c r="A19" s="1"/>
      <c r="B19" s="2"/>
      <c r="C19" s="28" t="s">
        <v>5</v>
      </c>
      <c r="D19" s="29"/>
      <c r="E19" s="29"/>
      <c r="F19" s="29"/>
      <c r="G19" s="29"/>
      <c r="H19" s="29"/>
      <c r="I19" s="29"/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2"/>
      <c r="AO19" s="2"/>
      <c r="AP19" s="32">
        <v>0</v>
      </c>
      <c r="AQ19" s="33">
        <v>0</v>
      </c>
      <c r="AR19" s="2"/>
      <c r="AS19" s="2"/>
      <c r="AT19" s="34">
        <v>0</v>
      </c>
      <c r="AU19" s="35">
        <v>0</v>
      </c>
      <c r="AV19" s="36">
        <v>0</v>
      </c>
      <c r="AW19" s="2"/>
      <c r="AX19" s="2"/>
      <c r="AY19" s="32">
        <v>0</v>
      </c>
      <c r="AZ19" s="33">
        <v>0</v>
      </c>
      <c r="BA19" s="2"/>
      <c r="BB19" s="2"/>
      <c r="BC19" s="32">
        <v>0</v>
      </c>
      <c r="BD19" s="37">
        <v>0</v>
      </c>
      <c r="BE19" s="38">
        <v>0</v>
      </c>
      <c r="BF19" s="2"/>
      <c r="BG19" s="2"/>
      <c r="BH19" s="32">
        <v>0</v>
      </c>
      <c r="BI19" s="33">
        <v>0</v>
      </c>
      <c r="BJ19" s="2"/>
      <c r="BK19" s="2"/>
    </row>
    <row r="20" spans="1:63" ht="4.05" customHeight="1" x14ac:dyDescent="0.3">
      <c r="A20" s="1"/>
      <c r="B20" s="2"/>
      <c r="C20" s="30"/>
      <c r="D20" s="30"/>
      <c r="E20" s="30"/>
      <c r="F20" s="30"/>
      <c r="G20" s="30"/>
      <c r="H20" s="30"/>
      <c r="I20" s="30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2"/>
      <c r="AO20" s="2"/>
      <c r="AP20" s="40"/>
      <c r="AQ20" s="41"/>
      <c r="AR20" s="2"/>
      <c r="AS20" s="2"/>
      <c r="AT20" s="30"/>
      <c r="AU20" s="30"/>
      <c r="AV20" s="30"/>
      <c r="AW20" s="2"/>
      <c r="AX20" s="2"/>
      <c r="AY20" s="42"/>
      <c r="AZ20" s="41"/>
      <c r="BA20" s="2"/>
      <c r="BB20" s="2"/>
      <c r="BC20" s="42"/>
      <c r="BD20" s="42"/>
      <c r="BE20" s="42"/>
      <c r="BF20" s="2"/>
      <c r="BG20" s="2"/>
      <c r="BH20" s="42"/>
      <c r="BI20" s="41"/>
      <c r="BJ20" s="2"/>
      <c r="BK20" s="2"/>
    </row>
    <row r="21" spans="1:63" x14ac:dyDescent="0.3">
      <c r="A21" s="1"/>
      <c r="B21" s="2"/>
      <c r="C21" s="28" t="s">
        <v>15</v>
      </c>
      <c r="D21" s="29"/>
      <c r="E21" s="29"/>
      <c r="F21" s="29"/>
      <c r="G21" s="29"/>
      <c r="H21" s="29"/>
      <c r="I21" s="29"/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2"/>
      <c r="AO21" s="2"/>
      <c r="AP21" s="32">
        <v>0</v>
      </c>
      <c r="AQ21" s="33">
        <v>0</v>
      </c>
      <c r="AR21" s="2"/>
      <c r="AS21" s="2"/>
      <c r="AT21" s="34">
        <v>0</v>
      </c>
      <c r="AU21" s="35">
        <v>0</v>
      </c>
      <c r="AV21" s="36">
        <v>0</v>
      </c>
      <c r="AW21" s="2"/>
      <c r="AX21" s="2"/>
      <c r="AY21" s="32">
        <v>0</v>
      </c>
      <c r="AZ21" s="33">
        <v>0</v>
      </c>
      <c r="BA21" s="2"/>
      <c r="BB21" s="2"/>
      <c r="BC21" s="32">
        <v>0</v>
      </c>
      <c r="BD21" s="37">
        <v>0</v>
      </c>
      <c r="BE21" s="38">
        <v>0</v>
      </c>
      <c r="BF21" s="2"/>
      <c r="BG21" s="2"/>
      <c r="BH21" s="32">
        <v>0</v>
      </c>
      <c r="BI21" s="33">
        <v>0</v>
      </c>
      <c r="BJ21" s="2"/>
      <c r="BK21" s="2"/>
    </row>
    <row r="22" spans="1:63" ht="4.05" customHeight="1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40"/>
      <c r="AQ22" s="41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42"/>
      <c r="BD22" s="42"/>
      <c r="BE22" s="42"/>
      <c r="BF22" s="2"/>
      <c r="BG22" s="2"/>
      <c r="BH22" s="2"/>
      <c r="BI22" s="2"/>
      <c r="BJ22" s="2"/>
      <c r="BK22" s="2"/>
    </row>
    <row r="23" spans="1:63" x14ac:dyDescent="0.3">
      <c r="A23" s="1"/>
      <c r="B23" s="2"/>
      <c r="C23" s="43" t="s">
        <v>16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2"/>
      <c r="AO23" s="2"/>
      <c r="AP23" s="44"/>
      <c r="AQ23" s="45"/>
      <c r="AR23" s="2"/>
      <c r="AS23" s="2"/>
      <c r="AT23" s="43"/>
      <c r="AU23" s="43"/>
      <c r="AV23" s="43"/>
      <c r="AW23" s="2"/>
      <c r="AX23" s="2"/>
      <c r="AY23" s="43"/>
      <c r="AZ23" s="43"/>
      <c r="BA23" s="2"/>
      <c r="BB23" s="2"/>
      <c r="BC23" s="43"/>
      <c r="BD23" s="43"/>
      <c r="BE23" s="43"/>
      <c r="BF23" s="2"/>
      <c r="BG23" s="2"/>
      <c r="BH23" s="43"/>
      <c r="BI23" s="43"/>
      <c r="BJ23" s="2"/>
      <c r="BK23" s="2"/>
    </row>
    <row r="24" spans="1:63" ht="4.05" customHeight="1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40"/>
      <c r="AQ24" s="41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x14ac:dyDescent="0.3">
      <c r="A25" s="1"/>
      <c r="B25" s="2"/>
      <c r="C25" s="2" t="s">
        <v>17</v>
      </c>
      <c r="D25" s="2" t="s">
        <v>18</v>
      </c>
      <c r="E25" s="2"/>
      <c r="F25" s="2"/>
      <c r="G25" s="2"/>
      <c r="H25" s="2"/>
      <c r="I25" s="2"/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2"/>
      <c r="AO25" s="2"/>
      <c r="AP25" s="46">
        <v>0</v>
      </c>
      <c r="AQ25" s="47">
        <v>0</v>
      </c>
      <c r="AR25" s="2"/>
      <c r="AS25" s="2"/>
      <c r="AT25" s="48">
        <v>0</v>
      </c>
      <c r="AU25" s="48">
        <v>0</v>
      </c>
      <c r="AV25" s="48">
        <v>0</v>
      </c>
      <c r="AW25" s="2"/>
      <c r="AX25" s="2"/>
      <c r="AY25" s="49">
        <v>0</v>
      </c>
      <c r="AZ25" s="50">
        <v>0</v>
      </c>
      <c r="BA25" s="2"/>
      <c r="BB25" s="2"/>
      <c r="BC25" s="51">
        <v>0</v>
      </c>
      <c r="BD25" s="51">
        <v>0</v>
      </c>
      <c r="BE25" s="51">
        <v>0</v>
      </c>
      <c r="BF25" s="2"/>
      <c r="BG25" s="2"/>
      <c r="BH25" s="52">
        <v>0</v>
      </c>
      <c r="BI25" s="53">
        <v>0</v>
      </c>
      <c r="BJ25" s="2"/>
      <c r="BK25" s="2"/>
    </row>
    <row r="26" spans="1:63" x14ac:dyDescent="0.3">
      <c r="A26" s="1"/>
      <c r="B26" s="2"/>
      <c r="C26" s="2" t="s">
        <v>17</v>
      </c>
      <c r="D26" s="2" t="s">
        <v>19</v>
      </c>
      <c r="E26" s="2"/>
      <c r="F26" s="2"/>
      <c r="G26" s="2"/>
      <c r="H26" s="2"/>
      <c r="I26" s="2"/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2"/>
      <c r="AO26" s="2"/>
      <c r="AP26" s="54">
        <v>0</v>
      </c>
      <c r="AQ26" s="55">
        <v>0</v>
      </c>
      <c r="AR26" s="2"/>
      <c r="AS26" s="2"/>
      <c r="AT26" s="55">
        <v>0</v>
      </c>
      <c r="AU26" s="55">
        <v>0</v>
      </c>
      <c r="AV26" s="55">
        <v>0</v>
      </c>
      <c r="AW26" s="2"/>
      <c r="AX26" s="2"/>
      <c r="AY26" s="56">
        <v>0</v>
      </c>
      <c r="AZ26" s="57">
        <v>0</v>
      </c>
      <c r="BA26" s="2"/>
      <c r="BB26" s="2"/>
      <c r="BC26" s="27">
        <v>0</v>
      </c>
      <c r="BD26" s="27">
        <v>0</v>
      </c>
      <c r="BE26" s="27">
        <v>0</v>
      </c>
      <c r="BF26" s="2"/>
      <c r="BG26" s="2"/>
      <c r="BH26" s="58">
        <v>0</v>
      </c>
      <c r="BI26" s="59">
        <v>0</v>
      </c>
      <c r="BJ26" s="2"/>
      <c r="BK26" s="2"/>
    </row>
    <row r="27" spans="1:63" x14ac:dyDescent="0.3">
      <c r="A27" s="1"/>
      <c r="B27" s="2"/>
      <c r="C27" s="2" t="s">
        <v>17</v>
      </c>
      <c r="D27" s="2" t="s">
        <v>20</v>
      </c>
      <c r="E27" s="2"/>
      <c r="F27" s="2"/>
      <c r="G27" s="2"/>
      <c r="H27" s="2"/>
      <c r="I27" s="60"/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2"/>
      <c r="AO27" s="2"/>
      <c r="AP27" s="54">
        <v>0</v>
      </c>
      <c r="AQ27" s="55">
        <v>0</v>
      </c>
      <c r="AR27" s="2"/>
      <c r="AS27" s="2"/>
      <c r="AT27" s="55">
        <v>0</v>
      </c>
      <c r="AU27" s="55">
        <v>0</v>
      </c>
      <c r="AV27" s="55">
        <v>0</v>
      </c>
      <c r="AW27" s="2"/>
      <c r="AX27" s="2"/>
      <c r="AY27" s="56">
        <v>0</v>
      </c>
      <c r="AZ27" s="57">
        <v>0</v>
      </c>
      <c r="BA27" s="2"/>
      <c r="BB27" s="2"/>
      <c r="BC27" s="27">
        <v>0</v>
      </c>
      <c r="BD27" s="27">
        <v>0</v>
      </c>
      <c r="BE27" s="27">
        <v>0</v>
      </c>
      <c r="BF27" s="2"/>
      <c r="BG27" s="2"/>
      <c r="BH27" s="58">
        <v>0</v>
      </c>
      <c r="BI27" s="59">
        <v>0</v>
      </c>
      <c r="BJ27" s="2"/>
      <c r="BK27" s="2"/>
    </row>
    <row r="28" spans="1:63" x14ac:dyDescent="0.3">
      <c r="A28" s="1"/>
      <c r="B28" s="2"/>
      <c r="C28" s="2" t="s">
        <v>17</v>
      </c>
      <c r="D28" s="2" t="s">
        <v>21</v>
      </c>
      <c r="E28" s="2"/>
      <c r="F28" s="2"/>
      <c r="G28" s="2"/>
      <c r="H28" s="2"/>
      <c r="I28" s="60"/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2"/>
      <c r="AO28" s="2"/>
      <c r="AP28" s="54">
        <v>0</v>
      </c>
      <c r="AQ28" s="55">
        <v>0</v>
      </c>
      <c r="AR28" s="2"/>
      <c r="AS28" s="2"/>
      <c r="AT28" s="55">
        <v>0</v>
      </c>
      <c r="AU28" s="55">
        <v>0</v>
      </c>
      <c r="AV28" s="55">
        <v>0</v>
      </c>
      <c r="AW28" s="2"/>
      <c r="AX28" s="2"/>
      <c r="AY28" s="56">
        <v>0</v>
      </c>
      <c r="AZ28" s="57">
        <v>0</v>
      </c>
      <c r="BA28" s="2"/>
      <c r="BB28" s="2"/>
      <c r="BC28" s="27">
        <v>0</v>
      </c>
      <c r="BD28" s="27">
        <v>0</v>
      </c>
      <c r="BE28" s="27">
        <v>0</v>
      </c>
      <c r="BF28" s="2"/>
      <c r="BG28" s="2"/>
      <c r="BH28" s="58">
        <v>0</v>
      </c>
      <c r="BI28" s="59">
        <v>0</v>
      </c>
      <c r="BJ28" s="2"/>
      <c r="BK28" s="2"/>
    </row>
    <row r="29" spans="1:63" x14ac:dyDescent="0.3">
      <c r="A29" s="1"/>
      <c r="B29" s="2"/>
      <c r="C29" s="61" t="s">
        <v>22</v>
      </c>
      <c r="D29" s="61" t="s">
        <v>23</v>
      </c>
      <c r="E29" s="61"/>
      <c r="F29" s="61"/>
      <c r="G29" s="61"/>
      <c r="H29" s="61"/>
      <c r="I29" s="61"/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2"/>
      <c r="AO29" s="2"/>
      <c r="AP29" s="65">
        <v>0</v>
      </c>
      <c r="AQ29" s="66">
        <v>0</v>
      </c>
      <c r="AR29" s="2"/>
      <c r="AS29" s="2"/>
      <c r="AT29" s="66">
        <v>0</v>
      </c>
      <c r="AU29" s="66">
        <v>0</v>
      </c>
      <c r="AV29" s="66">
        <v>0</v>
      </c>
      <c r="AW29" s="2"/>
      <c r="AX29" s="2"/>
      <c r="AY29" s="67">
        <v>0</v>
      </c>
      <c r="AZ29" s="68">
        <v>0</v>
      </c>
      <c r="BA29" s="2"/>
      <c r="BB29" s="2"/>
      <c r="BC29" s="69">
        <v>0</v>
      </c>
      <c r="BD29" s="69">
        <v>0</v>
      </c>
      <c r="BE29" s="69">
        <v>0</v>
      </c>
      <c r="BF29" s="2"/>
      <c r="BG29" s="2"/>
      <c r="BH29" s="70">
        <v>0</v>
      </c>
      <c r="BI29" s="71">
        <v>0</v>
      </c>
      <c r="BJ29" s="2"/>
      <c r="BK29" s="2"/>
    </row>
    <row r="30" spans="1:63" x14ac:dyDescent="0.3">
      <c r="A30" s="1"/>
      <c r="B30" s="2"/>
      <c r="C30" s="62" t="s">
        <v>17</v>
      </c>
      <c r="D30" s="62" t="s">
        <v>24</v>
      </c>
      <c r="E30" s="62"/>
      <c r="F30" s="62"/>
      <c r="G30" s="62"/>
      <c r="H30" s="63"/>
      <c r="I30" s="63"/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3.5187947913251204E-3</v>
      </c>
      <c r="X30" s="72">
        <v>5.9048497126728293E-2</v>
      </c>
      <c r="Y30" s="72">
        <v>5.5945692380039658E-2</v>
      </c>
      <c r="Z30" s="72">
        <v>0.25473227338266663</v>
      </c>
      <c r="AA30" s="72">
        <v>0.29947209290802768</v>
      </c>
      <c r="AB30" s="72">
        <v>0.40682794905388142</v>
      </c>
      <c r="AC30" s="72">
        <v>0.73063457659551123</v>
      </c>
      <c r="AD30" s="72">
        <v>0.82425944751042723</v>
      </c>
      <c r="AE30" s="72">
        <v>1.037582526035175</v>
      </c>
      <c r="AF30" s="72">
        <v>1.2383948791604049</v>
      </c>
      <c r="AG30" s="72">
        <v>1.5238738780633647</v>
      </c>
      <c r="AH30" s="72">
        <v>1.5908668517960141</v>
      </c>
      <c r="AI30" s="72">
        <v>1.7538657365978652</v>
      </c>
      <c r="AJ30" s="72">
        <v>2.029701855001385</v>
      </c>
      <c r="AK30" s="72">
        <v>2.3961605983889522</v>
      </c>
      <c r="AL30" s="72">
        <v>2.7872752087116206</v>
      </c>
      <c r="AM30" s="72">
        <v>3.5452234251792714</v>
      </c>
      <c r="AN30" s="2"/>
      <c r="AO30" s="2"/>
      <c r="AP30" s="73">
        <v>0.75794821646765076</v>
      </c>
      <c r="AQ30" s="74">
        <v>0.27193160334461619</v>
      </c>
      <c r="AR30" s="2"/>
      <c r="AS30" s="2"/>
      <c r="AT30" s="74">
        <v>1</v>
      </c>
      <c r="AU30" s="74">
        <v>1</v>
      </c>
      <c r="AV30" s="74">
        <v>1</v>
      </c>
      <c r="AW30" s="2"/>
      <c r="AX30" s="2"/>
      <c r="AY30" s="75">
        <v>0</v>
      </c>
      <c r="AZ30" s="76">
        <v>0</v>
      </c>
      <c r="BA30" s="2"/>
      <c r="BB30" s="2"/>
      <c r="BC30" s="77">
        <v>0</v>
      </c>
      <c r="BD30" s="77">
        <v>0</v>
      </c>
      <c r="BE30" s="77">
        <v>0</v>
      </c>
      <c r="BF30" s="2"/>
      <c r="BG30" s="2"/>
      <c r="BH30" s="78">
        <v>0</v>
      </c>
      <c r="BI30" s="79">
        <v>0</v>
      </c>
      <c r="BJ30" s="2"/>
      <c r="BK30" s="2"/>
    </row>
    <row r="31" spans="1:63" x14ac:dyDescent="0.3">
      <c r="A31" s="1"/>
      <c r="B31" s="2"/>
      <c r="C31" s="1"/>
      <c r="D31" s="1"/>
      <c r="E31" s="1" t="s">
        <v>25</v>
      </c>
      <c r="F31" s="1"/>
      <c r="G31" s="1"/>
      <c r="H31" s="1"/>
      <c r="I31" s="1"/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2"/>
      <c r="AO31" s="2"/>
      <c r="AP31" s="54">
        <v>0</v>
      </c>
      <c r="AQ31" s="55">
        <v>0</v>
      </c>
      <c r="AR31" s="2"/>
      <c r="AS31" s="2"/>
      <c r="AT31" s="55">
        <v>0</v>
      </c>
      <c r="AU31" s="55">
        <v>0</v>
      </c>
      <c r="AV31" s="55">
        <v>0</v>
      </c>
      <c r="AW31" s="2"/>
      <c r="AX31" s="2"/>
      <c r="AY31" s="56">
        <v>0</v>
      </c>
      <c r="AZ31" s="57">
        <v>0</v>
      </c>
      <c r="BA31" s="2"/>
      <c r="BB31" s="2"/>
      <c r="BC31" s="27">
        <v>0</v>
      </c>
      <c r="BD31" s="27">
        <v>0</v>
      </c>
      <c r="BE31" s="27">
        <v>0</v>
      </c>
      <c r="BF31" s="2"/>
      <c r="BG31" s="2"/>
      <c r="BH31" s="58">
        <v>0</v>
      </c>
      <c r="BI31" s="59">
        <v>0</v>
      </c>
      <c r="BJ31" s="2"/>
      <c r="BK31" s="2"/>
    </row>
    <row r="32" spans="1:63" x14ac:dyDescent="0.3">
      <c r="A32" s="1"/>
      <c r="B32" s="2"/>
      <c r="C32" s="1"/>
      <c r="D32" s="1"/>
      <c r="E32" s="1" t="s">
        <v>26</v>
      </c>
      <c r="F32" s="1"/>
      <c r="G32" s="1"/>
      <c r="H32" s="1"/>
      <c r="I32" s="1"/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1.5785246487684555E-2</v>
      </c>
      <c r="AA32" s="10">
        <v>2.0977728168595368E-2</v>
      </c>
      <c r="AB32" s="10">
        <v>3.9178325787602886E-2</v>
      </c>
      <c r="AC32" s="10">
        <v>7.7151934166705891E-2</v>
      </c>
      <c r="AD32" s="10">
        <v>7.1858611271359049E-2</v>
      </c>
      <c r="AE32" s="10">
        <v>0.10819295333255326</v>
      </c>
      <c r="AF32" s="10">
        <v>0.10069473430070708</v>
      </c>
      <c r="AG32" s="10">
        <v>9.7687701073876601E-2</v>
      </c>
      <c r="AH32" s="10">
        <v>7.3805556798397065E-2</v>
      </c>
      <c r="AI32" s="10">
        <v>6.8076081779551184E-2</v>
      </c>
      <c r="AJ32" s="10">
        <v>9.2169533876517828E-2</v>
      </c>
      <c r="AK32" s="10">
        <v>0.113552530144594</v>
      </c>
      <c r="AL32" s="10">
        <v>0.14867424012509842</v>
      </c>
      <c r="AM32" s="10">
        <v>0.17419036852197209</v>
      </c>
      <c r="AN32" s="2"/>
      <c r="AO32" s="2"/>
      <c r="AP32" s="54">
        <v>2.5516128396873672E-2</v>
      </c>
      <c r="AQ32" s="55">
        <v>0.17162440766741927</v>
      </c>
      <c r="AR32" s="2"/>
      <c r="AS32" s="2"/>
      <c r="AT32" s="55">
        <v>4.7389365396017499E-2</v>
      </c>
      <c r="AU32" s="55">
        <v>5.3340351774527867E-2</v>
      </c>
      <c r="AV32" s="55">
        <v>4.9133819686741971E-2</v>
      </c>
      <c r="AW32" s="2"/>
      <c r="AX32" s="2"/>
      <c r="AY32" s="56">
        <v>-4.2065320877858955E-3</v>
      </c>
      <c r="AZ32" s="57">
        <v>-7.8862098727190647E-2</v>
      </c>
      <c r="BA32" s="2"/>
      <c r="BB32" s="2"/>
      <c r="BC32" s="27">
        <v>0</v>
      </c>
      <c r="BD32" s="27">
        <v>0</v>
      </c>
      <c r="BE32" s="27">
        <v>0</v>
      </c>
      <c r="BF32" s="2"/>
      <c r="BG32" s="2"/>
      <c r="BH32" s="58">
        <v>0</v>
      </c>
      <c r="BI32" s="59">
        <v>0</v>
      </c>
      <c r="BJ32" s="2"/>
      <c r="BK32" s="2"/>
    </row>
    <row r="33" spans="1:63" x14ac:dyDescent="0.3">
      <c r="A33" s="1"/>
      <c r="B33" s="2"/>
      <c r="C33" s="1"/>
      <c r="D33" s="1"/>
      <c r="E33" s="1" t="s">
        <v>27</v>
      </c>
      <c r="F33" s="2"/>
      <c r="G33" s="1"/>
      <c r="H33" s="60"/>
      <c r="I33" s="60"/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3.5187947913251204E-3</v>
      </c>
      <c r="X33" s="10">
        <v>5.9048497126728293E-2</v>
      </c>
      <c r="Y33" s="10">
        <v>5.5945692380039658E-2</v>
      </c>
      <c r="Z33" s="10">
        <v>0.2389470268949821</v>
      </c>
      <c r="AA33" s="10">
        <v>0.27849436473943229</v>
      </c>
      <c r="AB33" s="10">
        <v>0.36764962326627854</v>
      </c>
      <c r="AC33" s="10">
        <v>0.65348264242880538</v>
      </c>
      <c r="AD33" s="10">
        <v>0.75240083623906817</v>
      </c>
      <c r="AE33" s="10">
        <v>0.92938957270262179</v>
      </c>
      <c r="AF33" s="10">
        <v>1.1377001448596979</v>
      </c>
      <c r="AG33" s="10">
        <v>1.4261861769894881</v>
      </c>
      <c r="AH33" s="10">
        <v>1.517061294997617</v>
      </c>
      <c r="AI33" s="10">
        <v>1.685789654818314</v>
      </c>
      <c r="AJ33" s="10">
        <v>1.9375323211248672</v>
      </c>
      <c r="AK33" s="10">
        <v>2.2826080682443584</v>
      </c>
      <c r="AL33" s="10">
        <v>2.6386009685865224</v>
      </c>
      <c r="AM33" s="10">
        <v>2.7825043129941438</v>
      </c>
      <c r="AN33" s="2"/>
      <c r="AO33" s="2"/>
      <c r="AP33" s="54">
        <v>0.14390334440762143</v>
      </c>
      <c r="AQ33" s="55">
        <v>5.4537744100317413E-2</v>
      </c>
      <c r="AR33" s="2"/>
      <c r="AS33" s="2"/>
      <c r="AT33" s="55">
        <v>0.95261063460398254</v>
      </c>
      <c r="AU33" s="55">
        <v>0.94665964822547222</v>
      </c>
      <c r="AV33" s="55">
        <v>0.78486007207104047</v>
      </c>
      <c r="AW33" s="2"/>
      <c r="AX33" s="2"/>
      <c r="AY33" s="56">
        <v>-0.16179957615443175</v>
      </c>
      <c r="AZ33" s="57">
        <v>-0.17091631238083033</v>
      </c>
      <c r="BA33" s="2"/>
      <c r="BB33" s="2"/>
      <c r="BC33" s="27">
        <v>0</v>
      </c>
      <c r="BD33" s="27">
        <v>0</v>
      </c>
      <c r="BE33" s="27">
        <v>0</v>
      </c>
      <c r="BF33" s="2"/>
      <c r="BG33" s="2"/>
      <c r="BH33" s="58">
        <v>0</v>
      </c>
      <c r="BI33" s="59">
        <v>0</v>
      </c>
      <c r="BJ33" s="2"/>
      <c r="BK33" s="2"/>
    </row>
    <row r="34" spans="1:63" x14ac:dyDescent="0.3">
      <c r="A34" s="1"/>
      <c r="B34" s="2"/>
      <c r="C34" s="1"/>
      <c r="D34" s="1"/>
      <c r="E34" s="1" t="s">
        <v>28</v>
      </c>
      <c r="F34" s="1"/>
      <c r="G34" s="1"/>
      <c r="H34" s="1"/>
      <c r="I34" s="1"/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2"/>
      <c r="AO34" s="2"/>
      <c r="AP34" s="54">
        <v>0</v>
      </c>
      <c r="AQ34" s="55">
        <v>0</v>
      </c>
      <c r="AR34" s="2"/>
      <c r="AS34" s="2"/>
      <c r="AT34" s="55">
        <v>0</v>
      </c>
      <c r="AU34" s="55">
        <v>0</v>
      </c>
      <c r="AV34" s="55">
        <v>0</v>
      </c>
      <c r="AW34" s="2"/>
      <c r="AX34" s="2"/>
      <c r="AY34" s="56">
        <v>0</v>
      </c>
      <c r="AZ34" s="57">
        <v>0</v>
      </c>
      <c r="BA34" s="2"/>
      <c r="BB34" s="2"/>
      <c r="BC34" s="27">
        <v>0</v>
      </c>
      <c r="BD34" s="27">
        <v>0</v>
      </c>
      <c r="BE34" s="27">
        <v>0</v>
      </c>
      <c r="BF34" s="2"/>
      <c r="BG34" s="2"/>
      <c r="BH34" s="58">
        <v>0</v>
      </c>
      <c r="BI34" s="59">
        <v>0</v>
      </c>
      <c r="BJ34" s="2"/>
      <c r="BK34" s="2"/>
    </row>
    <row r="35" spans="1:63" x14ac:dyDescent="0.3">
      <c r="A35" s="1"/>
      <c r="B35" s="2"/>
      <c r="C35" s="1"/>
      <c r="D35" s="1"/>
      <c r="E35" s="81" t="s">
        <v>29</v>
      </c>
      <c r="F35" s="81"/>
      <c r="G35" s="81"/>
      <c r="H35" s="81"/>
      <c r="I35" s="81"/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2"/>
      <c r="AO35" s="2"/>
      <c r="AP35" s="80">
        <v>0</v>
      </c>
      <c r="AQ35" s="82">
        <v>0</v>
      </c>
      <c r="AR35" s="2"/>
      <c r="AS35" s="2"/>
      <c r="AT35" s="82">
        <v>0</v>
      </c>
      <c r="AU35" s="82">
        <v>0</v>
      </c>
      <c r="AV35" s="82">
        <v>0</v>
      </c>
      <c r="AW35" s="2"/>
      <c r="AX35" s="2"/>
      <c r="AY35" s="83">
        <v>0</v>
      </c>
      <c r="AZ35" s="84">
        <v>0</v>
      </c>
      <c r="BA35" s="2"/>
      <c r="BB35" s="2"/>
      <c r="BC35" s="85">
        <v>0</v>
      </c>
      <c r="BD35" s="85">
        <v>0</v>
      </c>
      <c r="BE35" s="85">
        <v>0</v>
      </c>
      <c r="BF35" s="2"/>
      <c r="BG35" s="2"/>
      <c r="BH35" s="86">
        <v>0</v>
      </c>
      <c r="BI35" s="87">
        <v>0</v>
      </c>
      <c r="BJ35" s="2"/>
      <c r="BK35" s="2"/>
    </row>
    <row r="36" spans="1:63" x14ac:dyDescent="0.3">
      <c r="A36" s="1"/>
      <c r="B36" s="2"/>
      <c r="C36" s="1"/>
      <c r="D36" s="1"/>
      <c r="E36" s="81" t="s">
        <v>30</v>
      </c>
      <c r="F36" s="60"/>
      <c r="G36" s="1"/>
      <c r="H36" s="1"/>
      <c r="I36" s="1"/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2"/>
      <c r="AO36" s="2"/>
      <c r="AP36" s="54">
        <v>0</v>
      </c>
      <c r="AQ36" s="55">
        <v>0</v>
      </c>
      <c r="AR36" s="2"/>
      <c r="AS36" s="2"/>
      <c r="AT36" s="55">
        <v>0</v>
      </c>
      <c r="AU36" s="55">
        <v>0</v>
      </c>
      <c r="AV36" s="55">
        <v>0</v>
      </c>
      <c r="AW36" s="2"/>
      <c r="AX36" s="2"/>
      <c r="AY36" s="56">
        <v>0</v>
      </c>
      <c r="AZ36" s="57">
        <v>0</v>
      </c>
      <c r="BA36" s="2"/>
      <c r="BB36" s="2"/>
      <c r="BC36" s="27">
        <v>0</v>
      </c>
      <c r="BD36" s="27">
        <v>0</v>
      </c>
      <c r="BE36" s="27">
        <v>0</v>
      </c>
      <c r="BF36" s="2"/>
      <c r="BG36" s="2"/>
      <c r="BH36" s="58">
        <v>0</v>
      </c>
      <c r="BI36" s="59">
        <v>0</v>
      </c>
      <c r="BJ36" s="2"/>
      <c r="BK36" s="2"/>
    </row>
    <row r="37" spans="1:63" x14ac:dyDescent="0.3">
      <c r="A37" s="1"/>
      <c r="B37" s="2"/>
      <c r="C37" s="1"/>
      <c r="D37" s="1"/>
      <c r="E37" s="672" t="s">
        <v>147</v>
      </c>
      <c r="F37" s="60"/>
      <c r="G37" s="1"/>
      <c r="H37" s="1"/>
      <c r="I37" s="1"/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2"/>
      <c r="AO37" s="2"/>
      <c r="AP37" s="54"/>
      <c r="AQ37" s="55"/>
      <c r="AR37" s="2"/>
      <c r="AS37" s="2"/>
      <c r="AT37" s="55"/>
      <c r="AU37" s="55"/>
      <c r="AV37" s="55"/>
      <c r="AW37" s="2"/>
      <c r="AX37" s="2"/>
      <c r="AY37" s="56"/>
      <c r="AZ37" s="57"/>
      <c r="BA37" s="2"/>
      <c r="BB37" s="2"/>
      <c r="BC37" s="27"/>
      <c r="BD37" s="27"/>
      <c r="BE37" s="27"/>
      <c r="BF37" s="2"/>
      <c r="BG37" s="2"/>
      <c r="BH37" s="58"/>
      <c r="BI37" s="59"/>
      <c r="BJ37" s="2"/>
      <c r="BK37" s="2"/>
    </row>
    <row r="38" spans="1:63" x14ac:dyDescent="0.3">
      <c r="A38" s="1"/>
      <c r="B38" s="2"/>
      <c r="C38" s="1"/>
      <c r="D38" s="1"/>
      <c r="E38" s="88" t="s">
        <v>31</v>
      </c>
      <c r="F38" s="88"/>
      <c r="G38" s="88"/>
      <c r="H38" s="88"/>
      <c r="I38" s="88"/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2"/>
      <c r="AO38" s="2"/>
      <c r="AP38" s="80">
        <v>0</v>
      </c>
      <c r="AQ38" s="82">
        <v>0</v>
      </c>
      <c r="AR38" s="2"/>
      <c r="AS38" s="2"/>
      <c r="AT38" s="82">
        <v>0</v>
      </c>
      <c r="AU38" s="82">
        <v>0</v>
      </c>
      <c r="AV38" s="82">
        <v>0</v>
      </c>
      <c r="AW38" s="2"/>
      <c r="AX38" s="2"/>
      <c r="AY38" s="83">
        <v>0</v>
      </c>
      <c r="AZ38" s="84">
        <v>0</v>
      </c>
      <c r="BA38" s="2"/>
      <c r="BB38" s="2"/>
      <c r="BC38" s="85">
        <v>0</v>
      </c>
      <c r="BD38" s="85">
        <v>0</v>
      </c>
      <c r="BE38" s="85">
        <v>0</v>
      </c>
      <c r="BF38" s="2"/>
      <c r="BG38" s="2"/>
      <c r="BH38" s="86">
        <v>0</v>
      </c>
      <c r="BI38" s="87">
        <v>0</v>
      </c>
      <c r="BJ38" s="2"/>
      <c r="BK38" s="2"/>
    </row>
    <row r="39" spans="1:63" x14ac:dyDescent="0.3">
      <c r="A39" s="1"/>
      <c r="B39" s="2"/>
      <c r="C39" s="1"/>
      <c r="D39" s="1"/>
      <c r="E39" s="88" t="s">
        <v>32</v>
      </c>
      <c r="F39" s="2"/>
      <c r="G39" s="1"/>
      <c r="H39" s="60"/>
      <c r="I39" s="60"/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2"/>
      <c r="AO39" s="2"/>
      <c r="AP39" s="54">
        <v>0</v>
      </c>
      <c r="AQ39" s="55">
        <v>0</v>
      </c>
      <c r="AR39" s="2"/>
      <c r="AS39" s="2"/>
      <c r="AT39" s="55">
        <v>0</v>
      </c>
      <c r="AU39" s="55">
        <v>0</v>
      </c>
      <c r="AV39" s="55">
        <v>0</v>
      </c>
      <c r="AW39" s="2"/>
      <c r="AX39" s="2"/>
      <c r="AY39" s="56">
        <v>0</v>
      </c>
      <c r="AZ39" s="57">
        <v>0</v>
      </c>
      <c r="BA39" s="2"/>
      <c r="BB39" s="2"/>
      <c r="BC39" s="27">
        <v>0</v>
      </c>
      <c r="BD39" s="27">
        <v>0</v>
      </c>
      <c r="BE39" s="27">
        <v>0</v>
      </c>
      <c r="BF39" s="2"/>
      <c r="BG39" s="2"/>
      <c r="BH39" s="58">
        <v>0</v>
      </c>
      <c r="BI39" s="59">
        <v>0</v>
      </c>
      <c r="BJ39" s="2"/>
      <c r="BK39" s="2"/>
    </row>
    <row r="40" spans="1:63" x14ac:dyDescent="0.3">
      <c r="A40" s="1"/>
      <c r="B40" s="2"/>
      <c r="C40" s="1"/>
      <c r="D40" s="1"/>
      <c r="E40" s="88" t="s">
        <v>33</v>
      </c>
      <c r="F40" s="2"/>
      <c r="G40" s="1"/>
      <c r="H40" s="60"/>
      <c r="I40" s="60"/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2"/>
      <c r="AO40" s="2"/>
      <c r="AP40" s="54">
        <v>0</v>
      </c>
      <c r="AQ40" s="55">
        <v>0</v>
      </c>
      <c r="AR40" s="2"/>
      <c r="AS40" s="2"/>
      <c r="AT40" s="55">
        <v>0</v>
      </c>
      <c r="AU40" s="55">
        <v>0</v>
      </c>
      <c r="AV40" s="55">
        <v>0</v>
      </c>
      <c r="AW40" s="2"/>
      <c r="AX40" s="2"/>
      <c r="AY40" s="56">
        <v>0</v>
      </c>
      <c r="AZ40" s="57">
        <v>0</v>
      </c>
      <c r="BA40" s="2"/>
      <c r="BB40" s="2"/>
      <c r="BC40" s="27">
        <v>0</v>
      </c>
      <c r="BD40" s="27">
        <v>0</v>
      </c>
      <c r="BE40" s="27">
        <v>0</v>
      </c>
      <c r="BF40" s="2"/>
      <c r="BG40" s="2"/>
      <c r="BH40" s="58">
        <v>0</v>
      </c>
      <c r="BI40" s="59">
        <v>0</v>
      </c>
      <c r="BJ40" s="2"/>
      <c r="BK40" s="2"/>
    </row>
    <row r="41" spans="1:63" x14ac:dyDescent="0.3">
      <c r="A41" s="1"/>
      <c r="B41" s="2"/>
      <c r="C41" s="1"/>
      <c r="D41" s="1"/>
      <c r="E41" s="88" t="s">
        <v>34</v>
      </c>
      <c r="F41" s="2"/>
      <c r="G41" s="1"/>
      <c r="H41" s="60"/>
      <c r="I41" s="60"/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2"/>
      <c r="AO41" s="2"/>
      <c r="AP41" s="54">
        <v>0</v>
      </c>
      <c r="AQ41" s="55">
        <v>0</v>
      </c>
      <c r="AR41" s="2"/>
      <c r="AS41" s="2"/>
      <c r="AT41" s="55">
        <v>0</v>
      </c>
      <c r="AU41" s="55">
        <v>0</v>
      </c>
      <c r="AV41" s="55">
        <v>0</v>
      </c>
      <c r="AW41" s="2"/>
      <c r="AX41" s="2"/>
      <c r="AY41" s="56">
        <v>0</v>
      </c>
      <c r="AZ41" s="57">
        <v>0</v>
      </c>
      <c r="BA41" s="2"/>
      <c r="BB41" s="2"/>
      <c r="BC41" s="27">
        <v>0</v>
      </c>
      <c r="BD41" s="27">
        <v>0</v>
      </c>
      <c r="BE41" s="27">
        <v>0</v>
      </c>
      <c r="BF41" s="2"/>
      <c r="BG41" s="2"/>
      <c r="BH41" s="58">
        <v>0</v>
      </c>
      <c r="BI41" s="59">
        <v>0</v>
      </c>
      <c r="BJ41" s="2"/>
      <c r="BK41" s="2"/>
    </row>
    <row r="42" spans="1:63" x14ac:dyDescent="0.3">
      <c r="A42" s="1"/>
      <c r="B42" s="2"/>
      <c r="C42" s="1"/>
      <c r="D42" s="1"/>
      <c r="E42" s="81" t="s">
        <v>35</v>
      </c>
      <c r="F42" s="81"/>
      <c r="G42" s="81"/>
      <c r="H42" s="81"/>
      <c r="I42" s="81"/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0.58852874366315566</v>
      </c>
      <c r="AN42" s="2"/>
      <c r="AO42" s="2"/>
      <c r="AP42" s="54">
        <v>0.58852874366315566</v>
      </c>
      <c r="AQ42" s="55">
        <v>0</v>
      </c>
      <c r="AR42" s="2"/>
      <c r="AS42" s="2"/>
      <c r="AT42" s="55">
        <v>0</v>
      </c>
      <c r="AU42" s="55">
        <v>0</v>
      </c>
      <c r="AV42" s="55">
        <v>0.16600610824221762</v>
      </c>
      <c r="AW42" s="2"/>
      <c r="AX42" s="2"/>
      <c r="AY42" s="56">
        <v>0.16600610824221762</v>
      </c>
      <c r="AZ42" s="57">
        <v>0</v>
      </c>
      <c r="BA42" s="2"/>
      <c r="BB42" s="2"/>
      <c r="BC42" s="27">
        <v>0</v>
      </c>
      <c r="BD42" s="27">
        <v>0</v>
      </c>
      <c r="BE42" s="27">
        <v>0</v>
      </c>
      <c r="BF42" s="2"/>
      <c r="BG42" s="2"/>
      <c r="BH42" s="58">
        <v>0</v>
      </c>
      <c r="BI42" s="59">
        <v>0</v>
      </c>
      <c r="BJ42" s="2"/>
      <c r="BK42" s="2"/>
    </row>
    <row r="43" spans="1:63" x14ac:dyDescent="0.3">
      <c r="A43" s="1"/>
      <c r="B43" s="2"/>
      <c r="C43" s="89" t="s">
        <v>22</v>
      </c>
      <c r="D43" s="90" t="s">
        <v>36</v>
      </c>
      <c r="E43" s="90"/>
      <c r="F43" s="90"/>
      <c r="G43" s="90"/>
      <c r="H43" s="90"/>
      <c r="I43" s="90"/>
      <c r="J43" s="94">
        <v>0</v>
      </c>
      <c r="K43" s="94">
        <v>0</v>
      </c>
      <c r="L43" s="94">
        <v>0</v>
      </c>
      <c r="M43" s="94">
        <v>0</v>
      </c>
      <c r="N43" s="94">
        <v>0</v>
      </c>
      <c r="O43" s="94">
        <v>0</v>
      </c>
      <c r="P43" s="94">
        <v>0</v>
      </c>
      <c r="Q43" s="94">
        <v>0</v>
      </c>
      <c r="R43" s="94">
        <v>0</v>
      </c>
      <c r="S43" s="94">
        <v>0</v>
      </c>
      <c r="T43" s="94">
        <v>0</v>
      </c>
      <c r="U43" s="94">
        <v>0</v>
      </c>
      <c r="V43" s="94">
        <v>0</v>
      </c>
      <c r="W43" s="94">
        <v>3.5187947913251204E-3</v>
      </c>
      <c r="X43" s="94">
        <v>5.9048497126728293E-2</v>
      </c>
      <c r="Y43" s="94">
        <v>5.5945692380039658E-2</v>
      </c>
      <c r="Z43" s="94">
        <v>0.25473227338266663</v>
      </c>
      <c r="AA43" s="94">
        <v>0.29947209290802768</v>
      </c>
      <c r="AB43" s="94">
        <v>0.40682794905388142</v>
      </c>
      <c r="AC43" s="94">
        <v>0.73063457659551123</v>
      </c>
      <c r="AD43" s="94">
        <v>0.82425944751042723</v>
      </c>
      <c r="AE43" s="94">
        <v>1.037582526035175</v>
      </c>
      <c r="AF43" s="94">
        <v>1.2383948791604049</v>
      </c>
      <c r="AG43" s="94">
        <v>1.5238738780633647</v>
      </c>
      <c r="AH43" s="94">
        <v>1.5908668517960141</v>
      </c>
      <c r="AI43" s="94">
        <v>1.7538657365978652</v>
      </c>
      <c r="AJ43" s="94">
        <v>2.029701855001385</v>
      </c>
      <c r="AK43" s="94">
        <v>2.3961605983889522</v>
      </c>
      <c r="AL43" s="94">
        <v>2.7872752087116206</v>
      </c>
      <c r="AM43" s="94">
        <v>3.5452234251792714</v>
      </c>
      <c r="AN43" s="2"/>
      <c r="AO43" s="2"/>
      <c r="AP43" s="95">
        <v>0.75794821646765076</v>
      </c>
      <c r="AQ43" s="96">
        <v>0.27193160334461619</v>
      </c>
      <c r="AR43" s="2"/>
      <c r="AS43" s="2"/>
      <c r="AT43" s="97">
        <v>1</v>
      </c>
      <c r="AU43" s="98">
        <v>1</v>
      </c>
      <c r="AV43" s="96">
        <v>1</v>
      </c>
      <c r="AW43" s="2"/>
      <c r="AX43" s="2"/>
      <c r="AY43" s="99">
        <v>0</v>
      </c>
      <c r="AZ43" s="100">
        <v>0</v>
      </c>
      <c r="BA43" s="2"/>
      <c r="BB43" s="2"/>
      <c r="BC43" s="101">
        <v>0</v>
      </c>
      <c r="BD43" s="102">
        <v>0</v>
      </c>
      <c r="BE43" s="103">
        <v>0</v>
      </c>
      <c r="BF43" s="2"/>
      <c r="BG43" s="2"/>
      <c r="BH43" s="104">
        <v>0</v>
      </c>
      <c r="BI43" s="105">
        <v>0</v>
      </c>
      <c r="BJ43" s="2"/>
      <c r="BK43" s="2"/>
    </row>
    <row r="44" spans="1:63" x14ac:dyDescent="0.3">
      <c r="A44" s="1"/>
      <c r="B44" s="2"/>
      <c r="C44" s="91"/>
      <c r="D44" s="92" t="s">
        <v>37</v>
      </c>
      <c r="E44" s="93"/>
      <c r="F44" s="93"/>
      <c r="G44" s="93"/>
      <c r="H44" s="93"/>
      <c r="I44" s="93"/>
      <c r="J44" s="682">
        <v>0</v>
      </c>
      <c r="K44" s="682">
        <v>0</v>
      </c>
      <c r="L44" s="682">
        <v>0</v>
      </c>
      <c r="M44" s="682">
        <v>0</v>
      </c>
      <c r="N44" s="682">
        <v>0</v>
      </c>
      <c r="O44" s="682">
        <v>0</v>
      </c>
      <c r="P44" s="682">
        <v>0</v>
      </c>
      <c r="Q44" s="682">
        <v>0</v>
      </c>
      <c r="R44" s="682">
        <v>0</v>
      </c>
      <c r="S44" s="682">
        <v>0</v>
      </c>
      <c r="T44" s="682">
        <v>0</v>
      </c>
      <c r="U44" s="682">
        <v>0</v>
      </c>
      <c r="V44" s="682">
        <v>0</v>
      </c>
      <c r="W44" s="682">
        <v>1</v>
      </c>
      <c r="X44" s="682">
        <v>1</v>
      </c>
      <c r="Y44" s="682">
        <v>1</v>
      </c>
      <c r="Z44" s="682">
        <v>1</v>
      </c>
      <c r="AA44" s="682">
        <v>1</v>
      </c>
      <c r="AB44" s="682">
        <v>1</v>
      </c>
      <c r="AC44" s="682">
        <v>1</v>
      </c>
      <c r="AD44" s="682">
        <v>1</v>
      </c>
      <c r="AE44" s="682">
        <v>1</v>
      </c>
      <c r="AF44" s="682">
        <v>1</v>
      </c>
      <c r="AG44" s="682">
        <v>1</v>
      </c>
      <c r="AH44" s="682">
        <v>1</v>
      </c>
      <c r="AI44" s="682">
        <v>1</v>
      </c>
      <c r="AJ44" s="682">
        <v>1</v>
      </c>
      <c r="AK44" s="682">
        <v>1</v>
      </c>
      <c r="AL44" s="682">
        <v>1</v>
      </c>
      <c r="AM44" s="682">
        <v>1</v>
      </c>
      <c r="AN44" s="1"/>
      <c r="AO44" s="1"/>
      <c r="AP44" s="106"/>
      <c r="AQ44" s="107"/>
      <c r="AR44" s="1"/>
      <c r="AS44" s="1"/>
      <c r="AT44" s="108"/>
      <c r="AU44" s="109"/>
      <c r="AV44" s="107"/>
      <c r="AW44" s="1"/>
      <c r="AX44" s="1"/>
      <c r="AY44" s="110"/>
      <c r="AZ44" s="111"/>
      <c r="BA44" s="1"/>
      <c r="BB44" s="1"/>
      <c r="BC44" s="112"/>
      <c r="BD44" s="113"/>
      <c r="BE44" s="114"/>
      <c r="BF44" s="1"/>
      <c r="BG44" s="1"/>
      <c r="BH44" s="115"/>
      <c r="BI44" s="116"/>
      <c r="BJ44" s="1"/>
      <c r="BK44" s="1"/>
    </row>
    <row r="45" spans="1:63" x14ac:dyDescent="0.3">
      <c r="A45" s="1"/>
      <c r="B45" s="2"/>
      <c r="C45" s="2" t="s">
        <v>38</v>
      </c>
      <c r="D45" s="2" t="s">
        <v>39</v>
      </c>
      <c r="E45" s="2"/>
      <c r="F45" s="2"/>
      <c r="G45" s="2"/>
      <c r="H45" s="2"/>
      <c r="I45" s="2"/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2"/>
      <c r="AO45" s="2"/>
      <c r="AP45" s="54">
        <v>0</v>
      </c>
      <c r="AQ45" s="55">
        <v>0</v>
      </c>
      <c r="AR45" s="2"/>
      <c r="AS45" s="2"/>
      <c r="AT45" s="55">
        <v>0</v>
      </c>
      <c r="AU45" s="55">
        <v>0</v>
      </c>
      <c r="AV45" s="55">
        <v>0</v>
      </c>
      <c r="AW45" s="2"/>
      <c r="AX45" s="2"/>
      <c r="AY45" s="56">
        <v>0</v>
      </c>
      <c r="AZ45" s="57">
        <v>0</v>
      </c>
      <c r="BA45" s="2"/>
      <c r="BB45" s="2"/>
      <c r="BC45" s="27">
        <v>0</v>
      </c>
      <c r="BD45" s="27">
        <v>0</v>
      </c>
      <c r="BE45" s="27">
        <v>0</v>
      </c>
      <c r="BF45" s="2"/>
      <c r="BG45" s="2"/>
      <c r="BH45" s="58">
        <v>0</v>
      </c>
      <c r="BI45" s="59">
        <v>0</v>
      </c>
      <c r="BJ45" s="2"/>
      <c r="BK45" s="2"/>
    </row>
    <row r="46" spans="1:63" x14ac:dyDescent="0.3">
      <c r="A46" s="1"/>
      <c r="B46" s="2"/>
      <c r="C46" s="2" t="s">
        <v>38</v>
      </c>
      <c r="D46" s="2" t="s">
        <v>40</v>
      </c>
      <c r="E46" s="2"/>
      <c r="F46" s="2"/>
      <c r="G46" s="2"/>
      <c r="H46" s="2"/>
      <c r="I46" s="2"/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2"/>
      <c r="AO46" s="2"/>
      <c r="AP46" s="54">
        <v>0</v>
      </c>
      <c r="AQ46" s="55">
        <v>0</v>
      </c>
      <c r="AR46" s="2"/>
      <c r="AS46" s="2"/>
      <c r="AT46" s="55">
        <v>0</v>
      </c>
      <c r="AU46" s="55">
        <v>0</v>
      </c>
      <c r="AV46" s="55">
        <v>0</v>
      </c>
      <c r="AW46" s="2"/>
      <c r="AX46" s="2"/>
      <c r="AY46" s="56">
        <v>0</v>
      </c>
      <c r="AZ46" s="57">
        <v>0</v>
      </c>
      <c r="BA46" s="2"/>
      <c r="BB46" s="2"/>
      <c r="BC46" s="27">
        <v>0</v>
      </c>
      <c r="BD46" s="27">
        <v>0</v>
      </c>
      <c r="BE46" s="27">
        <v>0</v>
      </c>
      <c r="BF46" s="2"/>
      <c r="BG46" s="2"/>
      <c r="BH46" s="58">
        <v>0</v>
      </c>
      <c r="BI46" s="59">
        <v>0</v>
      </c>
      <c r="BJ46" s="2"/>
      <c r="BK46" s="2"/>
    </row>
    <row r="47" spans="1:63" x14ac:dyDescent="0.3">
      <c r="A47" s="1"/>
      <c r="B47" s="2"/>
      <c r="C47" s="2" t="s">
        <v>38</v>
      </c>
      <c r="D47" s="117" t="s">
        <v>41</v>
      </c>
      <c r="E47" s="117"/>
      <c r="F47" s="117"/>
      <c r="G47" s="117"/>
      <c r="H47" s="117"/>
      <c r="I47" s="117"/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2"/>
      <c r="AO47" s="2"/>
      <c r="AP47" s="80">
        <v>0</v>
      </c>
      <c r="AQ47" s="82">
        <v>0</v>
      </c>
      <c r="AR47" s="2"/>
      <c r="AS47" s="2"/>
      <c r="AT47" s="82">
        <v>0</v>
      </c>
      <c r="AU47" s="82">
        <v>0</v>
      </c>
      <c r="AV47" s="82">
        <v>0</v>
      </c>
      <c r="AW47" s="2"/>
      <c r="AX47" s="2"/>
      <c r="AY47" s="83">
        <v>0</v>
      </c>
      <c r="AZ47" s="84">
        <v>0</v>
      </c>
      <c r="BA47" s="2"/>
      <c r="BB47" s="2"/>
      <c r="BC47" s="85">
        <v>0</v>
      </c>
      <c r="BD47" s="85">
        <v>0</v>
      </c>
      <c r="BE47" s="85">
        <v>0</v>
      </c>
      <c r="BF47" s="2"/>
      <c r="BG47" s="2"/>
      <c r="BH47" s="86">
        <v>0</v>
      </c>
      <c r="BI47" s="87">
        <v>0</v>
      </c>
      <c r="BJ47" s="2"/>
      <c r="BK47" s="2"/>
    </row>
    <row r="48" spans="1:63" x14ac:dyDescent="0.3">
      <c r="A48" s="1"/>
      <c r="B48" s="2"/>
      <c r="C48" s="62"/>
      <c r="D48" s="62" t="s">
        <v>42</v>
      </c>
      <c r="E48" s="62"/>
      <c r="F48" s="62"/>
      <c r="G48" s="62"/>
      <c r="H48" s="62"/>
      <c r="I48" s="62"/>
      <c r="J48" s="72">
        <v>0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0</v>
      </c>
      <c r="AD48" s="72">
        <v>0</v>
      </c>
      <c r="AE48" s="72">
        <v>0</v>
      </c>
      <c r="AF48" s="72">
        <v>0</v>
      </c>
      <c r="AG48" s="72">
        <v>0</v>
      </c>
      <c r="AH48" s="72">
        <v>0</v>
      </c>
      <c r="AI48" s="72">
        <v>0</v>
      </c>
      <c r="AJ48" s="72">
        <v>0</v>
      </c>
      <c r="AK48" s="72">
        <v>0</v>
      </c>
      <c r="AL48" s="72">
        <v>0</v>
      </c>
      <c r="AM48" s="72">
        <v>0</v>
      </c>
      <c r="AN48" s="2"/>
      <c r="AO48" s="2"/>
      <c r="AP48" s="73">
        <v>0</v>
      </c>
      <c r="AQ48" s="74">
        <v>0</v>
      </c>
      <c r="AR48" s="2"/>
      <c r="AS48" s="2"/>
      <c r="AT48" s="74">
        <v>0</v>
      </c>
      <c r="AU48" s="74">
        <v>0</v>
      </c>
      <c r="AV48" s="74">
        <v>0</v>
      </c>
      <c r="AW48" s="2"/>
      <c r="AX48" s="2"/>
      <c r="AY48" s="75">
        <v>0</v>
      </c>
      <c r="AZ48" s="76">
        <v>0</v>
      </c>
      <c r="BA48" s="2"/>
      <c r="BB48" s="2"/>
      <c r="BC48" s="77">
        <v>0</v>
      </c>
      <c r="BD48" s="77">
        <v>0</v>
      </c>
      <c r="BE48" s="77">
        <v>0</v>
      </c>
      <c r="BF48" s="2"/>
      <c r="BG48" s="2"/>
      <c r="BH48" s="78">
        <v>0</v>
      </c>
      <c r="BI48" s="79">
        <v>0</v>
      </c>
      <c r="BJ48" s="2"/>
      <c r="BK48" s="2"/>
    </row>
    <row r="49" spans="1:63" x14ac:dyDescent="0.3">
      <c r="A49" s="1"/>
      <c r="B49" s="2"/>
      <c r="C49" s="62"/>
      <c r="D49" s="118" t="s">
        <v>43</v>
      </c>
      <c r="E49" s="62"/>
      <c r="F49" s="62"/>
      <c r="G49" s="62"/>
      <c r="H49" s="62"/>
      <c r="I49" s="62"/>
      <c r="J49" s="683">
        <v>0</v>
      </c>
      <c r="K49" s="683">
        <v>0</v>
      </c>
      <c r="L49" s="683">
        <v>0</v>
      </c>
      <c r="M49" s="683">
        <v>0</v>
      </c>
      <c r="N49" s="683">
        <v>0</v>
      </c>
      <c r="O49" s="683">
        <v>0</v>
      </c>
      <c r="P49" s="683">
        <v>0</v>
      </c>
      <c r="Q49" s="683">
        <v>0</v>
      </c>
      <c r="R49" s="683">
        <v>0</v>
      </c>
      <c r="S49" s="683">
        <v>0</v>
      </c>
      <c r="T49" s="683">
        <v>0</v>
      </c>
      <c r="U49" s="683">
        <v>0</v>
      </c>
      <c r="V49" s="683">
        <v>0</v>
      </c>
      <c r="W49" s="683">
        <v>0</v>
      </c>
      <c r="X49" s="683">
        <v>0</v>
      </c>
      <c r="Y49" s="683">
        <v>0</v>
      </c>
      <c r="Z49" s="683">
        <v>0</v>
      </c>
      <c r="AA49" s="683">
        <v>0</v>
      </c>
      <c r="AB49" s="683">
        <v>0</v>
      </c>
      <c r="AC49" s="683">
        <v>0</v>
      </c>
      <c r="AD49" s="683">
        <v>0</v>
      </c>
      <c r="AE49" s="683">
        <v>0</v>
      </c>
      <c r="AF49" s="683">
        <v>0</v>
      </c>
      <c r="AG49" s="683">
        <v>0</v>
      </c>
      <c r="AH49" s="683">
        <v>0</v>
      </c>
      <c r="AI49" s="683">
        <v>0</v>
      </c>
      <c r="AJ49" s="683">
        <v>0</v>
      </c>
      <c r="AK49" s="683">
        <v>0</v>
      </c>
      <c r="AL49" s="683">
        <v>0</v>
      </c>
      <c r="AM49" s="683">
        <v>0</v>
      </c>
      <c r="AN49" s="2"/>
      <c r="AO49" s="2"/>
      <c r="AP49" s="73"/>
      <c r="AQ49" s="74"/>
      <c r="AR49" s="2"/>
      <c r="AS49" s="2"/>
      <c r="AT49" s="74"/>
      <c r="AU49" s="74"/>
      <c r="AV49" s="74"/>
      <c r="AW49" s="2"/>
      <c r="AX49" s="2"/>
      <c r="AY49" s="75"/>
      <c r="AZ49" s="76"/>
      <c r="BA49" s="2"/>
      <c r="BB49" s="2"/>
      <c r="BC49" s="77"/>
      <c r="BD49" s="77"/>
      <c r="BE49" s="77"/>
      <c r="BF49" s="2"/>
      <c r="BG49" s="2"/>
      <c r="BH49" s="78"/>
      <c r="BI49" s="79"/>
      <c r="BJ49" s="2"/>
      <c r="BK49" s="2"/>
    </row>
    <row r="50" spans="1:63" x14ac:dyDescent="0.3">
      <c r="A50" s="1"/>
      <c r="B50" s="2"/>
      <c r="C50" s="2" t="s">
        <v>38</v>
      </c>
      <c r="D50" s="2" t="s">
        <v>44</v>
      </c>
      <c r="E50" s="117"/>
      <c r="F50" s="117"/>
      <c r="G50" s="117"/>
      <c r="H50" s="117"/>
      <c r="I50" s="117"/>
      <c r="J50" s="119">
        <v>0</v>
      </c>
      <c r="K50" s="119">
        <v>0</v>
      </c>
      <c r="L50" s="119">
        <v>0</v>
      </c>
      <c r="M50" s="119">
        <v>0</v>
      </c>
      <c r="N50" s="119">
        <v>0</v>
      </c>
      <c r="O50" s="119">
        <v>0</v>
      </c>
      <c r="P50" s="119">
        <v>0</v>
      </c>
      <c r="Q50" s="119">
        <v>0</v>
      </c>
      <c r="R50" s="119">
        <v>0</v>
      </c>
      <c r="S50" s="119">
        <v>0</v>
      </c>
      <c r="T50" s="119">
        <v>0</v>
      </c>
      <c r="U50" s="119">
        <v>0</v>
      </c>
      <c r="V50" s="119">
        <v>0</v>
      </c>
      <c r="W50" s="119">
        <v>0</v>
      </c>
      <c r="X50" s="119">
        <v>-5.5030851120963847E-3</v>
      </c>
      <c r="Y50" s="119">
        <v>-9.1172771484526141E-2</v>
      </c>
      <c r="Z50" s="119">
        <v>-0.16513862057460169</v>
      </c>
      <c r="AA50" s="119">
        <v>-0.1283193099613526</v>
      </c>
      <c r="AB50" s="119">
        <v>-0.16321617163358154</v>
      </c>
      <c r="AC50" s="119">
        <v>-0.34897527748587087</v>
      </c>
      <c r="AD50" s="119">
        <v>-0.3096290182104075</v>
      </c>
      <c r="AE50" s="119">
        <v>-0.37677561215093536</v>
      </c>
      <c r="AF50" s="119">
        <v>-0.3614536882560172</v>
      </c>
      <c r="AG50" s="119">
        <v>-0.33483949177419431</v>
      </c>
      <c r="AH50" s="119">
        <v>-0.3126340338096118</v>
      </c>
      <c r="AI50" s="119">
        <v>-0.36244765893565317</v>
      </c>
      <c r="AJ50" s="119">
        <v>-0.36883892684807973</v>
      </c>
      <c r="AK50" s="119">
        <v>-0.48644191324360847</v>
      </c>
      <c r="AL50" s="119">
        <v>-0.59250612169314887</v>
      </c>
      <c r="AM50" s="119">
        <v>-1.1259720532688926</v>
      </c>
      <c r="AN50" s="2"/>
      <c r="AO50" s="2"/>
      <c r="AP50" s="80">
        <v>-0.53346593157574373</v>
      </c>
      <c r="AQ50" s="82">
        <v>-0.90035513903435871</v>
      </c>
      <c r="AR50" s="2"/>
      <c r="AS50" s="2"/>
      <c r="AT50" s="82">
        <v>-0.20300889413283296</v>
      </c>
      <c r="AU50" s="82">
        <v>-0.21257539257023228</v>
      </c>
      <c r="AV50" s="82">
        <v>-0.31760256498134687</v>
      </c>
      <c r="AW50" s="2"/>
      <c r="AX50" s="2"/>
      <c r="AY50" s="83">
        <v>-0.10502717241111459</v>
      </c>
      <c r="AZ50" s="84">
        <v>-0.49407022676161783</v>
      </c>
      <c r="BA50" s="2"/>
      <c r="BB50" s="2"/>
      <c r="BC50" s="85">
        <v>0</v>
      </c>
      <c r="BD50" s="85">
        <v>0</v>
      </c>
      <c r="BE50" s="85">
        <v>0</v>
      </c>
      <c r="BF50" s="2"/>
      <c r="BG50" s="2"/>
      <c r="BH50" s="86">
        <v>0</v>
      </c>
      <c r="BI50" s="87">
        <v>0</v>
      </c>
      <c r="BJ50" s="2"/>
      <c r="BK50" s="2"/>
    </row>
    <row r="51" spans="1:63" x14ac:dyDescent="0.3">
      <c r="A51" s="1"/>
      <c r="B51" s="2"/>
      <c r="C51" s="2"/>
      <c r="D51" s="2"/>
      <c r="E51" s="81" t="s">
        <v>45</v>
      </c>
      <c r="F51" s="81"/>
      <c r="G51" s="81"/>
      <c r="H51" s="81"/>
      <c r="I51" s="81"/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2"/>
      <c r="AO51" s="2"/>
      <c r="AP51" s="80">
        <v>0</v>
      </c>
      <c r="AQ51" s="82">
        <v>0</v>
      </c>
      <c r="AR51" s="2"/>
      <c r="AS51" s="2"/>
      <c r="AT51" s="82">
        <v>0</v>
      </c>
      <c r="AU51" s="82">
        <v>0</v>
      </c>
      <c r="AV51" s="82">
        <v>0</v>
      </c>
      <c r="AW51" s="2"/>
      <c r="AX51" s="2"/>
      <c r="AY51" s="83">
        <v>0</v>
      </c>
      <c r="AZ51" s="84">
        <v>0</v>
      </c>
      <c r="BA51" s="2"/>
      <c r="BB51" s="2"/>
      <c r="BC51" s="85">
        <v>0</v>
      </c>
      <c r="BD51" s="85">
        <v>0</v>
      </c>
      <c r="BE51" s="85">
        <v>0</v>
      </c>
      <c r="BF51" s="2"/>
      <c r="BG51" s="2"/>
      <c r="BH51" s="86">
        <v>0</v>
      </c>
      <c r="BI51" s="87">
        <v>0</v>
      </c>
      <c r="BJ51" s="2"/>
      <c r="BK51" s="2"/>
    </row>
    <row r="52" spans="1:63" x14ac:dyDescent="0.3">
      <c r="A52" s="1"/>
      <c r="B52" s="2"/>
      <c r="C52" s="1"/>
      <c r="D52" s="1"/>
      <c r="E52" s="81" t="s">
        <v>46</v>
      </c>
      <c r="F52" s="81"/>
      <c r="G52" s="81"/>
      <c r="H52" s="81"/>
      <c r="I52" s="81"/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-8.2588239783069894E-3</v>
      </c>
      <c r="AF52" s="10">
        <v>-5.1290084008770416E-3</v>
      </c>
      <c r="AG52" s="10">
        <v>-6.8135586184402347E-3</v>
      </c>
      <c r="AH52" s="10">
        <v>-1.8783229907305639E-2</v>
      </c>
      <c r="AI52" s="10">
        <v>-1.1650740094180472E-2</v>
      </c>
      <c r="AJ52" s="10">
        <v>0</v>
      </c>
      <c r="AK52" s="10">
        <v>-2.877644018612098E-2</v>
      </c>
      <c r="AL52" s="10">
        <v>-1.7781462601655293E-2</v>
      </c>
      <c r="AM52" s="10">
        <v>-2.0175395970686349E-2</v>
      </c>
      <c r="AN52" s="2"/>
      <c r="AO52" s="2"/>
      <c r="AP52" s="80">
        <v>-2.3939333690310566E-3</v>
      </c>
      <c r="AQ52" s="82">
        <v>-0.13463084689153765</v>
      </c>
      <c r="AR52" s="2"/>
      <c r="AS52" s="2"/>
      <c r="AT52" s="82">
        <v>-1.2009395449315329E-2</v>
      </c>
      <c r="AU52" s="82">
        <v>-6.3795144971976157E-3</v>
      </c>
      <c r="AV52" s="82">
        <v>-5.6908672743710472E-3</v>
      </c>
      <c r="AW52" s="2"/>
      <c r="AX52" s="2"/>
      <c r="AY52" s="83">
        <v>6.8864722282656853E-4</v>
      </c>
      <c r="AZ52" s="84">
        <v>0.10794665066269174</v>
      </c>
      <c r="BA52" s="2"/>
      <c r="BB52" s="2"/>
      <c r="BC52" s="85">
        <v>0</v>
      </c>
      <c r="BD52" s="85">
        <v>0</v>
      </c>
      <c r="BE52" s="85">
        <v>0</v>
      </c>
      <c r="BF52" s="2"/>
      <c r="BG52" s="2"/>
      <c r="BH52" s="86">
        <v>0</v>
      </c>
      <c r="BI52" s="87">
        <v>0</v>
      </c>
      <c r="BJ52" s="2"/>
      <c r="BK52" s="2"/>
    </row>
    <row r="53" spans="1:63" x14ac:dyDescent="0.3">
      <c r="A53" s="1"/>
      <c r="B53" s="2"/>
      <c r="C53" s="1"/>
      <c r="D53" s="1"/>
      <c r="E53" s="88" t="s">
        <v>47</v>
      </c>
      <c r="F53" s="81"/>
      <c r="G53" s="81"/>
      <c r="H53" s="81"/>
      <c r="I53" s="81"/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-5.5030851120963847E-3</v>
      </c>
      <c r="Y53" s="10">
        <v>-9.1172771484526141E-2</v>
      </c>
      <c r="Z53" s="10">
        <v>-0.16513862057460169</v>
      </c>
      <c r="AA53" s="10">
        <v>-0.1283193099613526</v>
      </c>
      <c r="AB53" s="10">
        <v>-0.16321617163358154</v>
      </c>
      <c r="AC53" s="10">
        <v>-0.34897527748587087</v>
      </c>
      <c r="AD53" s="10">
        <v>-0.3096290182104075</v>
      </c>
      <c r="AE53" s="10">
        <v>-0.36851678817262834</v>
      </c>
      <c r="AF53" s="10">
        <v>-0.35632467985514016</v>
      </c>
      <c r="AG53" s="10">
        <v>-0.32802593315575407</v>
      </c>
      <c r="AH53" s="10">
        <v>-0.29385080390230617</v>
      </c>
      <c r="AI53" s="10">
        <v>-0.35079691884147268</v>
      </c>
      <c r="AJ53" s="10">
        <v>-0.36883892684807973</v>
      </c>
      <c r="AK53" s="10">
        <v>-0.4576654730574875</v>
      </c>
      <c r="AL53" s="10">
        <v>-0.57472465909149362</v>
      </c>
      <c r="AM53" s="10">
        <v>-1.1057966572982063</v>
      </c>
      <c r="AN53" s="2"/>
      <c r="AO53" s="2"/>
      <c r="AP53" s="80">
        <v>-0.53107199820671269</v>
      </c>
      <c r="AQ53" s="82">
        <v>-0.92404595801790435</v>
      </c>
      <c r="AR53" s="2"/>
      <c r="AS53" s="2"/>
      <c r="AT53" s="82">
        <v>-0.19099949868351762</v>
      </c>
      <c r="AU53" s="82">
        <v>-0.20619587807303469</v>
      </c>
      <c r="AV53" s="82">
        <v>-0.3119116977069758</v>
      </c>
      <c r="AW53" s="2"/>
      <c r="AX53" s="2"/>
      <c r="AY53" s="83">
        <v>-0.10571581963394111</v>
      </c>
      <c r="AZ53" s="84">
        <v>-0.51269608598333138</v>
      </c>
      <c r="BA53" s="2"/>
      <c r="BB53" s="2"/>
      <c r="BC53" s="85">
        <v>0</v>
      </c>
      <c r="BD53" s="85">
        <v>0</v>
      </c>
      <c r="BE53" s="85">
        <v>0</v>
      </c>
      <c r="BF53" s="2"/>
      <c r="BG53" s="2"/>
      <c r="BH53" s="86">
        <v>0</v>
      </c>
      <c r="BI53" s="87">
        <v>0</v>
      </c>
      <c r="BJ53" s="2"/>
      <c r="BK53" s="2"/>
    </row>
    <row r="54" spans="1:63" x14ac:dyDescent="0.3">
      <c r="A54" s="1"/>
      <c r="B54" s="2"/>
      <c r="C54" s="1"/>
      <c r="D54" s="1"/>
      <c r="E54" s="30" t="s">
        <v>48</v>
      </c>
      <c r="F54" s="1"/>
      <c r="G54" s="1"/>
      <c r="H54" s="1"/>
      <c r="I54" s="1"/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2"/>
      <c r="AO54" s="2"/>
      <c r="AP54" s="54">
        <v>0</v>
      </c>
      <c r="AQ54" s="55">
        <v>0</v>
      </c>
      <c r="AR54" s="2"/>
      <c r="AS54" s="2"/>
      <c r="AT54" s="55">
        <v>0</v>
      </c>
      <c r="AU54" s="55">
        <v>0</v>
      </c>
      <c r="AV54" s="55">
        <v>0</v>
      </c>
      <c r="AW54" s="2"/>
      <c r="AX54" s="2"/>
      <c r="AY54" s="56">
        <v>0</v>
      </c>
      <c r="AZ54" s="57">
        <v>0</v>
      </c>
      <c r="BA54" s="2"/>
      <c r="BB54" s="2"/>
      <c r="BC54" s="27">
        <v>0</v>
      </c>
      <c r="BD54" s="27">
        <v>0</v>
      </c>
      <c r="BE54" s="27">
        <v>0</v>
      </c>
      <c r="BF54" s="2"/>
      <c r="BG54" s="2"/>
      <c r="BH54" s="58">
        <v>0</v>
      </c>
      <c r="BI54" s="59">
        <v>0</v>
      </c>
      <c r="BJ54" s="2"/>
      <c r="BK54" s="2"/>
    </row>
    <row r="55" spans="1:63" x14ac:dyDescent="0.3">
      <c r="A55" s="1"/>
      <c r="B55" s="2"/>
      <c r="C55" s="1"/>
      <c r="D55" s="1"/>
      <c r="E55" s="30" t="s">
        <v>49</v>
      </c>
      <c r="F55" s="1"/>
      <c r="G55" s="1"/>
      <c r="H55" s="1"/>
      <c r="I55" s="1"/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2"/>
      <c r="AO55" s="2"/>
      <c r="AP55" s="54">
        <v>0</v>
      </c>
      <c r="AQ55" s="55">
        <v>0</v>
      </c>
      <c r="AR55" s="2"/>
      <c r="AS55" s="2"/>
      <c r="AT55" s="55">
        <v>0</v>
      </c>
      <c r="AU55" s="55">
        <v>0</v>
      </c>
      <c r="AV55" s="55">
        <v>0</v>
      </c>
      <c r="AW55" s="2"/>
      <c r="AX55" s="2"/>
      <c r="AY55" s="56">
        <v>0</v>
      </c>
      <c r="AZ55" s="57">
        <v>0</v>
      </c>
      <c r="BA55" s="2"/>
      <c r="BB55" s="2"/>
      <c r="BC55" s="27">
        <v>0</v>
      </c>
      <c r="BD55" s="27">
        <v>0</v>
      </c>
      <c r="BE55" s="27">
        <v>0</v>
      </c>
      <c r="BF55" s="2"/>
      <c r="BG55" s="2"/>
      <c r="BH55" s="58">
        <v>0</v>
      </c>
      <c r="BI55" s="59">
        <v>0</v>
      </c>
      <c r="BJ55" s="2"/>
      <c r="BK55" s="2"/>
    </row>
    <row r="56" spans="1:63" x14ac:dyDescent="0.3">
      <c r="A56" s="1"/>
      <c r="B56" s="2"/>
      <c r="C56" s="1"/>
      <c r="D56" s="1"/>
      <c r="E56" s="30" t="s">
        <v>50</v>
      </c>
      <c r="F56" s="60"/>
      <c r="G56" s="2"/>
      <c r="H56" s="2"/>
      <c r="I56" s="2"/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2"/>
      <c r="AO56" s="2"/>
      <c r="AP56" s="54">
        <v>0</v>
      </c>
      <c r="AQ56" s="55">
        <v>0</v>
      </c>
      <c r="AR56" s="2"/>
      <c r="AS56" s="2"/>
      <c r="AT56" s="55">
        <v>0</v>
      </c>
      <c r="AU56" s="55">
        <v>0</v>
      </c>
      <c r="AV56" s="55">
        <v>0</v>
      </c>
      <c r="AW56" s="2"/>
      <c r="AX56" s="2"/>
      <c r="AY56" s="56">
        <v>0</v>
      </c>
      <c r="AZ56" s="57">
        <v>0</v>
      </c>
      <c r="BA56" s="2"/>
      <c r="BB56" s="2"/>
      <c r="BC56" s="27">
        <v>0</v>
      </c>
      <c r="BD56" s="27">
        <v>0</v>
      </c>
      <c r="BE56" s="27">
        <v>0</v>
      </c>
      <c r="BF56" s="2"/>
      <c r="BG56" s="2"/>
      <c r="BH56" s="58">
        <v>0</v>
      </c>
      <c r="BI56" s="59">
        <v>0</v>
      </c>
      <c r="BJ56" s="2"/>
      <c r="BK56" s="2"/>
    </row>
    <row r="57" spans="1:63" x14ac:dyDescent="0.3">
      <c r="A57" s="1"/>
      <c r="B57" s="2"/>
      <c r="C57" s="1"/>
      <c r="D57" s="1"/>
      <c r="E57" s="30" t="s">
        <v>51</v>
      </c>
      <c r="F57" s="2"/>
      <c r="G57" s="2"/>
      <c r="H57" s="60"/>
      <c r="I57" s="60"/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2"/>
      <c r="AO57" s="2"/>
      <c r="AP57" s="54">
        <v>0</v>
      </c>
      <c r="AQ57" s="55">
        <v>0</v>
      </c>
      <c r="AR57" s="2"/>
      <c r="AS57" s="2"/>
      <c r="AT57" s="55">
        <v>0</v>
      </c>
      <c r="AU57" s="55">
        <v>0</v>
      </c>
      <c r="AV57" s="55">
        <v>0</v>
      </c>
      <c r="AW57" s="2"/>
      <c r="AX57" s="2"/>
      <c r="AY57" s="56">
        <v>0</v>
      </c>
      <c r="AZ57" s="57">
        <v>0</v>
      </c>
      <c r="BA57" s="2"/>
      <c r="BB57" s="2"/>
      <c r="BC57" s="27">
        <v>0</v>
      </c>
      <c r="BD57" s="27">
        <v>0</v>
      </c>
      <c r="BE57" s="27">
        <v>0</v>
      </c>
      <c r="BF57" s="2"/>
      <c r="BG57" s="2"/>
      <c r="BH57" s="58">
        <v>0</v>
      </c>
      <c r="BI57" s="59">
        <v>0</v>
      </c>
      <c r="BJ57" s="2"/>
      <c r="BK57" s="2"/>
    </row>
    <row r="58" spans="1:63" x14ac:dyDescent="0.3">
      <c r="A58" s="1"/>
      <c r="B58" s="2"/>
      <c r="C58" s="1"/>
      <c r="D58" s="1"/>
      <c r="E58" s="1" t="s">
        <v>52</v>
      </c>
      <c r="F58" s="30"/>
      <c r="G58" s="1"/>
      <c r="H58" s="1"/>
      <c r="I58" s="1"/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2"/>
      <c r="AO58" s="2"/>
      <c r="AP58" s="54">
        <v>0</v>
      </c>
      <c r="AQ58" s="55">
        <v>0</v>
      </c>
      <c r="AR58" s="2"/>
      <c r="AS58" s="2"/>
      <c r="AT58" s="55">
        <v>0</v>
      </c>
      <c r="AU58" s="55">
        <v>0</v>
      </c>
      <c r="AV58" s="55">
        <v>0</v>
      </c>
      <c r="AW58" s="2"/>
      <c r="AX58" s="2"/>
      <c r="AY58" s="56">
        <v>0</v>
      </c>
      <c r="AZ58" s="57">
        <v>0</v>
      </c>
      <c r="BA58" s="2"/>
      <c r="BB58" s="2"/>
      <c r="BC58" s="27">
        <v>0</v>
      </c>
      <c r="BD58" s="27">
        <v>0</v>
      </c>
      <c r="BE58" s="27">
        <v>0</v>
      </c>
      <c r="BF58" s="2"/>
      <c r="BG58" s="2"/>
      <c r="BH58" s="58">
        <v>0</v>
      </c>
      <c r="BI58" s="59">
        <v>0</v>
      </c>
      <c r="BJ58" s="2"/>
      <c r="BK58" s="2"/>
    </row>
    <row r="59" spans="1:63" x14ac:dyDescent="0.3">
      <c r="A59" s="120"/>
      <c r="B59" s="121"/>
      <c r="C59" s="1"/>
      <c r="D59" s="1"/>
      <c r="E59" s="88" t="s">
        <v>32</v>
      </c>
      <c r="F59" s="2"/>
      <c r="G59" s="2"/>
      <c r="H59" s="60"/>
      <c r="I59" s="60"/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2"/>
      <c r="AO59" s="2"/>
      <c r="AP59" s="54">
        <v>0</v>
      </c>
      <c r="AQ59" s="55">
        <v>0</v>
      </c>
      <c r="AR59" s="2"/>
      <c r="AS59" s="2"/>
      <c r="AT59" s="55">
        <v>0</v>
      </c>
      <c r="AU59" s="55">
        <v>0</v>
      </c>
      <c r="AV59" s="55">
        <v>0</v>
      </c>
      <c r="AW59" s="2"/>
      <c r="AX59" s="2"/>
      <c r="AY59" s="56">
        <v>0</v>
      </c>
      <c r="AZ59" s="57">
        <v>0</v>
      </c>
      <c r="BA59" s="2"/>
      <c r="BB59" s="2"/>
      <c r="BC59" s="27">
        <v>0</v>
      </c>
      <c r="BD59" s="27">
        <v>0</v>
      </c>
      <c r="BE59" s="27">
        <v>0</v>
      </c>
      <c r="BF59" s="2"/>
      <c r="BG59" s="2"/>
      <c r="BH59" s="58">
        <v>0</v>
      </c>
      <c r="BI59" s="59">
        <v>0</v>
      </c>
      <c r="BJ59" s="2"/>
      <c r="BK59" s="2"/>
    </row>
    <row r="60" spans="1:63" x14ac:dyDescent="0.3">
      <c r="A60" s="1"/>
      <c r="B60" s="2"/>
      <c r="C60" s="1"/>
      <c r="D60" s="1"/>
      <c r="E60" s="88" t="s">
        <v>33</v>
      </c>
      <c r="F60" s="2"/>
      <c r="G60" s="2"/>
      <c r="H60" s="60"/>
      <c r="I60" s="60"/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2"/>
      <c r="AO60" s="2"/>
      <c r="AP60" s="54">
        <v>0</v>
      </c>
      <c r="AQ60" s="55">
        <v>0</v>
      </c>
      <c r="AR60" s="2"/>
      <c r="AS60" s="2"/>
      <c r="AT60" s="55">
        <v>0</v>
      </c>
      <c r="AU60" s="55">
        <v>0</v>
      </c>
      <c r="AV60" s="55">
        <v>0</v>
      </c>
      <c r="AW60" s="2"/>
      <c r="AX60" s="2"/>
      <c r="AY60" s="56">
        <v>0</v>
      </c>
      <c r="AZ60" s="57">
        <v>0</v>
      </c>
      <c r="BA60" s="2"/>
      <c r="BB60" s="2"/>
      <c r="BC60" s="27">
        <v>0</v>
      </c>
      <c r="BD60" s="27">
        <v>0</v>
      </c>
      <c r="BE60" s="27">
        <v>0</v>
      </c>
      <c r="BF60" s="2"/>
      <c r="BG60" s="2"/>
      <c r="BH60" s="58">
        <v>0</v>
      </c>
      <c r="BI60" s="59">
        <v>0</v>
      </c>
      <c r="BJ60" s="2"/>
      <c r="BK60" s="2"/>
    </row>
    <row r="61" spans="1:63" x14ac:dyDescent="0.3">
      <c r="A61" s="1"/>
      <c r="B61" s="2"/>
      <c r="C61" s="1"/>
      <c r="D61" s="1"/>
      <c r="E61" s="88" t="s">
        <v>34</v>
      </c>
      <c r="F61" s="2"/>
      <c r="G61" s="2"/>
      <c r="H61" s="60"/>
      <c r="I61" s="60"/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2"/>
      <c r="AO61" s="2"/>
      <c r="AP61" s="54">
        <v>0</v>
      </c>
      <c r="AQ61" s="55">
        <v>0</v>
      </c>
      <c r="AR61" s="2"/>
      <c r="AS61" s="2"/>
      <c r="AT61" s="55">
        <v>0</v>
      </c>
      <c r="AU61" s="55">
        <v>0</v>
      </c>
      <c r="AV61" s="55">
        <v>0</v>
      </c>
      <c r="AW61" s="2"/>
      <c r="AX61" s="2"/>
      <c r="AY61" s="56">
        <v>0</v>
      </c>
      <c r="AZ61" s="57">
        <v>0</v>
      </c>
      <c r="BA61" s="2"/>
      <c r="BB61" s="2"/>
      <c r="BC61" s="27">
        <v>0</v>
      </c>
      <c r="BD61" s="27">
        <v>0</v>
      </c>
      <c r="BE61" s="27">
        <v>0</v>
      </c>
      <c r="BF61" s="2"/>
      <c r="BG61" s="2"/>
      <c r="BH61" s="58">
        <v>0</v>
      </c>
      <c r="BI61" s="59">
        <v>0</v>
      </c>
      <c r="BJ61" s="2"/>
      <c r="BK61" s="2"/>
    </row>
    <row r="62" spans="1:63" x14ac:dyDescent="0.3">
      <c r="A62" s="1"/>
      <c r="B62" s="2"/>
      <c r="C62" s="1"/>
      <c r="D62" s="1"/>
      <c r="E62" s="30" t="s">
        <v>53</v>
      </c>
      <c r="F62" s="1"/>
      <c r="G62" s="1"/>
      <c r="H62" s="1"/>
      <c r="I62" s="1"/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2"/>
      <c r="AO62" s="2"/>
      <c r="AP62" s="54">
        <v>0</v>
      </c>
      <c r="AQ62" s="55">
        <v>0</v>
      </c>
      <c r="AR62" s="2"/>
      <c r="AS62" s="2"/>
      <c r="AT62" s="55">
        <v>0</v>
      </c>
      <c r="AU62" s="55">
        <v>0</v>
      </c>
      <c r="AV62" s="55">
        <v>0</v>
      </c>
      <c r="AW62" s="2"/>
      <c r="AX62" s="2"/>
      <c r="AY62" s="56">
        <v>0</v>
      </c>
      <c r="AZ62" s="57">
        <v>0</v>
      </c>
      <c r="BA62" s="2"/>
      <c r="BB62" s="2"/>
      <c r="BC62" s="27">
        <v>0</v>
      </c>
      <c r="BD62" s="27">
        <v>0</v>
      </c>
      <c r="BE62" s="27">
        <v>0</v>
      </c>
      <c r="BF62" s="2"/>
      <c r="BG62" s="2"/>
      <c r="BH62" s="58">
        <v>0</v>
      </c>
      <c r="BI62" s="59">
        <v>0</v>
      </c>
      <c r="BJ62" s="2"/>
      <c r="BK62" s="2"/>
    </row>
    <row r="63" spans="1:63" x14ac:dyDescent="0.3">
      <c r="A63" s="1"/>
      <c r="B63" s="2"/>
      <c r="C63" s="62"/>
      <c r="D63" s="62" t="s">
        <v>54</v>
      </c>
      <c r="E63" s="62"/>
      <c r="F63" s="62"/>
      <c r="G63" s="62"/>
      <c r="H63" s="62"/>
      <c r="I63" s="62"/>
      <c r="J63" s="127">
        <v>0</v>
      </c>
      <c r="K63" s="127">
        <v>0</v>
      </c>
      <c r="L63" s="127">
        <v>0</v>
      </c>
      <c r="M63" s="127">
        <v>0</v>
      </c>
      <c r="N63" s="127">
        <v>0</v>
      </c>
      <c r="O63" s="127">
        <v>0</v>
      </c>
      <c r="P63" s="127">
        <v>0</v>
      </c>
      <c r="Q63" s="127">
        <v>0</v>
      </c>
      <c r="R63" s="127">
        <v>0</v>
      </c>
      <c r="S63" s="127">
        <v>0</v>
      </c>
      <c r="T63" s="127">
        <v>0</v>
      </c>
      <c r="U63" s="127">
        <v>0</v>
      </c>
      <c r="V63" s="127">
        <v>0</v>
      </c>
      <c r="W63" s="127">
        <v>3.5187947913251204E-3</v>
      </c>
      <c r="X63" s="127">
        <v>5.3545412014631907E-2</v>
      </c>
      <c r="Y63" s="127">
        <v>-3.5227079104486483E-2</v>
      </c>
      <c r="Z63" s="127">
        <v>8.9593652808064944E-2</v>
      </c>
      <c r="AA63" s="127">
        <v>0.17115278294667507</v>
      </c>
      <c r="AB63" s="127">
        <v>0.24361177742029988</v>
      </c>
      <c r="AC63" s="127">
        <v>0.38165929910964036</v>
      </c>
      <c r="AD63" s="127">
        <v>0.51463042930001968</v>
      </c>
      <c r="AE63" s="127">
        <v>0.66080691388423962</v>
      </c>
      <c r="AF63" s="127">
        <v>0.87694119090438771</v>
      </c>
      <c r="AG63" s="127">
        <v>1.1890343862891704</v>
      </c>
      <c r="AH63" s="127">
        <v>1.2782328179864022</v>
      </c>
      <c r="AI63" s="127">
        <v>1.391418077662212</v>
      </c>
      <c r="AJ63" s="127">
        <v>1.6608629281533052</v>
      </c>
      <c r="AK63" s="127">
        <v>1.9097186851453438</v>
      </c>
      <c r="AL63" s="127">
        <v>2.1947690870184715</v>
      </c>
      <c r="AM63" s="127">
        <v>2.419251371910379</v>
      </c>
      <c r="AN63" s="2"/>
      <c r="AO63" s="2"/>
      <c r="AP63" s="73">
        <v>0.22448228489190747</v>
      </c>
      <c r="AQ63" s="74">
        <v>0.10228059353472121</v>
      </c>
      <c r="AR63" s="2"/>
      <c r="AS63" s="2"/>
      <c r="AT63" s="74">
        <v>0.79699110586716704</v>
      </c>
      <c r="AU63" s="74">
        <v>0.78742460742976761</v>
      </c>
      <c r="AV63" s="74">
        <v>0.68239743501865324</v>
      </c>
      <c r="AW63" s="2"/>
      <c r="AX63" s="2"/>
      <c r="AY63" s="75">
        <v>-0.10502717241111437</v>
      </c>
      <c r="AZ63" s="76">
        <v>-0.13338060738784063</v>
      </c>
      <c r="BA63" s="2"/>
      <c r="BB63" s="2"/>
      <c r="BC63" s="77">
        <v>0</v>
      </c>
      <c r="BD63" s="77">
        <v>0</v>
      </c>
      <c r="BE63" s="77">
        <v>0</v>
      </c>
      <c r="BF63" s="2"/>
      <c r="BG63" s="2"/>
      <c r="BH63" s="78">
        <v>0</v>
      </c>
      <c r="BI63" s="79">
        <v>0</v>
      </c>
      <c r="BJ63" s="2"/>
      <c r="BK63" s="2"/>
    </row>
    <row r="64" spans="1:63" x14ac:dyDescent="0.3">
      <c r="A64" s="1"/>
      <c r="B64" s="2"/>
      <c r="C64" s="62"/>
      <c r="D64" s="118" t="s">
        <v>55</v>
      </c>
      <c r="E64" s="62"/>
      <c r="F64" s="62"/>
      <c r="G64" s="62"/>
      <c r="H64" s="62"/>
      <c r="I64" s="62"/>
      <c r="J64" s="684">
        <v>0</v>
      </c>
      <c r="K64" s="684">
        <v>0</v>
      </c>
      <c r="L64" s="684">
        <v>0</v>
      </c>
      <c r="M64" s="684">
        <v>0</v>
      </c>
      <c r="N64" s="684">
        <v>0</v>
      </c>
      <c r="O64" s="684">
        <v>0</v>
      </c>
      <c r="P64" s="684">
        <v>0</v>
      </c>
      <c r="Q64" s="684">
        <v>0</v>
      </c>
      <c r="R64" s="684">
        <v>0</v>
      </c>
      <c r="S64" s="684">
        <v>0</v>
      </c>
      <c r="T64" s="684">
        <v>0</v>
      </c>
      <c r="U64" s="684">
        <v>0</v>
      </c>
      <c r="V64" s="684">
        <v>0</v>
      </c>
      <c r="W64" s="684">
        <v>1</v>
      </c>
      <c r="X64" s="684">
        <v>0.90680397673312818</v>
      </c>
      <c r="Y64" s="684">
        <v>-0.62966562045900831</v>
      </c>
      <c r="Z64" s="684">
        <v>0.35171692859457432</v>
      </c>
      <c r="AA64" s="684">
        <v>0.57151496583435779</v>
      </c>
      <c r="AB64" s="684">
        <v>0.59880786948596609</v>
      </c>
      <c r="AC64" s="684">
        <v>0.52236687303800011</v>
      </c>
      <c r="AD64" s="684">
        <v>0.62435490530851256</v>
      </c>
      <c r="AE64" s="684">
        <v>0.63687166784633931</v>
      </c>
      <c r="AF64" s="684">
        <v>0.70812727479859083</v>
      </c>
      <c r="AG64" s="684">
        <v>0.78027086322935757</v>
      </c>
      <c r="AH64" s="684">
        <v>0.8034819611354258</v>
      </c>
      <c r="AI64" s="684">
        <v>0.79334355454213601</v>
      </c>
      <c r="AJ64" s="684">
        <v>0.81827925813871405</v>
      </c>
      <c r="AK64" s="684">
        <v>0.79699110586716704</v>
      </c>
      <c r="AL64" s="684">
        <v>0.78742460742976761</v>
      </c>
      <c r="AM64" s="684">
        <v>0.68239743501865324</v>
      </c>
      <c r="AN64" s="2"/>
      <c r="AO64" s="2"/>
      <c r="AP64" s="73"/>
      <c r="AQ64" s="74"/>
      <c r="AR64" s="2"/>
      <c r="AS64" s="2"/>
      <c r="AT64" s="74"/>
      <c r="AU64" s="74"/>
      <c r="AV64" s="74"/>
      <c r="AW64" s="2"/>
      <c r="AX64" s="2"/>
      <c r="AY64" s="75"/>
      <c r="AZ64" s="76"/>
      <c r="BA64" s="2"/>
      <c r="BB64" s="2"/>
      <c r="BC64" s="77"/>
      <c r="BD64" s="77"/>
      <c r="BE64" s="77"/>
      <c r="BF64" s="2"/>
      <c r="BG64" s="2"/>
      <c r="BH64" s="78"/>
      <c r="BI64" s="79"/>
      <c r="BJ64" s="2"/>
      <c r="BK64" s="2"/>
    </row>
    <row r="65" spans="1:63" ht="4.05" customHeight="1" x14ac:dyDescent="0.3">
      <c r="A65" s="1"/>
      <c r="B65" s="2"/>
      <c r="C65" s="2"/>
      <c r="D65" s="1"/>
      <c r="E65" s="2"/>
      <c r="F65" s="2"/>
      <c r="G65" s="2"/>
      <c r="H65" s="2"/>
      <c r="I65" s="2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2"/>
      <c r="AO65" s="2"/>
      <c r="AP65" s="54"/>
      <c r="AQ65" s="48"/>
      <c r="AR65" s="2"/>
      <c r="AS65" s="2"/>
      <c r="AT65" s="48"/>
      <c r="AU65" s="48"/>
      <c r="AV65" s="48"/>
      <c r="AW65" s="2"/>
      <c r="AX65" s="2"/>
      <c r="AY65" s="56"/>
      <c r="AZ65" s="128"/>
      <c r="BA65" s="2"/>
      <c r="BB65" s="2"/>
      <c r="BC65" s="27"/>
      <c r="BD65" s="27"/>
      <c r="BE65" s="27"/>
      <c r="BF65" s="2"/>
      <c r="BG65" s="2"/>
      <c r="BH65" s="58"/>
      <c r="BI65" s="53"/>
      <c r="BJ65" s="2"/>
      <c r="BK65" s="2"/>
    </row>
    <row r="66" spans="1:63" x14ac:dyDescent="0.3">
      <c r="A66" s="1"/>
      <c r="B66" s="2"/>
      <c r="C66" s="122" t="s">
        <v>22</v>
      </c>
      <c r="D66" s="122" t="s">
        <v>56</v>
      </c>
      <c r="E66" s="122"/>
      <c r="F66" s="123"/>
      <c r="G66" s="122"/>
      <c r="H66" s="122"/>
      <c r="I66" s="122"/>
      <c r="J66" s="129">
        <v>0</v>
      </c>
      <c r="K66" s="129">
        <v>0</v>
      </c>
      <c r="L66" s="129">
        <v>0</v>
      </c>
      <c r="M66" s="129">
        <v>0</v>
      </c>
      <c r="N66" s="129">
        <v>0</v>
      </c>
      <c r="O66" s="129">
        <v>0</v>
      </c>
      <c r="P66" s="129">
        <v>0</v>
      </c>
      <c r="Q66" s="129">
        <v>0</v>
      </c>
      <c r="R66" s="129">
        <v>0</v>
      </c>
      <c r="S66" s="129">
        <v>0</v>
      </c>
      <c r="T66" s="129">
        <v>0</v>
      </c>
      <c r="U66" s="129">
        <v>0</v>
      </c>
      <c r="V66" s="129">
        <v>0</v>
      </c>
      <c r="W66" s="129">
        <v>3.5187947913251204E-3</v>
      </c>
      <c r="X66" s="129">
        <v>5.3545412014631907E-2</v>
      </c>
      <c r="Y66" s="129">
        <v>-3.5227079104486483E-2</v>
      </c>
      <c r="Z66" s="129">
        <v>8.9593652808064944E-2</v>
      </c>
      <c r="AA66" s="129">
        <v>0.17115278294667507</v>
      </c>
      <c r="AB66" s="129">
        <v>0.24361177742029988</v>
      </c>
      <c r="AC66" s="129">
        <v>0.38165929910964036</v>
      </c>
      <c r="AD66" s="129">
        <v>0.51463042930001968</v>
      </c>
      <c r="AE66" s="129">
        <v>0.66080691388423962</v>
      </c>
      <c r="AF66" s="129">
        <v>0.87694119090438771</v>
      </c>
      <c r="AG66" s="129">
        <v>1.1890343862891704</v>
      </c>
      <c r="AH66" s="129">
        <v>1.2782328179864022</v>
      </c>
      <c r="AI66" s="129">
        <v>1.391418077662212</v>
      </c>
      <c r="AJ66" s="129">
        <v>1.6608629281533052</v>
      </c>
      <c r="AK66" s="129">
        <v>1.9097186851453438</v>
      </c>
      <c r="AL66" s="129">
        <v>2.1947690870184715</v>
      </c>
      <c r="AM66" s="129">
        <v>2.419251371910379</v>
      </c>
      <c r="AN66" s="2"/>
      <c r="AO66" s="2"/>
      <c r="AP66" s="130">
        <v>0.22448228489190747</v>
      </c>
      <c r="AQ66" s="131">
        <v>0.10228059353472121</v>
      </c>
      <c r="AR66" s="2"/>
      <c r="AS66" s="2"/>
      <c r="AT66" s="131">
        <v>0.79699110586716704</v>
      </c>
      <c r="AU66" s="131">
        <v>0.78742460742976761</v>
      </c>
      <c r="AV66" s="131">
        <v>0.68239743501865324</v>
      </c>
      <c r="AW66" s="2"/>
      <c r="AX66" s="2"/>
      <c r="AY66" s="132">
        <v>-0.10502717241111437</v>
      </c>
      <c r="AZ66" s="133">
        <v>-0.13338060738784063</v>
      </c>
      <c r="BA66" s="2"/>
      <c r="BB66" s="2"/>
      <c r="BC66" s="134">
        <v>0</v>
      </c>
      <c r="BD66" s="134">
        <v>0</v>
      </c>
      <c r="BE66" s="134">
        <v>0</v>
      </c>
      <c r="BF66" s="2"/>
      <c r="BG66" s="2"/>
      <c r="BH66" s="135">
        <v>0</v>
      </c>
      <c r="BI66" s="136">
        <v>0</v>
      </c>
      <c r="BJ66" s="2"/>
      <c r="BK66" s="2"/>
    </row>
    <row r="67" spans="1:63" x14ac:dyDescent="0.3">
      <c r="A67" s="1"/>
      <c r="B67" s="2"/>
      <c r="C67" s="124"/>
      <c r="D67" s="125" t="s">
        <v>57</v>
      </c>
      <c r="E67" s="125"/>
      <c r="F67" s="126"/>
      <c r="G67" s="125"/>
      <c r="H67" s="125"/>
      <c r="I67" s="125"/>
      <c r="J67" s="685">
        <v>0</v>
      </c>
      <c r="K67" s="685">
        <v>0</v>
      </c>
      <c r="L67" s="685">
        <v>0</v>
      </c>
      <c r="M67" s="685">
        <v>0</v>
      </c>
      <c r="N67" s="685">
        <v>0</v>
      </c>
      <c r="O67" s="685">
        <v>0</v>
      </c>
      <c r="P67" s="685">
        <v>0</v>
      </c>
      <c r="Q67" s="685">
        <v>0</v>
      </c>
      <c r="R67" s="685">
        <v>0</v>
      </c>
      <c r="S67" s="685">
        <v>0</v>
      </c>
      <c r="T67" s="685">
        <v>0</v>
      </c>
      <c r="U67" s="685">
        <v>0</v>
      </c>
      <c r="V67" s="685">
        <v>0</v>
      </c>
      <c r="W67" s="685">
        <v>1</v>
      </c>
      <c r="X67" s="685">
        <v>0.90680397673312818</v>
      </c>
      <c r="Y67" s="685">
        <v>-0.62966562045900831</v>
      </c>
      <c r="Z67" s="685">
        <v>0.35171692859457432</v>
      </c>
      <c r="AA67" s="685">
        <v>0.57151496583435779</v>
      </c>
      <c r="AB67" s="685">
        <v>0.59880786948596609</v>
      </c>
      <c r="AC67" s="685">
        <v>0.52236687303800011</v>
      </c>
      <c r="AD67" s="685">
        <v>0.62435490530851256</v>
      </c>
      <c r="AE67" s="685">
        <v>0.63687166784633931</v>
      </c>
      <c r="AF67" s="685">
        <v>0.70812727479859083</v>
      </c>
      <c r="AG67" s="685">
        <v>0.78027086322935757</v>
      </c>
      <c r="AH67" s="685">
        <v>0.8034819611354258</v>
      </c>
      <c r="AI67" s="685">
        <v>0.79334355454213601</v>
      </c>
      <c r="AJ67" s="685">
        <v>0.81827925813871405</v>
      </c>
      <c r="AK67" s="685">
        <v>0.79699110586716704</v>
      </c>
      <c r="AL67" s="685">
        <v>0.78742460742976761</v>
      </c>
      <c r="AM67" s="685">
        <v>0.68239743501865324</v>
      </c>
      <c r="AN67" s="2"/>
      <c r="AO67" s="2"/>
      <c r="AP67" s="137"/>
      <c r="AQ67" s="138"/>
      <c r="AR67" s="2"/>
      <c r="AS67" s="2"/>
      <c r="AT67" s="138"/>
      <c r="AU67" s="138"/>
      <c r="AV67" s="138"/>
      <c r="AW67" s="2"/>
      <c r="AX67" s="2"/>
      <c r="AY67" s="139"/>
      <c r="AZ67" s="140"/>
      <c r="BA67" s="2"/>
      <c r="BB67" s="2"/>
      <c r="BC67" s="141"/>
      <c r="BD67" s="141"/>
      <c r="BE67" s="141"/>
      <c r="BF67" s="2"/>
      <c r="BG67" s="2"/>
      <c r="BH67" s="142"/>
      <c r="BI67" s="143"/>
      <c r="BJ67" s="2"/>
      <c r="BK67" s="2"/>
    </row>
    <row r="68" spans="1:63" x14ac:dyDescent="0.3">
      <c r="A68" s="1"/>
      <c r="B68" s="2"/>
      <c r="C68" s="2" t="s">
        <v>38</v>
      </c>
      <c r="D68" s="2" t="s">
        <v>58</v>
      </c>
      <c r="E68" s="2"/>
      <c r="F68" s="2"/>
      <c r="G68" s="2"/>
      <c r="H68" s="2"/>
      <c r="I68" s="2"/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2"/>
      <c r="AO68" s="2"/>
      <c r="AP68" s="54">
        <v>0</v>
      </c>
      <c r="AQ68" s="55">
        <v>0</v>
      </c>
      <c r="AR68" s="2"/>
      <c r="AS68" s="2"/>
      <c r="AT68" s="55">
        <v>0</v>
      </c>
      <c r="AU68" s="55">
        <v>0</v>
      </c>
      <c r="AV68" s="55">
        <v>0</v>
      </c>
      <c r="AW68" s="2"/>
      <c r="AX68" s="2"/>
      <c r="AY68" s="56">
        <v>0</v>
      </c>
      <c r="AZ68" s="57">
        <v>0</v>
      </c>
      <c r="BA68" s="2"/>
      <c r="BB68" s="2"/>
      <c r="BC68" s="27">
        <v>0</v>
      </c>
      <c r="BD68" s="27">
        <v>0</v>
      </c>
      <c r="BE68" s="27">
        <v>0</v>
      </c>
      <c r="BF68" s="2"/>
      <c r="BG68" s="2"/>
      <c r="BH68" s="58">
        <v>0</v>
      </c>
      <c r="BI68" s="59">
        <v>0</v>
      </c>
      <c r="BJ68" s="2"/>
      <c r="BK68" s="2"/>
    </row>
    <row r="69" spans="1:63" x14ac:dyDescent="0.3">
      <c r="A69" s="1"/>
      <c r="B69" s="2"/>
      <c r="C69" s="122" t="s">
        <v>22</v>
      </c>
      <c r="D69" s="122" t="s">
        <v>59</v>
      </c>
      <c r="E69" s="122"/>
      <c r="F69" s="123"/>
      <c r="G69" s="122"/>
      <c r="H69" s="122"/>
      <c r="I69" s="122"/>
      <c r="J69" s="129">
        <v>0</v>
      </c>
      <c r="K69" s="129">
        <v>0</v>
      </c>
      <c r="L69" s="129">
        <v>0</v>
      </c>
      <c r="M69" s="129">
        <v>0</v>
      </c>
      <c r="N69" s="129">
        <v>0</v>
      </c>
      <c r="O69" s="129">
        <v>0</v>
      </c>
      <c r="P69" s="129">
        <v>0</v>
      </c>
      <c r="Q69" s="129">
        <v>0</v>
      </c>
      <c r="R69" s="129">
        <v>0</v>
      </c>
      <c r="S69" s="129">
        <v>0</v>
      </c>
      <c r="T69" s="129">
        <v>0</v>
      </c>
      <c r="U69" s="129">
        <v>0</v>
      </c>
      <c r="V69" s="129">
        <v>0</v>
      </c>
      <c r="W69" s="129">
        <v>3.5187947913251204E-3</v>
      </c>
      <c r="X69" s="129">
        <v>5.3545412014631907E-2</v>
      </c>
      <c r="Y69" s="129">
        <v>-3.5227079104486483E-2</v>
      </c>
      <c r="Z69" s="129">
        <v>8.9593652808064944E-2</v>
      </c>
      <c r="AA69" s="129">
        <v>0.17115278294667507</v>
      </c>
      <c r="AB69" s="129">
        <v>0.24361177742029988</v>
      </c>
      <c r="AC69" s="129">
        <v>0.38165929910964036</v>
      </c>
      <c r="AD69" s="129">
        <v>0.51463042930001968</v>
      </c>
      <c r="AE69" s="129">
        <v>0.66080691388423962</v>
      </c>
      <c r="AF69" s="129">
        <v>0.87694119090438771</v>
      </c>
      <c r="AG69" s="129">
        <v>1.1890343862891704</v>
      </c>
      <c r="AH69" s="129">
        <v>1.2782328179864022</v>
      </c>
      <c r="AI69" s="129">
        <v>1.391418077662212</v>
      </c>
      <c r="AJ69" s="129">
        <v>1.6608629281533052</v>
      </c>
      <c r="AK69" s="129">
        <v>1.9097186851453438</v>
      </c>
      <c r="AL69" s="129">
        <v>2.1947690870184715</v>
      </c>
      <c r="AM69" s="129">
        <v>2.419251371910379</v>
      </c>
      <c r="AN69" s="2"/>
      <c r="AO69" s="2"/>
      <c r="AP69" s="130">
        <v>0.22448228489190747</v>
      </c>
      <c r="AQ69" s="131">
        <v>0.10228059353472121</v>
      </c>
      <c r="AR69" s="2"/>
      <c r="AS69" s="2"/>
      <c r="AT69" s="131">
        <v>0.79699110586716704</v>
      </c>
      <c r="AU69" s="131">
        <v>0.78742460742976761</v>
      </c>
      <c r="AV69" s="131">
        <v>0.68239743501865324</v>
      </c>
      <c r="AW69" s="2"/>
      <c r="AX69" s="2"/>
      <c r="AY69" s="132">
        <v>-0.10502717241111437</v>
      </c>
      <c r="AZ69" s="133">
        <v>-0.13338060738784063</v>
      </c>
      <c r="BA69" s="2"/>
      <c r="BB69" s="2"/>
      <c r="BC69" s="134">
        <v>0</v>
      </c>
      <c r="BD69" s="134">
        <v>0</v>
      </c>
      <c r="BE69" s="134">
        <v>0</v>
      </c>
      <c r="BF69" s="2"/>
      <c r="BG69" s="2"/>
      <c r="BH69" s="135">
        <v>0</v>
      </c>
      <c r="BI69" s="136">
        <v>0</v>
      </c>
      <c r="BJ69" s="2"/>
      <c r="BK69" s="2"/>
    </row>
    <row r="70" spans="1:63" x14ac:dyDescent="0.3">
      <c r="A70" s="1"/>
      <c r="B70" s="2"/>
      <c r="C70" s="124"/>
      <c r="D70" s="125" t="s">
        <v>60</v>
      </c>
      <c r="E70" s="125"/>
      <c r="F70" s="126"/>
      <c r="G70" s="125"/>
      <c r="H70" s="125"/>
      <c r="I70" s="125"/>
      <c r="J70" s="685">
        <v>0</v>
      </c>
      <c r="K70" s="685">
        <v>0</v>
      </c>
      <c r="L70" s="685">
        <v>0</v>
      </c>
      <c r="M70" s="685">
        <v>0</v>
      </c>
      <c r="N70" s="685">
        <v>0</v>
      </c>
      <c r="O70" s="685">
        <v>0</v>
      </c>
      <c r="P70" s="685">
        <v>0</v>
      </c>
      <c r="Q70" s="685">
        <v>0</v>
      </c>
      <c r="R70" s="685">
        <v>0</v>
      </c>
      <c r="S70" s="685">
        <v>0</v>
      </c>
      <c r="T70" s="685">
        <v>0</v>
      </c>
      <c r="U70" s="685">
        <v>0</v>
      </c>
      <c r="V70" s="685">
        <v>0</v>
      </c>
      <c r="W70" s="685">
        <v>1</v>
      </c>
      <c r="X70" s="685">
        <v>0.90680397673312818</v>
      </c>
      <c r="Y70" s="685">
        <v>-0.62966562045900831</v>
      </c>
      <c r="Z70" s="685">
        <v>0.35171692859457432</v>
      </c>
      <c r="AA70" s="685">
        <v>0.57151496583435779</v>
      </c>
      <c r="AB70" s="685">
        <v>0.59880786948596609</v>
      </c>
      <c r="AC70" s="685">
        <v>0.52236687303800011</v>
      </c>
      <c r="AD70" s="685">
        <v>0.62435490530851256</v>
      </c>
      <c r="AE70" s="685">
        <v>0.63687166784633931</v>
      </c>
      <c r="AF70" s="685">
        <v>0.70812727479859083</v>
      </c>
      <c r="AG70" s="685">
        <v>0.78027086322935757</v>
      </c>
      <c r="AH70" s="685">
        <v>0.8034819611354258</v>
      </c>
      <c r="AI70" s="685">
        <v>0.79334355454213601</v>
      </c>
      <c r="AJ70" s="685">
        <v>0.81827925813871405</v>
      </c>
      <c r="AK70" s="685">
        <v>0.79699110586716704</v>
      </c>
      <c r="AL70" s="685">
        <v>0.78742460742976761</v>
      </c>
      <c r="AM70" s="685">
        <v>0.68239743501865324</v>
      </c>
      <c r="AN70" s="2"/>
      <c r="AO70" s="2"/>
      <c r="AP70" s="137"/>
      <c r="AQ70" s="138"/>
      <c r="AR70" s="2"/>
      <c r="AS70" s="2"/>
      <c r="AT70" s="138"/>
      <c r="AU70" s="138"/>
      <c r="AV70" s="138"/>
      <c r="AW70" s="2"/>
      <c r="AX70" s="2"/>
      <c r="AY70" s="139"/>
      <c r="AZ70" s="140"/>
      <c r="BA70" s="2"/>
      <c r="BB70" s="2"/>
      <c r="BC70" s="141"/>
      <c r="BD70" s="141"/>
      <c r="BE70" s="141"/>
      <c r="BF70" s="2"/>
      <c r="BG70" s="2"/>
      <c r="BH70" s="142"/>
      <c r="BI70" s="143"/>
      <c r="BJ70" s="2"/>
      <c r="BK70" s="2"/>
    </row>
    <row r="71" spans="1:63" x14ac:dyDescent="0.3">
      <c r="A71" s="1"/>
      <c r="B71" s="2"/>
      <c r="C71" s="2" t="s">
        <v>38</v>
      </c>
      <c r="D71" s="2" t="s">
        <v>61</v>
      </c>
      <c r="E71" s="2"/>
      <c r="F71" s="2"/>
      <c r="G71" s="2"/>
      <c r="H71" s="2"/>
      <c r="I71" s="2"/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2"/>
      <c r="AO71" s="2"/>
      <c r="AP71" s="54">
        <v>0</v>
      </c>
      <c r="AQ71" s="55">
        <v>0</v>
      </c>
      <c r="AR71" s="2"/>
      <c r="AS71" s="2"/>
      <c r="AT71" s="55">
        <v>0</v>
      </c>
      <c r="AU71" s="55">
        <v>0</v>
      </c>
      <c r="AV71" s="55">
        <v>0</v>
      </c>
      <c r="AW71" s="2"/>
      <c r="AX71" s="2"/>
      <c r="AY71" s="56">
        <v>0</v>
      </c>
      <c r="AZ71" s="57">
        <v>0</v>
      </c>
      <c r="BA71" s="2"/>
      <c r="BB71" s="2"/>
      <c r="BC71" s="27">
        <v>0</v>
      </c>
      <c r="BD71" s="27">
        <v>0</v>
      </c>
      <c r="BE71" s="27">
        <v>0</v>
      </c>
      <c r="BF71" s="2"/>
      <c r="BG71" s="2"/>
      <c r="BH71" s="58">
        <v>0</v>
      </c>
      <c r="BI71" s="59">
        <v>0</v>
      </c>
      <c r="BJ71" s="2"/>
      <c r="BK71" s="2"/>
    </row>
    <row r="72" spans="1:63" x14ac:dyDescent="0.3">
      <c r="A72" s="1"/>
      <c r="B72" s="2"/>
      <c r="C72" s="2" t="s">
        <v>38</v>
      </c>
      <c r="D72" s="2" t="s">
        <v>62</v>
      </c>
      <c r="E72" s="2"/>
      <c r="F72" s="2"/>
      <c r="G72" s="2"/>
      <c r="H72" s="2"/>
      <c r="I72" s="2"/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-3.6212556475567433E-3</v>
      </c>
      <c r="Z72" s="10">
        <v>0</v>
      </c>
      <c r="AA72" s="10">
        <v>-3.9210391869721759E-3</v>
      </c>
      <c r="AB72" s="10">
        <v>-9.8485281679629843E-3</v>
      </c>
      <c r="AC72" s="10">
        <v>-8.9721604425135049E-3</v>
      </c>
      <c r="AD72" s="10">
        <v>-2.3036754698101354E-2</v>
      </c>
      <c r="AE72" s="10">
        <v>-1.8401001215907528E-2</v>
      </c>
      <c r="AF72" s="10">
        <v>-1.7414780123672733E-2</v>
      </c>
      <c r="AG72" s="10">
        <v>-1.8014649791698582E-2</v>
      </c>
      <c r="AH72" s="10">
        <v>-1.8230322630846892E-2</v>
      </c>
      <c r="AI72" s="10">
        <v>-1.7943937682456321E-2</v>
      </c>
      <c r="AJ72" s="10">
        <v>-2.3394250088992603E-2</v>
      </c>
      <c r="AK72" s="10">
        <v>-1.8049558212838348E-2</v>
      </c>
      <c r="AL72" s="10">
        <v>-3.1222126775270427E-2</v>
      </c>
      <c r="AM72" s="10">
        <v>-1.7111509547949891E-2</v>
      </c>
      <c r="AN72" s="2"/>
      <c r="AO72" s="2"/>
      <c r="AP72" s="54">
        <v>1.4110617227320536E-2</v>
      </c>
      <c r="AQ72" s="55">
        <v>0.4519428586298897</v>
      </c>
      <c r="AR72" s="2"/>
      <c r="AS72" s="2"/>
      <c r="AT72" s="55">
        <v>-7.5326996967456554E-3</v>
      </c>
      <c r="AU72" s="55">
        <v>-1.1201666300365948E-2</v>
      </c>
      <c r="AV72" s="55">
        <v>-4.8266378435893962E-3</v>
      </c>
      <c r="AW72" s="2"/>
      <c r="AX72" s="2"/>
      <c r="AY72" s="56">
        <v>6.3750284567765519E-3</v>
      </c>
      <c r="AZ72" s="57">
        <v>0.56911429834044291</v>
      </c>
      <c r="BA72" s="2"/>
      <c r="BB72" s="2"/>
      <c r="BC72" s="27">
        <v>0</v>
      </c>
      <c r="BD72" s="27">
        <v>0</v>
      </c>
      <c r="BE72" s="27">
        <v>0</v>
      </c>
      <c r="BF72" s="2"/>
      <c r="BG72" s="2"/>
      <c r="BH72" s="58">
        <v>0</v>
      </c>
      <c r="BI72" s="59">
        <v>0</v>
      </c>
      <c r="BJ72" s="2"/>
      <c r="BK72" s="2"/>
    </row>
    <row r="73" spans="1:63" x14ac:dyDescent="0.3">
      <c r="A73" s="1"/>
      <c r="B73" s="2"/>
      <c r="C73" s="2" t="s">
        <v>38</v>
      </c>
      <c r="D73" s="2" t="s">
        <v>63</v>
      </c>
      <c r="E73" s="2"/>
      <c r="F73" s="2"/>
      <c r="G73" s="2"/>
      <c r="H73" s="2"/>
      <c r="I73" s="2"/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2"/>
      <c r="AO73" s="2"/>
      <c r="AP73" s="54">
        <v>0</v>
      </c>
      <c r="AQ73" s="55">
        <v>0</v>
      </c>
      <c r="AR73" s="2"/>
      <c r="AS73" s="2"/>
      <c r="AT73" s="55">
        <v>0</v>
      </c>
      <c r="AU73" s="55">
        <v>0</v>
      </c>
      <c r="AV73" s="55">
        <v>0</v>
      </c>
      <c r="AW73" s="2"/>
      <c r="AX73" s="2"/>
      <c r="AY73" s="56">
        <v>0</v>
      </c>
      <c r="AZ73" s="57">
        <v>0</v>
      </c>
      <c r="BA73" s="2"/>
      <c r="BB73" s="2"/>
      <c r="BC73" s="27">
        <v>0</v>
      </c>
      <c r="BD73" s="27">
        <v>0</v>
      </c>
      <c r="BE73" s="27">
        <v>0</v>
      </c>
      <c r="BF73" s="2"/>
      <c r="BG73" s="2"/>
      <c r="BH73" s="58">
        <v>0</v>
      </c>
      <c r="BI73" s="59">
        <v>0</v>
      </c>
      <c r="BJ73" s="2"/>
      <c r="BK73" s="2"/>
    </row>
    <row r="74" spans="1:63" x14ac:dyDescent="0.3">
      <c r="A74" s="1"/>
      <c r="B74" s="2"/>
      <c r="C74" s="2" t="s">
        <v>38</v>
      </c>
      <c r="D74" s="2" t="s">
        <v>64</v>
      </c>
      <c r="E74" s="2"/>
      <c r="F74" s="2"/>
      <c r="G74" s="2"/>
      <c r="H74" s="2"/>
      <c r="I74" s="2"/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2"/>
      <c r="AO74" s="2"/>
      <c r="AP74" s="54">
        <v>0</v>
      </c>
      <c r="AQ74" s="55">
        <v>0</v>
      </c>
      <c r="AR74" s="2"/>
      <c r="AS74" s="2"/>
      <c r="AT74" s="55">
        <v>0</v>
      </c>
      <c r="AU74" s="55">
        <v>0</v>
      </c>
      <c r="AV74" s="55">
        <v>0</v>
      </c>
      <c r="AW74" s="2"/>
      <c r="AX74" s="2"/>
      <c r="AY74" s="56">
        <v>0</v>
      </c>
      <c r="AZ74" s="57">
        <v>0</v>
      </c>
      <c r="BA74" s="2"/>
      <c r="BB74" s="2"/>
      <c r="BC74" s="27">
        <v>0</v>
      </c>
      <c r="BD74" s="27">
        <v>0</v>
      </c>
      <c r="BE74" s="27">
        <v>0</v>
      </c>
      <c r="BF74" s="2"/>
      <c r="BG74" s="2"/>
      <c r="BH74" s="58">
        <v>0</v>
      </c>
      <c r="BI74" s="59">
        <v>0</v>
      </c>
      <c r="BJ74" s="2"/>
      <c r="BK74" s="2"/>
    </row>
    <row r="75" spans="1:63" x14ac:dyDescent="0.3">
      <c r="A75" s="1"/>
      <c r="B75" s="2"/>
      <c r="C75" s="2" t="s">
        <v>38</v>
      </c>
      <c r="D75" s="2" t="s">
        <v>65</v>
      </c>
      <c r="E75" s="2"/>
      <c r="F75" s="2"/>
      <c r="G75" s="2"/>
      <c r="H75" s="2"/>
      <c r="I75" s="2"/>
      <c r="J75" s="10">
        <v>3.5153634077939616E-5</v>
      </c>
      <c r="K75" s="10">
        <v>3.5153634077939616E-5</v>
      </c>
      <c r="L75" s="10">
        <v>3.5153634077939616E-5</v>
      </c>
      <c r="M75" s="10">
        <v>3.5153634077939616E-5</v>
      </c>
      <c r="N75" s="10">
        <v>3.5153634077939616E-5</v>
      </c>
      <c r="O75" s="10">
        <v>3.5153634077939616E-5</v>
      </c>
      <c r="P75" s="10">
        <v>3.5153634077939616E-5</v>
      </c>
      <c r="Q75" s="10">
        <v>3.5153634077939616E-5</v>
      </c>
      <c r="R75" s="10">
        <v>3.5153634077939616E-5</v>
      </c>
      <c r="S75" s="10">
        <v>3.5153634077939616E-5</v>
      </c>
      <c r="T75" s="10">
        <v>3.5153634077939616E-5</v>
      </c>
      <c r="U75" s="10">
        <v>3.5153634077939616E-5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2"/>
      <c r="AO75" s="2"/>
      <c r="AP75" s="54">
        <v>0</v>
      </c>
      <c r="AQ75" s="55">
        <v>0</v>
      </c>
      <c r="AR75" s="2"/>
      <c r="AS75" s="2"/>
      <c r="AT75" s="55">
        <v>0</v>
      </c>
      <c r="AU75" s="55">
        <v>0</v>
      </c>
      <c r="AV75" s="55">
        <v>0</v>
      </c>
      <c r="AW75" s="2"/>
      <c r="AX75" s="2"/>
      <c r="AY75" s="56">
        <v>0</v>
      </c>
      <c r="AZ75" s="57">
        <v>0</v>
      </c>
      <c r="BA75" s="2"/>
      <c r="BB75" s="2"/>
      <c r="BC75" s="27">
        <v>0</v>
      </c>
      <c r="BD75" s="27">
        <v>0</v>
      </c>
      <c r="BE75" s="27">
        <v>0</v>
      </c>
      <c r="BF75" s="2"/>
      <c r="BG75" s="2"/>
      <c r="BH75" s="58">
        <v>0</v>
      </c>
      <c r="BI75" s="59">
        <v>0</v>
      </c>
      <c r="BJ75" s="2"/>
      <c r="BK75" s="2"/>
    </row>
    <row r="76" spans="1:63" x14ac:dyDescent="0.3">
      <c r="A76" s="1"/>
      <c r="B76" s="2"/>
      <c r="C76" s="89" t="s">
        <v>22</v>
      </c>
      <c r="D76" s="90" t="s">
        <v>66</v>
      </c>
      <c r="E76" s="90"/>
      <c r="F76" s="90"/>
      <c r="G76" s="90"/>
      <c r="H76" s="90"/>
      <c r="I76" s="90"/>
      <c r="J76" s="144">
        <v>3.5153634077939616E-5</v>
      </c>
      <c r="K76" s="144">
        <v>3.5153634077939616E-5</v>
      </c>
      <c r="L76" s="144">
        <v>3.5153634077939616E-5</v>
      </c>
      <c r="M76" s="144">
        <v>3.5153634077939616E-5</v>
      </c>
      <c r="N76" s="144">
        <v>3.5153634077939616E-5</v>
      </c>
      <c r="O76" s="144">
        <v>3.5153634077939616E-5</v>
      </c>
      <c r="P76" s="144">
        <v>3.5153634077939616E-5</v>
      </c>
      <c r="Q76" s="144">
        <v>3.5153634077939616E-5</v>
      </c>
      <c r="R76" s="144">
        <v>3.5153634077939616E-5</v>
      </c>
      <c r="S76" s="144">
        <v>3.5153634077939616E-5</v>
      </c>
      <c r="T76" s="144">
        <v>3.5153634077939616E-5</v>
      </c>
      <c r="U76" s="144">
        <v>3.5153634077939616E-5</v>
      </c>
      <c r="V76" s="144">
        <v>0</v>
      </c>
      <c r="W76" s="144">
        <v>3.5187947913251204E-3</v>
      </c>
      <c r="X76" s="144">
        <v>5.3545412014631907E-2</v>
      </c>
      <c r="Y76" s="144">
        <v>-3.8848334752043225E-2</v>
      </c>
      <c r="Z76" s="144">
        <v>8.9593652808064944E-2</v>
      </c>
      <c r="AA76" s="144">
        <v>0.1672317437597029</v>
      </c>
      <c r="AB76" s="144">
        <v>0.23376324925233691</v>
      </c>
      <c r="AC76" s="144">
        <v>0.37268713866712688</v>
      </c>
      <c r="AD76" s="144">
        <v>0.49159367460191833</v>
      </c>
      <c r="AE76" s="144">
        <v>0.64240591266833214</v>
      </c>
      <c r="AF76" s="144">
        <v>0.85952641078071501</v>
      </c>
      <c r="AG76" s="144">
        <v>1.1710197364974717</v>
      </c>
      <c r="AH76" s="144">
        <v>1.2600024953555553</v>
      </c>
      <c r="AI76" s="144">
        <v>1.3734741399797556</v>
      </c>
      <c r="AJ76" s="144">
        <v>1.6374686780643126</v>
      </c>
      <c r="AK76" s="144">
        <v>1.8916691269325054</v>
      </c>
      <c r="AL76" s="144">
        <v>2.1635469602432011</v>
      </c>
      <c r="AM76" s="144">
        <v>2.402139862362429</v>
      </c>
      <c r="AN76" s="2"/>
      <c r="AO76" s="2"/>
      <c r="AP76" s="95">
        <v>0.2385929021192279</v>
      </c>
      <c r="AQ76" s="96">
        <v>0.1102785872012725</v>
      </c>
      <c r="AR76" s="2"/>
      <c r="AS76" s="2"/>
      <c r="AT76" s="97">
        <v>0.7894584061704214</v>
      </c>
      <c r="AU76" s="98">
        <v>0.77622294112940171</v>
      </c>
      <c r="AV76" s="96">
        <v>0.67757079717506385</v>
      </c>
      <c r="AW76" s="2"/>
      <c r="AX76" s="2"/>
      <c r="AY76" s="99">
        <v>-9.8652143954337856E-2</v>
      </c>
      <c r="AZ76" s="100">
        <v>-0.12709253840243284</v>
      </c>
      <c r="BA76" s="2"/>
      <c r="BB76" s="2"/>
      <c r="BC76" s="101">
        <v>0</v>
      </c>
      <c r="BD76" s="102">
        <v>0</v>
      </c>
      <c r="BE76" s="103">
        <v>0</v>
      </c>
      <c r="BF76" s="2"/>
      <c r="BG76" s="2"/>
      <c r="BH76" s="104">
        <v>0</v>
      </c>
      <c r="BI76" s="105">
        <v>0</v>
      </c>
      <c r="BJ76" s="2"/>
      <c r="BK76" s="2"/>
    </row>
    <row r="77" spans="1:63" x14ac:dyDescent="0.3">
      <c r="A77" s="1"/>
      <c r="B77" s="2"/>
      <c r="C77" s="91"/>
      <c r="D77" s="92" t="s">
        <v>67</v>
      </c>
      <c r="E77" s="93"/>
      <c r="F77" s="93"/>
      <c r="G77" s="93"/>
      <c r="H77" s="93"/>
      <c r="I77" s="93"/>
      <c r="J77" s="686">
        <v>0</v>
      </c>
      <c r="K77" s="686">
        <v>0</v>
      </c>
      <c r="L77" s="686">
        <v>0</v>
      </c>
      <c r="M77" s="686">
        <v>0</v>
      </c>
      <c r="N77" s="686">
        <v>0</v>
      </c>
      <c r="O77" s="686">
        <v>0</v>
      </c>
      <c r="P77" s="686">
        <v>0</v>
      </c>
      <c r="Q77" s="686">
        <v>0</v>
      </c>
      <c r="R77" s="686">
        <v>0</v>
      </c>
      <c r="S77" s="686">
        <v>0</v>
      </c>
      <c r="T77" s="686">
        <v>0</v>
      </c>
      <c r="U77" s="686">
        <v>0</v>
      </c>
      <c r="V77" s="686">
        <v>0</v>
      </c>
      <c r="W77" s="686">
        <v>1</v>
      </c>
      <c r="X77" s="686">
        <v>0.90680397673312818</v>
      </c>
      <c r="Y77" s="686">
        <v>-0.69439367177987699</v>
      </c>
      <c r="Z77" s="686">
        <v>0.35171692859457432</v>
      </c>
      <c r="AA77" s="686">
        <v>0.5584217952858207</v>
      </c>
      <c r="AB77" s="686">
        <v>0.57459977810270024</v>
      </c>
      <c r="AC77" s="686">
        <v>0.51008691705190312</v>
      </c>
      <c r="AD77" s="686">
        <v>0.59640647867211671</v>
      </c>
      <c r="AE77" s="686">
        <v>0.61913717371774046</v>
      </c>
      <c r="AF77" s="686">
        <v>0.69406489419872963</v>
      </c>
      <c r="AG77" s="686">
        <v>0.76844924855964958</v>
      </c>
      <c r="AH77" s="686">
        <v>0.79202259694648336</v>
      </c>
      <c r="AI77" s="686">
        <v>0.78311247624006264</v>
      </c>
      <c r="AJ77" s="686">
        <v>0.80675330420053015</v>
      </c>
      <c r="AK77" s="686">
        <v>0.7894584061704214</v>
      </c>
      <c r="AL77" s="686">
        <v>0.77622294112940171</v>
      </c>
      <c r="AM77" s="686">
        <v>0.67757079717506385</v>
      </c>
      <c r="AN77" s="2"/>
      <c r="AO77" s="2"/>
      <c r="AP77" s="106"/>
      <c r="AQ77" s="107"/>
      <c r="AR77" s="2"/>
      <c r="AS77" s="2"/>
      <c r="AT77" s="108"/>
      <c r="AU77" s="109"/>
      <c r="AV77" s="107"/>
      <c r="AW77" s="2"/>
      <c r="AX77" s="2"/>
      <c r="AY77" s="110"/>
      <c r="AZ77" s="111"/>
      <c r="BA77" s="2"/>
      <c r="BB77" s="2"/>
      <c r="BC77" s="112"/>
      <c r="BD77" s="113"/>
      <c r="BE77" s="114"/>
      <c r="BF77" s="2"/>
      <c r="BG77" s="2"/>
      <c r="BH77" s="115"/>
      <c r="BI77" s="116"/>
      <c r="BJ77" s="2"/>
      <c r="BK77" s="2"/>
    </row>
    <row r="78" spans="1:63" x14ac:dyDescent="0.3">
      <c r="A78" s="1"/>
      <c r="B78" s="2"/>
      <c r="C78" s="2" t="s">
        <v>38</v>
      </c>
      <c r="D78" s="2" t="s">
        <v>68</v>
      </c>
      <c r="E78" s="2"/>
      <c r="F78" s="2"/>
      <c r="G78" s="2"/>
      <c r="H78" s="2"/>
      <c r="I78" s="2"/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-8.0830518272205776E-3</v>
      </c>
      <c r="AB78" s="10">
        <v>-1.9888137448382224E-2</v>
      </c>
      <c r="AC78" s="10">
        <v>-1.9851945668710892E-2</v>
      </c>
      <c r="AD78" s="10">
        <v>-5.3647631932284029E-2</v>
      </c>
      <c r="AE78" s="10">
        <v>-8.7520668901765866E-2</v>
      </c>
      <c r="AF78" s="10">
        <v>-4.3391803109063577E-2</v>
      </c>
      <c r="AG78" s="10">
        <v>-4.3279352708906815E-2</v>
      </c>
      <c r="AH78" s="10">
        <v>-6.0513664880217095E-2</v>
      </c>
      <c r="AI78" s="10">
        <v>-4.9614255676011382E-2</v>
      </c>
      <c r="AJ78" s="10">
        <v>-7.2549686053870174E-2</v>
      </c>
      <c r="AK78" s="10">
        <v>-6.8752982938910287E-2</v>
      </c>
      <c r="AL78" s="10">
        <v>-3.4083127665156109E-2</v>
      </c>
      <c r="AM78" s="10">
        <v>-4.1376703527619456E-2</v>
      </c>
      <c r="AN78" s="2"/>
      <c r="AO78" s="2"/>
      <c r="AP78" s="54">
        <v>-7.2935758624633473E-3</v>
      </c>
      <c r="AQ78" s="55">
        <v>-0.21399373713932135</v>
      </c>
      <c r="AR78" s="2"/>
      <c r="AS78" s="2"/>
      <c r="AT78" s="55">
        <v>-2.8692977835098384E-2</v>
      </c>
      <c r="AU78" s="55">
        <v>-1.2228117108288909E-2</v>
      </c>
      <c r="AV78" s="55">
        <v>-1.1671113090856089E-2</v>
      </c>
      <c r="AW78" s="2"/>
      <c r="AX78" s="2"/>
      <c r="AY78" s="56">
        <v>5.5700401743282064E-4</v>
      </c>
      <c r="AZ78" s="57">
        <v>4.555108627928104E-2</v>
      </c>
      <c r="BA78" s="2"/>
      <c r="BB78" s="2"/>
      <c r="BC78" s="27">
        <v>0</v>
      </c>
      <c r="BD78" s="27">
        <v>0</v>
      </c>
      <c r="BE78" s="27">
        <v>0</v>
      </c>
      <c r="BF78" s="2"/>
      <c r="BG78" s="2"/>
      <c r="BH78" s="58">
        <v>0</v>
      </c>
      <c r="BI78" s="59">
        <v>0</v>
      </c>
      <c r="BJ78" s="2"/>
      <c r="BK78" s="2"/>
    </row>
    <row r="79" spans="1:63" x14ac:dyDescent="0.3">
      <c r="A79" s="1"/>
      <c r="B79" s="2"/>
      <c r="C79" s="122" t="s">
        <v>22</v>
      </c>
      <c r="D79" s="122" t="s">
        <v>69</v>
      </c>
      <c r="E79" s="122"/>
      <c r="F79" s="123"/>
      <c r="G79" s="122"/>
      <c r="H79" s="122"/>
      <c r="I79" s="122"/>
      <c r="J79" s="129">
        <v>3.5153634077939616E-5</v>
      </c>
      <c r="K79" s="129">
        <v>3.5153634077939616E-5</v>
      </c>
      <c r="L79" s="129">
        <v>3.5153634077939616E-5</v>
      </c>
      <c r="M79" s="129">
        <v>3.5153634077939616E-5</v>
      </c>
      <c r="N79" s="129">
        <v>3.5153634077939616E-5</v>
      </c>
      <c r="O79" s="129">
        <v>3.5153634077939616E-5</v>
      </c>
      <c r="P79" s="129">
        <v>3.5153634077939616E-5</v>
      </c>
      <c r="Q79" s="129">
        <v>3.5153634077939616E-5</v>
      </c>
      <c r="R79" s="129">
        <v>3.5153634077939616E-5</v>
      </c>
      <c r="S79" s="129">
        <v>3.5153634077939616E-5</v>
      </c>
      <c r="T79" s="129">
        <v>3.5153634077939616E-5</v>
      </c>
      <c r="U79" s="129">
        <v>3.5153634077939616E-5</v>
      </c>
      <c r="V79" s="129">
        <v>0</v>
      </c>
      <c r="W79" s="129">
        <v>3.5187947913251204E-3</v>
      </c>
      <c r="X79" s="129">
        <v>5.3545412014631907E-2</v>
      </c>
      <c r="Y79" s="129">
        <v>-3.8848334752043225E-2</v>
      </c>
      <c r="Z79" s="129">
        <v>8.9593652808064944E-2</v>
      </c>
      <c r="AA79" s="129">
        <v>0.15914869193248232</v>
      </c>
      <c r="AB79" s="129">
        <v>0.21387511180395469</v>
      </c>
      <c r="AC79" s="129">
        <v>0.35283519299841598</v>
      </c>
      <c r="AD79" s="129">
        <v>0.43794604266963433</v>
      </c>
      <c r="AE79" s="129">
        <v>0.55488524376656623</v>
      </c>
      <c r="AF79" s="129">
        <v>0.81613460767165147</v>
      </c>
      <c r="AG79" s="129">
        <v>1.1277403837885649</v>
      </c>
      <c r="AH79" s="129">
        <v>1.1994888304753382</v>
      </c>
      <c r="AI79" s="129">
        <v>1.3238598843037443</v>
      </c>
      <c r="AJ79" s="129">
        <v>1.5649189920104425</v>
      </c>
      <c r="AK79" s="129">
        <v>1.8229161439935953</v>
      </c>
      <c r="AL79" s="129">
        <v>2.1294638325780451</v>
      </c>
      <c r="AM79" s="129">
        <v>2.3607631588348097</v>
      </c>
      <c r="AN79" s="2"/>
      <c r="AO79" s="2"/>
      <c r="AP79" s="130">
        <v>0.23129932625676464</v>
      </c>
      <c r="AQ79" s="131">
        <v>0.10861857464690586</v>
      </c>
      <c r="AR79" s="2"/>
      <c r="AS79" s="2"/>
      <c r="AT79" s="131">
        <v>0.76076542833532301</v>
      </c>
      <c r="AU79" s="131">
        <v>0.76399482402111285</v>
      </c>
      <c r="AV79" s="131">
        <v>0.66589968408420774</v>
      </c>
      <c r="AW79" s="2"/>
      <c r="AX79" s="2"/>
      <c r="AY79" s="132">
        <v>-9.8095139936905107E-2</v>
      </c>
      <c r="AZ79" s="133">
        <v>-0.12839764989585095</v>
      </c>
      <c r="BA79" s="2"/>
      <c r="BB79" s="2"/>
      <c r="BC79" s="134">
        <v>0</v>
      </c>
      <c r="BD79" s="134">
        <v>0</v>
      </c>
      <c r="BE79" s="134">
        <v>0</v>
      </c>
      <c r="BF79" s="2"/>
      <c r="BG79" s="2"/>
      <c r="BH79" s="135">
        <v>0</v>
      </c>
      <c r="BI79" s="136">
        <v>0</v>
      </c>
      <c r="BJ79" s="2"/>
      <c r="BK79" s="2"/>
    </row>
    <row r="80" spans="1:63" x14ac:dyDescent="0.3">
      <c r="A80" s="1"/>
      <c r="B80" s="2"/>
      <c r="C80" s="124"/>
      <c r="D80" s="125" t="s">
        <v>70</v>
      </c>
      <c r="E80" s="125"/>
      <c r="F80" s="126"/>
      <c r="G80" s="125"/>
      <c r="H80" s="125"/>
      <c r="I80" s="125"/>
      <c r="J80" s="685">
        <v>0</v>
      </c>
      <c r="K80" s="685">
        <v>0</v>
      </c>
      <c r="L80" s="685">
        <v>0</v>
      </c>
      <c r="M80" s="685">
        <v>0</v>
      </c>
      <c r="N80" s="685">
        <v>0</v>
      </c>
      <c r="O80" s="685">
        <v>0</v>
      </c>
      <c r="P80" s="685">
        <v>0</v>
      </c>
      <c r="Q80" s="685">
        <v>0</v>
      </c>
      <c r="R80" s="685">
        <v>0</v>
      </c>
      <c r="S80" s="685">
        <v>0</v>
      </c>
      <c r="T80" s="685">
        <v>0</v>
      </c>
      <c r="U80" s="685">
        <v>0</v>
      </c>
      <c r="V80" s="685">
        <v>0</v>
      </c>
      <c r="W80" s="685">
        <v>1</v>
      </c>
      <c r="X80" s="685">
        <v>0.90680397673312818</v>
      </c>
      <c r="Y80" s="685">
        <v>-0.69439367177987699</v>
      </c>
      <c r="Z80" s="685">
        <v>0.35171692859457432</v>
      </c>
      <c r="AA80" s="685">
        <v>0.53143079339068577</v>
      </c>
      <c r="AB80" s="685">
        <v>0.52571391002349366</v>
      </c>
      <c r="AC80" s="685">
        <v>0.482916090068579</v>
      </c>
      <c r="AD80" s="685">
        <v>0.53132062239916777</v>
      </c>
      <c r="AE80" s="685">
        <v>0.53478661199789246</v>
      </c>
      <c r="AF80" s="685">
        <v>0.6590261486101805</v>
      </c>
      <c r="AG80" s="685">
        <v>0.74004837278382163</v>
      </c>
      <c r="AH80" s="685">
        <v>0.75398442623980222</v>
      </c>
      <c r="AI80" s="685">
        <v>0.75482396210770231</v>
      </c>
      <c r="AJ80" s="685">
        <v>0.77100929289409093</v>
      </c>
      <c r="AK80" s="685">
        <v>0.76076542833532301</v>
      </c>
      <c r="AL80" s="685">
        <v>0.76399482402111285</v>
      </c>
      <c r="AM80" s="685">
        <v>0.66589968408420774</v>
      </c>
      <c r="AN80" s="2"/>
      <c r="AO80" s="2"/>
      <c r="AP80" s="137"/>
      <c r="AQ80" s="138"/>
      <c r="AR80" s="2"/>
      <c r="AS80" s="2"/>
      <c r="AT80" s="138"/>
      <c r="AU80" s="138"/>
      <c r="AV80" s="138"/>
      <c r="AW80" s="2"/>
      <c r="AX80" s="2"/>
      <c r="AY80" s="139"/>
      <c r="AZ80" s="140"/>
      <c r="BA80" s="2"/>
      <c r="BB80" s="2"/>
      <c r="BC80" s="141"/>
      <c r="BD80" s="141"/>
      <c r="BE80" s="141"/>
      <c r="BF80" s="2"/>
      <c r="BG80" s="2"/>
      <c r="BH80" s="142"/>
      <c r="BI80" s="143"/>
      <c r="BJ80" s="2"/>
      <c r="BK80" s="2"/>
    </row>
    <row r="81" spans="1:63" x14ac:dyDescent="0.3">
      <c r="A81" s="1"/>
      <c r="B81" s="2"/>
      <c r="C81" s="2" t="s">
        <v>38</v>
      </c>
      <c r="D81" s="2" t="s">
        <v>71</v>
      </c>
      <c r="E81" s="2"/>
      <c r="F81" s="2"/>
      <c r="G81" s="2"/>
      <c r="H81" s="2"/>
      <c r="I81" s="2"/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-5.4790120126402457E-3</v>
      </c>
      <c r="AB81" s="10">
        <v>-6.1307666793810828E-3</v>
      </c>
      <c r="AC81" s="10">
        <v>-7.3503447987410585E-3</v>
      </c>
      <c r="AD81" s="10">
        <v>-7.8684960459880493E-3</v>
      </c>
      <c r="AE81" s="10">
        <v>-8.4446513296126915E-2</v>
      </c>
      <c r="AF81" s="10">
        <v>-7.7739454558892361E-3</v>
      </c>
      <c r="AG81" s="10">
        <v>-8.8158343670157319E-3</v>
      </c>
      <c r="AH81" s="10">
        <v>-8.0545734405851506E-3</v>
      </c>
      <c r="AI81" s="10">
        <v>-8.3577816245397323E-3</v>
      </c>
      <c r="AJ81" s="10">
        <v>1.6638513032472407E-2</v>
      </c>
      <c r="AK81" s="10">
        <v>3.0032846508737314E-18</v>
      </c>
      <c r="AL81" s="10">
        <v>0</v>
      </c>
      <c r="AM81" s="10">
        <v>0</v>
      </c>
      <c r="AN81" s="2"/>
      <c r="AO81" s="2"/>
      <c r="AP81" s="54">
        <v>0</v>
      </c>
      <c r="AQ81" s="55">
        <v>0</v>
      </c>
      <c r="AR81" s="2"/>
      <c r="AS81" s="2"/>
      <c r="AT81" s="55">
        <v>1.253373689932543E-18</v>
      </c>
      <c r="AU81" s="55">
        <v>0</v>
      </c>
      <c r="AV81" s="55">
        <v>0</v>
      </c>
      <c r="AW81" s="2"/>
      <c r="AX81" s="2"/>
      <c r="AY81" s="56">
        <v>0</v>
      </c>
      <c r="AZ81" s="57">
        <v>0</v>
      </c>
      <c r="BA81" s="2"/>
      <c r="BB81" s="2"/>
      <c r="BC81" s="27">
        <v>0</v>
      </c>
      <c r="BD81" s="27">
        <v>0</v>
      </c>
      <c r="BE81" s="27">
        <v>0</v>
      </c>
      <c r="BF81" s="2"/>
      <c r="BG81" s="2"/>
      <c r="BH81" s="58">
        <v>0</v>
      </c>
      <c r="BI81" s="59">
        <v>0</v>
      </c>
      <c r="BJ81" s="2"/>
      <c r="BK81" s="2"/>
    </row>
    <row r="82" spans="1:63" x14ac:dyDescent="0.3">
      <c r="A82" s="1"/>
      <c r="B82" s="2"/>
      <c r="C82" s="2" t="s">
        <v>38</v>
      </c>
      <c r="D82" s="2" t="s">
        <v>72</v>
      </c>
      <c r="E82" s="2"/>
      <c r="F82" s="2"/>
      <c r="G82" s="2"/>
      <c r="H82" s="2"/>
      <c r="I82" s="2"/>
      <c r="J82" s="10">
        <v>3.2153138094057405E-18</v>
      </c>
      <c r="K82" s="10">
        <v>3.2153138094057405E-18</v>
      </c>
      <c r="L82" s="10">
        <v>3.2153138094057405E-18</v>
      </c>
      <c r="M82" s="10">
        <v>3.2153138094057405E-18</v>
      </c>
      <c r="N82" s="10">
        <v>3.2153138094057405E-18</v>
      </c>
      <c r="O82" s="10">
        <v>3.2153138094057405E-18</v>
      </c>
      <c r="P82" s="10">
        <v>3.2153138094057405E-18</v>
      </c>
      <c r="Q82" s="10">
        <v>3.2153138094057405E-18</v>
      </c>
      <c r="R82" s="10">
        <v>3.2153138094057405E-18</v>
      </c>
      <c r="S82" s="10">
        <v>3.2153138094057405E-18</v>
      </c>
      <c r="T82" s="10">
        <v>3.2153138094057405E-18</v>
      </c>
      <c r="U82" s="10">
        <v>3.2153138094057405E-18</v>
      </c>
      <c r="V82" s="10">
        <v>3.2153138094057405E-18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2"/>
      <c r="AO82" s="2"/>
      <c r="AP82" s="54">
        <v>0</v>
      </c>
      <c r="AQ82" s="55">
        <v>0</v>
      </c>
      <c r="AR82" s="2"/>
      <c r="AS82" s="2"/>
      <c r="AT82" s="55">
        <v>0</v>
      </c>
      <c r="AU82" s="55">
        <v>0</v>
      </c>
      <c r="AV82" s="55">
        <v>0</v>
      </c>
      <c r="AW82" s="2"/>
      <c r="AX82" s="2"/>
      <c r="AY82" s="56">
        <v>0</v>
      </c>
      <c r="AZ82" s="57">
        <v>0</v>
      </c>
      <c r="BA82" s="2"/>
      <c r="BB82" s="2"/>
      <c r="BC82" s="27">
        <v>0</v>
      </c>
      <c r="BD82" s="27">
        <v>0</v>
      </c>
      <c r="BE82" s="27">
        <v>0</v>
      </c>
      <c r="BF82" s="2"/>
      <c r="BG82" s="2"/>
      <c r="BH82" s="58">
        <v>0</v>
      </c>
      <c r="BI82" s="59">
        <v>0</v>
      </c>
      <c r="BJ82" s="2"/>
      <c r="BK82" s="2"/>
    </row>
    <row r="83" spans="1:63" x14ac:dyDescent="0.3">
      <c r="A83" s="1"/>
      <c r="B83" s="2"/>
      <c r="C83" s="122" t="s">
        <v>22</v>
      </c>
      <c r="D83" s="122" t="s">
        <v>73</v>
      </c>
      <c r="E83" s="122"/>
      <c r="F83" s="123"/>
      <c r="G83" s="122"/>
      <c r="H83" s="122"/>
      <c r="I83" s="122"/>
      <c r="J83" s="129">
        <v>3.5153634077942828E-5</v>
      </c>
      <c r="K83" s="129">
        <v>3.5153634077942828E-5</v>
      </c>
      <c r="L83" s="129">
        <v>3.5153634077942828E-5</v>
      </c>
      <c r="M83" s="129">
        <v>3.5153634077942828E-5</v>
      </c>
      <c r="N83" s="129">
        <v>3.5153634077942828E-5</v>
      </c>
      <c r="O83" s="129">
        <v>3.5153634077942828E-5</v>
      </c>
      <c r="P83" s="129">
        <v>3.5153634077942828E-5</v>
      </c>
      <c r="Q83" s="129">
        <v>3.5153634077942828E-5</v>
      </c>
      <c r="R83" s="129">
        <v>3.5153634077942828E-5</v>
      </c>
      <c r="S83" s="129">
        <v>3.5153634077942828E-5</v>
      </c>
      <c r="T83" s="129">
        <v>3.5153634077942828E-5</v>
      </c>
      <c r="U83" s="129">
        <v>3.5153634077942828E-5</v>
      </c>
      <c r="V83" s="129">
        <v>3.2153138094057405E-18</v>
      </c>
      <c r="W83" s="129">
        <v>3.5187947913251204E-3</v>
      </c>
      <c r="X83" s="129">
        <v>5.3545412014631907E-2</v>
      </c>
      <c r="Y83" s="129">
        <v>-3.8848334752043225E-2</v>
      </c>
      <c r="Z83" s="129">
        <v>8.9593652808064944E-2</v>
      </c>
      <c r="AA83" s="129">
        <v>0.15366967991984207</v>
      </c>
      <c r="AB83" s="129">
        <v>0.2077443451245736</v>
      </c>
      <c r="AC83" s="129">
        <v>0.3454848481996749</v>
      </c>
      <c r="AD83" s="129">
        <v>0.43007754662364628</v>
      </c>
      <c r="AE83" s="129">
        <v>0.47043873047043933</v>
      </c>
      <c r="AF83" s="129">
        <v>0.80836066221576219</v>
      </c>
      <c r="AG83" s="129">
        <v>1.1189245494215492</v>
      </c>
      <c r="AH83" s="129">
        <v>1.1914342570347529</v>
      </c>
      <c r="AI83" s="129">
        <v>1.3155021026792046</v>
      </c>
      <c r="AJ83" s="129">
        <v>1.5815575050429149</v>
      </c>
      <c r="AK83" s="129">
        <v>1.8229161439935953</v>
      </c>
      <c r="AL83" s="129">
        <v>2.1294638325780451</v>
      </c>
      <c r="AM83" s="129">
        <v>2.3607631588348097</v>
      </c>
      <c r="AN83" s="2"/>
      <c r="AO83" s="2"/>
      <c r="AP83" s="130">
        <v>0.23129932625676464</v>
      </c>
      <c r="AQ83" s="131">
        <v>0.10861857464690586</v>
      </c>
      <c r="AR83" s="2"/>
      <c r="AS83" s="2"/>
      <c r="AT83" s="131">
        <v>0.76076542833532301</v>
      </c>
      <c r="AU83" s="131">
        <v>0.76399482402111285</v>
      </c>
      <c r="AV83" s="131">
        <v>0.66589968408420774</v>
      </c>
      <c r="AW83" s="2"/>
      <c r="AX83" s="2"/>
      <c r="AY83" s="132">
        <v>-9.8095139936905107E-2</v>
      </c>
      <c r="AZ83" s="133">
        <v>-0.12839764989585095</v>
      </c>
      <c r="BA83" s="2"/>
      <c r="BB83" s="2"/>
      <c r="BC83" s="134">
        <v>0</v>
      </c>
      <c r="BD83" s="134">
        <v>0</v>
      </c>
      <c r="BE83" s="134">
        <v>0</v>
      </c>
      <c r="BF83" s="2"/>
      <c r="BG83" s="2"/>
      <c r="BH83" s="135">
        <v>0</v>
      </c>
      <c r="BI83" s="136">
        <v>0</v>
      </c>
      <c r="BJ83" s="2"/>
      <c r="BK83" s="2"/>
    </row>
    <row r="84" spans="1:63" x14ac:dyDescent="0.3">
      <c r="A84" s="1"/>
      <c r="B84" s="2"/>
      <c r="C84" s="124"/>
      <c r="D84" s="125" t="s">
        <v>74</v>
      </c>
      <c r="E84" s="125"/>
      <c r="F84" s="125"/>
      <c r="G84" s="125"/>
      <c r="H84" s="125"/>
      <c r="I84" s="125"/>
      <c r="J84" s="685">
        <v>0</v>
      </c>
      <c r="K84" s="685">
        <v>0</v>
      </c>
      <c r="L84" s="685">
        <v>0</v>
      </c>
      <c r="M84" s="685">
        <v>0</v>
      </c>
      <c r="N84" s="685">
        <v>0</v>
      </c>
      <c r="O84" s="685">
        <v>0</v>
      </c>
      <c r="P84" s="685">
        <v>0</v>
      </c>
      <c r="Q84" s="685">
        <v>0</v>
      </c>
      <c r="R84" s="685">
        <v>0</v>
      </c>
      <c r="S84" s="685">
        <v>0</v>
      </c>
      <c r="T84" s="685">
        <v>0</v>
      </c>
      <c r="U84" s="685">
        <v>0</v>
      </c>
      <c r="V84" s="685">
        <v>0</v>
      </c>
      <c r="W84" s="685">
        <v>1</v>
      </c>
      <c r="X84" s="685">
        <v>0.90680397673312818</v>
      </c>
      <c r="Y84" s="685">
        <v>-0.69439367177987699</v>
      </c>
      <c r="Z84" s="685">
        <v>0.35171692859457432</v>
      </c>
      <c r="AA84" s="685">
        <v>0.51313522548171564</v>
      </c>
      <c r="AB84" s="685">
        <v>0.51064423082952781</v>
      </c>
      <c r="AC84" s="685">
        <v>0.47285586976940974</v>
      </c>
      <c r="AD84" s="685">
        <v>0.52177448244316982</v>
      </c>
      <c r="AE84" s="685">
        <v>0.45339885615468722</v>
      </c>
      <c r="AF84" s="685">
        <v>0.6527487119163532</v>
      </c>
      <c r="AG84" s="685">
        <v>0.73426322580156644</v>
      </c>
      <c r="AH84" s="685">
        <v>0.74892141708130977</v>
      </c>
      <c r="AI84" s="685">
        <v>0.75005861351223224</v>
      </c>
      <c r="AJ84" s="685">
        <v>0.77920680869744574</v>
      </c>
      <c r="AK84" s="685">
        <v>0.76076542833532301</v>
      </c>
      <c r="AL84" s="685">
        <v>0.76399482402111285</v>
      </c>
      <c r="AM84" s="685">
        <v>0.66589968408420774</v>
      </c>
      <c r="AN84" s="2"/>
      <c r="AO84" s="2"/>
      <c r="AP84" s="137"/>
      <c r="AQ84" s="138"/>
      <c r="AR84" s="2"/>
      <c r="AS84" s="2"/>
      <c r="AT84" s="138"/>
      <c r="AU84" s="138"/>
      <c r="AV84" s="138"/>
      <c r="AW84" s="2"/>
      <c r="AX84" s="2"/>
      <c r="AY84" s="139"/>
      <c r="AZ84" s="140"/>
      <c r="BA84" s="2"/>
      <c r="BB84" s="2"/>
      <c r="BC84" s="141"/>
      <c r="BD84" s="141"/>
      <c r="BE84" s="141"/>
      <c r="BF84" s="2"/>
      <c r="BG84" s="2"/>
      <c r="BH84" s="142"/>
      <c r="BI84" s="143"/>
      <c r="BJ84" s="2"/>
      <c r="BK84" s="2"/>
    </row>
    <row r="85" spans="1:63" x14ac:dyDescent="0.3">
      <c r="A85" s="1"/>
      <c r="B85" s="2"/>
      <c r="C85" s="2" t="s">
        <v>38</v>
      </c>
      <c r="D85" s="2" t="s">
        <v>75</v>
      </c>
      <c r="E85" s="2"/>
      <c r="F85" s="2"/>
      <c r="G85" s="2"/>
      <c r="H85" s="2"/>
      <c r="I85" s="2"/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2"/>
      <c r="AO85" s="2"/>
      <c r="AP85" s="54">
        <v>0</v>
      </c>
      <c r="AQ85" s="55">
        <v>0</v>
      </c>
      <c r="AR85" s="2"/>
      <c r="AS85" s="2"/>
      <c r="AT85" s="55">
        <v>0</v>
      </c>
      <c r="AU85" s="55">
        <v>0</v>
      </c>
      <c r="AV85" s="55">
        <v>0</v>
      </c>
      <c r="AW85" s="2"/>
      <c r="AX85" s="2"/>
      <c r="AY85" s="56">
        <v>0</v>
      </c>
      <c r="AZ85" s="57">
        <v>0</v>
      </c>
      <c r="BA85" s="2"/>
      <c r="BB85" s="2"/>
      <c r="BC85" s="27">
        <v>0</v>
      </c>
      <c r="BD85" s="27">
        <v>0</v>
      </c>
      <c r="BE85" s="27">
        <v>0</v>
      </c>
      <c r="BF85" s="2"/>
      <c r="BG85" s="2"/>
      <c r="BH85" s="58">
        <v>0</v>
      </c>
      <c r="BI85" s="59">
        <v>0</v>
      </c>
      <c r="BJ85" s="2"/>
      <c r="BK85" s="2"/>
    </row>
    <row r="86" spans="1:63" x14ac:dyDescent="0.3">
      <c r="A86" s="1"/>
      <c r="B86" s="2"/>
      <c r="C86" s="2" t="s">
        <v>38</v>
      </c>
      <c r="D86" s="2" t="s">
        <v>76</v>
      </c>
      <c r="E86" s="2"/>
      <c r="F86" s="2"/>
      <c r="G86" s="2"/>
      <c r="H86" s="2"/>
      <c r="I86" s="2"/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2"/>
      <c r="AO86" s="2"/>
      <c r="AP86" s="54">
        <v>0</v>
      </c>
      <c r="AQ86" s="55">
        <v>0</v>
      </c>
      <c r="AR86" s="2"/>
      <c r="AS86" s="2"/>
      <c r="AT86" s="55">
        <v>0</v>
      </c>
      <c r="AU86" s="55">
        <v>0</v>
      </c>
      <c r="AV86" s="55">
        <v>0</v>
      </c>
      <c r="AW86" s="2"/>
      <c r="AX86" s="2"/>
      <c r="AY86" s="56">
        <v>0</v>
      </c>
      <c r="AZ86" s="57">
        <v>0</v>
      </c>
      <c r="BA86" s="2"/>
      <c r="BB86" s="2"/>
      <c r="BC86" s="27">
        <v>0</v>
      </c>
      <c r="BD86" s="27">
        <v>0</v>
      </c>
      <c r="BE86" s="27">
        <v>0</v>
      </c>
      <c r="BF86" s="2"/>
      <c r="BG86" s="2"/>
      <c r="BH86" s="58">
        <v>0</v>
      </c>
      <c r="BI86" s="59">
        <v>0</v>
      </c>
      <c r="BJ86" s="2"/>
      <c r="BK86" s="2"/>
    </row>
    <row r="87" spans="1:63" x14ac:dyDescent="0.3">
      <c r="A87" s="1"/>
      <c r="B87" s="2"/>
      <c r="C87" s="122" t="s">
        <v>22</v>
      </c>
      <c r="D87" s="122" t="s">
        <v>77</v>
      </c>
      <c r="E87" s="122"/>
      <c r="F87" s="123"/>
      <c r="G87" s="122"/>
      <c r="H87" s="122"/>
      <c r="I87" s="122"/>
      <c r="J87" s="129">
        <v>3.5153634077942828E-5</v>
      </c>
      <c r="K87" s="129">
        <v>3.5153634077942828E-5</v>
      </c>
      <c r="L87" s="129">
        <v>3.5153634077942828E-5</v>
      </c>
      <c r="M87" s="129">
        <v>3.5153634077942828E-5</v>
      </c>
      <c r="N87" s="129">
        <v>3.5153634077942828E-5</v>
      </c>
      <c r="O87" s="129">
        <v>3.5153634077942828E-5</v>
      </c>
      <c r="P87" s="129">
        <v>3.5153634077942828E-5</v>
      </c>
      <c r="Q87" s="129">
        <v>3.5153634077942828E-5</v>
      </c>
      <c r="R87" s="129">
        <v>3.5153634077942828E-5</v>
      </c>
      <c r="S87" s="129">
        <v>3.5153634077942828E-5</v>
      </c>
      <c r="T87" s="129">
        <v>3.5153634077942828E-5</v>
      </c>
      <c r="U87" s="129">
        <v>3.5153634077942828E-5</v>
      </c>
      <c r="V87" s="129">
        <v>3.2153138094057405E-18</v>
      </c>
      <c r="W87" s="129">
        <v>3.5187947913251204E-3</v>
      </c>
      <c r="X87" s="129">
        <v>5.3545412014631907E-2</v>
      </c>
      <c r="Y87" s="129">
        <v>-3.8848334752043225E-2</v>
      </c>
      <c r="Z87" s="129">
        <v>8.9593652808064944E-2</v>
      </c>
      <c r="AA87" s="129">
        <v>0.15366967991984207</v>
      </c>
      <c r="AB87" s="129">
        <v>0.2077443451245736</v>
      </c>
      <c r="AC87" s="129">
        <v>0.3454848481996749</v>
      </c>
      <c r="AD87" s="129">
        <v>0.43007754662364628</v>
      </c>
      <c r="AE87" s="129">
        <v>0.47043873047043933</v>
      </c>
      <c r="AF87" s="129">
        <v>0.80836066221576219</v>
      </c>
      <c r="AG87" s="129">
        <v>1.1189245494215492</v>
      </c>
      <c r="AH87" s="129">
        <v>1.1914342570347529</v>
      </c>
      <c r="AI87" s="129">
        <v>1.3155021026792046</v>
      </c>
      <c r="AJ87" s="129">
        <v>1.5815575050429149</v>
      </c>
      <c r="AK87" s="129">
        <v>1.8229161439935953</v>
      </c>
      <c r="AL87" s="129">
        <v>2.1294638325780451</v>
      </c>
      <c r="AM87" s="129">
        <v>2.3607631588348097</v>
      </c>
      <c r="AN87" s="2"/>
      <c r="AO87" s="2"/>
      <c r="AP87" s="130">
        <v>0.23129932625676464</v>
      </c>
      <c r="AQ87" s="131">
        <v>0.10861857464690586</v>
      </c>
      <c r="AR87" s="2"/>
      <c r="AS87" s="2"/>
      <c r="AT87" s="131">
        <v>0.76076542833532301</v>
      </c>
      <c r="AU87" s="131">
        <v>0.76399482402111285</v>
      </c>
      <c r="AV87" s="131">
        <v>0.66589968408420774</v>
      </c>
      <c r="AW87" s="2"/>
      <c r="AX87" s="2"/>
      <c r="AY87" s="132">
        <v>-9.8095139936905107E-2</v>
      </c>
      <c r="AZ87" s="133">
        <v>-0.12839764989585095</v>
      </c>
      <c r="BA87" s="2"/>
      <c r="BB87" s="2"/>
      <c r="BC87" s="134">
        <v>0</v>
      </c>
      <c r="BD87" s="134">
        <v>0</v>
      </c>
      <c r="BE87" s="134">
        <v>0</v>
      </c>
      <c r="BF87" s="2"/>
      <c r="BG87" s="2"/>
      <c r="BH87" s="135">
        <v>0</v>
      </c>
      <c r="BI87" s="136">
        <v>0</v>
      </c>
      <c r="BJ87" s="2"/>
      <c r="BK87" s="2"/>
    </row>
    <row r="88" spans="1:63" x14ac:dyDescent="0.3">
      <c r="A88" s="1"/>
      <c r="B88" s="2"/>
      <c r="C88" s="124"/>
      <c r="D88" s="125" t="s">
        <v>78</v>
      </c>
      <c r="E88" s="125"/>
      <c r="F88" s="125"/>
      <c r="G88" s="125"/>
      <c r="H88" s="125"/>
      <c r="I88" s="125"/>
      <c r="J88" s="685">
        <v>0</v>
      </c>
      <c r="K88" s="685">
        <v>0</v>
      </c>
      <c r="L88" s="685">
        <v>0</v>
      </c>
      <c r="M88" s="685">
        <v>0</v>
      </c>
      <c r="N88" s="685">
        <v>0</v>
      </c>
      <c r="O88" s="685">
        <v>0</v>
      </c>
      <c r="P88" s="685">
        <v>0</v>
      </c>
      <c r="Q88" s="685">
        <v>0</v>
      </c>
      <c r="R88" s="685">
        <v>0</v>
      </c>
      <c r="S88" s="685">
        <v>0</v>
      </c>
      <c r="T88" s="685">
        <v>0</v>
      </c>
      <c r="U88" s="685">
        <v>0</v>
      </c>
      <c r="V88" s="685">
        <v>0</v>
      </c>
      <c r="W88" s="685">
        <v>1</v>
      </c>
      <c r="X88" s="685">
        <v>0.90680397673312818</v>
      </c>
      <c r="Y88" s="685">
        <v>-0.69439367177987699</v>
      </c>
      <c r="Z88" s="685">
        <v>0.35171692859457432</v>
      </c>
      <c r="AA88" s="685">
        <v>0.51313522548171564</v>
      </c>
      <c r="AB88" s="685">
        <v>0.51064423082952781</v>
      </c>
      <c r="AC88" s="685">
        <v>0.47285586976940974</v>
      </c>
      <c r="AD88" s="685">
        <v>0.52177448244316982</v>
      </c>
      <c r="AE88" s="685">
        <v>0.45339885615468722</v>
      </c>
      <c r="AF88" s="685">
        <v>0.6527487119163532</v>
      </c>
      <c r="AG88" s="685">
        <v>0.73426322580156644</v>
      </c>
      <c r="AH88" s="685">
        <v>0.74892141708130977</v>
      </c>
      <c r="AI88" s="685">
        <v>0.75005861351223224</v>
      </c>
      <c r="AJ88" s="685">
        <v>0.77920680869744574</v>
      </c>
      <c r="AK88" s="685">
        <v>0.76076542833532301</v>
      </c>
      <c r="AL88" s="685">
        <v>0.76399482402111285</v>
      </c>
      <c r="AM88" s="685">
        <v>0.66589968408420774</v>
      </c>
      <c r="AN88" s="2"/>
      <c r="AO88" s="2"/>
      <c r="AP88" s="137"/>
      <c r="AQ88" s="138"/>
      <c r="AR88" s="2"/>
      <c r="AS88" s="2"/>
      <c r="AT88" s="138"/>
      <c r="AU88" s="138"/>
      <c r="AV88" s="138"/>
      <c r="AW88" s="2"/>
      <c r="AX88" s="2"/>
      <c r="AY88" s="139"/>
      <c r="AZ88" s="140"/>
      <c r="BA88" s="2"/>
      <c r="BB88" s="2"/>
      <c r="BC88" s="141"/>
      <c r="BD88" s="141"/>
      <c r="BE88" s="141"/>
      <c r="BF88" s="2"/>
      <c r="BG88" s="2"/>
      <c r="BH88" s="142"/>
      <c r="BI88" s="143"/>
      <c r="BJ88" s="2"/>
      <c r="BK88" s="2"/>
    </row>
    <row r="89" spans="1:63" x14ac:dyDescent="0.3">
      <c r="A89" s="1"/>
      <c r="B89" s="2"/>
      <c r="C89" s="2" t="s">
        <v>38</v>
      </c>
      <c r="D89" s="2" t="s">
        <v>79</v>
      </c>
      <c r="E89" s="2"/>
      <c r="F89" s="2"/>
      <c r="G89" s="2"/>
      <c r="H89" s="2"/>
      <c r="I89" s="2"/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0.1517615595512051</v>
      </c>
      <c r="AB89" s="10">
        <v>0</v>
      </c>
      <c r="AC89" s="10">
        <v>5.2281840948183474E-10</v>
      </c>
      <c r="AD89" s="10">
        <v>0</v>
      </c>
      <c r="AE89" s="10">
        <v>0</v>
      </c>
      <c r="AF89" s="10">
        <v>0</v>
      </c>
      <c r="AG89" s="10">
        <v>-0.51297505374324814</v>
      </c>
      <c r="AH89" s="10">
        <v>-0.41304262092577643</v>
      </c>
      <c r="AI89" s="10">
        <v>-0.46563711424394016</v>
      </c>
      <c r="AJ89" s="10">
        <v>-0.57120056213661352</v>
      </c>
      <c r="AK89" s="10">
        <v>-0.65975665632661207</v>
      </c>
      <c r="AL89" s="10">
        <v>-0.73443789986986086</v>
      </c>
      <c r="AM89" s="10">
        <v>-0.7076604523127844</v>
      </c>
      <c r="AN89" s="2"/>
      <c r="AO89" s="2"/>
      <c r="AP89" s="54">
        <v>2.677744755707645E-2</v>
      </c>
      <c r="AQ89" s="55">
        <v>3.6459784498895406E-2</v>
      </c>
      <c r="AR89" s="2"/>
      <c r="AS89" s="2"/>
      <c r="AT89" s="55">
        <v>-0.27533908068190271</v>
      </c>
      <c r="AU89" s="55">
        <v>-0.26349672883911046</v>
      </c>
      <c r="AV89" s="55">
        <v>-0.19960954993323168</v>
      </c>
      <c r="AW89" s="2"/>
      <c r="AX89" s="2"/>
      <c r="AY89" s="56">
        <v>6.3887178905878778E-2</v>
      </c>
      <c r="AZ89" s="57">
        <v>0.24245909688270897</v>
      </c>
      <c r="BA89" s="2"/>
      <c r="BB89" s="2"/>
      <c r="BC89" s="27">
        <v>0</v>
      </c>
      <c r="BD89" s="27">
        <v>0</v>
      </c>
      <c r="BE89" s="27">
        <v>0</v>
      </c>
      <c r="BF89" s="2"/>
      <c r="BG89" s="2"/>
      <c r="BH89" s="58">
        <v>0</v>
      </c>
      <c r="BI89" s="59">
        <v>0</v>
      </c>
      <c r="BJ89" s="2"/>
      <c r="BK89" s="2"/>
    </row>
    <row r="90" spans="1:63" x14ac:dyDescent="0.3">
      <c r="A90" s="1"/>
      <c r="B90" s="2"/>
      <c r="C90" s="2"/>
      <c r="D90" s="2"/>
      <c r="E90" s="2" t="s">
        <v>149</v>
      </c>
      <c r="F90" s="2"/>
      <c r="G90" s="2"/>
      <c r="H90" s="2"/>
      <c r="I90" s="2"/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2"/>
      <c r="AO90" s="2"/>
      <c r="AP90" s="54">
        <v>0</v>
      </c>
      <c r="AQ90" s="55">
        <v>0</v>
      </c>
      <c r="AR90" s="2"/>
      <c r="AS90" s="2"/>
      <c r="AT90" s="55">
        <v>0</v>
      </c>
      <c r="AU90" s="55">
        <v>0</v>
      </c>
      <c r="AV90" s="55">
        <v>0</v>
      </c>
      <c r="AW90" s="2"/>
      <c r="AX90" s="2"/>
      <c r="AY90" s="56">
        <v>0</v>
      </c>
      <c r="AZ90" s="57">
        <v>0</v>
      </c>
      <c r="BA90" s="2"/>
      <c r="BB90" s="2"/>
      <c r="BC90" s="27">
        <v>0</v>
      </c>
      <c r="BD90" s="27">
        <v>0</v>
      </c>
      <c r="BE90" s="27">
        <v>0</v>
      </c>
      <c r="BF90" s="2"/>
      <c r="BG90" s="2"/>
      <c r="BH90" s="58">
        <v>0</v>
      </c>
      <c r="BI90" s="59">
        <v>0</v>
      </c>
      <c r="BJ90" s="2"/>
      <c r="BK90" s="2"/>
    </row>
    <row r="91" spans="1:63" x14ac:dyDescent="0.3">
      <c r="A91" s="1"/>
      <c r="B91" s="2"/>
      <c r="C91" s="2"/>
      <c r="D91" s="2"/>
      <c r="E91" s="2" t="s">
        <v>150</v>
      </c>
      <c r="F91" s="2"/>
      <c r="G91" s="2"/>
      <c r="H91" s="2"/>
      <c r="I91" s="2"/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0.1517615595512051</v>
      </c>
      <c r="AB91" s="10">
        <v>0</v>
      </c>
      <c r="AC91" s="10">
        <v>5.2281840948183474E-10</v>
      </c>
      <c r="AD91" s="10">
        <v>0</v>
      </c>
      <c r="AE91" s="10">
        <v>0</v>
      </c>
      <c r="AF91" s="10">
        <v>0</v>
      </c>
      <c r="AG91" s="10">
        <v>-0.51297505374324814</v>
      </c>
      <c r="AH91" s="10">
        <v>-0.41304262092577643</v>
      </c>
      <c r="AI91" s="10">
        <v>-0.46563711424394016</v>
      </c>
      <c r="AJ91" s="10">
        <v>-0.57120056213661352</v>
      </c>
      <c r="AK91" s="10">
        <v>-0.65975665632661207</v>
      </c>
      <c r="AL91" s="10">
        <v>-0.73443789986986086</v>
      </c>
      <c r="AM91" s="10">
        <v>-0.7076604523127844</v>
      </c>
      <c r="AN91" s="2"/>
      <c r="AO91" s="2"/>
      <c r="AP91" s="54">
        <v>2.677744755707645E-2</v>
      </c>
      <c r="AQ91" s="55">
        <v>3.6459784498895406E-2</v>
      </c>
      <c r="AR91" s="2"/>
      <c r="AS91" s="2"/>
      <c r="AT91" s="55">
        <v>-0.27533908068190271</v>
      </c>
      <c r="AU91" s="55">
        <v>-0.26349672883911046</v>
      </c>
      <c r="AV91" s="55">
        <v>-0.19960954993323168</v>
      </c>
      <c r="AW91" s="2"/>
      <c r="AX91" s="2"/>
      <c r="AY91" s="56">
        <v>6.3887178905878778E-2</v>
      </c>
      <c r="AZ91" s="57">
        <v>0.24245909688270897</v>
      </c>
      <c r="BA91" s="2"/>
      <c r="BB91" s="2"/>
      <c r="BC91" s="27">
        <v>0</v>
      </c>
      <c r="BD91" s="27">
        <v>0</v>
      </c>
      <c r="BE91" s="27">
        <v>0</v>
      </c>
      <c r="BF91" s="2"/>
      <c r="BG91" s="2"/>
      <c r="BH91" s="58">
        <v>0</v>
      </c>
      <c r="BI91" s="59">
        <v>0</v>
      </c>
      <c r="BJ91" s="2"/>
      <c r="BK91" s="2"/>
    </row>
    <row r="92" spans="1:63" x14ac:dyDescent="0.3">
      <c r="A92" s="1"/>
      <c r="B92" s="2"/>
      <c r="C92" s="2"/>
      <c r="D92" s="2"/>
      <c r="E92" s="2" t="s">
        <v>151</v>
      </c>
      <c r="F92" s="2"/>
      <c r="G92" s="2"/>
      <c r="H92" s="2"/>
      <c r="I92" s="2"/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2"/>
      <c r="AO92" s="2"/>
      <c r="AP92" s="54">
        <v>0</v>
      </c>
      <c r="AQ92" s="55">
        <v>0</v>
      </c>
      <c r="AR92" s="2"/>
      <c r="AS92" s="2"/>
      <c r="AT92" s="55">
        <v>0</v>
      </c>
      <c r="AU92" s="55">
        <v>0</v>
      </c>
      <c r="AV92" s="55">
        <v>0</v>
      </c>
      <c r="AW92" s="2"/>
      <c r="AX92" s="2"/>
      <c r="AY92" s="56">
        <v>0</v>
      </c>
      <c r="AZ92" s="57">
        <v>0</v>
      </c>
      <c r="BA92" s="2"/>
      <c r="BB92" s="2"/>
      <c r="BC92" s="27">
        <v>0</v>
      </c>
      <c r="BD92" s="27">
        <v>0</v>
      </c>
      <c r="BE92" s="27">
        <v>0</v>
      </c>
      <c r="BF92" s="2"/>
      <c r="BG92" s="2"/>
      <c r="BH92" s="58">
        <v>0</v>
      </c>
      <c r="BI92" s="59">
        <v>0</v>
      </c>
      <c r="BJ92" s="2"/>
      <c r="BK92" s="2"/>
    </row>
    <row r="93" spans="1:63" x14ac:dyDescent="0.3">
      <c r="A93" s="1"/>
      <c r="B93" s="2"/>
      <c r="C93" s="2"/>
      <c r="D93" s="2"/>
      <c r="E93" s="2" t="s">
        <v>152</v>
      </c>
      <c r="F93" s="2"/>
      <c r="G93" s="2"/>
      <c r="H93" s="2"/>
      <c r="I93" s="2"/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2"/>
      <c r="AO93" s="2"/>
      <c r="AP93" s="54">
        <v>0</v>
      </c>
      <c r="AQ93" s="55">
        <v>0</v>
      </c>
      <c r="AR93" s="2"/>
      <c r="AS93" s="2"/>
      <c r="AT93" s="55">
        <v>0</v>
      </c>
      <c r="AU93" s="55">
        <v>0</v>
      </c>
      <c r="AV93" s="55">
        <v>0</v>
      </c>
      <c r="AW93" s="2"/>
      <c r="AX93" s="2"/>
      <c r="AY93" s="56">
        <v>0</v>
      </c>
      <c r="AZ93" s="57">
        <v>0</v>
      </c>
      <c r="BA93" s="2"/>
      <c r="BB93" s="2"/>
      <c r="BC93" s="27">
        <v>0</v>
      </c>
      <c r="BD93" s="27">
        <v>0</v>
      </c>
      <c r="BE93" s="27">
        <v>0</v>
      </c>
      <c r="BF93" s="2"/>
      <c r="BG93" s="2"/>
      <c r="BH93" s="58">
        <v>0</v>
      </c>
      <c r="BI93" s="59">
        <v>0</v>
      </c>
      <c r="BJ93" s="2"/>
      <c r="BK93" s="2"/>
    </row>
    <row r="94" spans="1:63" x14ac:dyDescent="0.3">
      <c r="A94" s="1"/>
      <c r="B94" s="2"/>
      <c r="C94" s="145" t="s">
        <v>22</v>
      </c>
      <c r="D94" s="146" t="s">
        <v>80</v>
      </c>
      <c r="E94" s="146"/>
      <c r="F94" s="146"/>
      <c r="G94" s="146"/>
      <c r="H94" s="146"/>
      <c r="I94" s="146"/>
      <c r="J94" s="150">
        <v>3.5153634077942828E-5</v>
      </c>
      <c r="K94" s="150">
        <v>3.5153634077942828E-5</v>
      </c>
      <c r="L94" s="150">
        <v>3.5153634077942828E-5</v>
      </c>
      <c r="M94" s="150">
        <v>3.5153634077942828E-5</v>
      </c>
      <c r="N94" s="150">
        <v>3.5153634077942828E-5</v>
      </c>
      <c r="O94" s="150">
        <v>3.5153634077942828E-5</v>
      </c>
      <c r="P94" s="150">
        <v>3.5153634077942828E-5</v>
      </c>
      <c r="Q94" s="150">
        <v>3.5153634077942828E-5</v>
      </c>
      <c r="R94" s="150">
        <v>3.5153634077942828E-5</v>
      </c>
      <c r="S94" s="150">
        <v>3.5153634077942828E-5</v>
      </c>
      <c r="T94" s="150">
        <v>3.5153634077942828E-5</v>
      </c>
      <c r="U94" s="150">
        <v>3.5153634077942828E-5</v>
      </c>
      <c r="V94" s="150">
        <v>3.2153138094057405E-18</v>
      </c>
      <c r="W94" s="150">
        <v>3.5187947913251204E-3</v>
      </c>
      <c r="X94" s="150">
        <v>5.3545412014631907E-2</v>
      </c>
      <c r="Y94" s="150">
        <v>-3.8848334752043225E-2</v>
      </c>
      <c r="Z94" s="150">
        <v>8.9593652808064944E-2</v>
      </c>
      <c r="AA94" s="150">
        <v>0.30543123947104717</v>
      </c>
      <c r="AB94" s="150">
        <v>0.2077443451245736</v>
      </c>
      <c r="AC94" s="150">
        <v>0.3454848487224933</v>
      </c>
      <c r="AD94" s="150">
        <v>0.43007754662364628</v>
      </c>
      <c r="AE94" s="150">
        <v>0.47043873047043933</v>
      </c>
      <c r="AF94" s="150">
        <v>0.80836066221576219</v>
      </c>
      <c r="AG94" s="150">
        <v>0.60594949567830103</v>
      </c>
      <c r="AH94" s="150">
        <v>0.77839163610897644</v>
      </c>
      <c r="AI94" s="150">
        <v>0.84986498843526448</v>
      </c>
      <c r="AJ94" s="150">
        <v>1.0103569429063013</v>
      </c>
      <c r="AK94" s="150">
        <v>1.1631594876669831</v>
      </c>
      <c r="AL94" s="150">
        <v>1.3950259327081842</v>
      </c>
      <c r="AM94" s="150">
        <v>1.6531027065220254</v>
      </c>
      <c r="AN94" s="2"/>
      <c r="AO94" s="2"/>
      <c r="AP94" s="151">
        <v>0.2580767738138412</v>
      </c>
      <c r="AQ94" s="152">
        <v>0.1849978324867646</v>
      </c>
      <c r="AR94" s="2"/>
      <c r="AS94" s="2"/>
      <c r="AT94" s="153">
        <v>0.48542634765342024</v>
      </c>
      <c r="AU94" s="154">
        <v>0.50049809518200239</v>
      </c>
      <c r="AV94" s="152">
        <v>0.46629013415097609</v>
      </c>
      <c r="AW94" s="2"/>
      <c r="AX94" s="2"/>
      <c r="AY94" s="155">
        <v>-3.4207961031026302E-2</v>
      </c>
      <c r="AZ94" s="156">
        <v>-6.8347834607815711E-2</v>
      </c>
      <c r="BA94" s="2"/>
      <c r="BB94" s="2"/>
      <c r="BC94" s="157">
        <v>0</v>
      </c>
      <c r="BD94" s="158">
        <v>0</v>
      </c>
      <c r="BE94" s="159">
        <v>0</v>
      </c>
      <c r="BF94" s="2"/>
      <c r="BG94" s="2"/>
      <c r="BH94" s="160">
        <v>0</v>
      </c>
      <c r="BI94" s="161">
        <v>0</v>
      </c>
      <c r="BJ94" s="2"/>
      <c r="BK94" s="2"/>
    </row>
    <row r="95" spans="1:63" x14ac:dyDescent="0.3">
      <c r="A95" s="1"/>
      <c r="B95" s="2"/>
      <c r="C95" s="147"/>
      <c r="D95" s="148" t="s">
        <v>81</v>
      </c>
      <c r="E95" s="149"/>
      <c r="F95" s="149"/>
      <c r="G95" s="149"/>
      <c r="H95" s="149"/>
      <c r="I95" s="149"/>
      <c r="J95" s="687">
        <v>0</v>
      </c>
      <c r="K95" s="687">
        <v>0</v>
      </c>
      <c r="L95" s="687">
        <v>0</v>
      </c>
      <c r="M95" s="687">
        <v>0</v>
      </c>
      <c r="N95" s="687">
        <v>0</v>
      </c>
      <c r="O95" s="687">
        <v>0</v>
      </c>
      <c r="P95" s="687">
        <v>0</v>
      </c>
      <c r="Q95" s="687">
        <v>0</v>
      </c>
      <c r="R95" s="687">
        <v>0</v>
      </c>
      <c r="S95" s="687">
        <v>0</v>
      </c>
      <c r="T95" s="687">
        <v>0</v>
      </c>
      <c r="U95" s="687">
        <v>0</v>
      </c>
      <c r="V95" s="687">
        <v>0</v>
      </c>
      <c r="W95" s="687">
        <v>1</v>
      </c>
      <c r="X95" s="687">
        <v>0.90680397673312818</v>
      </c>
      <c r="Y95" s="687">
        <v>-0.69439367177987699</v>
      </c>
      <c r="Z95" s="687">
        <v>0.35171692859457432</v>
      </c>
      <c r="AA95" s="687">
        <v>1.019898837668489</v>
      </c>
      <c r="AB95" s="687">
        <v>0.51064423082952781</v>
      </c>
      <c r="AC95" s="687">
        <v>0.47285587048497729</v>
      </c>
      <c r="AD95" s="687">
        <v>0.52177448244316982</v>
      </c>
      <c r="AE95" s="687">
        <v>0.45339885615468722</v>
      </c>
      <c r="AF95" s="687">
        <v>0.6527487119163532</v>
      </c>
      <c r="AG95" s="687">
        <v>0.39763756331880956</v>
      </c>
      <c r="AH95" s="687">
        <v>0.4892877334330078</v>
      </c>
      <c r="AI95" s="687">
        <v>0.484566732048615</v>
      </c>
      <c r="AJ95" s="687">
        <v>0.49778588930028439</v>
      </c>
      <c r="AK95" s="687">
        <v>0.48542634765342024</v>
      </c>
      <c r="AL95" s="687">
        <v>0.50049809518200239</v>
      </c>
      <c r="AM95" s="687">
        <v>0.46629013415097609</v>
      </c>
      <c r="AN95" s="2"/>
      <c r="AO95" s="2"/>
      <c r="AP95" s="162"/>
      <c r="AQ95" s="163"/>
      <c r="AR95" s="2"/>
      <c r="AS95" s="2"/>
      <c r="AT95" s="164"/>
      <c r="AU95" s="165"/>
      <c r="AV95" s="163"/>
      <c r="AW95" s="2"/>
      <c r="AX95" s="2"/>
      <c r="AY95" s="166"/>
      <c r="AZ95" s="167"/>
      <c r="BA95" s="2"/>
      <c r="BB95" s="2"/>
      <c r="BC95" s="168"/>
      <c r="BD95" s="169"/>
      <c r="BE95" s="170"/>
      <c r="BF95" s="2"/>
      <c r="BG95" s="2"/>
      <c r="BH95" s="171"/>
      <c r="BI95" s="172"/>
      <c r="BJ95" s="2"/>
      <c r="BK95" s="2"/>
    </row>
    <row r="96" spans="1:63" x14ac:dyDescent="0.3">
      <c r="A96" s="1"/>
      <c r="B96" s="2"/>
      <c r="C96" s="2" t="s">
        <v>38</v>
      </c>
      <c r="D96" s="2" t="s">
        <v>82</v>
      </c>
      <c r="E96" s="2"/>
      <c r="F96" s="2"/>
      <c r="G96" s="2"/>
      <c r="H96" s="2"/>
      <c r="I96" s="2"/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2"/>
      <c r="AO96" s="2"/>
      <c r="AP96" s="54">
        <v>0</v>
      </c>
      <c r="AQ96" s="55">
        <v>0</v>
      </c>
      <c r="AR96" s="2"/>
      <c r="AS96" s="2"/>
      <c r="AT96" s="55">
        <v>0</v>
      </c>
      <c r="AU96" s="55">
        <v>0</v>
      </c>
      <c r="AV96" s="55">
        <v>0</v>
      </c>
      <c r="AW96" s="2"/>
      <c r="AX96" s="2"/>
      <c r="AY96" s="56">
        <v>0</v>
      </c>
      <c r="AZ96" s="57">
        <v>0</v>
      </c>
      <c r="BA96" s="2"/>
      <c r="BB96" s="2"/>
      <c r="BC96" s="27">
        <v>0</v>
      </c>
      <c r="BD96" s="27">
        <v>0</v>
      </c>
      <c r="BE96" s="27">
        <v>0</v>
      </c>
      <c r="BF96" s="2"/>
      <c r="BG96" s="2"/>
      <c r="BH96" s="58">
        <v>0</v>
      </c>
      <c r="BI96" s="59">
        <v>0</v>
      </c>
      <c r="BJ96" s="2"/>
      <c r="BK96" s="2"/>
    </row>
    <row r="97" spans="1:63" x14ac:dyDescent="0.3">
      <c r="A97" s="1"/>
      <c r="B97" s="2"/>
      <c r="C97" s="2" t="s">
        <v>38</v>
      </c>
      <c r="D97" s="2" t="s">
        <v>83</v>
      </c>
      <c r="E97" s="2"/>
      <c r="F97" s="2"/>
      <c r="G97" s="2"/>
      <c r="H97" s="2"/>
      <c r="I97" s="2"/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2"/>
      <c r="AO97" s="2"/>
      <c r="AP97" s="54">
        <v>0</v>
      </c>
      <c r="AQ97" s="55">
        <v>0</v>
      </c>
      <c r="AR97" s="2"/>
      <c r="AS97" s="2"/>
      <c r="AT97" s="55">
        <v>0</v>
      </c>
      <c r="AU97" s="55">
        <v>0</v>
      </c>
      <c r="AV97" s="55">
        <v>0</v>
      </c>
      <c r="AW97" s="2"/>
      <c r="AX97" s="2"/>
      <c r="AY97" s="56">
        <v>0</v>
      </c>
      <c r="AZ97" s="57">
        <v>0</v>
      </c>
      <c r="BA97" s="2"/>
      <c r="BB97" s="2"/>
      <c r="BC97" s="27">
        <v>0</v>
      </c>
      <c r="BD97" s="27">
        <v>0</v>
      </c>
      <c r="BE97" s="27">
        <v>0</v>
      </c>
      <c r="BF97" s="2"/>
      <c r="BG97" s="2"/>
      <c r="BH97" s="58">
        <v>0</v>
      </c>
      <c r="BI97" s="59">
        <v>0</v>
      </c>
      <c r="BJ97" s="2"/>
      <c r="BK97" s="2"/>
    </row>
    <row r="98" spans="1:63" x14ac:dyDescent="0.3">
      <c r="A98" s="1"/>
      <c r="B98" s="2"/>
      <c r="C98" s="2" t="s">
        <v>38</v>
      </c>
      <c r="D98" s="2" t="s">
        <v>84</v>
      </c>
      <c r="E98" s="2"/>
      <c r="F98" s="2"/>
      <c r="G98" s="2"/>
      <c r="H98" s="2"/>
      <c r="I98" s="60"/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2"/>
      <c r="AO98" s="2"/>
      <c r="AP98" s="54">
        <v>0</v>
      </c>
      <c r="AQ98" s="55">
        <v>0</v>
      </c>
      <c r="AR98" s="2"/>
      <c r="AS98" s="2"/>
      <c r="AT98" s="55">
        <v>0</v>
      </c>
      <c r="AU98" s="55">
        <v>0</v>
      </c>
      <c r="AV98" s="55">
        <v>0</v>
      </c>
      <c r="AW98" s="2"/>
      <c r="AX98" s="2"/>
      <c r="AY98" s="56">
        <v>0</v>
      </c>
      <c r="AZ98" s="57">
        <v>0</v>
      </c>
      <c r="BA98" s="2"/>
      <c r="BB98" s="2"/>
      <c r="BC98" s="27">
        <v>0</v>
      </c>
      <c r="BD98" s="27">
        <v>0</v>
      </c>
      <c r="BE98" s="27">
        <v>0</v>
      </c>
      <c r="BF98" s="2"/>
      <c r="BG98" s="2"/>
      <c r="BH98" s="58">
        <v>0</v>
      </c>
      <c r="BI98" s="59">
        <v>0</v>
      </c>
      <c r="BJ98" s="2"/>
      <c r="BK98" s="2"/>
    </row>
    <row r="99" spans="1:63" x14ac:dyDescent="0.3">
      <c r="A99" s="1"/>
      <c r="B99" s="2"/>
      <c r="C99" s="2" t="s">
        <v>38</v>
      </c>
      <c r="D99" s="2" t="s">
        <v>85</v>
      </c>
      <c r="E99" s="2"/>
      <c r="F99" s="2"/>
      <c r="G99" s="2"/>
      <c r="H99" s="2"/>
      <c r="I99" s="2"/>
      <c r="J99" s="10">
        <v>6.1426890687154437E-18</v>
      </c>
      <c r="K99" s="10">
        <v>6.1426890687154437E-18</v>
      </c>
      <c r="L99" s="10">
        <v>6.1426890687154437E-18</v>
      </c>
      <c r="M99" s="10">
        <v>6.1426890687154437E-18</v>
      </c>
      <c r="N99" s="10">
        <v>6.1426890687154437E-18</v>
      </c>
      <c r="O99" s="10">
        <v>6.1426890687154437E-18</v>
      </c>
      <c r="P99" s="10">
        <v>6.1426890687154437E-18</v>
      </c>
      <c r="Q99" s="10">
        <v>6.1426890687154437E-18</v>
      </c>
      <c r="R99" s="10">
        <v>6.1426890687154437E-18</v>
      </c>
      <c r="S99" s="10">
        <v>6.1426890687154437E-18</v>
      </c>
      <c r="T99" s="10">
        <v>6.1426890687154437E-18</v>
      </c>
      <c r="U99" s="10">
        <v>6.1426890687154437E-18</v>
      </c>
      <c r="V99" s="10">
        <v>6.1426890687154437E-18</v>
      </c>
      <c r="W99" s="10">
        <v>0</v>
      </c>
      <c r="X99" s="10">
        <v>0</v>
      </c>
      <c r="Y99" s="10">
        <v>0</v>
      </c>
      <c r="Z99" s="10">
        <v>0</v>
      </c>
      <c r="AA99" s="10">
        <v>-2.1945746027901034E-2</v>
      </c>
      <c r="AB99" s="10">
        <v>-1.7343062626798674E-3</v>
      </c>
      <c r="AC99" s="10">
        <v>-1.0885079285411799E-2</v>
      </c>
      <c r="AD99" s="10">
        <v>-8.3930221516563958E-3</v>
      </c>
      <c r="AE99" s="10">
        <v>-1.6638091991798984E-2</v>
      </c>
      <c r="AF99" s="10">
        <v>-5.2366288093419729E-3</v>
      </c>
      <c r="AG99" s="10">
        <v>-1.6926034464865506E-3</v>
      </c>
      <c r="AH99" s="10">
        <v>-1.3374055305366155E-4</v>
      </c>
      <c r="AI99" s="10">
        <v>0</v>
      </c>
      <c r="AJ99" s="10">
        <v>-1.1630344500257088E-2</v>
      </c>
      <c r="AK99" s="10">
        <v>-4.6742010306699361E-2</v>
      </c>
      <c r="AL99" s="10">
        <v>-5.5777708621603146E-3</v>
      </c>
      <c r="AM99" s="10">
        <v>-1.544764781592288E-2</v>
      </c>
      <c r="AN99" s="2"/>
      <c r="AO99" s="2"/>
      <c r="AP99" s="54">
        <v>-9.8698769537625651E-3</v>
      </c>
      <c r="AQ99" s="55">
        <v>-1.7695020461883735</v>
      </c>
      <c r="AR99" s="2"/>
      <c r="AS99" s="2"/>
      <c r="AT99" s="55">
        <v>-1.9507044034580211E-2</v>
      </c>
      <c r="AU99" s="55">
        <v>-2.0011554096728617E-3</v>
      </c>
      <c r="AV99" s="55">
        <v>-4.357312914669613E-3</v>
      </c>
      <c r="AW99" s="2"/>
      <c r="AX99" s="2"/>
      <c r="AY99" s="56">
        <v>-2.3561575049967512E-3</v>
      </c>
      <c r="AZ99" s="57">
        <v>-1.1773985636537461</v>
      </c>
      <c r="BA99" s="2"/>
      <c r="BB99" s="2"/>
      <c r="BC99" s="27">
        <v>0</v>
      </c>
      <c r="BD99" s="27">
        <v>0</v>
      </c>
      <c r="BE99" s="27">
        <v>0</v>
      </c>
      <c r="BF99" s="2"/>
      <c r="BG99" s="2"/>
      <c r="BH99" s="58">
        <v>0</v>
      </c>
      <c r="BI99" s="59">
        <v>0</v>
      </c>
      <c r="BJ99" s="2"/>
      <c r="BK99" s="2"/>
    </row>
    <row r="100" spans="1:63" x14ac:dyDescent="0.3">
      <c r="A100" s="1"/>
      <c r="B100" s="2"/>
      <c r="C100" s="122" t="s">
        <v>22</v>
      </c>
      <c r="D100" s="122" t="s">
        <v>86</v>
      </c>
      <c r="E100" s="122"/>
      <c r="F100" s="123"/>
      <c r="G100" s="122"/>
      <c r="H100" s="122"/>
      <c r="I100" s="122"/>
      <c r="J100" s="129">
        <v>3.5153634077948974E-5</v>
      </c>
      <c r="K100" s="129">
        <v>3.5153634077948974E-5</v>
      </c>
      <c r="L100" s="129">
        <v>3.5153634077948974E-5</v>
      </c>
      <c r="M100" s="129">
        <v>3.5153634077948974E-5</v>
      </c>
      <c r="N100" s="129">
        <v>3.5153634077948974E-5</v>
      </c>
      <c r="O100" s="129">
        <v>3.5153634077948974E-5</v>
      </c>
      <c r="P100" s="129">
        <v>3.5153634077948974E-5</v>
      </c>
      <c r="Q100" s="129">
        <v>3.5153634077948974E-5</v>
      </c>
      <c r="R100" s="129">
        <v>3.5153634077948974E-5</v>
      </c>
      <c r="S100" s="129">
        <v>3.5153634077948974E-5</v>
      </c>
      <c r="T100" s="129">
        <v>3.5153634077948974E-5</v>
      </c>
      <c r="U100" s="129">
        <v>3.5153634077948974E-5</v>
      </c>
      <c r="V100" s="129">
        <v>9.3580028781211834E-18</v>
      </c>
      <c r="W100" s="129">
        <v>3.5187947913251204E-3</v>
      </c>
      <c r="X100" s="129">
        <v>5.3545412014631907E-2</v>
      </c>
      <c r="Y100" s="129">
        <v>-3.8848334752043225E-2</v>
      </c>
      <c r="Z100" s="129">
        <v>8.9593652808064944E-2</v>
      </c>
      <c r="AA100" s="129">
        <v>0.28348549344314611</v>
      </c>
      <c r="AB100" s="129">
        <v>0.20601003886189373</v>
      </c>
      <c r="AC100" s="129">
        <v>0.33459976943708147</v>
      </c>
      <c r="AD100" s="129">
        <v>0.4216845244719899</v>
      </c>
      <c r="AE100" s="129">
        <v>0.45380063847864033</v>
      </c>
      <c r="AF100" s="129">
        <v>0.80312403340642025</v>
      </c>
      <c r="AG100" s="129">
        <v>0.60425689223181445</v>
      </c>
      <c r="AH100" s="129">
        <v>0.77825789555592273</v>
      </c>
      <c r="AI100" s="129">
        <v>0.84986498843526448</v>
      </c>
      <c r="AJ100" s="129">
        <v>0.99872659840604416</v>
      </c>
      <c r="AK100" s="129">
        <v>1.1164174773602837</v>
      </c>
      <c r="AL100" s="129">
        <v>1.3894481618460239</v>
      </c>
      <c r="AM100" s="129">
        <v>1.6376550587061025</v>
      </c>
      <c r="AN100" s="2"/>
      <c r="AO100" s="2"/>
      <c r="AP100" s="130">
        <v>0.24820689686007857</v>
      </c>
      <c r="AQ100" s="131">
        <v>0.17863703279891374</v>
      </c>
      <c r="AR100" s="2"/>
      <c r="AS100" s="2"/>
      <c r="AT100" s="131">
        <v>0.46591930361884004</v>
      </c>
      <c r="AU100" s="131">
        <v>0.49849693977232951</v>
      </c>
      <c r="AV100" s="131">
        <v>0.46193282123630647</v>
      </c>
      <c r="AW100" s="2"/>
      <c r="AX100" s="2"/>
      <c r="AY100" s="132">
        <v>-3.6564118536023038E-2</v>
      </c>
      <c r="AZ100" s="133">
        <v>-7.3348732196274621E-2</v>
      </c>
      <c r="BA100" s="2"/>
      <c r="BB100" s="2"/>
      <c r="BC100" s="134">
        <v>0</v>
      </c>
      <c r="BD100" s="134">
        <v>0</v>
      </c>
      <c r="BE100" s="134">
        <v>0</v>
      </c>
      <c r="BF100" s="2"/>
      <c r="BG100" s="2"/>
      <c r="BH100" s="135">
        <v>0</v>
      </c>
      <c r="BI100" s="136">
        <v>0</v>
      </c>
      <c r="BJ100" s="2"/>
      <c r="BK100" s="2"/>
    </row>
    <row r="101" spans="1:63" x14ac:dyDescent="0.3">
      <c r="A101" s="1"/>
      <c r="B101" s="2"/>
      <c r="C101" s="124"/>
      <c r="D101" s="125" t="s">
        <v>87</v>
      </c>
      <c r="E101" s="125"/>
      <c r="F101" s="126"/>
      <c r="G101" s="125"/>
      <c r="H101" s="125"/>
      <c r="I101" s="125"/>
      <c r="J101" s="685">
        <v>0</v>
      </c>
      <c r="K101" s="685">
        <v>0</v>
      </c>
      <c r="L101" s="685">
        <v>0</v>
      </c>
      <c r="M101" s="685">
        <v>0</v>
      </c>
      <c r="N101" s="685">
        <v>0</v>
      </c>
      <c r="O101" s="685">
        <v>0</v>
      </c>
      <c r="P101" s="685">
        <v>0</v>
      </c>
      <c r="Q101" s="685">
        <v>0</v>
      </c>
      <c r="R101" s="685">
        <v>0</v>
      </c>
      <c r="S101" s="685">
        <v>0</v>
      </c>
      <c r="T101" s="685">
        <v>0</v>
      </c>
      <c r="U101" s="685">
        <v>0</v>
      </c>
      <c r="V101" s="685">
        <v>0</v>
      </c>
      <c r="W101" s="685">
        <v>1</v>
      </c>
      <c r="X101" s="685">
        <v>0.90680397673312818</v>
      </c>
      <c r="Y101" s="685">
        <v>-0.69439367177987699</v>
      </c>
      <c r="Z101" s="685">
        <v>0.35171692859457432</v>
      </c>
      <c r="AA101" s="685">
        <v>0.94661739827025793</v>
      </c>
      <c r="AB101" s="685">
        <v>0.50638123398598944</v>
      </c>
      <c r="AC101" s="685">
        <v>0.45795775365052321</v>
      </c>
      <c r="AD101" s="685">
        <v>0.51159198204598733</v>
      </c>
      <c r="AE101" s="685">
        <v>0.43736341649151489</v>
      </c>
      <c r="AF101" s="685">
        <v>0.64852015049586975</v>
      </c>
      <c r="AG101" s="685">
        <v>0.39652683921568516</v>
      </c>
      <c r="AH101" s="685">
        <v>0.48920366571049367</v>
      </c>
      <c r="AI101" s="685">
        <v>0.484566732048615</v>
      </c>
      <c r="AJ101" s="685">
        <v>0.49205581398326242</v>
      </c>
      <c r="AK101" s="685">
        <v>0.46591930361884004</v>
      </c>
      <c r="AL101" s="685">
        <v>0.49849693977232951</v>
      </c>
      <c r="AM101" s="685">
        <v>0.46193282123630647</v>
      </c>
      <c r="AN101" s="2"/>
      <c r="AO101" s="2"/>
      <c r="AP101" s="137"/>
      <c r="AQ101" s="138"/>
      <c r="AR101" s="2"/>
      <c r="AS101" s="2"/>
      <c r="AT101" s="138"/>
      <c r="AU101" s="138"/>
      <c r="AV101" s="138"/>
      <c r="AW101" s="2"/>
      <c r="AX101" s="2"/>
      <c r="AY101" s="139"/>
      <c r="AZ101" s="140"/>
      <c r="BA101" s="2"/>
      <c r="BB101" s="2"/>
      <c r="BC101" s="141"/>
      <c r="BD101" s="141"/>
      <c r="BE101" s="141"/>
      <c r="BF101" s="2"/>
      <c r="BG101" s="2"/>
      <c r="BH101" s="142"/>
      <c r="BI101" s="143"/>
      <c r="BJ101" s="2"/>
      <c r="BK101" s="2"/>
    </row>
    <row r="102" spans="1:63" x14ac:dyDescent="0.3">
      <c r="A102" s="1"/>
      <c r="B102" s="2"/>
      <c r="C102" s="2" t="s">
        <v>38</v>
      </c>
      <c r="D102" s="2" t="s">
        <v>88</v>
      </c>
      <c r="E102" s="2"/>
      <c r="F102" s="2"/>
      <c r="G102" s="2"/>
      <c r="H102" s="2"/>
      <c r="I102" s="2"/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-7.3236228863178598E-2</v>
      </c>
      <c r="X102" s="10">
        <v>-0.16781779876953556</v>
      </c>
      <c r="Y102" s="10">
        <v>-0.20347198335644937</v>
      </c>
      <c r="Z102" s="10">
        <v>-0.25372204745051774</v>
      </c>
      <c r="AA102" s="10">
        <v>-0.26294371731207539</v>
      </c>
      <c r="AB102" s="10">
        <v>-0.37318303620292204</v>
      </c>
      <c r="AC102" s="10">
        <v>-0.38409353744164038</v>
      </c>
      <c r="AD102" s="10">
        <v>-0.44146385180495912</v>
      </c>
      <c r="AE102" s="10">
        <v>-0.39931164676614406</v>
      </c>
      <c r="AF102" s="10">
        <v>-0.53183094873247749</v>
      </c>
      <c r="AG102" s="10">
        <v>-0.42186677901270558</v>
      </c>
      <c r="AH102" s="10">
        <v>-0.51654183307233659</v>
      </c>
      <c r="AI102" s="10">
        <v>-0.53227128278101321</v>
      </c>
      <c r="AJ102" s="10">
        <v>-0.72334146264288257</v>
      </c>
      <c r="AK102" s="10">
        <v>-0.83778619752839389</v>
      </c>
      <c r="AL102" s="10">
        <v>-0.95968718976168566</v>
      </c>
      <c r="AM102" s="10">
        <v>-1.0771387717685375</v>
      </c>
      <c r="AN102" s="2"/>
      <c r="AO102" s="2"/>
      <c r="AP102" s="54">
        <v>-0.1174515820068518</v>
      </c>
      <c r="AQ102" s="55">
        <v>-0.12238527643160264</v>
      </c>
      <c r="AR102" s="2"/>
      <c r="AS102" s="2"/>
      <c r="AT102" s="55">
        <v>-0.34963691419167631</v>
      </c>
      <c r="AU102" s="55">
        <v>-0.34431016598654707</v>
      </c>
      <c r="AV102" s="55">
        <v>-0.30382817740579204</v>
      </c>
      <c r="AW102" s="2"/>
      <c r="AX102" s="2"/>
      <c r="AY102" s="56">
        <v>4.0481988580755024E-2</v>
      </c>
      <c r="AZ102" s="57">
        <v>0.11757418914647075</v>
      </c>
      <c r="BA102" s="2"/>
      <c r="BB102" s="2"/>
      <c r="BC102" s="27">
        <v>0</v>
      </c>
      <c r="BD102" s="27">
        <v>0</v>
      </c>
      <c r="BE102" s="27">
        <v>0</v>
      </c>
      <c r="BF102" s="2"/>
      <c r="BG102" s="2"/>
      <c r="BH102" s="58">
        <v>0</v>
      </c>
      <c r="BI102" s="59">
        <v>0</v>
      </c>
      <c r="BJ102" s="2"/>
      <c r="BK102" s="2"/>
    </row>
    <row r="103" spans="1:63" x14ac:dyDescent="0.3">
      <c r="A103" s="1"/>
      <c r="B103" s="2"/>
      <c r="C103" s="122" t="s">
        <v>22</v>
      </c>
      <c r="D103" s="122" t="s">
        <v>89</v>
      </c>
      <c r="E103" s="122"/>
      <c r="F103" s="123"/>
      <c r="G103" s="122"/>
      <c r="H103" s="122"/>
      <c r="I103" s="122"/>
      <c r="J103" s="129">
        <v>3.5153634077948974E-5</v>
      </c>
      <c r="K103" s="129">
        <v>3.5153634077948974E-5</v>
      </c>
      <c r="L103" s="129">
        <v>3.5153634077948974E-5</v>
      </c>
      <c r="M103" s="129">
        <v>3.5153634077948974E-5</v>
      </c>
      <c r="N103" s="129">
        <v>3.5153634077948974E-5</v>
      </c>
      <c r="O103" s="129">
        <v>3.5153634077948974E-5</v>
      </c>
      <c r="P103" s="129">
        <v>3.5153634077948974E-5</v>
      </c>
      <c r="Q103" s="129">
        <v>3.5153634077948974E-5</v>
      </c>
      <c r="R103" s="129">
        <v>3.5153634077948974E-5</v>
      </c>
      <c r="S103" s="129">
        <v>3.5153634077948974E-5</v>
      </c>
      <c r="T103" s="129">
        <v>3.5153634077948974E-5</v>
      </c>
      <c r="U103" s="129">
        <v>3.5153634077948974E-5</v>
      </c>
      <c r="V103" s="129">
        <v>9.3580028781211834E-18</v>
      </c>
      <c r="W103" s="129">
        <v>-6.9717434071853476E-2</v>
      </c>
      <c r="X103" s="129">
        <v>-0.11427238675490366</v>
      </c>
      <c r="Y103" s="129">
        <v>-0.24232031810849258</v>
      </c>
      <c r="Z103" s="129">
        <v>-0.1641283946424528</v>
      </c>
      <c r="AA103" s="129">
        <v>2.0541776131070721E-2</v>
      </c>
      <c r="AB103" s="129">
        <v>-0.16717299734102831</v>
      </c>
      <c r="AC103" s="129">
        <v>-4.9493768004558902E-2</v>
      </c>
      <c r="AD103" s="129">
        <v>-1.9779327332969221E-2</v>
      </c>
      <c r="AE103" s="129">
        <v>5.4488991712496271E-2</v>
      </c>
      <c r="AF103" s="129">
        <v>0.27129308467394275</v>
      </c>
      <c r="AG103" s="129">
        <v>0.18239011321910886</v>
      </c>
      <c r="AH103" s="129">
        <v>0.26171606248358614</v>
      </c>
      <c r="AI103" s="129">
        <v>0.31759370565425127</v>
      </c>
      <c r="AJ103" s="129">
        <v>0.27538513576316159</v>
      </c>
      <c r="AK103" s="129">
        <v>0.27863127983188984</v>
      </c>
      <c r="AL103" s="129">
        <v>0.42976097208433828</v>
      </c>
      <c r="AM103" s="129">
        <v>0.56051628693756506</v>
      </c>
      <c r="AN103" s="2"/>
      <c r="AO103" s="2"/>
      <c r="AP103" s="130">
        <v>0.13075531485322678</v>
      </c>
      <c r="AQ103" s="131">
        <v>0.30425125441024631</v>
      </c>
      <c r="AR103" s="2"/>
      <c r="AS103" s="2"/>
      <c r="AT103" s="131">
        <v>0.11628238942716375</v>
      </c>
      <c r="AU103" s="131">
        <v>0.15418677378578247</v>
      </c>
      <c r="AV103" s="131">
        <v>0.15810464383051442</v>
      </c>
      <c r="AW103" s="2"/>
      <c r="AX103" s="2"/>
      <c r="AY103" s="132">
        <v>3.9178700447319581E-3</v>
      </c>
      <c r="AZ103" s="133">
        <v>2.540989702641553E-2</v>
      </c>
      <c r="BA103" s="2"/>
      <c r="BB103" s="2"/>
      <c r="BC103" s="134">
        <v>0</v>
      </c>
      <c r="BD103" s="134">
        <v>0</v>
      </c>
      <c r="BE103" s="134">
        <v>0</v>
      </c>
      <c r="BF103" s="2"/>
      <c r="BG103" s="2"/>
      <c r="BH103" s="135">
        <v>0</v>
      </c>
      <c r="BI103" s="136">
        <v>0</v>
      </c>
      <c r="BJ103" s="2"/>
      <c r="BK103" s="2"/>
    </row>
    <row r="104" spans="1:63" x14ac:dyDescent="0.3">
      <c r="A104" s="1"/>
      <c r="B104" s="2"/>
      <c r="C104" s="124"/>
      <c r="D104" s="125" t="s">
        <v>90</v>
      </c>
      <c r="E104" s="125"/>
      <c r="F104" s="126"/>
      <c r="G104" s="125"/>
      <c r="H104" s="125"/>
      <c r="I104" s="125"/>
      <c r="J104" s="685">
        <v>0</v>
      </c>
      <c r="K104" s="685">
        <v>0</v>
      </c>
      <c r="L104" s="685">
        <v>0</v>
      </c>
      <c r="M104" s="685">
        <v>0</v>
      </c>
      <c r="N104" s="685">
        <v>0</v>
      </c>
      <c r="O104" s="685">
        <v>0</v>
      </c>
      <c r="P104" s="685">
        <v>0</v>
      </c>
      <c r="Q104" s="685">
        <v>0</v>
      </c>
      <c r="R104" s="685">
        <v>0</v>
      </c>
      <c r="S104" s="685">
        <v>0</v>
      </c>
      <c r="T104" s="685">
        <v>0</v>
      </c>
      <c r="U104" s="685">
        <v>0</v>
      </c>
      <c r="V104" s="685">
        <v>0</v>
      </c>
      <c r="W104" s="685">
        <v>-19.812872931302433</v>
      </c>
      <c r="X104" s="685">
        <v>-1.935229384579515</v>
      </c>
      <c r="Y104" s="685">
        <v>-4.3313489886300482</v>
      </c>
      <c r="Z104" s="685">
        <v>-0.64431723732113866</v>
      </c>
      <c r="AA104" s="685">
        <v>6.8593290051168154E-2</v>
      </c>
      <c r="AB104" s="685">
        <v>-0.4109181724849672</v>
      </c>
      <c r="AC104" s="685">
        <v>-6.7740796274906243E-2</v>
      </c>
      <c r="AD104" s="685">
        <v>-2.3996482409404236E-2</v>
      </c>
      <c r="AE104" s="685">
        <v>5.2515332848472665E-2</v>
      </c>
      <c r="AF104" s="685">
        <v>0.21906831919223652</v>
      </c>
      <c r="AG104" s="685">
        <v>0.11968845705978093</v>
      </c>
      <c r="AH104" s="685">
        <v>0.16451160710786134</v>
      </c>
      <c r="AI104" s="685">
        <v>0.18108210852577405</v>
      </c>
      <c r="AJ104" s="685">
        <v>0.13567762924617993</v>
      </c>
      <c r="AK104" s="685">
        <v>0.11628238942716375</v>
      </c>
      <c r="AL104" s="685">
        <v>0.15418677378578247</v>
      </c>
      <c r="AM104" s="685">
        <v>0.15810464383051442</v>
      </c>
      <c r="AN104" s="2"/>
      <c r="AO104" s="2"/>
      <c r="AP104" s="137"/>
      <c r="AQ104" s="138"/>
      <c r="AR104" s="2"/>
      <c r="AS104" s="2"/>
      <c r="AT104" s="138"/>
      <c r="AU104" s="138"/>
      <c r="AV104" s="138"/>
      <c r="AW104" s="2"/>
      <c r="AX104" s="2"/>
      <c r="AY104" s="139"/>
      <c r="AZ104" s="140"/>
      <c r="BA104" s="2"/>
      <c r="BB104" s="2"/>
      <c r="BC104" s="141"/>
      <c r="BD104" s="141"/>
      <c r="BE104" s="141"/>
      <c r="BF104" s="2"/>
      <c r="BG104" s="2"/>
      <c r="BH104" s="142"/>
      <c r="BI104" s="143"/>
      <c r="BJ104" s="2"/>
      <c r="BK104" s="2"/>
    </row>
    <row r="105" spans="1:63" x14ac:dyDescent="0.3">
      <c r="A105" s="1"/>
      <c r="B105" s="2"/>
      <c r="C105" s="2" t="s">
        <v>38</v>
      </c>
      <c r="D105" s="2" t="s">
        <v>91</v>
      </c>
      <c r="E105" s="2"/>
      <c r="F105" s="2"/>
      <c r="G105" s="2"/>
      <c r="H105" s="2"/>
      <c r="I105" s="2"/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-1.6189943278637736E-2</v>
      </c>
      <c r="AA105" s="10">
        <v>-2.4904507217493752E-2</v>
      </c>
      <c r="AB105" s="10">
        <v>-2.4627715219157856E-2</v>
      </c>
      <c r="AC105" s="10">
        <v>-1.748666290237412E-2</v>
      </c>
      <c r="AD105" s="10">
        <v>-2.676122770922568E-2</v>
      </c>
      <c r="AE105" s="10">
        <v>-5.4818347993752584E-2</v>
      </c>
      <c r="AF105" s="10">
        <v>-2.6243307137050063E-2</v>
      </c>
      <c r="AG105" s="10">
        <v>-4.6848938725284284E-2</v>
      </c>
      <c r="AH105" s="10">
        <v>-2.7403945103150439E-2</v>
      </c>
      <c r="AI105" s="10">
        <v>-4.2222701111486002E-2</v>
      </c>
      <c r="AJ105" s="10">
        <v>-3.7317655143772485E-2</v>
      </c>
      <c r="AK105" s="10">
        <v>-3.7157515885325454E-2</v>
      </c>
      <c r="AL105" s="10">
        <v>-7.7579366998101931E-2</v>
      </c>
      <c r="AM105" s="10">
        <v>-8.4641291796905813E-2</v>
      </c>
      <c r="AN105" s="2"/>
      <c r="AO105" s="2"/>
      <c r="AP105" s="54">
        <v>-7.0619247988038814E-3</v>
      </c>
      <c r="AQ105" s="55">
        <v>-9.1028389017103722E-2</v>
      </c>
      <c r="AR105" s="2"/>
      <c r="AS105" s="2"/>
      <c r="AT105" s="55">
        <v>-1.5507105788446794E-2</v>
      </c>
      <c r="AU105" s="55">
        <v>-2.7833407607410939E-2</v>
      </c>
      <c r="AV105" s="55">
        <v>-2.3874741206931338E-2</v>
      </c>
      <c r="AW105" s="2"/>
      <c r="AX105" s="2"/>
      <c r="AY105" s="56">
        <v>3.9586664004796004E-3</v>
      </c>
      <c r="AZ105" s="57">
        <v>0.14222715580917816</v>
      </c>
      <c r="BA105" s="2"/>
      <c r="BB105" s="2"/>
      <c r="BC105" s="27">
        <v>0</v>
      </c>
      <c r="BD105" s="27">
        <v>0</v>
      </c>
      <c r="BE105" s="27">
        <v>0</v>
      </c>
      <c r="BF105" s="2"/>
      <c r="BG105" s="2"/>
      <c r="BH105" s="58">
        <v>0</v>
      </c>
      <c r="BI105" s="59">
        <v>0</v>
      </c>
      <c r="BJ105" s="2"/>
      <c r="BK105" s="2"/>
    </row>
    <row r="106" spans="1:63" x14ac:dyDescent="0.3">
      <c r="A106" s="1"/>
      <c r="B106" s="2"/>
      <c r="C106" s="2" t="s">
        <v>17</v>
      </c>
      <c r="D106" s="2" t="s">
        <v>92</v>
      </c>
      <c r="E106" s="2"/>
      <c r="F106" s="2"/>
      <c r="G106" s="2"/>
      <c r="H106" s="2"/>
      <c r="I106" s="2"/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-0.1517615595512051</v>
      </c>
      <c r="AB106" s="10">
        <v>0</v>
      </c>
      <c r="AC106" s="10">
        <v>-5.2281840948183474E-10</v>
      </c>
      <c r="AD106" s="10">
        <v>0</v>
      </c>
      <c r="AE106" s="10">
        <v>0</v>
      </c>
      <c r="AF106" s="10">
        <v>0</v>
      </c>
      <c r="AG106" s="10">
        <v>0.51297505374324814</v>
      </c>
      <c r="AH106" s="10">
        <v>0.41304262092577643</v>
      </c>
      <c r="AI106" s="10">
        <v>0.46563711424394016</v>
      </c>
      <c r="AJ106" s="10">
        <v>0.57120056213661352</v>
      </c>
      <c r="AK106" s="10">
        <v>0.65975665632661207</v>
      </c>
      <c r="AL106" s="10">
        <v>0.73443789986986086</v>
      </c>
      <c r="AM106" s="10">
        <v>0.7076604523127844</v>
      </c>
      <c r="AN106" s="2"/>
      <c r="AO106" s="2"/>
      <c r="AP106" s="54">
        <v>-2.677744755707645E-2</v>
      </c>
      <c r="AQ106" s="55">
        <v>-3.6459784498895406E-2</v>
      </c>
      <c r="AR106" s="2"/>
      <c r="AS106" s="2"/>
      <c r="AT106" s="55">
        <v>0.27533908068190271</v>
      </c>
      <c r="AU106" s="55">
        <v>0.26349672883911046</v>
      </c>
      <c r="AV106" s="55">
        <v>0.19960954993323168</v>
      </c>
      <c r="AW106" s="2"/>
      <c r="AX106" s="2"/>
      <c r="AY106" s="56">
        <v>-6.3887178905878778E-2</v>
      </c>
      <c r="AZ106" s="57">
        <v>-0.24245909688270897</v>
      </c>
      <c r="BA106" s="2"/>
      <c r="BB106" s="2"/>
      <c r="BC106" s="27">
        <v>0</v>
      </c>
      <c r="BD106" s="27">
        <v>0</v>
      </c>
      <c r="BE106" s="27">
        <v>0</v>
      </c>
      <c r="BF106" s="2"/>
      <c r="BG106" s="2"/>
      <c r="BH106" s="58">
        <v>0</v>
      </c>
      <c r="BI106" s="59">
        <v>0</v>
      </c>
      <c r="BJ106" s="2"/>
      <c r="BK106" s="2"/>
    </row>
    <row r="107" spans="1:63" x14ac:dyDescent="0.3">
      <c r="A107" s="1"/>
      <c r="B107" s="2"/>
      <c r="C107" s="2"/>
      <c r="D107" s="2"/>
      <c r="E107" s="2" t="s">
        <v>149</v>
      </c>
      <c r="F107" s="2"/>
      <c r="G107" s="2"/>
      <c r="H107" s="2"/>
      <c r="I107" s="2"/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2"/>
      <c r="AO107" s="2"/>
      <c r="AP107" s="54">
        <v>0</v>
      </c>
      <c r="AQ107" s="55">
        <v>0</v>
      </c>
      <c r="AR107" s="2"/>
      <c r="AS107" s="2"/>
      <c r="AT107" s="55">
        <v>0</v>
      </c>
      <c r="AU107" s="55">
        <v>0</v>
      </c>
      <c r="AV107" s="55">
        <v>0</v>
      </c>
      <c r="AW107" s="2"/>
      <c r="AX107" s="2"/>
      <c r="AY107" s="56">
        <v>0</v>
      </c>
      <c r="AZ107" s="57">
        <v>0</v>
      </c>
      <c r="BA107" s="2"/>
      <c r="BB107" s="2"/>
      <c r="BC107" s="27">
        <v>0</v>
      </c>
      <c r="BD107" s="27">
        <v>0</v>
      </c>
      <c r="BE107" s="27">
        <v>0</v>
      </c>
      <c r="BF107" s="2"/>
      <c r="BG107" s="2"/>
      <c r="BH107" s="58">
        <v>0</v>
      </c>
      <c r="BI107" s="59">
        <v>0</v>
      </c>
      <c r="BJ107" s="2"/>
      <c r="BK107" s="2"/>
    </row>
    <row r="108" spans="1:63" x14ac:dyDescent="0.3">
      <c r="A108" s="1"/>
      <c r="B108" s="2"/>
      <c r="C108" s="2"/>
      <c r="D108" s="2"/>
      <c r="E108" s="2" t="s">
        <v>150</v>
      </c>
      <c r="F108" s="2"/>
      <c r="G108" s="2"/>
      <c r="H108" s="2"/>
      <c r="I108" s="2"/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-0.1517615595512051</v>
      </c>
      <c r="AB108" s="10">
        <v>0</v>
      </c>
      <c r="AC108" s="10">
        <v>-5.2281840948183474E-10</v>
      </c>
      <c r="AD108" s="10">
        <v>0</v>
      </c>
      <c r="AE108" s="10">
        <v>0</v>
      </c>
      <c r="AF108" s="10">
        <v>0</v>
      </c>
      <c r="AG108" s="10">
        <v>0.51297505374324814</v>
      </c>
      <c r="AH108" s="10">
        <v>0.41304262092577643</v>
      </c>
      <c r="AI108" s="10">
        <v>0.46563711424394016</v>
      </c>
      <c r="AJ108" s="10">
        <v>0.57120056213661352</v>
      </c>
      <c r="AK108" s="10">
        <v>0.65975665632661207</v>
      </c>
      <c r="AL108" s="10">
        <v>0.73443789986986086</v>
      </c>
      <c r="AM108" s="10">
        <v>0.7076604523127844</v>
      </c>
      <c r="AN108" s="2"/>
      <c r="AO108" s="2"/>
      <c r="AP108" s="54">
        <v>-2.677744755707645E-2</v>
      </c>
      <c r="AQ108" s="55">
        <v>-3.6459784498895406E-2</v>
      </c>
      <c r="AR108" s="2"/>
      <c r="AS108" s="2"/>
      <c r="AT108" s="55">
        <v>0.27533908068190271</v>
      </c>
      <c r="AU108" s="55">
        <v>0.26349672883911046</v>
      </c>
      <c r="AV108" s="55">
        <v>0.19960954993323168</v>
      </c>
      <c r="AW108" s="2"/>
      <c r="AX108" s="2"/>
      <c r="AY108" s="56">
        <v>-6.3887178905878778E-2</v>
      </c>
      <c r="AZ108" s="57">
        <v>-0.24245909688270897</v>
      </c>
      <c r="BA108" s="2"/>
      <c r="BB108" s="2"/>
      <c r="BC108" s="27">
        <v>0</v>
      </c>
      <c r="BD108" s="27">
        <v>0</v>
      </c>
      <c r="BE108" s="27">
        <v>0</v>
      </c>
      <c r="BF108" s="2"/>
      <c r="BG108" s="2"/>
      <c r="BH108" s="58">
        <v>0</v>
      </c>
      <c r="BI108" s="59">
        <v>0</v>
      </c>
      <c r="BJ108" s="2"/>
      <c r="BK108" s="2"/>
    </row>
    <row r="109" spans="1:63" x14ac:dyDescent="0.3">
      <c r="A109" s="1"/>
      <c r="B109" s="2"/>
      <c r="C109" s="2"/>
      <c r="D109" s="2"/>
      <c r="E109" s="2" t="s">
        <v>151</v>
      </c>
      <c r="F109" s="2"/>
      <c r="G109" s="2"/>
      <c r="H109" s="2"/>
      <c r="I109" s="2"/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2"/>
      <c r="AO109" s="2"/>
      <c r="AP109" s="54">
        <v>0</v>
      </c>
      <c r="AQ109" s="55">
        <v>0</v>
      </c>
      <c r="AR109" s="2"/>
      <c r="AS109" s="2"/>
      <c r="AT109" s="55">
        <v>0</v>
      </c>
      <c r="AU109" s="55">
        <v>0</v>
      </c>
      <c r="AV109" s="55">
        <v>0</v>
      </c>
      <c r="AW109" s="2"/>
      <c r="AX109" s="2"/>
      <c r="AY109" s="56">
        <v>0</v>
      </c>
      <c r="AZ109" s="57">
        <v>0</v>
      </c>
      <c r="BA109" s="2"/>
      <c r="BB109" s="2"/>
      <c r="BC109" s="27">
        <v>0</v>
      </c>
      <c r="BD109" s="27">
        <v>0</v>
      </c>
      <c r="BE109" s="27">
        <v>0</v>
      </c>
      <c r="BF109" s="2"/>
      <c r="BG109" s="2"/>
      <c r="BH109" s="58">
        <v>0</v>
      </c>
      <c r="BI109" s="59">
        <v>0</v>
      </c>
      <c r="BJ109" s="2"/>
      <c r="BK109" s="2"/>
    </row>
    <row r="110" spans="1:63" x14ac:dyDescent="0.3">
      <c r="A110" s="1"/>
      <c r="B110" s="2"/>
      <c r="C110" s="2"/>
      <c r="D110" s="2"/>
      <c r="E110" s="2" t="s">
        <v>152</v>
      </c>
      <c r="F110" s="2"/>
      <c r="G110" s="2"/>
      <c r="H110" s="2"/>
      <c r="I110" s="2"/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2"/>
      <c r="AO110" s="2"/>
      <c r="AP110" s="54">
        <v>0</v>
      </c>
      <c r="AQ110" s="55">
        <v>0</v>
      </c>
      <c r="AR110" s="2"/>
      <c r="AS110" s="2"/>
      <c r="AT110" s="55">
        <v>0</v>
      </c>
      <c r="AU110" s="55">
        <v>0</v>
      </c>
      <c r="AV110" s="55">
        <v>0</v>
      </c>
      <c r="AW110" s="2"/>
      <c r="AX110" s="2"/>
      <c r="AY110" s="56">
        <v>0</v>
      </c>
      <c r="AZ110" s="57">
        <v>0</v>
      </c>
      <c r="BA110" s="2"/>
      <c r="BB110" s="2"/>
      <c r="BC110" s="27">
        <v>0</v>
      </c>
      <c r="BD110" s="27">
        <v>0</v>
      </c>
      <c r="BE110" s="27">
        <v>0</v>
      </c>
      <c r="BF110" s="2"/>
      <c r="BG110" s="2"/>
      <c r="BH110" s="58">
        <v>0</v>
      </c>
      <c r="BI110" s="59">
        <v>0</v>
      </c>
      <c r="BJ110" s="2"/>
      <c r="BK110" s="2"/>
    </row>
    <row r="111" spans="1:63" x14ac:dyDescent="0.3">
      <c r="A111" s="1"/>
      <c r="B111" s="2"/>
      <c r="C111" s="2" t="s">
        <v>93</v>
      </c>
      <c r="D111" s="2" t="s">
        <v>94</v>
      </c>
      <c r="E111" s="2"/>
      <c r="F111" s="2"/>
      <c r="G111" s="2"/>
      <c r="H111" s="2"/>
      <c r="I111" s="2"/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-8.8641774924065679E-5</v>
      </c>
      <c r="Y111" s="10">
        <v>0</v>
      </c>
      <c r="Z111" s="10">
        <v>-6.048469357356498E-4</v>
      </c>
      <c r="AA111" s="10">
        <v>-0.10552397683355172</v>
      </c>
      <c r="AB111" s="10">
        <v>-0.1935885354649331</v>
      </c>
      <c r="AC111" s="10">
        <v>-0.28892641853704948</v>
      </c>
      <c r="AD111" s="10">
        <v>-0.30208624596047517</v>
      </c>
      <c r="AE111" s="10">
        <v>-0.51508906853343239</v>
      </c>
      <c r="AF111" s="10">
        <v>-0.37333509694267203</v>
      </c>
      <c r="AG111" s="10">
        <v>-0.48818132354176674</v>
      </c>
      <c r="AH111" s="10">
        <v>-0.69093479637392874</v>
      </c>
      <c r="AI111" s="10">
        <v>-0.41302924680074909</v>
      </c>
      <c r="AJ111" s="10">
        <v>-0.62848372127516494</v>
      </c>
      <c r="AK111" s="10">
        <v>-0.94880420623405215</v>
      </c>
      <c r="AL111" s="10">
        <v>-1.0866902817285387</v>
      </c>
      <c r="AM111" s="10">
        <v>-0.94752805915263583</v>
      </c>
      <c r="AN111" s="2"/>
      <c r="AO111" s="2"/>
      <c r="AP111" s="54">
        <v>0.13916222257590283</v>
      </c>
      <c r="AQ111" s="55">
        <v>0.12806061203984001</v>
      </c>
      <c r="AR111" s="2"/>
      <c r="AS111" s="2"/>
      <c r="AT111" s="55">
        <v>-0.39596853686350419</v>
      </c>
      <c r="AU111" s="55">
        <v>-0.38987548783560783</v>
      </c>
      <c r="AV111" s="55">
        <v>-0.26726892652886108</v>
      </c>
      <c r="AW111" s="2"/>
      <c r="AX111" s="2"/>
      <c r="AY111" s="56">
        <v>0.12260656130674674</v>
      </c>
      <c r="AZ111" s="57">
        <v>0.31447619850993086</v>
      </c>
      <c r="BA111" s="2"/>
      <c r="BB111" s="2"/>
      <c r="BC111" s="27">
        <v>0</v>
      </c>
      <c r="BD111" s="27">
        <v>0</v>
      </c>
      <c r="BE111" s="27">
        <v>0</v>
      </c>
      <c r="BF111" s="2"/>
      <c r="BG111" s="2"/>
      <c r="BH111" s="58">
        <v>0</v>
      </c>
      <c r="BI111" s="59">
        <v>0</v>
      </c>
      <c r="BJ111" s="2"/>
      <c r="BK111" s="2"/>
    </row>
    <row r="112" spans="1:63" ht="4.05" customHeight="1" x14ac:dyDescent="0.3">
      <c r="A112" s="1"/>
      <c r="B112" s="2"/>
      <c r="C112" s="2"/>
      <c r="D112" s="1"/>
      <c r="E112" s="2"/>
      <c r="F112" s="2"/>
      <c r="G112" s="2"/>
      <c r="H112" s="2"/>
      <c r="I112" s="2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2"/>
      <c r="AO112" s="2"/>
      <c r="AP112" s="54"/>
      <c r="AQ112" s="55"/>
      <c r="AR112" s="2"/>
      <c r="AS112" s="2"/>
      <c r="AT112" s="55"/>
      <c r="AU112" s="55"/>
      <c r="AV112" s="55"/>
      <c r="AW112" s="2"/>
      <c r="AX112" s="2"/>
      <c r="AY112" s="56"/>
      <c r="AZ112" s="57"/>
      <c r="BA112" s="2"/>
      <c r="BB112" s="2"/>
      <c r="BC112" s="27"/>
      <c r="BD112" s="27"/>
      <c r="BE112" s="27"/>
      <c r="BF112" s="2"/>
      <c r="BG112" s="2"/>
      <c r="BH112" s="58"/>
      <c r="BI112" s="59"/>
      <c r="BJ112" s="2"/>
      <c r="BK112" s="2"/>
    </row>
    <row r="113" spans="1:63" x14ac:dyDescent="0.3">
      <c r="A113" s="1"/>
      <c r="B113" s="2"/>
      <c r="C113" s="89" t="s">
        <v>22</v>
      </c>
      <c r="D113" s="90" t="s">
        <v>95</v>
      </c>
      <c r="E113" s="90"/>
      <c r="F113" s="90"/>
      <c r="G113" s="90"/>
      <c r="H113" s="90"/>
      <c r="I113" s="90"/>
      <c r="J113" s="144">
        <v>3.5153634077948974E-5</v>
      </c>
      <c r="K113" s="144">
        <v>3.5153634077948974E-5</v>
      </c>
      <c r="L113" s="144">
        <v>3.5153634077948974E-5</v>
      </c>
      <c r="M113" s="144">
        <v>3.5153634077948974E-5</v>
      </c>
      <c r="N113" s="144">
        <v>3.5153634077948974E-5</v>
      </c>
      <c r="O113" s="144">
        <v>3.5153634077948974E-5</v>
      </c>
      <c r="P113" s="144">
        <v>3.5153634077948974E-5</v>
      </c>
      <c r="Q113" s="144">
        <v>3.5153634077948974E-5</v>
      </c>
      <c r="R113" s="144">
        <v>3.5153634077948974E-5</v>
      </c>
      <c r="S113" s="144">
        <v>3.5153634077948974E-5</v>
      </c>
      <c r="T113" s="144">
        <v>3.5153634077948974E-5</v>
      </c>
      <c r="U113" s="144">
        <v>3.5153634077948974E-5</v>
      </c>
      <c r="V113" s="144">
        <v>9.3580028781211834E-18</v>
      </c>
      <c r="W113" s="144">
        <v>-6.9717434071853476E-2</v>
      </c>
      <c r="X113" s="144">
        <v>-0.11436102852982773</v>
      </c>
      <c r="Y113" s="144">
        <v>-0.24232031810849258</v>
      </c>
      <c r="Z113" s="144">
        <v>-0.18092318485682618</v>
      </c>
      <c r="AA113" s="144">
        <v>-0.26164826747117986</v>
      </c>
      <c r="AB113" s="144">
        <v>-0.38538924802511926</v>
      </c>
      <c r="AC113" s="144">
        <v>-0.35590684996680089</v>
      </c>
      <c r="AD113" s="144">
        <v>-0.34862680100267007</v>
      </c>
      <c r="AE113" s="144">
        <v>-0.51541842481468869</v>
      </c>
      <c r="AF113" s="144">
        <v>-0.12828531940577934</v>
      </c>
      <c r="AG113" s="144">
        <v>0.16033490469530592</v>
      </c>
      <c r="AH113" s="144">
        <v>-4.3580058067716587E-2</v>
      </c>
      <c r="AI113" s="144">
        <v>0.32797887198595638</v>
      </c>
      <c r="AJ113" s="144">
        <v>0.18078432148083767</v>
      </c>
      <c r="AK113" s="144">
        <v>-4.7573785960875692E-2</v>
      </c>
      <c r="AL113" s="144">
        <v>-7.0776772441494273E-5</v>
      </c>
      <c r="AM113" s="144">
        <v>0.23600738830080781</v>
      </c>
      <c r="AN113" s="2"/>
      <c r="AO113" s="2"/>
      <c r="AP113" s="95">
        <v>0.2360781650732493</v>
      </c>
      <c r="AQ113" s="96">
        <v>3335.531657202891</v>
      </c>
      <c r="AR113" s="2"/>
      <c r="AS113" s="2"/>
      <c r="AT113" s="97">
        <v>-1.9854172542884525E-2</v>
      </c>
      <c r="AU113" s="98">
        <v>-2.5392818125846231E-5</v>
      </c>
      <c r="AV113" s="96">
        <v>6.6570526027953686E-2</v>
      </c>
      <c r="AW113" s="2"/>
      <c r="AX113" s="2"/>
      <c r="AY113" s="99">
        <v>6.659591884607953E-2</v>
      </c>
      <c r="AZ113" s="100">
        <v>2622.6281193379823</v>
      </c>
      <c r="BA113" s="2"/>
      <c r="BB113" s="2"/>
      <c r="BC113" s="101">
        <v>0</v>
      </c>
      <c r="BD113" s="102">
        <v>0</v>
      </c>
      <c r="BE113" s="103">
        <v>0</v>
      </c>
      <c r="BF113" s="2"/>
      <c r="BG113" s="2"/>
      <c r="BH113" s="104">
        <v>0</v>
      </c>
      <c r="BI113" s="105">
        <v>0</v>
      </c>
      <c r="BJ113" s="2"/>
      <c r="BK113" s="2"/>
    </row>
    <row r="114" spans="1:63" x14ac:dyDescent="0.3">
      <c r="A114" s="1"/>
      <c r="B114" s="2"/>
      <c r="C114" s="91"/>
      <c r="D114" s="92" t="s">
        <v>96</v>
      </c>
      <c r="E114" s="93"/>
      <c r="F114" s="93"/>
      <c r="G114" s="93"/>
      <c r="H114" s="93"/>
      <c r="I114" s="93"/>
      <c r="J114" s="686">
        <v>0</v>
      </c>
      <c r="K114" s="686">
        <v>0</v>
      </c>
      <c r="L114" s="686">
        <v>0</v>
      </c>
      <c r="M114" s="686">
        <v>0</v>
      </c>
      <c r="N114" s="686">
        <v>0</v>
      </c>
      <c r="O114" s="686">
        <v>0</v>
      </c>
      <c r="P114" s="686">
        <v>0</v>
      </c>
      <c r="Q114" s="686">
        <v>0</v>
      </c>
      <c r="R114" s="686">
        <v>0</v>
      </c>
      <c r="S114" s="686">
        <v>0</v>
      </c>
      <c r="T114" s="686">
        <v>0</v>
      </c>
      <c r="U114" s="686">
        <v>0</v>
      </c>
      <c r="V114" s="686">
        <v>0</v>
      </c>
      <c r="W114" s="686">
        <v>-19.812872931302433</v>
      </c>
      <c r="X114" s="686">
        <v>-1.9367305536056094</v>
      </c>
      <c r="Y114" s="686">
        <v>-4.3313489886300482</v>
      </c>
      <c r="Z114" s="686">
        <v>-0.71024838138604385</v>
      </c>
      <c r="AA114" s="686">
        <v>-0.87369833005286379</v>
      </c>
      <c r="AB114" s="686">
        <v>-0.94730278222373865</v>
      </c>
      <c r="AC114" s="686">
        <v>-0.48712018479223373</v>
      </c>
      <c r="AD114" s="686">
        <v>-0.42295760401127802</v>
      </c>
      <c r="AE114" s="686">
        <v>-0.49674933018023432</v>
      </c>
      <c r="AF114" s="686">
        <v>-0.10358999505291316</v>
      </c>
      <c r="AG114" s="686">
        <v>0.10521533770174581</v>
      </c>
      <c r="AH114" s="686">
        <v>-2.7393906673281138E-2</v>
      </c>
      <c r="AI114" s="686">
        <v>0.187003409178953</v>
      </c>
      <c r="AJ114" s="686">
        <v>8.9069397574509435E-2</v>
      </c>
      <c r="AK114" s="686">
        <v>-1.9854172542884525E-2</v>
      </c>
      <c r="AL114" s="686">
        <v>-2.5392818125846231E-5</v>
      </c>
      <c r="AM114" s="686">
        <v>6.6570526027953686E-2</v>
      </c>
      <c r="AN114" s="2"/>
      <c r="AO114" s="2"/>
      <c r="AP114" s="106"/>
      <c r="AQ114" s="107"/>
      <c r="AR114" s="2"/>
      <c r="AS114" s="2"/>
      <c r="AT114" s="108"/>
      <c r="AU114" s="109"/>
      <c r="AV114" s="107"/>
      <c r="AW114" s="2"/>
      <c r="AX114" s="2"/>
      <c r="AY114" s="110"/>
      <c r="AZ114" s="111"/>
      <c r="BA114" s="2"/>
      <c r="BB114" s="2"/>
      <c r="BC114" s="112"/>
      <c r="BD114" s="113"/>
      <c r="BE114" s="114"/>
      <c r="BF114" s="2"/>
      <c r="BG114" s="2"/>
      <c r="BH114" s="115"/>
      <c r="BI114" s="116"/>
      <c r="BJ114" s="2"/>
      <c r="BK114" s="2"/>
    </row>
    <row r="115" spans="1:63" ht="4.05" customHeight="1" x14ac:dyDescent="0.3">
      <c r="A115" s="1"/>
      <c r="B115" s="2"/>
      <c r="C115" s="2"/>
      <c r="D115" s="1"/>
      <c r="E115" s="2"/>
      <c r="F115" s="2"/>
      <c r="G115" s="2"/>
      <c r="H115" s="2"/>
      <c r="I115" s="2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2"/>
      <c r="AO115" s="2"/>
      <c r="AP115" s="54"/>
      <c r="AQ115" s="48"/>
      <c r="AR115" s="2"/>
      <c r="AS115" s="2"/>
      <c r="AT115" s="48"/>
      <c r="AU115" s="48"/>
      <c r="AV115" s="48"/>
      <c r="AW115" s="2"/>
      <c r="AX115" s="2"/>
      <c r="AY115" s="56"/>
      <c r="AZ115" s="128"/>
      <c r="BA115" s="2"/>
      <c r="BB115" s="2"/>
      <c r="BC115" s="27"/>
      <c r="BD115" s="27"/>
      <c r="BE115" s="27"/>
      <c r="BF115" s="2"/>
      <c r="BG115" s="2"/>
      <c r="BH115" s="58"/>
      <c r="BI115" s="53"/>
      <c r="BJ115" s="2"/>
      <c r="BK115" s="2"/>
    </row>
    <row r="116" spans="1:63" x14ac:dyDescent="0.3">
      <c r="A116" s="1"/>
      <c r="B116" s="2"/>
      <c r="C116" s="2" t="s">
        <v>38</v>
      </c>
      <c r="D116" s="2" t="s">
        <v>97</v>
      </c>
      <c r="E116" s="2"/>
      <c r="F116" s="2"/>
      <c r="G116" s="2"/>
      <c r="H116" s="2"/>
      <c r="I116" s="2"/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2"/>
      <c r="AO116" s="2"/>
      <c r="AP116" s="54">
        <v>0</v>
      </c>
      <c r="AQ116" s="48">
        <v>0</v>
      </c>
      <c r="AR116" s="2"/>
      <c r="AS116" s="2"/>
      <c r="AT116" s="48">
        <v>0</v>
      </c>
      <c r="AU116" s="48">
        <v>0</v>
      </c>
      <c r="AV116" s="48">
        <v>0</v>
      </c>
      <c r="AW116" s="2"/>
      <c r="AX116" s="2"/>
      <c r="AY116" s="56">
        <v>0</v>
      </c>
      <c r="AZ116" s="128">
        <v>0</v>
      </c>
      <c r="BA116" s="2"/>
      <c r="BB116" s="2"/>
      <c r="BC116" s="27">
        <v>0</v>
      </c>
      <c r="BD116" s="27">
        <v>0</v>
      </c>
      <c r="BE116" s="27">
        <v>0</v>
      </c>
      <c r="BF116" s="2"/>
      <c r="BG116" s="2"/>
      <c r="BH116" s="58">
        <v>0</v>
      </c>
      <c r="BI116" s="53">
        <v>0</v>
      </c>
      <c r="BJ116" s="2"/>
      <c r="BK116" s="2"/>
    </row>
    <row r="117" spans="1:63" ht="4.05" customHeight="1" x14ac:dyDescent="0.3">
      <c r="A117" s="1"/>
      <c r="B117" s="2"/>
      <c r="C117" s="2"/>
      <c r="D117" s="1"/>
      <c r="E117" s="2"/>
      <c r="F117" s="2"/>
      <c r="G117" s="2"/>
      <c r="H117" s="2"/>
      <c r="I117" s="2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2"/>
      <c r="AO117" s="2"/>
      <c r="AP117" s="54"/>
      <c r="AQ117" s="48"/>
      <c r="AR117" s="2"/>
      <c r="AS117" s="2"/>
      <c r="AT117" s="48"/>
      <c r="AU117" s="48"/>
      <c r="AV117" s="48"/>
      <c r="AW117" s="2"/>
      <c r="AX117" s="2"/>
      <c r="AY117" s="56"/>
      <c r="AZ117" s="128"/>
      <c r="BA117" s="2"/>
      <c r="BB117" s="2"/>
      <c r="BC117" s="27"/>
      <c r="BD117" s="27"/>
      <c r="BE117" s="27"/>
      <c r="BF117" s="2"/>
      <c r="BG117" s="2"/>
      <c r="BH117" s="58"/>
      <c r="BI117" s="53"/>
      <c r="BJ117" s="2"/>
      <c r="BK117" s="2"/>
    </row>
    <row r="118" spans="1:63" x14ac:dyDescent="0.3">
      <c r="A118" s="1"/>
      <c r="B118" s="2"/>
      <c r="C118" s="89" t="s">
        <v>22</v>
      </c>
      <c r="D118" s="90" t="s">
        <v>98</v>
      </c>
      <c r="E118" s="90"/>
      <c r="F118" s="90"/>
      <c r="G118" s="90"/>
      <c r="H118" s="90"/>
      <c r="I118" s="90"/>
      <c r="J118" s="144">
        <v>3.5153634077948974E-5</v>
      </c>
      <c r="K118" s="144">
        <v>3.5153634077948974E-5</v>
      </c>
      <c r="L118" s="144">
        <v>3.5153634077948974E-5</v>
      </c>
      <c r="M118" s="144">
        <v>3.5153634077948974E-5</v>
      </c>
      <c r="N118" s="144">
        <v>3.5153634077948974E-5</v>
      </c>
      <c r="O118" s="144">
        <v>3.5153634077948974E-5</v>
      </c>
      <c r="P118" s="144">
        <v>3.5153634077948974E-5</v>
      </c>
      <c r="Q118" s="144">
        <v>3.5153634077948974E-5</v>
      </c>
      <c r="R118" s="144">
        <v>3.5153634077948974E-5</v>
      </c>
      <c r="S118" s="144">
        <v>3.5153634077948974E-5</v>
      </c>
      <c r="T118" s="144">
        <v>3.5153634077948974E-5</v>
      </c>
      <c r="U118" s="144">
        <v>3.5153634077948974E-5</v>
      </c>
      <c r="V118" s="144">
        <v>9.3580028781211834E-18</v>
      </c>
      <c r="W118" s="144">
        <v>-6.9717434071853476E-2</v>
      </c>
      <c r="X118" s="144">
        <v>-0.11436102852982773</v>
      </c>
      <c r="Y118" s="144">
        <v>-0.24232031810849258</v>
      </c>
      <c r="Z118" s="144">
        <v>-0.18092318485682618</v>
      </c>
      <c r="AA118" s="144">
        <v>-0.26164826747117986</v>
      </c>
      <c r="AB118" s="144">
        <v>-0.38538924802511926</v>
      </c>
      <c r="AC118" s="144">
        <v>-0.35590684996680089</v>
      </c>
      <c r="AD118" s="144">
        <v>-0.34862680100267007</v>
      </c>
      <c r="AE118" s="144">
        <v>-0.51541842481468869</v>
      </c>
      <c r="AF118" s="144">
        <v>-0.12828531940577934</v>
      </c>
      <c r="AG118" s="144">
        <v>0.16033490469530592</v>
      </c>
      <c r="AH118" s="144">
        <v>-4.3580058067716587E-2</v>
      </c>
      <c r="AI118" s="144">
        <v>0.32797887198595638</v>
      </c>
      <c r="AJ118" s="144">
        <v>0.18078432148083767</v>
      </c>
      <c r="AK118" s="144">
        <v>-4.7573785960875692E-2</v>
      </c>
      <c r="AL118" s="144">
        <v>-7.0776772441494273E-5</v>
      </c>
      <c r="AM118" s="144">
        <v>0.23600738830080781</v>
      </c>
      <c r="AN118" s="2"/>
      <c r="AO118" s="2"/>
      <c r="AP118" s="95">
        <v>0.2360781650732493</v>
      </c>
      <c r="AQ118" s="96">
        <v>3335.531657202891</v>
      </c>
      <c r="AR118" s="2"/>
      <c r="AS118" s="2"/>
      <c r="AT118" s="97">
        <v>-1.9854172542884525E-2</v>
      </c>
      <c r="AU118" s="98">
        <v>-2.5392818125846231E-5</v>
      </c>
      <c r="AV118" s="96">
        <v>6.6570526027953686E-2</v>
      </c>
      <c r="AW118" s="2"/>
      <c r="AX118" s="2"/>
      <c r="AY118" s="99">
        <v>6.659591884607953E-2</v>
      </c>
      <c r="AZ118" s="100">
        <v>2622.6281193379823</v>
      </c>
      <c r="BA118" s="2"/>
      <c r="BB118" s="2"/>
      <c r="BC118" s="101">
        <v>0</v>
      </c>
      <c r="BD118" s="102">
        <v>0</v>
      </c>
      <c r="BE118" s="103">
        <v>0</v>
      </c>
      <c r="BF118" s="2"/>
      <c r="BG118" s="2"/>
      <c r="BH118" s="104">
        <v>0</v>
      </c>
      <c r="BI118" s="105">
        <v>0</v>
      </c>
      <c r="BJ118" s="2"/>
      <c r="BK118" s="2"/>
    </row>
    <row r="119" spans="1:63" x14ac:dyDescent="0.3">
      <c r="A119" s="1"/>
      <c r="B119" s="2"/>
      <c r="C119" s="91"/>
      <c r="D119" s="92" t="s">
        <v>96</v>
      </c>
      <c r="E119" s="93"/>
      <c r="F119" s="93"/>
      <c r="G119" s="93"/>
      <c r="H119" s="93"/>
      <c r="I119" s="93"/>
      <c r="J119" s="686">
        <v>0</v>
      </c>
      <c r="K119" s="686">
        <v>0</v>
      </c>
      <c r="L119" s="686">
        <v>0</v>
      </c>
      <c r="M119" s="686">
        <v>0</v>
      </c>
      <c r="N119" s="686">
        <v>0</v>
      </c>
      <c r="O119" s="686">
        <v>0</v>
      </c>
      <c r="P119" s="686">
        <v>0</v>
      </c>
      <c r="Q119" s="686">
        <v>0</v>
      </c>
      <c r="R119" s="686">
        <v>0</v>
      </c>
      <c r="S119" s="686">
        <v>0</v>
      </c>
      <c r="T119" s="686">
        <v>0</v>
      </c>
      <c r="U119" s="686">
        <v>0</v>
      </c>
      <c r="V119" s="686">
        <v>0</v>
      </c>
      <c r="W119" s="686">
        <v>-19.812872931302433</v>
      </c>
      <c r="X119" s="686">
        <v>-1.9367305536056094</v>
      </c>
      <c r="Y119" s="686">
        <v>-4.3313489886300482</v>
      </c>
      <c r="Z119" s="686">
        <v>-0.71024838138604385</v>
      </c>
      <c r="AA119" s="686">
        <v>-0.87369833005286379</v>
      </c>
      <c r="AB119" s="686">
        <v>-0.94730278222373865</v>
      </c>
      <c r="AC119" s="686">
        <v>-0.48712018479223373</v>
      </c>
      <c r="AD119" s="686">
        <v>-0.42295760401127802</v>
      </c>
      <c r="AE119" s="686">
        <v>-0.49674933018023432</v>
      </c>
      <c r="AF119" s="686">
        <v>-0.10358999505291316</v>
      </c>
      <c r="AG119" s="686">
        <v>0.10521533770174581</v>
      </c>
      <c r="AH119" s="686">
        <v>-2.7393906673281138E-2</v>
      </c>
      <c r="AI119" s="686">
        <v>0.187003409178953</v>
      </c>
      <c r="AJ119" s="686">
        <v>8.9069397574509435E-2</v>
      </c>
      <c r="AK119" s="686">
        <v>-1.9854172542884525E-2</v>
      </c>
      <c r="AL119" s="686">
        <v>-2.5392818125846231E-5</v>
      </c>
      <c r="AM119" s="686">
        <v>6.6570526027953686E-2</v>
      </c>
      <c r="AN119" s="2"/>
      <c r="AO119" s="2"/>
      <c r="AP119" s="106"/>
      <c r="AQ119" s="107"/>
      <c r="AR119" s="2"/>
      <c r="AS119" s="2"/>
      <c r="AT119" s="108"/>
      <c r="AU119" s="109"/>
      <c r="AV119" s="107"/>
      <c r="AW119" s="2"/>
      <c r="AX119" s="2"/>
      <c r="AY119" s="110"/>
      <c r="AZ119" s="111"/>
      <c r="BA119" s="2"/>
      <c r="BB119" s="2"/>
      <c r="BC119" s="112"/>
      <c r="BD119" s="113"/>
      <c r="BE119" s="114"/>
      <c r="BF119" s="2"/>
      <c r="BG119" s="2"/>
      <c r="BH119" s="115"/>
      <c r="BI119" s="116"/>
      <c r="BJ119" s="2"/>
      <c r="BK119" s="2"/>
    </row>
    <row r="120" spans="1:63" ht="4.05" customHeight="1" x14ac:dyDescent="0.3">
      <c r="A120" s="1"/>
      <c r="B120" s="2"/>
      <c r="C120" s="2"/>
      <c r="D120" s="1"/>
      <c r="E120" s="2"/>
      <c r="F120" s="2"/>
      <c r="G120" s="2"/>
      <c r="H120" s="2"/>
      <c r="I120" s="2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2"/>
      <c r="AO120" s="2"/>
      <c r="AP120" s="54"/>
      <c r="AQ120" s="48"/>
      <c r="AR120" s="2"/>
      <c r="AS120" s="2"/>
      <c r="AT120" s="48"/>
      <c r="AU120" s="48"/>
      <c r="AV120" s="48"/>
      <c r="AW120" s="2"/>
      <c r="AX120" s="2"/>
      <c r="AY120" s="56"/>
      <c r="AZ120" s="128"/>
      <c r="BA120" s="2"/>
      <c r="BB120" s="2"/>
      <c r="BC120" s="27"/>
      <c r="BD120" s="27"/>
      <c r="BE120" s="27"/>
      <c r="BF120" s="2"/>
      <c r="BG120" s="2"/>
      <c r="BH120" s="58"/>
      <c r="BI120" s="53"/>
      <c r="BJ120" s="2"/>
      <c r="BK120" s="2"/>
    </row>
    <row r="121" spans="1:63" x14ac:dyDescent="0.3">
      <c r="A121" s="1"/>
      <c r="B121" s="2"/>
      <c r="C121" s="2" t="s">
        <v>38</v>
      </c>
      <c r="D121" s="2" t="s">
        <v>99</v>
      </c>
      <c r="E121" s="2"/>
      <c r="F121" s="2"/>
      <c r="G121" s="2"/>
      <c r="H121" s="2"/>
      <c r="I121" s="2"/>
      <c r="J121" s="40">
        <v>0</v>
      </c>
      <c r="K121" s="40">
        <v>0</v>
      </c>
      <c r="L121" s="40">
        <v>0</v>
      </c>
      <c r="M121" s="40">
        <v>0</v>
      </c>
      <c r="N121" s="40">
        <v>0</v>
      </c>
      <c r="O121" s="40">
        <v>0</v>
      </c>
      <c r="P121" s="40">
        <v>0</v>
      </c>
      <c r="Q121" s="40">
        <v>0</v>
      </c>
      <c r="R121" s="40">
        <v>0</v>
      </c>
      <c r="S121" s="40">
        <v>0</v>
      </c>
      <c r="T121" s="40">
        <v>0</v>
      </c>
      <c r="U121" s="40">
        <v>0</v>
      </c>
      <c r="V121" s="40">
        <v>0</v>
      </c>
      <c r="W121" s="40">
        <v>-1.6365251299826689E-3</v>
      </c>
      <c r="X121" s="40">
        <v>-1.6844319395628332E-2</v>
      </c>
      <c r="Y121" s="40">
        <v>-5.0130784020762771E-2</v>
      </c>
      <c r="Z121" s="40">
        <v>-9.5582602271237729E-2</v>
      </c>
      <c r="AA121" s="40">
        <v>-0.14644320972021888</v>
      </c>
      <c r="AB121" s="40">
        <v>-0.2212728022023582</v>
      </c>
      <c r="AC121" s="40">
        <v>-0.32383239801119879</v>
      </c>
      <c r="AD121" s="40">
        <v>-0.44101499359291807</v>
      </c>
      <c r="AE121" s="40">
        <v>-0.5874540804126962</v>
      </c>
      <c r="AF121" s="40">
        <v>-0.71072175802517801</v>
      </c>
      <c r="AG121" s="40">
        <v>-0.82333860717268514</v>
      </c>
      <c r="AH121" s="40">
        <v>-0.87677433980799713</v>
      </c>
      <c r="AI121" s="40">
        <v>-0.87154627067838319</v>
      </c>
      <c r="AJ121" s="40">
        <v>-1.0105537564766838</v>
      </c>
      <c r="AK121" s="40">
        <v>-1.035078547555911</v>
      </c>
      <c r="AL121" s="40">
        <v>-1.1290615389363556</v>
      </c>
      <c r="AM121" s="40">
        <v>-1.2088845194505007</v>
      </c>
      <c r="AN121" s="2"/>
      <c r="AO121" s="2"/>
      <c r="AP121" s="54">
        <v>-7.9822980514145048E-2</v>
      </c>
      <c r="AQ121" s="55">
        <v>-7.0698520639843179E-2</v>
      </c>
      <c r="AR121" s="2"/>
      <c r="AS121" s="2"/>
      <c r="AT121" s="55">
        <v>-0.4319737784904073</v>
      </c>
      <c r="AU121" s="55">
        <v>-0.40507716475483907</v>
      </c>
      <c r="AV121" s="55">
        <v>-0.34098965691827193</v>
      </c>
      <c r="AW121" s="2"/>
      <c r="AX121" s="2"/>
      <c r="AY121" s="56">
        <v>6.4087507836567137E-2</v>
      </c>
      <c r="AZ121" s="57">
        <v>0.15821061618063362</v>
      </c>
      <c r="BA121" s="2"/>
      <c r="BB121" s="2"/>
      <c r="BC121" s="27">
        <v>0</v>
      </c>
      <c r="BD121" s="27">
        <v>0</v>
      </c>
      <c r="BE121" s="27">
        <v>0</v>
      </c>
      <c r="BF121" s="2"/>
      <c r="BG121" s="2"/>
      <c r="BH121" s="58">
        <v>0</v>
      </c>
      <c r="BI121" s="59">
        <v>0</v>
      </c>
      <c r="BJ121" s="2"/>
      <c r="BK121" s="2"/>
    </row>
    <row r="122" spans="1:63" x14ac:dyDescent="0.3">
      <c r="A122" s="1"/>
      <c r="B122" s="2"/>
      <c r="C122" s="2"/>
      <c r="D122" s="173" t="s">
        <v>100</v>
      </c>
      <c r="E122" s="2"/>
      <c r="F122" s="2"/>
      <c r="G122" s="2"/>
      <c r="H122" s="2"/>
      <c r="I122" s="2"/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-0.29820476927142398</v>
      </c>
      <c r="AB122" s="10">
        <v>-0.2212728022023582</v>
      </c>
      <c r="AC122" s="10">
        <v>-0.32383239853401719</v>
      </c>
      <c r="AD122" s="10">
        <v>-0.44101499359291807</v>
      </c>
      <c r="AE122" s="10">
        <v>-0.5874540804126962</v>
      </c>
      <c r="AF122" s="10">
        <v>-0.71072175802517801</v>
      </c>
      <c r="AG122" s="10">
        <v>-0.310363553429437</v>
      </c>
      <c r="AH122" s="10">
        <v>-0.4637317188822207</v>
      </c>
      <c r="AI122" s="10">
        <v>-0.40590915643444297</v>
      </c>
      <c r="AJ122" s="10">
        <v>-0.43935319434007031</v>
      </c>
      <c r="AK122" s="10">
        <v>-0.37532189122929899</v>
      </c>
      <c r="AL122" s="10">
        <v>-0.39462363906649467</v>
      </c>
      <c r="AM122" s="10">
        <v>-0.50122406713771639</v>
      </c>
      <c r="AN122" s="2"/>
      <c r="AO122" s="2"/>
      <c r="AP122" s="54">
        <v>-0.10660042807122172</v>
      </c>
      <c r="AQ122" s="55">
        <v>-0.27013188648148723</v>
      </c>
      <c r="AR122" s="2"/>
      <c r="AS122" s="2"/>
      <c r="AT122" s="55">
        <v>-0.15663469780850456</v>
      </c>
      <c r="AU122" s="55">
        <v>-0.14158043591572861</v>
      </c>
      <c r="AV122" s="55">
        <v>-0.1413801069850403</v>
      </c>
      <c r="AW122" s="2"/>
      <c r="AX122" s="2"/>
      <c r="AY122" s="56">
        <v>2.0032893068830382E-4</v>
      </c>
      <c r="AZ122" s="57">
        <v>1.4149478308397316E-3</v>
      </c>
      <c r="BA122" s="2"/>
      <c r="BB122" s="2"/>
      <c r="BC122" s="27">
        <v>0</v>
      </c>
      <c r="BD122" s="27">
        <v>0</v>
      </c>
      <c r="BE122" s="27">
        <v>0</v>
      </c>
      <c r="BF122" s="2"/>
      <c r="BG122" s="2"/>
      <c r="BH122" s="58">
        <v>0</v>
      </c>
      <c r="BI122" s="59">
        <v>0</v>
      </c>
      <c r="BJ122" s="2"/>
      <c r="BK122" s="2"/>
    </row>
    <row r="123" spans="1:63" x14ac:dyDescent="0.3">
      <c r="A123" s="1"/>
      <c r="B123" s="2"/>
      <c r="C123" s="2"/>
      <c r="D123" s="173" t="s">
        <v>79</v>
      </c>
      <c r="E123" s="2"/>
      <c r="F123" s="2"/>
      <c r="G123" s="2"/>
      <c r="H123" s="2"/>
      <c r="I123" s="2"/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-1.6365251299826689E-3</v>
      </c>
      <c r="X123" s="10">
        <v>-1.6844319395628332E-2</v>
      </c>
      <c r="Y123" s="10">
        <v>-5.0130784020762771E-2</v>
      </c>
      <c r="Z123" s="10">
        <v>-9.5582602271237729E-2</v>
      </c>
      <c r="AA123" s="10">
        <v>0.1517615595512051</v>
      </c>
      <c r="AB123" s="10">
        <v>0</v>
      </c>
      <c r="AC123" s="10">
        <v>5.2281840948183474E-10</v>
      </c>
      <c r="AD123" s="10">
        <v>0</v>
      </c>
      <c r="AE123" s="10">
        <v>0</v>
      </c>
      <c r="AF123" s="10">
        <v>0</v>
      </c>
      <c r="AG123" s="10">
        <v>-0.51297505374324814</v>
      </c>
      <c r="AH123" s="10">
        <v>-0.41304262092577643</v>
      </c>
      <c r="AI123" s="10">
        <v>-0.46563711424394016</v>
      </c>
      <c r="AJ123" s="10">
        <v>-0.57120056213661352</v>
      </c>
      <c r="AK123" s="10">
        <v>-0.65975665632661207</v>
      </c>
      <c r="AL123" s="10">
        <v>-0.73443789986986086</v>
      </c>
      <c r="AM123" s="10">
        <v>-0.7076604523127844</v>
      </c>
      <c r="AN123" s="2"/>
      <c r="AO123" s="2"/>
      <c r="AP123" s="54">
        <v>2.677744755707645E-2</v>
      </c>
      <c r="AQ123" s="55">
        <v>3.6459784498895406E-2</v>
      </c>
      <c r="AR123" s="2"/>
      <c r="AS123" s="2"/>
      <c r="AT123" s="55">
        <v>-0.27533908068190271</v>
      </c>
      <c r="AU123" s="55">
        <v>-0.26349672883911046</v>
      </c>
      <c r="AV123" s="55">
        <v>-0.19960954993323168</v>
      </c>
      <c r="AW123" s="2"/>
      <c r="AX123" s="2"/>
      <c r="AY123" s="56">
        <v>6.3887178905878778E-2</v>
      </c>
      <c r="AZ123" s="57">
        <v>0.24245909688270897</v>
      </c>
      <c r="BA123" s="2"/>
      <c r="BB123" s="2"/>
      <c r="BC123" s="27">
        <v>0</v>
      </c>
      <c r="BD123" s="27">
        <v>0</v>
      </c>
      <c r="BE123" s="27">
        <v>0</v>
      </c>
      <c r="BF123" s="2"/>
      <c r="BG123" s="2"/>
      <c r="BH123" s="58">
        <v>0</v>
      </c>
      <c r="BI123" s="59">
        <v>0</v>
      </c>
      <c r="BJ123" s="2"/>
      <c r="BK123" s="2"/>
    </row>
    <row r="124" spans="1:63" x14ac:dyDescent="0.3">
      <c r="A124" s="1"/>
      <c r="B124" s="2"/>
      <c r="C124" s="2"/>
      <c r="D124" s="173"/>
      <c r="E124" s="2" t="s">
        <v>149</v>
      </c>
      <c r="F124" s="2"/>
      <c r="G124" s="2"/>
      <c r="H124" s="2"/>
      <c r="I124" s="2"/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-1.6365251299826689E-3</v>
      </c>
      <c r="X124" s="10">
        <v>-1.6844319395628332E-2</v>
      </c>
      <c r="Y124" s="10">
        <v>-5.0130784020762771E-2</v>
      </c>
      <c r="Z124" s="10">
        <v>-9.5582602271237729E-2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2"/>
      <c r="AO124" s="2"/>
      <c r="AP124" s="54">
        <v>0</v>
      </c>
      <c r="AQ124" s="55">
        <v>0</v>
      </c>
      <c r="AR124" s="2"/>
      <c r="AS124" s="2"/>
      <c r="AT124" s="55">
        <v>0</v>
      </c>
      <c r="AU124" s="55">
        <v>0</v>
      </c>
      <c r="AV124" s="55">
        <v>0</v>
      </c>
      <c r="AW124" s="2"/>
      <c r="AX124" s="2"/>
      <c r="AY124" s="56">
        <v>0</v>
      </c>
      <c r="AZ124" s="57">
        <v>0</v>
      </c>
      <c r="BA124" s="2"/>
      <c r="BB124" s="2"/>
      <c r="BC124" s="27">
        <v>0</v>
      </c>
      <c r="BD124" s="27">
        <v>0</v>
      </c>
      <c r="BE124" s="27">
        <v>0</v>
      </c>
      <c r="BF124" s="2"/>
      <c r="BG124" s="2"/>
      <c r="BH124" s="58">
        <v>0</v>
      </c>
      <c r="BI124" s="59">
        <v>0</v>
      </c>
      <c r="BJ124" s="2"/>
      <c r="BK124" s="2"/>
    </row>
    <row r="125" spans="1:63" x14ac:dyDescent="0.3">
      <c r="A125" s="1"/>
      <c r="B125" s="2"/>
      <c r="C125" s="2"/>
      <c r="D125" s="173"/>
      <c r="E125" s="2" t="s">
        <v>150</v>
      </c>
      <c r="F125" s="2"/>
      <c r="G125" s="2"/>
      <c r="H125" s="2"/>
      <c r="I125" s="2"/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0.1517615595512051</v>
      </c>
      <c r="AB125" s="10">
        <v>0</v>
      </c>
      <c r="AC125" s="10">
        <v>5.2281840948183474E-10</v>
      </c>
      <c r="AD125" s="10">
        <v>0</v>
      </c>
      <c r="AE125" s="10">
        <v>0</v>
      </c>
      <c r="AF125" s="10">
        <v>0</v>
      </c>
      <c r="AG125" s="10">
        <v>-0.51297505374324814</v>
      </c>
      <c r="AH125" s="10">
        <v>-0.41304262092577643</v>
      </c>
      <c r="AI125" s="10">
        <v>-0.46563711424394016</v>
      </c>
      <c r="AJ125" s="10">
        <v>-0.57120056213661352</v>
      </c>
      <c r="AK125" s="10">
        <v>-0.65975665632661207</v>
      </c>
      <c r="AL125" s="10">
        <v>-0.73443789986986086</v>
      </c>
      <c r="AM125" s="10">
        <v>-0.7076604523127844</v>
      </c>
      <c r="AN125" s="2"/>
      <c r="AO125" s="2"/>
      <c r="AP125" s="54">
        <v>2.677744755707645E-2</v>
      </c>
      <c r="AQ125" s="55">
        <v>3.6459784498895406E-2</v>
      </c>
      <c r="AR125" s="2"/>
      <c r="AS125" s="2"/>
      <c r="AT125" s="55">
        <v>-0.27533908068190271</v>
      </c>
      <c r="AU125" s="55">
        <v>-0.26349672883911046</v>
      </c>
      <c r="AV125" s="55">
        <v>-0.19960954993323168</v>
      </c>
      <c r="AW125" s="2"/>
      <c r="AX125" s="2"/>
      <c r="AY125" s="56">
        <v>6.3887178905878778E-2</v>
      </c>
      <c r="AZ125" s="57">
        <v>0.24245909688270897</v>
      </c>
      <c r="BA125" s="2"/>
      <c r="BB125" s="2"/>
      <c r="BC125" s="27">
        <v>0</v>
      </c>
      <c r="BD125" s="27">
        <v>0</v>
      </c>
      <c r="BE125" s="27">
        <v>0</v>
      </c>
      <c r="BF125" s="2"/>
      <c r="BG125" s="2"/>
      <c r="BH125" s="58">
        <v>0</v>
      </c>
      <c r="BI125" s="59">
        <v>0</v>
      </c>
      <c r="BJ125" s="2"/>
      <c r="BK125" s="2"/>
    </row>
    <row r="126" spans="1:63" x14ac:dyDescent="0.3">
      <c r="A126" s="1"/>
      <c r="B126" s="2"/>
      <c r="C126" s="2"/>
      <c r="D126" s="173"/>
      <c r="E126" s="2" t="s">
        <v>151</v>
      </c>
      <c r="F126" s="2"/>
      <c r="G126" s="2"/>
      <c r="H126" s="2"/>
      <c r="I126" s="2"/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2"/>
      <c r="AO126" s="2"/>
      <c r="AP126" s="54">
        <v>0</v>
      </c>
      <c r="AQ126" s="55">
        <v>0</v>
      </c>
      <c r="AR126" s="2"/>
      <c r="AS126" s="2"/>
      <c r="AT126" s="55">
        <v>0</v>
      </c>
      <c r="AU126" s="55">
        <v>0</v>
      </c>
      <c r="AV126" s="55">
        <v>0</v>
      </c>
      <c r="AW126" s="2"/>
      <c r="AX126" s="2"/>
      <c r="AY126" s="56">
        <v>0</v>
      </c>
      <c r="AZ126" s="57">
        <v>0</v>
      </c>
      <c r="BA126" s="2"/>
      <c r="BB126" s="2"/>
      <c r="BC126" s="27">
        <v>0</v>
      </c>
      <c r="BD126" s="27">
        <v>0</v>
      </c>
      <c r="BE126" s="27">
        <v>0</v>
      </c>
      <c r="BF126" s="2"/>
      <c r="BG126" s="2"/>
      <c r="BH126" s="58">
        <v>0</v>
      </c>
      <c r="BI126" s="59">
        <v>0</v>
      </c>
      <c r="BJ126" s="2"/>
      <c r="BK126" s="2"/>
    </row>
    <row r="127" spans="1:63" x14ac:dyDescent="0.3">
      <c r="A127" s="1"/>
      <c r="B127" s="2"/>
      <c r="C127" s="2"/>
      <c r="D127" s="173"/>
      <c r="E127" s="2" t="s">
        <v>152</v>
      </c>
      <c r="F127" s="2"/>
      <c r="G127" s="2"/>
      <c r="H127" s="2"/>
      <c r="I127" s="2"/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2"/>
      <c r="AO127" s="2"/>
      <c r="AP127" s="54">
        <v>0</v>
      </c>
      <c r="AQ127" s="55">
        <v>0</v>
      </c>
      <c r="AR127" s="2"/>
      <c r="AS127" s="2"/>
      <c r="AT127" s="55">
        <v>0</v>
      </c>
      <c r="AU127" s="55">
        <v>0</v>
      </c>
      <c r="AV127" s="55">
        <v>0</v>
      </c>
      <c r="AW127" s="2"/>
      <c r="AX127" s="2"/>
      <c r="AY127" s="56">
        <v>0</v>
      </c>
      <c r="AZ127" s="57">
        <v>0</v>
      </c>
      <c r="BA127" s="2"/>
      <c r="BB127" s="2"/>
      <c r="BC127" s="27">
        <v>0</v>
      </c>
      <c r="BD127" s="27">
        <v>0</v>
      </c>
      <c r="BE127" s="27">
        <v>0</v>
      </c>
      <c r="BF127" s="2"/>
      <c r="BG127" s="2"/>
      <c r="BH127" s="58">
        <v>0</v>
      </c>
      <c r="BI127" s="59">
        <v>0</v>
      </c>
      <c r="BJ127" s="2"/>
      <c r="BK127" s="2"/>
    </row>
    <row r="128" spans="1:63" ht="4.05" customHeight="1" x14ac:dyDescent="0.3">
      <c r="A128" s="1"/>
      <c r="B128" s="2"/>
      <c r="C128" s="2"/>
      <c r="D128" s="60"/>
      <c r="E128" s="2"/>
      <c r="F128" s="2"/>
      <c r="G128" s="2"/>
      <c r="H128" s="2"/>
      <c r="I128" s="2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2"/>
      <c r="AO128" s="2"/>
      <c r="AP128" s="54"/>
      <c r="AQ128" s="55"/>
      <c r="AR128" s="2"/>
      <c r="AS128" s="2"/>
      <c r="AT128" s="55"/>
      <c r="AU128" s="55"/>
      <c r="AV128" s="55"/>
      <c r="AW128" s="2"/>
      <c r="AX128" s="2"/>
      <c r="AY128" s="56"/>
      <c r="AZ128" s="57"/>
      <c r="BA128" s="2"/>
      <c r="BB128" s="2"/>
      <c r="BC128" s="27"/>
      <c r="BD128" s="27"/>
      <c r="BE128" s="27"/>
      <c r="BF128" s="2"/>
      <c r="BG128" s="2"/>
      <c r="BH128" s="58"/>
      <c r="BI128" s="59"/>
      <c r="BJ128" s="2"/>
      <c r="BK128" s="2"/>
    </row>
    <row r="129" spans="1:63" x14ac:dyDescent="0.3">
      <c r="A129" s="1"/>
      <c r="B129" s="2"/>
      <c r="C129" s="89" t="s">
        <v>22</v>
      </c>
      <c r="D129" s="90" t="s">
        <v>101</v>
      </c>
      <c r="E129" s="90"/>
      <c r="F129" s="90"/>
      <c r="G129" s="90"/>
      <c r="H129" s="90"/>
      <c r="I129" s="90"/>
      <c r="J129" s="144">
        <v>3.5153634077948974E-5</v>
      </c>
      <c r="K129" s="144">
        <v>3.5153634077948974E-5</v>
      </c>
      <c r="L129" s="144">
        <v>3.5153634077948974E-5</v>
      </c>
      <c r="M129" s="144">
        <v>3.5153634077948974E-5</v>
      </c>
      <c r="N129" s="144">
        <v>3.5153634077948974E-5</v>
      </c>
      <c r="O129" s="144">
        <v>3.5153634077948974E-5</v>
      </c>
      <c r="P129" s="144">
        <v>3.5153634077948974E-5</v>
      </c>
      <c r="Q129" s="144">
        <v>3.5153634077948974E-5</v>
      </c>
      <c r="R129" s="144">
        <v>3.5153634077948974E-5</v>
      </c>
      <c r="S129" s="144">
        <v>3.5153634077948974E-5</v>
      </c>
      <c r="T129" s="144">
        <v>3.5153634077948974E-5</v>
      </c>
      <c r="U129" s="144">
        <v>3.5153634077948974E-5</v>
      </c>
      <c r="V129" s="144">
        <v>9.3580028781211834E-18</v>
      </c>
      <c r="W129" s="144">
        <v>-7.135395920183614E-2</v>
      </c>
      <c r="X129" s="144">
        <v>-0.13120534792545607</v>
      </c>
      <c r="Y129" s="144">
        <v>-0.29245110212925535</v>
      </c>
      <c r="Z129" s="144">
        <v>-0.2765057871280639</v>
      </c>
      <c r="AA129" s="144">
        <v>-0.40809147719139871</v>
      </c>
      <c r="AB129" s="144">
        <v>-0.60666205022747743</v>
      </c>
      <c r="AC129" s="144">
        <v>-0.67973924797799967</v>
      </c>
      <c r="AD129" s="144">
        <v>-0.78964179459558814</v>
      </c>
      <c r="AE129" s="144">
        <v>-1.1028725052273849</v>
      </c>
      <c r="AF129" s="144">
        <v>-0.83900707743095737</v>
      </c>
      <c r="AG129" s="144">
        <v>-0.66300370247737916</v>
      </c>
      <c r="AH129" s="144">
        <v>-0.92035439787571371</v>
      </c>
      <c r="AI129" s="144">
        <v>-0.54356739869242676</v>
      </c>
      <c r="AJ129" s="144">
        <v>-0.8297694349958461</v>
      </c>
      <c r="AK129" s="144">
        <v>-1.0826523335167866</v>
      </c>
      <c r="AL129" s="144">
        <v>-1.1291323157087971</v>
      </c>
      <c r="AM129" s="144">
        <v>-0.97287713114969288</v>
      </c>
      <c r="AN129" s="2"/>
      <c r="AO129" s="2"/>
      <c r="AP129" s="95">
        <v>0.15625518455910425</v>
      </c>
      <c r="AQ129" s="96">
        <v>0.13838518514193549</v>
      </c>
      <c r="AR129" s="2"/>
      <c r="AS129" s="2"/>
      <c r="AT129" s="97">
        <v>-0.45182795103329176</v>
      </c>
      <c r="AU129" s="98">
        <v>-0.40510255757296493</v>
      </c>
      <c r="AV129" s="96">
        <v>-0.27441913089031827</v>
      </c>
      <c r="AW129" s="2"/>
      <c r="AX129" s="2"/>
      <c r="AY129" s="99">
        <v>0.13068342668264665</v>
      </c>
      <c r="AZ129" s="100">
        <v>0.32259343773485966</v>
      </c>
      <c r="BA129" s="2"/>
      <c r="BB129" s="2"/>
      <c r="BC129" s="101">
        <v>0</v>
      </c>
      <c r="BD129" s="102">
        <v>0</v>
      </c>
      <c r="BE129" s="103">
        <v>0</v>
      </c>
      <c r="BF129" s="2"/>
      <c r="BG129" s="2"/>
      <c r="BH129" s="104">
        <v>0</v>
      </c>
      <c r="BI129" s="105">
        <v>0</v>
      </c>
      <c r="BJ129" s="2"/>
      <c r="BK129" s="2"/>
    </row>
    <row r="130" spans="1:63" x14ac:dyDescent="0.3">
      <c r="A130" s="1"/>
      <c r="B130" s="2"/>
      <c r="C130" s="91"/>
      <c r="D130" s="92" t="s">
        <v>102</v>
      </c>
      <c r="E130" s="93"/>
      <c r="F130" s="93"/>
      <c r="G130" s="93"/>
      <c r="H130" s="93"/>
      <c r="I130" s="93"/>
      <c r="J130" s="686">
        <v>0</v>
      </c>
      <c r="K130" s="686">
        <v>0</v>
      </c>
      <c r="L130" s="686">
        <v>0</v>
      </c>
      <c r="M130" s="686">
        <v>0</v>
      </c>
      <c r="N130" s="686">
        <v>0</v>
      </c>
      <c r="O130" s="686">
        <v>0</v>
      </c>
      <c r="P130" s="686">
        <v>0</v>
      </c>
      <c r="Q130" s="686">
        <v>0</v>
      </c>
      <c r="R130" s="686">
        <v>0</v>
      </c>
      <c r="S130" s="686">
        <v>0</v>
      </c>
      <c r="T130" s="686">
        <v>0</v>
      </c>
      <c r="U130" s="686">
        <v>0</v>
      </c>
      <c r="V130" s="686">
        <v>0</v>
      </c>
      <c r="W130" s="686">
        <v>-20.27795408181942</v>
      </c>
      <c r="X130" s="686">
        <v>-2.2219930109968198</v>
      </c>
      <c r="Y130" s="686">
        <v>-5.2274105420419508</v>
      </c>
      <c r="Z130" s="686">
        <v>-1.0854760704494182</v>
      </c>
      <c r="AA130" s="686">
        <v>-1.3627028589830228</v>
      </c>
      <c r="AB130" s="686">
        <v>-1.491200522575526</v>
      </c>
      <c r="AC130" s="686">
        <v>-0.93034092520687273</v>
      </c>
      <c r="AD130" s="686">
        <v>-0.95800150908867665</v>
      </c>
      <c r="AE130" s="686">
        <v>-1.062925095164909</v>
      </c>
      <c r="AF130" s="686">
        <v>-0.67749559655784375</v>
      </c>
      <c r="AG130" s="686">
        <v>-0.43507780533646667</v>
      </c>
      <c r="AH130" s="686">
        <v>-0.5785238386460041</v>
      </c>
      <c r="AI130" s="686">
        <v>-0.30992531945280744</v>
      </c>
      <c r="AJ130" s="686">
        <v>-0.40881345846495265</v>
      </c>
      <c r="AK130" s="686">
        <v>-0.45182795103329176</v>
      </c>
      <c r="AL130" s="686">
        <v>-0.40510255757296493</v>
      </c>
      <c r="AM130" s="686">
        <v>-0.27441913089031827</v>
      </c>
      <c r="AN130" s="2"/>
      <c r="AO130" s="2"/>
      <c r="AP130" s="106"/>
      <c r="AQ130" s="107"/>
      <c r="AR130" s="2"/>
      <c r="AS130" s="2"/>
      <c r="AT130" s="108"/>
      <c r="AU130" s="109"/>
      <c r="AV130" s="107"/>
      <c r="AW130" s="2"/>
      <c r="AX130" s="2"/>
      <c r="AY130" s="110"/>
      <c r="AZ130" s="111"/>
      <c r="BA130" s="2"/>
      <c r="BB130" s="2"/>
      <c r="BC130" s="112"/>
      <c r="BD130" s="113"/>
      <c r="BE130" s="114"/>
      <c r="BF130" s="2"/>
      <c r="BG130" s="2"/>
      <c r="BH130" s="115"/>
      <c r="BI130" s="116"/>
      <c r="BJ130" s="2"/>
      <c r="BK130" s="2"/>
    </row>
    <row r="131" spans="1:63" x14ac:dyDescent="0.3">
      <c r="A131" s="1"/>
      <c r="B131" s="2"/>
      <c r="C131" s="2" t="s">
        <v>17</v>
      </c>
      <c r="D131" s="2" t="s">
        <v>103</v>
      </c>
      <c r="E131" s="2"/>
      <c r="F131" s="2"/>
      <c r="G131" s="2"/>
      <c r="H131" s="2"/>
      <c r="I131" s="2"/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1.6365251299826689E-3</v>
      </c>
      <c r="X131" s="10">
        <v>1.6844319395628332E-2</v>
      </c>
      <c r="Y131" s="10">
        <v>5.0130784020762771E-2</v>
      </c>
      <c r="Z131" s="10">
        <v>9.5582602271237729E-2</v>
      </c>
      <c r="AA131" s="10">
        <v>0.14644320972021888</v>
      </c>
      <c r="AB131" s="10">
        <v>0.2212728022023582</v>
      </c>
      <c r="AC131" s="10">
        <v>0.32383239801119879</v>
      </c>
      <c r="AD131" s="10">
        <v>0.44101499359291807</v>
      </c>
      <c r="AE131" s="10">
        <v>0.5874540804126962</v>
      </c>
      <c r="AF131" s="10">
        <v>0.71072175802517801</v>
      </c>
      <c r="AG131" s="10">
        <v>0.82333860717268514</v>
      </c>
      <c r="AH131" s="10">
        <v>0.87677433980799713</v>
      </c>
      <c r="AI131" s="10">
        <v>0.87154627067838319</v>
      </c>
      <c r="AJ131" s="10">
        <v>1.0105537564766838</v>
      </c>
      <c r="AK131" s="10">
        <v>1.035078547555911</v>
      </c>
      <c r="AL131" s="10">
        <v>1.1290615389363556</v>
      </c>
      <c r="AM131" s="10">
        <v>1.2088845194505007</v>
      </c>
      <c r="AN131" s="2"/>
      <c r="AO131" s="2"/>
      <c r="AP131" s="54">
        <v>7.9822980514145048E-2</v>
      </c>
      <c r="AQ131" s="55">
        <v>7.0698520639843179E-2</v>
      </c>
      <c r="AR131" s="2"/>
      <c r="AS131" s="2"/>
      <c r="AT131" s="55">
        <v>0.4319737784904073</v>
      </c>
      <c r="AU131" s="55">
        <v>0.40507716475483907</v>
      </c>
      <c r="AV131" s="55">
        <v>0.34098965691827193</v>
      </c>
      <c r="AW131" s="2"/>
      <c r="AX131" s="2"/>
      <c r="AY131" s="56">
        <v>-6.4087507836567137E-2</v>
      </c>
      <c r="AZ131" s="57">
        <v>-0.15821061618063362</v>
      </c>
      <c r="BA131" s="2"/>
      <c r="BB131" s="2"/>
      <c r="BC131" s="27">
        <v>0</v>
      </c>
      <c r="BD131" s="27">
        <v>0</v>
      </c>
      <c r="BE131" s="27">
        <v>0</v>
      </c>
      <c r="BF131" s="2"/>
      <c r="BG131" s="2"/>
      <c r="BH131" s="58">
        <v>0</v>
      </c>
      <c r="BI131" s="59">
        <v>0</v>
      </c>
      <c r="BJ131" s="2"/>
      <c r="BK131" s="2"/>
    </row>
    <row r="132" spans="1:63" ht="4.05" customHeight="1" x14ac:dyDescent="0.3">
      <c r="A132" s="1"/>
      <c r="B132" s="2"/>
      <c r="C132" s="2"/>
      <c r="D132" s="174"/>
      <c r="E132" s="2"/>
      <c r="F132" s="2"/>
      <c r="G132" s="2"/>
      <c r="H132" s="2"/>
      <c r="I132" s="2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2"/>
      <c r="AO132" s="2"/>
      <c r="AP132" s="54"/>
      <c r="AQ132" s="55"/>
      <c r="AR132" s="2"/>
      <c r="AS132" s="2"/>
      <c r="AT132" s="55"/>
      <c r="AU132" s="55"/>
      <c r="AV132" s="55"/>
      <c r="AW132" s="2"/>
      <c r="AX132" s="2"/>
      <c r="AY132" s="56"/>
      <c r="AZ132" s="57"/>
      <c r="BA132" s="2"/>
      <c r="BB132" s="2"/>
      <c r="BC132" s="27"/>
      <c r="BD132" s="27"/>
      <c r="BE132" s="27"/>
      <c r="BF132" s="2"/>
      <c r="BG132" s="2"/>
      <c r="BH132" s="58"/>
      <c r="BI132" s="59"/>
      <c r="BJ132" s="2"/>
      <c r="BK132" s="2"/>
    </row>
    <row r="133" spans="1:63" x14ac:dyDescent="0.3">
      <c r="A133" s="1"/>
      <c r="B133" s="2"/>
      <c r="C133" s="2" t="s">
        <v>38</v>
      </c>
      <c r="D133" s="2" t="s">
        <v>104</v>
      </c>
      <c r="E133" s="2"/>
      <c r="F133" s="2"/>
      <c r="G133" s="2"/>
      <c r="H133" s="2"/>
      <c r="I133" s="2"/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-3.304377817742849E-5</v>
      </c>
      <c r="AG133" s="10">
        <v>-3.3142410959174902E-5</v>
      </c>
      <c r="AH133" s="10">
        <v>-3.2615187090875485E-5</v>
      </c>
      <c r="AI133" s="10">
        <v>-3.2793971667620207E-5</v>
      </c>
      <c r="AJ133" s="10">
        <v>-8.8684244353913694E-4</v>
      </c>
      <c r="AK133" s="10">
        <v>-8.9746485215390001E-4</v>
      </c>
      <c r="AL133" s="10">
        <v>-9.9355990267840162E-4</v>
      </c>
      <c r="AM133" s="10">
        <v>-8.6994089989755983E-4</v>
      </c>
      <c r="AN133" s="2"/>
      <c r="AO133" s="2"/>
      <c r="AP133" s="54">
        <v>1.236190027808418E-4</v>
      </c>
      <c r="AQ133" s="55">
        <v>0.12442028150249855</v>
      </c>
      <c r="AR133" s="2"/>
      <c r="AS133" s="2"/>
      <c r="AT133" s="55">
        <v>-3.7454286359491363E-4</v>
      </c>
      <c r="AU133" s="55">
        <v>-3.5646279189548022E-4</v>
      </c>
      <c r="AV133" s="55">
        <v>-2.4538394215692328E-4</v>
      </c>
      <c r="AW133" s="2"/>
      <c r="AX133" s="2"/>
      <c r="AY133" s="56">
        <v>1.1107884973855694E-4</v>
      </c>
      <c r="AZ133" s="57">
        <v>0.3116141495382968</v>
      </c>
      <c r="BA133" s="2"/>
      <c r="BB133" s="2"/>
      <c r="BC133" s="27">
        <v>0</v>
      </c>
      <c r="BD133" s="27">
        <v>0</v>
      </c>
      <c r="BE133" s="27">
        <v>0</v>
      </c>
      <c r="BF133" s="2"/>
      <c r="BG133" s="2"/>
      <c r="BH133" s="58">
        <v>0</v>
      </c>
      <c r="BI133" s="59">
        <v>0</v>
      </c>
      <c r="BJ133" s="2"/>
      <c r="BK133" s="2"/>
    </row>
    <row r="134" spans="1:63" x14ac:dyDescent="0.3">
      <c r="A134" s="1"/>
      <c r="B134" s="2"/>
      <c r="C134" s="2"/>
      <c r="D134" s="1" t="s">
        <v>105</v>
      </c>
      <c r="E134" s="2"/>
      <c r="F134" s="2"/>
      <c r="G134" s="2"/>
      <c r="H134" s="2"/>
      <c r="I134" s="2"/>
      <c r="J134" s="690">
        <v>0</v>
      </c>
      <c r="K134" s="690">
        <v>0</v>
      </c>
      <c r="L134" s="690">
        <v>0</v>
      </c>
      <c r="M134" s="690">
        <v>0</v>
      </c>
      <c r="N134" s="690">
        <v>0</v>
      </c>
      <c r="O134" s="690">
        <v>0</v>
      </c>
      <c r="P134" s="690">
        <v>0</v>
      </c>
      <c r="Q134" s="690">
        <v>0</v>
      </c>
      <c r="R134" s="690">
        <v>0</v>
      </c>
      <c r="S134" s="690">
        <v>0</v>
      </c>
      <c r="T134" s="690">
        <v>0</v>
      </c>
      <c r="U134" s="690">
        <v>0</v>
      </c>
      <c r="V134" s="690">
        <v>0</v>
      </c>
      <c r="W134" s="690">
        <v>0</v>
      </c>
      <c r="X134" s="690">
        <v>0</v>
      </c>
      <c r="Y134" s="690">
        <v>0</v>
      </c>
      <c r="Z134" s="690">
        <v>0</v>
      </c>
      <c r="AA134" s="690">
        <v>0</v>
      </c>
      <c r="AB134" s="690">
        <v>0</v>
      </c>
      <c r="AC134" s="690">
        <v>0</v>
      </c>
      <c r="AD134" s="690">
        <v>0</v>
      </c>
      <c r="AE134" s="690">
        <v>0</v>
      </c>
      <c r="AF134" s="690">
        <v>-2.668274775153398E-5</v>
      </c>
      <c r="AG134" s="690">
        <v>-2.1748788686695236E-5</v>
      </c>
      <c r="AH134" s="690">
        <v>-2.0501519064310423E-5</v>
      </c>
      <c r="AI134" s="690">
        <v>-1.8698108403231422E-5</v>
      </c>
      <c r="AJ134" s="690">
        <v>-4.3693237080799326E-4</v>
      </c>
      <c r="AK134" s="690">
        <v>-3.7454286359491363E-4</v>
      </c>
      <c r="AL134" s="690">
        <v>-3.5646279189548022E-4</v>
      </c>
      <c r="AM134" s="690">
        <v>-2.4538394215692328E-4</v>
      </c>
      <c r="AN134" s="2"/>
      <c r="AO134" s="2"/>
      <c r="AP134" s="54"/>
      <c r="AQ134" s="55"/>
      <c r="AR134" s="2"/>
      <c r="AS134" s="2"/>
      <c r="AT134" s="55"/>
      <c r="AU134" s="55"/>
      <c r="AV134" s="55"/>
      <c r="AW134" s="2"/>
      <c r="AX134" s="2"/>
      <c r="AY134" s="56"/>
      <c r="AZ134" s="57"/>
      <c r="BA134" s="2"/>
      <c r="BB134" s="2"/>
      <c r="BC134" s="27"/>
      <c r="BD134" s="27"/>
      <c r="BE134" s="27"/>
      <c r="BF134" s="2"/>
      <c r="BG134" s="2"/>
      <c r="BH134" s="58"/>
      <c r="BI134" s="59"/>
      <c r="BJ134" s="2"/>
      <c r="BK134" s="2"/>
    </row>
    <row r="135" spans="1:63" x14ac:dyDescent="0.3">
      <c r="A135" s="1"/>
      <c r="B135" s="2"/>
      <c r="C135" s="175" t="s">
        <v>22</v>
      </c>
      <c r="D135" s="122" t="s">
        <v>106</v>
      </c>
      <c r="E135" s="122"/>
      <c r="F135" s="122"/>
      <c r="G135" s="122"/>
      <c r="H135" s="122"/>
      <c r="I135" s="122"/>
      <c r="J135" s="129">
        <v>3.5153634077948974E-5</v>
      </c>
      <c r="K135" s="129">
        <v>3.5153634077948974E-5</v>
      </c>
      <c r="L135" s="129">
        <v>3.5153634077948974E-5</v>
      </c>
      <c r="M135" s="129">
        <v>3.5153634077948974E-5</v>
      </c>
      <c r="N135" s="129">
        <v>3.5153634077948974E-5</v>
      </c>
      <c r="O135" s="129">
        <v>3.5153634077948974E-5</v>
      </c>
      <c r="P135" s="129">
        <v>3.5153634077948974E-5</v>
      </c>
      <c r="Q135" s="129">
        <v>3.5153634077948974E-5</v>
      </c>
      <c r="R135" s="129">
        <v>3.5153634077948974E-5</v>
      </c>
      <c r="S135" s="129">
        <v>3.5153634077948974E-5</v>
      </c>
      <c r="T135" s="129">
        <v>3.5153634077948974E-5</v>
      </c>
      <c r="U135" s="129">
        <v>3.5153634077948974E-5</v>
      </c>
      <c r="V135" s="129">
        <v>9.3580028781211834E-18</v>
      </c>
      <c r="W135" s="129">
        <v>-6.9717434071853476E-2</v>
      </c>
      <c r="X135" s="129">
        <v>-0.11436102852982774</v>
      </c>
      <c r="Y135" s="129">
        <v>-0.24232031810849258</v>
      </c>
      <c r="Z135" s="129">
        <v>-0.18092318485682618</v>
      </c>
      <c r="AA135" s="129">
        <v>-0.26164826747117986</v>
      </c>
      <c r="AB135" s="129">
        <v>-0.3853892480251192</v>
      </c>
      <c r="AC135" s="129">
        <v>-0.35590684996680089</v>
      </c>
      <c r="AD135" s="129">
        <v>-0.34862680100267007</v>
      </c>
      <c r="AE135" s="129">
        <v>-0.51541842481468869</v>
      </c>
      <c r="AF135" s="129">
        <v>-0.12831836318395679</v>
      </c>
      <c r="AG135" s="129">
        <v>0.16030176228434681</v>
      </c>
      <c r="AH135" s="129">
        <v>-4.3612673254807464E-2</v>
      </c>
      <c r="AI135" s="129">
        <v>0.32794607801428882</v>
      </c>
      <c r="AJ135" s="129">
        <v>0.17989747903729852</v>
      </c>
      <c r="AK135" s="129">
        <v>-4.8471250813029478E-2</v>
      </c>
      <c r="AL135" s="129">
        <v>-1.0643366751198959E-3</v>
      </c>
      <c r="AM135" s="129">
        <v>0.23513744740091025</v>
      </c>
      <c r="AN135" s="2"/>
      <c r="AO135" s="2"/>
      <c r="AP135" s="179">
        <v>0.23620178407603015</v>
      </c>
      <c r="AQ135" s="180">
        <v>221.92393591005626</v>
      </c>
      <c r="AR135" s="2"/>
      <c r="AS135" s="2"/>
      <c r="AT135" s="181">
        <v>-2.0228715406479393E-2</v>
      </c>
      <c r="AU135" s="131">
        <v>-3.8185561002132643E-4</v>
      </c>
      <c r="AV135" s="180">
        <v>6.6325142085796762E-2</v>
      </c>
      <c r="AW135" s="2"/>
      <c r="AX135" s="2"/>
      <c r="AY135" s="182">
        <v>6.6706997695818088E-2</v>
      </c>
      <c r="AZ135" s="183">
        <v>174.69167911947801</v>
      </c>
      <c r="BA135" s="2"/>
      <c r="BB135" s="2"/>
      <c r="BC135" s="184">
        <v>0</v>
      </c>
      <c r="BD135" s="134">
        <v>0</v>
      </c>
      <c r="BE135" s="185">
        <v>0</v>
      </c>
      <c r="BF135" s="2"/>
      <c r="BG135" s="2"/>
      <c r="BH135" s="186">
        <v>0</v>
      </c>
      <c r="BI135" s="187">
        <v>0</v>
      </c>
      <c r="BJ135" s="2"/>
      <c r="BK135" s="2"/>
    </row>
    <row r="136" spans="1:63" x14ac:dyDescent="0.3">
      <c r="A136" s="1"/>
      <c r="B136" s="2"/>
      <c r="C136" s="176"/>
      <c r="D136" s="177" t="s">
        <v>107</v>
      </c>
      <c r="E136" s="178"/>
      <c r="F136" s="178"/>
      <c r="G136" s="178"/>
      <c r="H136" s="178"/>
      <c r="I136" s="178"/>
      <c r="J136" s="688">
        <v>0</v>
      </c>
      <c r="K136" s="688">
        <v>0</v>
      </c>
      <c r="L136" s="688">
        <v>0</v>
      </c>
      <c r="M136" s="688">
        <v>0</v>
      </c>
      <c r="N136" s="688">
        <v>0</v>
      </c>
      <c r="O136" s="688">
        <v>0</v>
      </c>
      <c r="P136" s="688">
        <v>0</v>
      </c>
      <c r="Q136" s="688">
        <v>0</v>
      </c>
      <c r="R136" s="688">
        <v>0</v>
      </c>
      <c r="S136" s="688">
        <v>0</v>
      </c>
      <c r="T136" s="688">
        <v>0</v>
      </c>
      <c r="U136" s="688">
        <v>0</v>
      </c>
      <c r="V136" s="688">
        <v>0</v>
      </c>
      <c r="W136" s="688">
        <v>-19.812872931302433</v>
      </c>
      <c r="X136" s="688">
        <v>-1.9367305536056096</v>
      </c>
      <c r="Y136" s="688">
        <v>-4.3313489886300482</v>
      </c>
      <c r="Z136" s="688">
        <v>-0.71024838138604385</v>
      </c>
      <c r="AA136" s="688">
        <v>-0.87369833005286379</v>
      </c>
      <c r="AB136" s="688">
        <v>-0.94730278222373843</v>
      </c>
      <c r="AC136" s="688">
        <v>-0.48712018479223373</v>
      </c>
      <c r="AD136" s="688">
        <v>-0.42295760401127802</v>
      </c>
      <c r="AE136" s="688">
        <v>-0.49674933018023432</v>
      </c>
      <c r="AF136" s="688">
        <v>-0.10361667780066471</v>
      </c>
      <c r="AG136" s="688">
        <v>0.10519358891305915</v>
      </c>
      <c r="AH136" s="688">
        <v>-2.741440819234545E-2</v>
      </c>
      <c r="AI136" s="688">
        <v>0.18698471107054981</v>
      </c>
      <c r="AJ136" s="688">
        <v>8.8632465203701438E-2</v>
      </c>
      <c r="AK136" s="688">
        <v>-2.0228715406479393E-2</v>
      </c>
      <c r="AL136" s="688">
        <v>-3.8185561002132643E-4</v>
      </c>
      <c r="AM136" s="688">
        <v>6.6325142085796762E-2</v>
      </c>
      <c r="AN136" s="2"/>
      <c r="AO136" s="2"/>
      <c r="AP136" s="188"/>
      <c r="AQ136" s="189"/>
      <c r="AR136" s="2"/>
      <c r="AS136" s="2"/>
      <c r="AT136" s="190"/>
      <c r="AU136" s="191"/>
      <c r="AV136" s="189"/>
      <c r="AW136" s="2"/>
      <c r="AX136" s="2"/>
      <c r="AY136" s="192"/>
      <c r="AZ136" s="193"/>
      <c r="BA136" s="2"/>
      <c r="BB136" s="2"/>
      <c r="BC136" s="194"/>
      <c r="BD136" s="195"/>
      <c r="BE136" s="196"/>
      <c r="BF136" s="2"/>
      <c r="BG136" s="2"/>
      <c r="BH136" s="197"/>
      <c r="BI136" s="198"/>
      <c r="BJ136" s="2"/>
      <c r="BK136" s="2"/>
    </row>
    <row r="137" spans="1:63" x14ac:dyDescent="0.3">
      <c r="A137" s="1"/>
      <c r="B137" s="2"/>
      <c r="C137" s="2" t="s">
        <v>38</v>
      </c>
      <c r="D137" s="2" t="s">
        <v>100</v>
      </c>
      <c r="E137" s="2"/>
      <c r="F137" s="2"/>
      <c r="G137" s="2"/>
      <c r="H137" s="2"/>
      <c r="I137" s="2"/>
      <c r="J137" s="199">
        <v>0</v>
      </c>
      <c r="K137" s="199">
        <v>0</v>
      </c>
      <c r="L137" s="199">
        <v>0</v>
      </c>
      <c r="M137" s="199">
        <v>0</v>
      </c>
      <c r="N137" s="199">
        <v>0</v>
      </c>
      <c r="O137" s="199">
        <v>0</v>
      </c>
      <c r="P137" s="199">
        <v>0</v>
      </c>
      <c r="Q137" s="199">
        <v>0</v>
      </c>
      <c r="R137" s="199">
        <v>0</v>
      </c>
      <c r="S137" s="199">
        <v>0</v>
      </c>
      <c r="T137" s="199">
        <v>0</v>
      </c>
      <c r="U137" s="199">
        <v>0</v>
      </c>
      <c r="V137" s="199">
        <v>0</v>
      </c>
      <c r="W137" s="199">
        <v>0</v>
      </c>
      <c r="X137" s="199">
        <v>0</v>
      </c>
      <c r="Y137" s="199">
        <v>0</v>
      </c>
      <c r="Z137" s="199">
        <v>0</v>
      </c>
      <c r="AA137" s="199">
        <v>-0.29820476927142398</v>
      </c>
      <c r="AB137" s="199">
        <v>-0.2212728022023582</v>
      </c>
      <c r="AC137" s="199">
        <v>-0.32383239853401719</v>
      </c>
      <c r="AD137" s="199">
        <v>-0.44101499359291807</v>
      </c>
      <c r="AE137" s="199">
        <v>-0.5874540804126962</v>
      </c>
      <c r="AF137" s="199">
        <v>-0.71072175802517801</v>
      </c>
      <c r="AG137" s="199">
        <v>-0.310363553429437</v>
      </c>
      <c r="AH137" s="199">
        <v>-0.4637317188822207</v>
      </c>
      <c r="AI137" s="199">
        <v>-0.40590915643444297</v>
      </c>
      <c r="AJ137" s="199">
        <v>-0.43935319434007031</v>
      </c>
      <c r="AK137" s="199">
        <v>-0.37532189122929899</v>
      </c>
      <c r="AL137" s="199">
        <v>-0.39462363906649467</v>
      </c>
      <c r="AM137" s="199">
        <v>-0.50122406713771639</v>
      </c>
      <c r="AN137" s="2"/>
      <c r="AO137" s="2"/>
      <c r="AP137" s="54">
        <v>-0.10660042807122172</v>
      </c>
      <c r="AQ137" s="55">
        <v>-0.27013188648148723</v>
      </c>
      <c r="AR137" s="2"/>
      <c r="AS137" s="2"/>
      <c r="AT137" s="55">
        <v>-0.15663469780850456</v>
      </c>
      <c r="AU137" s="55">
        <v>-0.14158043591572861</v>
      </c>
      <c r="AV137" s="55">
        <v>-0.1413801069850403</v>
      </c>
      <c r="AW137" s="2"/>
      <c r="AX137" s="2"/>
      <c r="AY137" s="56">
        <v>2.0032893068830382E-4</v>
      </c>
      <c r="AZ137" s="57">
        <v>1.4149478308397316E-3</v>
      </c>
      <c r="BA137" s="2"/>
      <c r="BB137" s="2"/>
      <c r="BC137" s="27">
        <v>0</v>
      </c>
      <c r="BD137" s="27">
        <v>0</v>
      </c>
      <c r="BE137" s="27">
        <v>0</v>
      </c>
      <c r="BF137" s="2"/>
      <c r="BG137" s="2"/>
      <c r="BH137" s="58">
        <v>0</v>
      </c>
      <c r="BI137" s="59">
        <v>0</v>
      </c>
      <c r="BJ137" s="2"/>
      <c r="BK137" s="2"/>
    </row>
    <row r="138" spans="1:63" x14ac:dyDescent="0.3">
      <c r="A138" s="1"/>
      <c r="B138" s="2"/>
      <c r="C138" s="2" t="s">
        <v>38</v>
      </c>
      <c r="D138" s="173" t="s">
        <v>79</v>
      </c>
      <c r="E138" s="2"/>
      <c r="F138" s="2"/>
      <c r="G138" s="2"/>
      <c r="H138" s="2"/>
      <c r="I138" s="2"/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-1.6365251299826689E-3</v>
      </c>
      <c r="X138" s="10">
        <v>-1.6844319395628332E-2</v>
      </c>
      <c r="Y138" s="10">
        <v>-5.0130784020762771E-2</v>
      </c>
      <c r="Z138" s="10">
        <v>-9.5582602271237729E-2</v>
      </c>
      <c r="AA138" s="10">
        <v>0.1517615595512051</v>
      </c>
      <c r="AB138" s="10">
        <v>0</v>
      </c>
      <c r="AC138" s="10">
        <v>5.2281840948183474E-10</v>
      </c>
      <c r="AD138" s="10">
        <v>0</v>
      </c>
      <c r="AE138" s="10">
        <v>0</v>
      </c>
      <c r="AF138" s="10">
        <v>0</v>
      </c>
      <c r="AG138" s="10">
        <v>-0.51297505374324814</v>
      </c>
      <c r="AH138" s="10">
        <v>-0.41304262092577643</v>
      </c>
      <c r="AI138" s="10">
        <v>-0.46563711424394016</v>
      </c>
      <c r="AJ138" s="10">
        <v>-0.57120056213661352</v>
      </c>
      <c r="AK138" s="10">
        <v>-0.65975665632661207</v>
      </c>
      <c r="AL138" s="10">
        <v>-0.73443789986986086</v>
      </c>
      <c r="AM138" s="10">
        <v>-0.7076604523127844</v>
      </c>
      <c r="AN138" s="2"/>
      <c r="AO138" s="2"/>
      <c r="AP138" s="54">
        <v>2.677744755707645E-2</v>
      </c>
      <c r="AQ138" s="55">
        <v>3.6459784498895406E-2</v>
      </c>
      <c r="AR138" s="2"/>
      <c r="AS138" s="2"/>
      <c r="AT138" s="55">
        <v>-0.27533908068190271</v>
      </c>
      <c r="AU138" s="55">
        <v>-0.26349672883911046</v>
      </c>
      <c r="AV138" s="55">
        <v>-0.19960954993323168</v>
      </c>
      <c r="AW138" s="2"/>
      <c r="AX138" s="2"/>
      <c r="AY138" s="56">
        <v>6.3887178905878778E-2</v>
      </c>
      <c r="AZ138" s="57">
        <v>0.24245909688270897</v>
      </c>
      <c r="BA138" s="2"/>
      <c r="BB138" s="2"/>
      <c r="BC138" s="27">
        <v>0</v>
      </c>
      <c r="BD138" s="27">
        <v>0</v>
      </c>
      <c r="BE138" s="27">
        <v>0</v>
      </c>
      <c r="BF138" s="2"/>
      <c r="BG138" s="2"/>
      <c r="BH138" s="58">
        <v>0</v>
      </c>
      <c r="BI138" s="59">
        <v>0</v>
      </c>
      <c r="BJ138" s="2"/>
      <c r="BK138" s="2"/>
    </row>
    <row r="139" spans="1:63" x14ac:dyDescent="0.3">
      <c r="A139" s="1"/>
      <c r="B139" s="2"/>
      <c r="C139" s="2"/>
      <c r="D139" s="173"/>
      <c r="E139" s="2" t="s">
        <v>149</v>
      </c>
      <c r="F139" s="2"/>
      <c r="G139" s="2"/>
      <c r="H139" s="2"/>
      <c r="I139" s="2"/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-1.6365251299826689E-3</v>
      </c>
      <c r="X139" s="10">
        <v>-1.6844319395628332E-2</v>
      </c>
      <c r="Y139" s="10">
        <v>-5.0130784020762771E-2</v>
      </c>
      <c r="Z139" s="10">
        <v>-9.5582602271237729E-2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2"/>
      <c r="AO139" s="2"/>
      <c r="AP139" s="54">
        <v>0</v>
      </c>
      <c r="AQ139" s="55">
        <v>0</v>
      </c>
      <c r="AR139" s="2"/>
      <c r="AS139" s="2"/>
      <c r="AT139" s="55">
        <v>0</v>
      </c>
      <c r="AU139" s="55">
        <v>0</v>
      </c>
      <c r="AV139" s="55">
        <v>0</v>
      </c>
      <c r="AW139" s="2"/>
      <c r="AX139" s="2"/>
      <c r="AY139" s="56">
        <v>0</v>
      </c>
      <c r="AZ139" s="57">
        <v>0</v>
      </c>
      <c r="BA139" s="2"/>
      <c r="BB139" s="2"/>
      <c r="BC139" s="27">
        <v>0</v>
      </c>
      <c r="BD139" s="27">
        <v>0</v>
      </c>
      <c r="BE139" s="27">
        <v>0</v>
      </c>
      <c r="BF139" s="2"/>
      <c r="BG139" s="2"/>
      <c r="BH139" s="58">
        <v>0</v>
      </c>
      <c r="BI139" s="59">
        <v>0</v>
      </c>
      <c r="BJ139" s="2"/>
      <c r="BK139" s="2"/>
    </row>
    <row r="140" spans="1:63" x14ac:dyDescent="0.3">
      <c r="A140" s="1"/>
      <c r="B140" s="2"/>
      <c r="C140" s="2"/>
      <c r="D140" s="173"/>
      <c r="E140" s="2" t="s">
        <v>150</v>
      </c>
      <c r="F140" s="2"/>
      <c r="G140" s="2"/>
      <c r="H140" s="2"/>
      <c r="I140" s="2"/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0.1517615595512051</v>
      </c>
      <c r="AB140" s="10">
        <v>0</v>
      </c>
      <c r="AC140" s="10">
        <v>5.2281840948183474E-10</v>
      </c>
      <c r="AD140" s="10">
        <v>0</v>
      </c>
      <c r="AE140" s="10">
        <v>0</v>
      </c>
      <c r="AF140" s="10">
        <v>0</v>
      </c>
      <c r="AG140" s="10">
        <v>-0.51297505374324814</v>
      </c>
      <c r="AH140" s="10">
        <v>-0.41304262092577643</v>
      </c>
      <c r="AI140" s="10">
        <v>-0.46563711424394016</v>
      </c>
      <c r="AJ140" s="10">
        <v>-0.57120056213661352</v>
      </c>
      <c r="AK140" s="10">
        <v>-0.65975665632661207</v>
      </c>
      <c r="AL140" s="10">
        <v>-0.73443789986986086</v>
      </c>
      <c r="AM140" s="10">
        <v>-0.7076604523127844</v>
      </c>
      <c r="AN140" s="2"/>
      <c r="AO140" s="2"/>
      <c r="AP140" s="54">
        <v>2.677744755707645E-2</v>
      </c>
      <c r="AQ140" s="55">
        <v>3.6459784498895406E-2</v>
      </c>
      <c r="AR140" s="2"/>
      <c r="AS140" s="2"/>
      <c r="AT140" s="55">
        <v>-0.27533908068190271</v>
      </c>
      <c r="AU140" s="55">
        <v>-0.26349672883911046</v>
      </c>
      <c r="AV140" s="55">
        <v>-0.19960954993323168</v>
      </c>
      <c r="AW140" s="2"/>
      <c r="AX140" s="2"/>
      <c r="AY140" s="56">
        <v>6.3887178905878778E-2</v>
      </c>
      <c r="AZ140" s="57">
        <v>0.24245909688270897</v>
      </c>
      <c r="BA140" s="2"/>
      <c r="BB140" s="2"/>
      <c r="BC140" s="27">
        <v>0</v>
      </c>
      <c r="BD140" s="27">
        <v>0</v>
      </c>
      <c r="BE140" s="27">
        <v>0</v>
      </c>
      <c r="BF140" s="2"/>
      <c r="BG140" s="2"/>
      <c r="BH140" s="58">
        <v>0</v>
      </c>
      <c r="BI140" s="59">
        <v>0</v>
      </c>
      <c r="BJ140" s="2"/>
      <c r="BK140" s="2"/>
    </row>
    <row r="141" spans="1:63" x14ac:dyDescent="0.3">
      <c r="A141" s="1"/>
      <c r="B141" s="2"/>
      <c r="C141" s="2"/>
      <c r="D141" s="173"/>
      <c r="E141" s="2" t="s">
        <v>151</v>
      </c>
      <c r="F141" s="2"/>
      <c r="G141" s="2"/>
      <c r="H141" s="2"/>
      <c r="I141" s="2"/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2"/>
      <c r="AO141" s="2"/>
      <c r="AP141" s="54">
        <v>0</v>
      </c>
      <c r="AQ141" s="55">
        <v>0</v>
      </c>
      <c r="AR141" s="2"/>
      <c r="AS141" s="2"/>
      <c r="AT141" s="55">
        <v>0</v>
      </c>
      <c r="AU141" s="55">
        <v>0</v>
      </c>
      <c r="AV141" s="55">
        <v>0</v>
      </c>
      <c r="AW141" s="2"/>
      <c r="AX141" s="2"/>
      <c r="AY141" s="56">
        <v>0</v>
      </c>
      <c r="AZ141" s="57">
        <v>0</v>
      </c>
      <c r="BA141" s="2"/>
      <c r="BB141" s="2"/>
      <c r="BC141" s="27">
        <v>0</v>
      </c>
      <c r="BD141" s="27">
        <v>0</v>
      </c>
      <c r="BE141" s="27">
        <v>0</v>
      </c>
      <c r="BF141" s="2"/>
      <c r="BG141" s="2"/>
      <c r="BH141" s="58">
        <v>0</v>
      </c>
      <c r="BI141" s="59">
        <v>0</v>
      </c>
      <c r="BJ141" s="2"/>
      <c r="BK141" s="2"/>
    </row>
    <row r="142" spans="1:63" x14ac:dyDescent="0.3">
      <c r="A142" s="1"/>
      <c r="B142" s="2"/>
      <c r="C142" s="2"/>
      <c r="D142" s="173"/>
      <c r="E142" s="2" t="s">
        <v>152</v>
      </c>
      <c r="F142" s="2"/>
      <c r="G142" s="2"/>
      <c r="H142" s="2"/>
      <c r="I142" s="2"/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2"/>
      <c r="AO142" s="2"/>
      <c r="AP142" s="54">
        <v>0</v>
      </c>
      <c r="AQ142" s="55">
        <v>0</v>
      </c>
      <c r="AR142" s="2"/>
      <c r="AS142" s="2"/>
      <c r="AT142" s="55">
        <v>0</v>
      </c>
      <c r="AU142" s="55">
        <v>0</v>
      </c>
      <c r="AV142" s="55">
        <v>0</v>
      </c>
      <c r="AW142" s="2"/>
      <c r="AX142" s="2"/>
      <c r="AY142" s="56">
        <v>0</v>
      </c>
      <c r="AZ142" s="57">
        <v>0</v>
      </c>
      <c r="BA142" s="2"/>
      <c r="BB142" s="2"/>
      <c r="BC142" s="27">
        <v>0</v>
      </c>
      <c r="BD142" s="27">
        <v>0</v>
      </c>
      <c r="BE142" s="27">
        <v>0</v>
      </c>
      <c r="BF142" s="2"/>
      <c r="BG142" s="2"/>
      <c r="BH142" s="58">
        <v>0</v>
      </c>
      <c r="BI142" s="59">
        <v>0</v>
      </c>
      <c r="BJ142" s="2"/>
      <c r="BK142" s="2"/>
    </row>
    <row r="143" spans="1:63" x14ac:dyDescent="0.3">
      <c r="A143" s="1"/>
      <c r="B143" s="2"/>
      <c r="C143" s="2" t="s">
        <v>93</v>
      </c>
      <c r="D143" s="2" t="s">
        <v>108</v>
      </c>
      <c r="E143" s="2"/>
      <c r="F143" s="2"/>
      <c r="G143" s="2"/>
      <c r="H143" s="2"/>
      <c r="I143" s="2"/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-6.9635877164972866E-5</v>
      </c>
      <c r="AB143" s="10">
        <v>-1.8123517802948644E-4</v>
      </c>
      <c r="AC143" s="10">
        <v>1.9105353137694675E-5</v>
      </c>
      <c r="AD143" s="10">
        <v>-7.9013870949626612E-5</v>
      </c>
      <c r="AE143" s="10">
        <v>2.5560004273482527E-5</v>
      </c>
      <c r="AF143" s="10">
        <v>-1.0697031361631888E-3</v>
      </c>
      <c r="AG143" s="10">
        <v>-6.7537743821379694E-3</v>
      </c>
      <c r="AH143" s="10">
        <v>5.1699633307719988E-3</v>
      </c>
      <c r="AI143" s="10">
        <v>-5.216209211690882E-5</v>
      </c>
      <c r="AJ143" s="10">
        <v>-4.2763714749040858E-4</v>
      </c>
      <c r="AK143" s="10">
        <v>4.0524090658928321E-4</v>
      </c>
      <c r="AL143" s="10">
        <v>-1.5102244260751926E-3</v>
      </c>
      <c r="AM143" s="10">
        <v>-7.4457723726721158E-4</v>
      </c>
      <c r="AN143" s="2"/>
      <c r="AO143" s="2"/>
      <c r="AP143" s="54">
        <v>7.6564718880798102E-4</v>
      </c>
      <c r="AQ143" s="55">
        <v>0.50697576836163571</v>
      </c>
      <c r="AR143" s="2"/>
      <c r="AS143" s="2"/>
      <c r="AT143" s="55">
        <v>1.6912092906533273E-4</v>
      </c>
      <c r="AU143" s="55">
        <v>-5.4182824191704873E-4</v>
      </c>
      <c r="AV143" s="55">
        <v>-2.1002265526595424E-4</v>
      </c>
      <c r="AW143" s="2"/>
      <c r="AX143" s="2"/>
      <c r="AY143" s="56">
        <v>3.3180558665109447E-4</v>
      </c>
      <c r="AZ143" s="57">
        <v>0.61238149100004335</v>
      </c>
      <c r="BA143" s="2"/>
      <c r="BB143" s="2"/>
      <c r="BC143" s="27">
        <v>0</v>
      </c>
      <c r="BD143" s="27">
        <v>0</v>
      </c>
      <c r="BE143" s="27">
        <v>0</v>
      </c>
      <c r="BF143" s="2"/>
      <c r="BG143" s="2"/>
      <c r="BH143" s="58">
        <v>0</v>
      </c>
      <c r="BI143" s="59">
        <v>0</v>
      </c>
      <c r="BJ143" s="2"/>
      <c r="BK143" s="2"/>
    </row>
    <row r="144" spans="1:63" x14ac:dyDescent="0.3">
      <c r="A144" s="1"/>
      <c r="B144" s="2"/>
      <c r="C144" s="61" t="s">
        <v>22</v>
      </c>
      <c r="D144" s="61" t="s">
        <v>109</v>
      </c>
      <c r="E144" s="61"/>
      <c r="F144" s="61"/>
      <c r="G144" s="61"/>
      <c r="H144" s="61"/>
      <c r="I144" s="61"/>
      <c r="J144" s="200">
        <v>3.5153634077948974E-5</v>
      </c>
      <c r="K144" s="200">
        <v>3.5153634077948974E-5</v>
      </c>
      <c r="L144" s="200">
        <v>3.5153634077948974E-5</v>
      </c>
      <c r="M144" s="200">
        <v>3.5153634077948974E-5</v>
      </c>
      <c r="N144" s="200">
        <v>3.5153634077948974E-5</v>
      </c>
      <c r="O144" s="200">
        <v>3.5153634077948974E-5</v>
      </c>
      <c r="P144" s="200">
        <v>3.5153634077948974E-5</v>
      </c>
      <c r="Q144" s="200">
        <v>3.5153634077948974E-5</v>
      </c>
      <c r="R144" s="200">
        <v>3.5153634077948974E-5</v>
      </c>
      <c r="S144" s="200">
        <v>3.5153634077948974E-5</v>
      </c>
      <c r="T144" s="200">
        <v>3.5153634077948974E-5</v>
      </c>
      <c r="U144" s="200">
        <v>3.5153634077948974E-5</v>
      </c>
      <c r="V144" s="200">
        <v>9.3580028781211834E-18</v>
      </c>
      <c r="W144" s="200">
        <v>-7.135395920183614E-2</v>
      </c>
      <c r="X144" s="200">
        <v>-0.13120534792545607</v>
      </c>
      <c r="Y144" s="200">
        <v>-0.29245110212925535</v>
      </c>
      <c r="Z144" s="200">
        <v>-0.2765057871280639</v>
      </c>
      <c r="AA144" s="200">
        <v>-0.40816111306856367</v>
      </c>
      <c r="AB144" s="200">
        <v>-0.60684328540550692</v>
      </c>
      <c r="AC144" s="200">
        <v>-0.67972014262486191</v>
      </c>
      <c r="AD144" s="200">
        <v>-0.7897208084665378</v>
      </c>
      <c r="AE144" s="200">
        <v>-1.1028469452231113</v>
      </c>
      <c r="AF144" s="200">
        <v>-0.84010982434529791</v>
      </c>
      <c r="AG144" s="200">
        <v>-0.66979061927047634</v>
      </c>
      <c r="AH144" s="200">
        <v>-0.91521704973203266</v>
      </c>
      <c r="AI144" s="200">
        <v>-0.54365235475621121</v>
      </c>
      <c r="AJ144" s="200">
        <v>-0.83108391458687569</v>
      </c>
      <c r="AK144" s="200">
        <v>-1.0831445574623513</v>
      </c>
      <c r="AL144" s="200">
        <v>-1.1316361000375506</v>
      </c>
      <c r="AM144" s="200">
        <v>-0.97449164928685772</v>
      </c>
      <c r="AN144" s="2"/>
      <c r="AO144" s="2"/>
      <c r="AP144" s="65">
        <v>0.15714445075069283</v>
      </c>
      <c r="AQ144" s="66">
        <v>0.13886482655111337</v>
      </c>
      <c r="AR144" s="2"/>
      <c r="AS144" s="2"/>
      <c r="AT144" s="66">
        <v>-0.45203337296782137</v>
      </c>
      <c r="AU144" s="66">
        <v>-0.40600084860677738</v>
      </c>
      <c r="AV144" s="66">
        <v>-0.27487453748774116</v>
      </c>
      <c r="AW144" s="2"/>
      <c r="AX144" s="2"/>
      <c r="AY144" s="67">
        <v>0.13112631111903622</v>
      </c>
      <c r="AZ144" s="68">
        <v>0.32297053459126029</v>
      </c>
      <c r="BA144" s="2"/>
      <c r="BB144" s="2"/>
      <c r="BC144" s="69">
        <v>0</v>
      </c>
      <c r="BD144" s="69">
        <v>0</v>
      </c>
      <c r="BE144" s="69">
        <v>0</v>
      </c>
      <c r="BF144" s="2"/>
      <c r="BG144" s="2"/>
      <c r="BH144" s="70">
        <v>0</v>
      </c>
      <c r="BI144" s="71">
        <v>0</v>
      </c>
      <c r="BJ144" s="2"/>
      <c r="BK144" s="2"/>
    </row>
    <row r="145" spans="1:63" x14ac:dyDescent="0.3">
      <c r="A145" s="1"/>
      <c r="B145" s="2"/>
      <c r="C145" s="2" t="s">
        <v>110</v>
      </c>
      <c r="D145" s="2" t="s">
        <v>111</v>
      </c>
      <c r="E145" s="1"/>
      <c r="F145" s="60"/>
      <c r="G145" s="1"/>
      <c r="H145" s="1"/>
      <c r="I145" s="1"/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2"/>
      <c r="AO145" s="2"/>
      <c r="AP145" s="54">
        <v>0</v>
      </c>
      <c r="AQ145" s="48">
        <v>0</v>
      </c>
      <c r="AR145" s="2"/>
      <c r="AS145" s="2"/>
      <c r="AT145" s="48">
        <v>0</v>
      </c>
      <c r="AU145" s="48">
        <v>0</v>
      </c>
      <c r="AV145" s="48">
        <v>0</v>
      </c>
      <c r="AW145" s="2"/>
      <c r="AX145" s="2"/>
      <c r="AY145" s="56">
        <v>0</v>
      </c>
      <c r="AZ145" s="128">
        <v>0</v>
      </c>
      <c r="BA145" s="2"/>
      <c r="BB145" s="2"/>
      <c r="BC145" s="27">
        <v>0</v>
      </c>
      <c r="BD145" s="27">
        <v>0</v>
      </c>
      <c r="BE145" s="27">
        <v>0</v>
      </c>
      <c r="BF145" s="2"/>
      <c r="BG145" s="2"/>
      <c r="BH145" s="58">
        <v>0</v>
      </c>
      <c r="BI145" s="53">
        <v>0</v>
      </c>
      <c r="BJ145" s="2"/>
      <c r="BK145" s="2"/>
    </row>
    <row r="146" spans="1:63" ht="4.05" customHeight="1" x14ac:dyDescent="0.3">
      <c r="A146" s="1"/>
      <c r="B146" s="2"/>
      <c r="C146" s="2"/>
      <c r="D146" s="173"/>
      <c r="E146" s="1"/>
      <c r="F146" s="60"/>
      <c r="G146" s="1"/>
      <c r="H146" s="1"/>
      <c r="I146" s="1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2"/>
      <c r="AO146" s="2"/>
      <c r="AP146" s="54"/>
      <c r="AQ146" s="55"/>
      <c r="AR146" s="2"/>
      <c r="AS146" s="2"/>
      <c r="AT146" s="55"/>
      <c r="AU146" s="55"/>
      <c r="AV146" s="55"/>
      <c r="AW146" s="2"/>
      <c r="AX146" s="2"/>
      <c r="AY146" s="56"/>
      <c r="AZ146" s="57"/>
      <c r="BA146" s="2"/>
      <c r="BB146" s="2"/>
      <c r="BC146" s="27"/>
      <c r="BD146" s="27"/>
      <c r="BE146" s="27"/>
      <c r="BF146" s="2"/>
      <c r="BG146" s="2"/>
      <c r="BH146" s="58"/>
      <c r="BI146" s="59"/>
      <c r="BJ146" s="2"/>
      <c r="BK146" s="2"/>
    </row>
    <row r="147" spans="1:63" x14ac:dyDescent="0.3">
      <c r="A147" s="1"/>
      <c r="B147" s="2"/>
      <c r="C147" s="61" t="s">
        <v>22</v>
      </c>
      <c r="D147" s="61" t="s">
        <v>112</v>
      </c>
      <c r="E147" s="61"/>
      <c r="F147" s="61"/>
      <c r="G147" s="61"/>
      <c r="H147" s="61"/>
      <c r="I147" s="61"/>
      <c r="J147" s="200">
        <v>3.5153634077948974E-5</v>
      </c>
      <c r="K147" s="200">
        <v>3.5153634077948974E-5</v>
      </c>
      <c r="L147" s="200">
        <v>3.5153634077948974E-5</v>
      </c>
      <c r="M147" s="200">
        <v>3.5153634077948974E-5</v>
      </c>
      <c r="N147" s="200">
        <v>3.5153634077948974E-5</v>
      </c>
      <c r="O147" s="200">
        <v>3.5153634077948974E-5</v>
      </c>
      <c r="P147" s="200">
        <v>3.5153634077948974E-5</v>
      </c>
      <c r="Q147" s="200">
        <v>3.5153634077948974E-5</v>
      </c>
      <c r="R147" s="200">
        <v>3.5153634077948974E-5</v>
      </c>
      <c r="S147" s="200">
        <v>3.5153634077948974E-5</v>
      </c>
      <c r="T147" s="200">
        <v>3.5153634077948974E-5</v>
      </c>
      <c r="U147" s="200">
        <v>3.5153634077948974E-5</v>
      </c>
      <c r="V147" s="200">
        <v>9.3580028781211834E-18</v>
      </c>
      <c r="W147" s="200">
        <v>-7.135395920183614E-2</v>
      </c>
      <c r="X147" s="200">
        <v>-0.13120534792545607</v>
      </c>
      <c r="Y147" s="200">
        <v>-0.29245110212925535</v>
      </c>
      <c r="Z147" s="200">
        <v>-0.2765057871280639</v>
      </c>
      <c r="AA147" s="200">
        <v>-0.40816111306856367</v>
      </c>
      <c r="AB147" s="200">
        <v>-0.60684328540550692</v>
      </c>
      <c r="AC147" s="200">
        <v>-0.67972014262486191</v>
      </c>
      <c r="AD147" s="200">
        <v>-0.7897208084665378</v>
      </c>
      <c r="AE147" s="200">
        <v>-1.1028469452231113</v>
      </c>
      <c r="AF147" s="200">
        <v>-0.84010982434529791</v>
      </c>
      <c r="AG147" s="200">
        <v>-0.66979061927047634</v>
      </c>
      <c r="AH147" s="200">
        <v>-0.91521704973203266</v>
      </c>
      <c r="AI147" s="200">
        <v>-0.54365235475621121</v>
      </c>
      <c r="AJ147" s="200">
        <v>-0.83108391458687569</v>
      </c>
      <c r="AK147" s="200">
        <v>-1.0831445574623513</v>
      </c>
      <c r="AL147" s="200">
        <v>-1.1316361000375506</v>
      </c>
      <c r="AM147" s="200">
        <v>-0.97449164928685772</v>
      </c>
      <c r="AN147" s="2"/>
      <c r="AO147" s="2"/>
      <c r="AP147" s="65">
        <v>0.15714445075069283</v>
      </c>
      <c r="AQ147" s="66">
        <v>0.13886482655111337</v>
      </c>
      <c r="AR147" s="2"/>
      <c r="AS147" s="2"/>
      <c r="AT147" s="66">
        <v>-0.45203337296782137</v>
      </c>
      <c r="AU147" s="66">
        <v>-0.40600084860677738</v>
      </c>
      <c r="AV147" s="66">
        <v>-0.27487453748774116</v>
      </c>
      <c r="AW147" s="2"/>
      <c r="AX147" s="2"/>
      <c r="AY147" s="67">
        <v>0.13112631111903622</v>
      </c>
      <c r="AZ147" s="68">
        <v>0.32297053459126029</v>
      </c>
      <c r="BA147" s="2"/>
      <c r="BB147" s="2"/>
      <c r="BC147" s="69">
        <v>0</v>
      </c>
      <c r="BD147" s="69">
        <v>0</v>
      </c>
      <c r="BE147" s="69">
        <v>0</v>
      </c>
      <c r="BF147" s="2"/>
      <c r="BG147" s="2"/>
      <c r="BH147" s="70">
        <v>0</v>
      </c>
      <c r="BI147" s="71">
        <v>0</v>
      </c>
      <c r="BJ147" s="2"/>
      <c r="BK147" s="2"/>
    </row>
    <row r="148" spans="1:63" x14ac:dyDescent="0.3">
      <c r="A148" s="1"/>
      <c r="B148" s="2"/>
      <c r="C148" s="2" t="s">
        <v>38</v>
      </c>
      <c r="D148" s="2" t="s">
        <v>113</v>
      </c>
      <c r="E148" s="2"/>
      <c r="F148" s="2"/>
      <c r="G148" s="2"/>
      <c r="H148" s="2"/>
      <c r="I148" s="2"/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2"/>
      <c r="AO148" s="2"/>
      <c r="AP148" s="54">
        <v>0</v>
      </c>
      <c r="AQ148" s="55">
        <v>0</v>
      </c>
      <c r="AR148" s="2"/>
      <c r="AS148" s="2"/>
      <c r="AT148" s="55">
        <v>0</v>
      </c>
      <c r="AU148" s="55">
        <v>0</v>
      </c>
      <c r="AV148" s="55">
        <v>0</v>
      </c>
      <c r="AW148" s="2"/>
      <c r="AX148" s="2"/>
      <c r="AY148" s="56">
        <v>0</v>
      </c>
      <c r="AZ148" s="57">
        <v>0</v>
      </c>
      <c r="BA148" s="2"/>
      <c r="BB148" s="2"/>
      <c r="BC148" s="27">
        <v>0</v>
      </c>
      <c r="BD148" s="27">
        <v>0</v>
      </c>
      <c r="BE148" s="27">
        <v>0</v>
      </c>
      <c r="BF148" s="2"/>
      <c r="BG148" s="2"/>
      <c r="BH148" s="58">
        <v>0</v>
      </c>
      <c r="BI148" s="59">
        <v>0</v>
      </c>
      <c r="BJ148" s="2"/>
      <c r="BK148" s="2"/>
    </row>
    <row r="149" spans="1:63" x14ac:dyDescent="0.3">
      <c r="A149" s="1"/>
      <c r="B149" s="2"/>
      <c r="C149" s="175" t="s">
        <v>22</v>
      </c>
      <c r="D149" s="122" t="s">
        <v>114</v>
      </c>
      <c r="E149" s="122"/>
      <c r="F149" s="122"/>
      <c r="G149" s="122"/>
      <c r="H149" s="122"/>
      <c r="I149" s="122"/>
      <c r="J149" s="129">
        <v>3.5153634077948974E-5</v>
      </c>
      <c r="K149" s="129">
        <v>3.5153634077948974E-5</v>
      </c>
      <c r="L149" s="129">
        <v>3.5153634077948974E-5</v>
      </c>
      <c r="M149" s="129">
        <v>3.5153634077948974E-5</v>
      </c>
      <c r="N149" s="129">
        <v>3.5153634077948974E-5</v>
      </c>
      <c r="O149" s="129">
        <v>3.5153634077948974E-5</v>
      </c>
      <c r="P149" s="129">
        <v>3.5153634077948974E-5</v>
      </c>
      <c r="Q149" s="129">
        <v>3.5153634077948974E-5</v>
      </c>
      <c r="R149" s="129">
        <v>3.5153634077948974E-5</v>
      </c>
      <c r="S149" s="129">
        <v>3.5153634077948974E-5</v>
      </c>
      <c r="T149" s="129">
        <v>3.5153634077948974E-5</v>
      </c>
      <c r="U149" s="129">
        <v>3.5153634077948974E-5</v>
      </c>
      <c r="V149" s="129">
        <v>9.3580028781211834E-18</v>
      </c>
      <c r="W149" s="129">
        <v>-7.135395920183614E-2</v>
      </c>
      <c r="X149" s="129">
        <v>-0.13120534792545607</v>
      </c>
      <c r="Y149" s="129">
        <v>-0.29245110212925535</v>
      </c>
      <c r="Z149" s="129">
        <v>-0.2765057871280639</v>
      </c>
      <c r="AA149" s="129">
        <v>-0.40816111306856367</v>
      </c>
      <c r="AB149" s="129">
        <v>-0.60684328540550692</v>
      </c>
      <c r="AC149" s="129">
        <v>-0.67972014262486191</v>
      </c>
      <c r="AD149" s="129">
        <v>-0.7897208084665378</v>
      </c>
      <c r="AE149" s="129">
        <v>-1.1028469452231113</v>
      </c>
      <c r="AF149" s="129">
        <v>-0.84010982434529791</v>
      </c>
      <c r="AG149" s="129">
        <v>-0.66979061927047634</v>
      </c>
      <c r="AH149" s="129">
        <v>-0.91521704973203266</v>
      </c>
      <c r="AI149" s="129">
        <v>-0.54365235475621121</v>
      </c>
      <c r="AJ149" s="129">
        <v>-0.83108391458687569</v>
      </c>
      <c r="AK149" s="129">
        <v>-1.0831445574623513</v>
      </c>
      <c r="AL149" s="129">
        <v>-1.1316361000375506</v>
      </c>
      <c r="AM149" s="129">
        <v>-0.97449164928685772</v>
      </c>
      <c r="AN149" s="2"/>
      <c r="AO149" s="2"/>
      <c r="AP149" s="179">
        <v>0.15714445075069283</v>
      </c>
      <c r="AQ149" s="180">
        <v>0.13886482655111337</v>
      </c>
      <c r="AR149" s="2"/>
      <c r="AS149" s="2"/>
      <c r="AT149" s="181">
        <v>-0.45203337296782137</v>
      </c>
      <c r="AU149" s="131">
        <v>-0.40600084860677738</v>
      </c>
      <c r="AV149" s="180">
        <v>-0.27487453748774116</v>
      </c>
      <c r="AW149" s="2"/>
      <c r="AX149" s="2"/>
      <c r="AY149" s="182">
        <v>0.13112631111903622</v>
      </c>
      <c r="AZ149" s="183">
        <v>0.32297053459126029</v>
      </c>
      <c r="BA149" s="2"/>
      <c r="BB149" s="2"/>
      <c r="BC149" s="184">
        <v>0</v>
      </c>
      <c r="BD149" s="134">
        <v>0</v>
      </c>
      <c r="BE149" s="185">
        <v>0</v>
      </c>
      <c r="BF149" s="2"/>
      <c r="BG149" s="2"/>
      <c r="BH149" s="186">
        <v>0</v>
      </c>
      <c r="BI149" s="187">
        <v>0</v>
      </c>
      <c r="BJ149" s="2"/>
      <c r="BK149" s="2"/>
    </row>
    <row r="150" spans="1:63" x14ac:dyDescent="0.3">
      <c r="A150" s="1"/>
      <c r="B150" s="2"/>
      <c r="C150" s="176"/>
      <c r="D150" s="177" t="s">
        <v>115</v>
      </c>
      <c r="E150" s="178"/>
      <c r="F150" s="178"/>
      <c r="G150" s="178"/>
      <c r="H150" s="178"/>
      <c r="I150" s="178"/>
      <c r="J150" s="688">
        <v>0</v>
      </c>
      <c r="K150" s="688">
        <v>0</v>
      </c>
      <c r="L150" s="688">
        <v>0</v>
      </c>
      <c r="M150" s="688">
        <v>0</v>
      </c>
      <c r="N150" s="688">
        <v>0</v>
      </c>
      <c r="O150" s="688">
        <v>0</v>
      </c>
      <c r="P150" s="688">
        <v>0</v>
      </c>
      <c r="Q150" s="688">
        <v>0</v>
      </c>
      <c r="R150" s="688">
        <v>0</v>
      </c>
      <c r="S150" s="688">
        <v>0</v>
      </c>
      <c r="T150" s="688">
        <v>0</v>
      </c>
      <c r="U150" s="688">
        <v>0</v>
      </c>
      <c r="V150" s="688">
        <v>0</v>
      </c>
      <c r="W150" s="688">
        <v>-20.27795408181942</v>
      </c>
      <c r="X150" s="688">
        <v>-2.2219930109968198</v>
      </c>
      <c r="Y150" s="688">
        <v>-5.2274105420419508</v>
      </c>
      <c r="Z150" s="688">
        <v>-1.0854760704494182</v>
      </c>
      <c r="AA150" s="688">
        <v>-1.3629353877521937</v>
      </c>
      <c r="AB150" s="688">
        <v>-1.4916460061723411</v>
      </c>
      <c r="AC150" s="688">
        <v>-0.93031477622111469</v>
      </c>
      <c r="AD150" s="688">
        <v>-0.95809736952581004</v>
      </c>
      <c r="AE150" s="688">
        <v>-1.0629004609756929</v>
      </c>
      <c r="AF150" s="688">
        <v>-0.67838606124959711</v>
      </c>
      <c r="AG150" s="688">
        <v>-0.43953153139004431</v>
      </c>
      <c r="AH150" s="688">
        <v>-0.57529456264601631</v>
      </c>
      <c r="AI150" s="688">
        <v>-0.30997375877288291</v>
      </c>
      <c r="AJ150" s="688">
        <v>-0.40946108047297841</v>
      </c>
      <c r="AK150" s="688">
        <v>-0.45203337296782137</v>
      </c>
      <c r="AL150" s="688">
        <v>-0.40600084860677738</v>
      </c>
      <c r="AM150" s="688">
        <v>-0.27487453748774116</v>
      </c>
      <c r="AN150" s="2"/>
      <c r="AO150" s="2"/>
      <c r="AP150" s="188"/>
      <c r="AQ150" s="189"/>
      <c r="AR150" s="2"/>
      <c r="AS150" s="2"/>
      <c r="AT150" s="190"/>
      <c r="AU150" s="191"/>
      <c r="AV150" s="189"/>
      <c r="AW150" s="2"/>
      <c r="AX150" s="2"/>
      <c r="AY150" s="192"/>
      <c r="AZ150" s="193"/>
      <c r="BA150" s="2"/>
      <c r="BB150" s="2"/>
      <c r="BC150" s="194"/>
      <c r="BD150" s="195"/>
      <c r="BE150" s="196"/>
      <c r="BF150" s="2"/>
      <c r="BG150" s="2"/>
      <c r="BH150" s="197"/>
      <c r="BI150" s="198"/>
      <c r="BJ150" s="2"/>
      <c r="BK150" s="2"/>
    </row>
    <row r="151" spans="1:63" ht="4.0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2"/>
      <c r="AO151" s="2"/>
      <c r="AP151" s="54"/>
      <c r="AQ151" s="55"/>
      <c r="AR151" s="2"/>
      <c r="AS151" s="2"/>
      <c r="AT151" s="55"/>
      <c r="AU151" s="55"/>
      <c r="AV151" s="55"/>
      <c r="AW151" s="2"/>
      <c r="AX151" s="2"/>
      <c r="AY151" s="56"/>
      <c r="AZ151" s="57"/>
      <c r="BA151" s="2"/>
      <c r="BB151" s="2"/>
      <c r="BC151" s="27"/>
      <c r="BD151" s="27"/>
      <c r="BE151" s="27"/>
      <c r="BF151" s="2"/>
      <c r="BG151" s="2"/>
      <c r="BH151" s="58"/>
      <c r="BI151" s="59"/>
      <c r="BJ151" s="2"/>
      <c r="BK151" s="2"/>
    </row>
    <row r="152" spans="1:63" x14ac:dyDescent="0.3">
      <c r="A152" s="1"/>
      <c r="B152" s="2"/>
      <c r="C152" s="2" t="s">
        <v>110</v>
      </c>
      <c r="D152" s="2" t="s">
        <v>116</v>
      </c>
      <c r="E152" s="2"/>
      <c r="F152" s="2"/>
      <c r="G152" s="2"/>
      <c r="H152" s="2"/>
      <c r="I152" s="2"/>
      <c r="J152" s="40">
        <v>0</v>
      </c>
      <c r="K152" s="40">
        <v>0</v>
      </c>
      <c r="L152" s="40">
        <v>0</v>
      </c>
      <c r="M152" s="40">
        <v>0</v>
      </c>
      <c r="N152" s="40">
        <v>0</v>
      </c>
      <c r="O152" s="40">
        <v>0</v>
      </c>
      <c r="P152" s="40">
        <v>0</v>
      </c>
      <c r="Q152" s="40">
        <v>0</v>
      </c>
      <c r="R152" s="40">
        <v>0</v>
      </c>
      <c r="S152" s="40">
        <v>0</v>
      </c>
      <c r="T152" s="40">
        <v>0</v>
      </c>
      <c r="U152" s="40">
        <v>0</v>
      </c>
      <c r="V152" s="40">
        <v>0</v>
      </c>
      <c r="W152" s="40">
        <v>0</v>
      </c>
      <c r="X152" s="40">
        <v>0</v>
      </c>
      <c r="Y152" s="40">
        <v>-0.11511099867256375</v>
      </c>
      <c r="Z152" s="40">
        <v>-0.16529749818277148</v>
      </c>
      <c r="AA152" s="40">
        <v>0.10492210777243149</v>
      </c>
      <c r="AB152" s="40">
        <v>0.19267365904354414</v>
      </c>
      <c r="AC152" s="40">
        <v>0.28708803373224373</v>
      </c>
      <c r="AD152" s="40">
        <v>0.30063411069191376</v>
      </c>
      <c r="AE152" s="40">
        <v>0.51397694964921825</v>
      </c>
      <c r="AF152" s="40">
        <v>0.37320763469734669</v>
      </c>
      <c r="AG152" s="40">
        <v>0.49395154409911513</v>
      </c>
      <c r="AH152" s="40">
        <v>0.42267820418048646</v>
      </c>
      <c r="AI152" s="40">
        <v>0.41160686158013887</v>
      </c>
      <c r="AJ152" s="40">
        <v>0.62919657279594965</v>
      </c>
      <c r="AK152" s="40">
        <v>0.73566973832991445</v>
      </c>
      <c r="AL152" s="40">
        <v>0.88525871547835211</v>
      </c>
      <c r="AM152" s="40">
        <v>0.75179078721336434</v>
      </c>
      <c r="AN152" s="2"/>
      <c r="AO152" s="2"/>
      <c r="AP152" s="54">
        <v>-0.13346792826498777</v>
      </c>
      <c r="AQ152" s="55">
        <v>-0.15076714403525299</v>
      </c>
      <c r="AR152" s="2"/>
      <c r="AS152" s="2"/>
      <c r="AT152" s="55">
        <v>0.30702021342999242</v>
      </c>
      <c r="AU152" s="55">
        <v>0.31760721464155334</v>
      </c>
      <c r="AV152" s="55">
        <v>0.21205737891550475</v>
      </c>
      <c r="AW152" s="2"/>
      <c r="AX152" s="2"/>
      <c r="AY152" s="56">
        <v>-0.10554983572604859</v>
      </c>
      <c r="AZ152" s="57">
        <v>-0.33232820559561449</v>
      </c>
      <c r="BA152" s="2"/>
      <c r="BB152" s="2"/>
      <c r="BC152" s="27">
        <v>0</v>
      </c>
      <c r="BD152" s="27">
        <v>0</v>
      </c>
      <c r="BE152" s="27">
        <v>0</v>
      </c>
      <c r="BF152" s="2"/>
      <c r="BG152" s="2"/>
      <c r="BH152" s="58">
        <v>0</v>
      </c>
      <c r="BI152" s="59">
        <v>0</v>
      </c>
      <c r="BJ152" s="2"/>
      <c r="BK152" s="2"/>
    </row>
    <row r="153" spans="1:63" x14ac:dyDescent="0.3">
      <c r="A153" s="1"/>
      <c r="B153" s="2"/>
      <c r="C153" s="2"/>
      <c r="D153" s="2"/>
      <c r="E153" s="173" t="s">
        <v>117</v>
      </c>
      <c r="F153" s="2"/>
      <c r="G153" s="2"/>
      <c r="H153" s="2"/>
      <c r="I153" s="2"/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3.304377817742849E-5</v>
      </c>
      <c r="AG153" s="10">
        <v>3.3142410959174902E-5</v>
      </c>
      <c r="AH153" s="10">
        <v>3.2615187090875485E-5</v>
      </c>
      <c r="AI153" s="10">
        <v>3.2793971667620207E-5</v>
      </c>
      <c r="AJ153" s="10">
        <v>8.8684244353913694E-4</v>
      </c>
      <c r="AK153" s="10">
        <v>8.9746485215390001E-4</v>
      </c>
      <c r="AL153" s="10">
        <v>9.9355990267840162E-4</v>
      </c>
      <c r="AM153" s="10">
        <v>8.6994089989755983E-4</v>
      </c>
      <c r="AN153" s="2"/>
      <c r="AO153" s="2"/>
      <c r="AP153" s="54">
        <v>-1.236190027808418E-4</v>
      </c>
      <c r="AQ153" s="55">
        <v>-0.12442028150249855</v>
      </c>
      <c r="AR153" s="2"/>
      <c r="AS153" s="2"/>
      <c r="AT153" s="55">
        <v>3.7454286359491363E-4</v>
      </c>
      <c r="AU153" s="55">
        <v>3.5646279189548022E-4</v>
      </c>
      <c r="AV153" s="55">
        <v>2.4538394215692328E-4</v>
      </c>
      <c r="AW153" s="2"/>
      <c r="AX153" s="2"/>
      <c r="AY153" s="56">
        <v>-1.1107884973855694E-4</v>
      </c>
      <c r="AZ153" s="57">
        <v>-0.3116141495382968</v>
      </c>
      <c r="BA153" s="2"/>
      <c r="BB153" s="2"/>
      <c r="BC153" s="27">
        <v>0</v>
      </c>
      <c r="BD153" s="27">
        <v>0</v>
      </c>
      <c r="BE153" s="27">
        <v>0</v>
      </c>
      <c r="BF153" s="2"/>
      <c r="BG153" s="2"/>
      <c r="BH153" s="58">
        <v>0</v>
      </c>
      <c r="BI153" s="59">
        <v>0</v>
      </c>
      <c r="BJ153" s="2"/>
      <c r="BK153" s="2"/>
    </row>
    <row r="154" spans="1:63" x14ac:dyDescent="0.3">
      <c r="A154" s="1"/>
      <c r="B154" s="2"/>
      <c r="C154" s="2"/>
      <c r="D154" s="2"/>
      <c r="E154" s="173" t="s">
        <v>58</v>
      </c>
      <c r="F154" s="2"/>
      <c r="G154" s="2"/>
      <c r="H154" s="2"/>
      <c r="I154" s="2"/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2"/>
      <c r="AO154" s="2"/>
      <c r="AP154" s="54">
        <v>0</v>
      </c>
      <c r="AQ154" s="55">
        <v>0</v>
      </c>
      <c r="AR154" s="2"/>
      <c r="AS154" s="2"/>
      <c r="AT154" s="55">
        <v>0</v>
      </c>
      <c r="AU154" s="55">
        <v>0</v>
      </c>
      <c r="AV154" s="55">
        <v>0</v>
      </c>
      <c r="AW154" s="2"/>
      <c r="AX154" s="2"/>
      <c r="AY154" s="56">
        <v>0</v>
      </c>
      <c r="AZ154" s="57">
        <v>0</v>
      </c>
      <c r="BA154" s="2"/>
      <c r="BB154" s="2"/>
      <c r="BC154" s="27">
        <v>0</v>
      </c>
      <c r="BD154" s="27">
        <v>0</v>
      </c>
      <c r="BE154" s="27">
        <v>0</v>
      </c>
      <c r="BF154" s="2"/>
      <c r="BG154" s="2"/>
      <c r="BH154" s="58">
        <v>0</v>
      </c>
      <c r="BI154" s="59">
        <v>0</v>
      </c>
      <c r="BJ154" s="2"/>
      <c r="BK154" s="2"/>
    </row>
    <row r="155" spans="1:63" x14ac:dyDescent="0.3">
      <c r="A155" s="1"/>
      <c r="B155" s="2"/>
      <c r="C155" s="2"/>
      <c r="D155" s="2"/>
      <c r="E155" s="173" t="s">
        <v>118</v>
      </c>
      <c r="F155" s="2"/>
      <c r="G155" s="2"/>
      <c r="H155" s="2"/>
      <c r="I155" s="2"/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2"/>
      <c r="AO155" s="2"/>
      <c r="AP155" s="54">
        <v>0</v>
      </c>
      <c r="AQ155" s="55">
        <v>0</v>
      </c>
      <c r="AR155" s="2"/>
      <c r="AS155" s="2"/>
      <c r="AT155" s="55">
        <v>0</v>
      </c>
      <c r="AU155" s="55">
        <v>0</v>
      </c>
      <c r="AV155" s="55">
        <v>0</v>
      </c>
      <c r="AW155" s="2"/>
      <c r="AX155" s="2"/>
      <c r="AY155" s="56">
        <v>0</v>
      </c>
      <c r="AZ155" s="57">
        <v>0</v>
      </c>
      <c r="BA155" s="2"/>
      <c r="BB155" s="2"/>
      <c r="BC155" s="27">
        <v>0</v>
      </c>
      <c r="BD155" s="27">
        <v>0</v>
      </c>
      <c r="BE155" s="27">
        <v>0</v>
      </c>
      <c r="BF155" s="2"/>
      <c r="BG155" s="2"/>
      <c r="BH155" s="58">
        <v>0</v>
      </c>
      <c r="BI155" s="59">
        <v>0</v>
      </c>
      <c r="BJ155" s="2"/>
      <c r="BK155" s="2"/>
    </row>
    <row r="156" spans="1:63" x14ac:dyDescent="0.3">
      <c r="A156" s="1"/>
      <c r="B156" s="2"/>
      <c r="C156" s="2"/>
      <c r="D156" s="2"/>
      <c r="E156" s="173" t="s">
        <v>119</v>
      </c>
      <c r="F156" s="2"/>
      <c r="G156" s="2"/>
      <c r="H156" s="2"/>
      <c r="I156" s="2"/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2"/>
      <c r="AO156" s="2"/>
      <c r="AP156" s="54">
        <v>0</v>
      </c>
      <c r="AQ156" s="55">
        <v>0</v>
      </c>
      <c r="AR156" s="2"/>
      <c r="AS156" s="2"/>
      <c r="AT156" s="55">
        <v>0</v>
      </c>
      <c r="AU156" s="55">
        <v>0</v>
      </c>
      <c r="AV156" s="55">
        <v>0</v>
      </c>
      <c r="AW156" s="2"/>
      <c r="AX156" s="2"/>
      <c r="AY156" s="56">
        <v>0</v>
      </c>
      <c r="AZ156" s="57">
        <v>0</v>
      </c>
      <c r="BA156" s="2"/>
      <c r="BB156" s="2"/>
      <c r="BC156" s="27">
        <v>0</v>
      </c>
      <c r="BD156" s="27">
        <v>0</v>
      </c>
      <c r="BE156" s="27">
        <v>0</v>
      </c>
      <c r="BF156" s="2"/>
      <c r="BG156" s="2"/>
      <c r="BH156" s="58">
        <v>0</v>
      </c>
      <c r="BI156" s="59">
        <v>0</v>
      </c>
      <c r="BJ156" s="2"/>
      <c r="BK156" s="2"/>
    </row>
    <row r="157" spans="1:63" x14ac:dyDescent="0.3">
      <c r="A157" s="1"/>
      <c r="B157" s="2"/>
      <c r="C157" s="2"/>
      <c r="D157" s="2"/>
      <c r="E157" s="173" t="s">
        <v>120</v>
      </c>
      <c r="F157" s="2"/>
      <c r="G157" s="2"/>
      <c r="H157" s="2"/>
      <c r="I157" s="2"/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2"/>
      <c r="AO157" s="2"/>
      <c r="AP157" s="54">
        <v>0</v>
      </c>
      <c r="AQ157" s="55">
        <v>0</v>
      </c>
      <c r="AR157" s="2"/>
      <c r="AS157" s="2"/>
      <c r="AT157" s="55">
        <v>0</v>
      </c>
      <c r="AU157" s="55">
        <v>0</v>
      </c>
      <c r="AV157" s="55">
        <v>0</v>
      </c>
      <c r="AW157" s="2"/>
      <c r="AX157" s="2"/>
      <c r="AY157" s="56">
        <v>0</v>
      </c>
      <c r="AZ157" s="57">
        <v>0</v>
      </c>
      <c r="BA157" s="2"/>
      <c r="BB157" s="2"/>
      <c r="BC157" s="27">
        <v>0</v>
      </c>
      <c r="BD157" s="27">
        <v>0</v>
      </c>
      <c r="BE157" s="27">
        <v>0</v>
      </c>
      <c r="BF157" s="2"/>
      <c r="BG157" s="2"/>
      <c r="BH157" s="58">
        <v>0</v>
      </c>
      <c r="BI157" s="59">
        <v>0</v>
      </c>
      <c r="BJ157" s="2"/>
      <c r="BK157" s="2"/>
    </row>
    <row r="158" spans="1:63" x14ac:dyDescent="0.3">
      <c r="A158" s="1"/>
      <c r="B158" s="2"/>
      <c r="C158" s="2"/>
      <c r="D158" s="2"/>
      <c r="E158" s="173" t="s">
        <v>121</v>
      </c>
      <c r="F158" s="2"/>
      <c r="G158" s="2"/>
      <c r="H158" s="2"/>
      <c r="I158" s="2"/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2"/>
      <c r="AO158" s="2"/>
      <c r="AP158" s="54">
        <v>0</v>
      </c>
      <c r="AQ158" s="55">
        <v>0</v>
      </c>
      <c r="AR158" s="2"/>
      <c r="AS158" s="2"/>
      <c r="AT158" s="55">
        <v>0</v>
      </c>
      <c r="AU158" s="55">
        <v>0</v>
      </c>
      <c r="AV158" s="55">
        <v>0</v>
      </c>
      <c r="AW158" s="2"/>
      <c r="AX158" s="2"/>
      <c r="AY158" s="56">
        <v>0</v>
      </c>
      <c r="AZ158" s="57">
        <v>0</v>
      </c>
      <c r="BA158" s="2"/>
      <c r="BB158" s="2"/>
      <c r="BC158" s="27">
        <v>0</v>
      </c>
      <c r="BD158" s="27">
        <v>0</v>
      </c>
      <c r="BE158" s="27">
        <v>0</v>
      </c>
      <c r="BF158" s="2"/>
      <c r="BG158" s="2"/>
      <c r="BH158" s="58">
        <v>0</v>
      </c>
      <c r="BI158" s="59">
        <v>0</v>
      </c>
      <c r="BJ158" s="2"/>
      <c r="BK158" s="2"/>
    </row>
    <row r="159" spans="1:63" x14ac:dyDescent="0.3">
      <c r="A159" s="1"/>
      <c r="B159" s="2"/>
      <c r="C159" s="2"/>
      <c r="D159" s="2"/>
      <c r="E159" s="173" t="s">
        <v>122</v>
      </c>
      <c r="F159" s="2"/>
      <c r="G159" s="2"/>
      <c r="H159" s="2"/>
      <c r="I159" s="2"/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-0.11511099867256375</v>
      </c>
      <c r="Z159" s="10">
        <v>-0.16562881230710566</v>
      </c>
      <c r="AA159" s="10">
        <v>0.10485247189526652</v>
      </c>
      <c r="AB159" s="10">
        <v>0.19248512357861106</v>
      </c>
      <c r="AC159" s="10">
        <v>0.28711404447093386</v>
      </c>
      <c r="AD159" s="10">
        <v>0.30055509784201306</v>
      </c>
      <c r="AE159" s="10">
        <v>0.5139513896449448</v>
      </c>
      <c r="AF159" s="10">
        <v>0.3721048877830061</v>
      </c>
      <c r="AG159" s="10">
        <v>0.48716462730601795</v>
      </c>
      <c r="AH159" s="10">
        <v>0.42781555232416757</v>
      </c>
      <c r="AI159" s="10">
        <v>0.41152190551635437</v>
      </c>
      <c r="AJ159" s="10">
        <v>0.62788209320492017</v>
      </c>
      <c r="AK159" s="10">
        <v>0.73517751438434975</v>
      </c>
      <c r="AL159" s="10">
        <v>0.88275493114959858</v>
      </c>
      <c r="AM159" s="10">
        <v>0.75017626907619961</v>
      </c>
      <c r="AN159" s="2"/>
      <c r="AO159" s="2"/>
      <c r="AP159" s="54">
        <v>-0.13257866207339897</v>
      </c>
      <c r="AQ159" s="55">
        <v>-0.15018739334680775</v>
      </c>
      <c r="AR159" s="2"/>
      <c r="AS159" s="2"/>
      <c r="AT159" s="55">
        <v>0.30681479149546281</v>
      </c>
      <c r="AU159" s="55">
        <v>0.31670892360774083</v>
      </c>
      <c r="AV159" s="55">
        <v>0.21160197231808189</v>
      </c>
      <c r="AW159" s="2"/>
      <c r="AX159" s="2"/>
      <c r="AY159" s="56">
        <v>-0.10510695128965894</v>
      </c>
      <c r="AZ159" s="57">
        <v>-0.33187240224351533</v>
      </c>
      <c r="BA159" s="2"/>
      <c r="BB159" s="2"/>
      <c r="BC159" s="27">
        <v>0</v>
      </c>
      <c r="BD159" s="27">
        <v>0</v>
      </c>
      <c r="BE159" s="27">
        <v>0</v>
      </c>
      <c r="BF159" s="2"/>
      <c r="BG159" s="2"/>
      <c r="BH159" s="58">
        <v>0</v>
      </c>
      <c r="BI159" s="59">
        <v>0</v>
      </c>
      <c r="BJ159" s="2"/>
      <c r="BK159" s="2"/>
    </row>
    <row r="160" spans="1:63" x14ac:dyDescent="0.3">
      <c r="A160" s="1"/>
      <c r="B160" s="2"/>
      <c r="C160" s="2"/>
      <c r="D160" s="2"/>
      <c r="E160" s="2" t="s">
        <v>146</v>
      </c>
      <c r="F160" s="2"/>
      <c r="G160" s="2"/>
      <c r="H160" s="2"/>
      <c r="I160" s="2"/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6.9635877164972866E-5</v>
      </c>
      <c r="AB160" s="10">
        <v>1.8488532148128495E-4</v>
      </c>
      <c r="AC160" s="10">
        <v>-2.255804591391271E-5</v>
      </c>
      <c r="AD160" s="10">
        <v>7.9013360425164822E-5</v>
      </c>
      <c r="AE160" s="10">
        <v>0</v>
      </c>
      <c r="AF160" s="10">
        <v>9.4827030622551779E-4</v>
      </c>
      <c r="AG160" s="10">
        <v>7.9036673898325244E-4</v>
      </c>
      <c r="AH160" s="10">
        <v>6.9857845950336054E-4</v>
      </c>
      <c r="AI160" s="10">
        <v>5.216209211690882E-5</v>
      </c>
      <c r="AJ160" s="10">
        <v>4.2763714749040858E-4</v>
      </c>
      <c r="AK160" s="10">
        <v>-2.8675989393105525E-4</v>
      </c>
      <c r="AL160" s="10">
        <v>1.5102244260751926E-3</v>
      </c>
      <c r="AM160" s="10">
        <v>7.4457723726721158E-4</v>
      </c>
      <c r="AN160" s="2"/>
      <c r="AO160" s="2"/>
      <c r="AP160" s="54"/>
      <c r="AQ160" s="55"/>
      <c r="AR160" s="2"/>
      <c r="AS160" s="2"/>
      <c r="AT160" s="55"/>
      <c r="AU160" s="55"/>
      <c r="AV160" s="55"/>
      <c r="AW160" s="2"/>
      <c r="AX160" s="2"/>
      <c r="AY160" s="56"/>
      <c r="AZ160" s="57"/>
      <c r="BA160" s="2"/>
      <c r="BB160" s="2"/>
      <c r="BC160" s="27"/>
      <c r="BD160" s="27"/>
      <c r="BE160" s="27"/>
      <c r="BF160" s="2"/>
      <c r="BG160" s="2"/>
      <c r="BH160" s="58"/>
      <c r="BI160" s="59"/>
      <c r="BJ160" s="2"/>
      <c r="BK160" s="2"/>
    </row>
    <row r="161" spans="1:63" x14ac:dyDescent="0.3">
      <c r="A161" s="1"/>
      <c r="B161" s="2"/>
      <c r="C161" s="2"/>
      <c r="D161" s="173"/>
      <c r="E161" s="2" t="s">
        <v>123</v>
      </c>
      <c r="F161" s="2"/>
      <c r="G161" s="2"/>
      <c r="H161" s="60"/>
      <c r="I161" s="60"/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3.3131412433417938E-4</v>
      </c>
      <c r="AA161" s="10">
        <v>0</v>
      </c>
      <c r="AB161" s="10">
        <v>3.6501434517985231E-6</v>
      </c>
      <c r="AC161" s="10">
        <v>-3.4526927762180348E-6</v>
      </c>
      <c r="AD161" s="10">
        <v>-5.1052446179072983E-10</v>
      </c>
      <c r="AE161" s="10">
        <v>2.5560004273482527E-5</v>
      </c>
      <c r="AF161" s="10">
        <v>1.214328299376709E-4</v>
      </c>
      <c r="AG161" s="10">
        <v>5.9634076431547174E-3</v>
      </c>
      <c r="AH161" s="10">
        <v>-5.8685417902753596E-3</v>
      </c>
      <c r="AI161" s="10">
        <v>0</v>
      </c>
      <c r="AJ161" s="10">
        <v>0</v>
      </c>
      <c r="AK161" s="10">
        <v>-1.1848101265822795E-4</v>
      </c>
      <c r="AL161" s="10">
        <v>0</v>
      </c>
      <c r="AM161" s="10">
        <v>0</v>
      </c>
      <c r="AN161" s="2"/>
      <c r="AO161" s="2"/>
      <c r="AP161" s="54">
        <v>0</v>
      </c>
      <c r="AQ161" s="55">
        <v>0</v>
      </c>
      <c r="AR161" s="2"/>
      <c r="AS161" s="2"/>
      <c r="AT161" s="55">
        <v>-4.9446190183532823E-5</v>
      </c>
      <c r="AU161" s="55">
        <v>0</v>
      </c>
      <c r="AV161" s="55">
        <v>0</v>
      </c>
      <c r="AW161" s="2"/>
      <c r="AX161" s="2"/>
      <c r="AY161" s="56">
        <v>0</v>
      </c>
      <c r="AZ161" s="57">
        <v>0</v>
      </c>
      <c r="BA161" s="2"/>
      <c r="BB161" s="2"/>
      <c r="BC161" s="27">
        <v>0</v>
      </c>
      <c r="BD161" s="27">
        <v>0</v>
      </c>
      <c r="BE161" s="27">
        <v>0</v>
      </c>
      <c r="BF161" s="2"/>
      <c r="BG161" s="2"/>
      <c r="BH161" s="58">
        <v>0</v>
      </c>
      <c r="BI161" s="59">
        <v>0</v>
      </c>
      <c r="BJ161" s="2"/>
      <c r="BK161" s="2"/>
    </row>
    <row r="162" spans="1:63" x14ac:dyDescent="0.3">
      <c r="A162" s="1"/>
      <c r="B162" s="2"/>
      <c r="C162" s="2"/>
      <c r="D162" s="2"/>
      <c r="E162" s="173" t="s">
        <v>124</v>
      </c>
      <c r="F162" s="2"/>
      <c r="G162" s="2"/>
      <c r="H162" s="2"/>
      <c r="I162" s="2"/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2"/>
      <c r="AO162" s="2"/>
      <c r="AP162" s="54">
        <v>0</v>
      </c>
      <c r="AQ162" s="55">
        <v>0</v>
      </c>
      <c r="AR162" s="2"/>
      <c r="AS162" s="2"/>
      <c r="AT162" s="55">
        <v>0</v>
      </c>
      <c r="AU162" s="55">
        <v>0</v>
      </c>
      <c r="AV162" s="55">
        <v>0</v>
      </c>
      <c r="AW162" s="2"/>
      <c r="AX162" s="2"/>
      <c r="AY162" s="56">
        <v>0</v>
      </c>
      <c r="AZ162" s="57">
        <v>0</v>
      </c>
      <c r="BA162" s="2"/>
      <c r="BB162" s="2"/>
      <c r="BC162" s="27">
        <v>0</v>
      </c>
      <c r="BD162" s="27">
        <v>0</v>
      </c>
      <c r="BE162" s="27">
        <v>0</v>
      </c>
      <c r="BF162" s="2"/>
      <c r="BG162" s="2"/>
      <c r="BH162" s="58">
        <v>0</v>
      </c>
      <c r="BI162" s="59">
        <v>0</v>
      </c>
      <c r="BJ162" s="2"/>
      <c r="BK162" s="2"/>
    </row>
    <row r="163" spans="1:63" ht="4.05" customHeight="1" x14ac:dyDescent="0.3">
      <c r="A163" s="1"/>
      <c r="B163" s="2"/>
      <c r="C163" s="2"/>
      <c r="D163" s="2"/>
      <c r="E163" s="60"/>
      <c r="F163" s="2"/>
      <c r="G163" s="2"/>
      <c r="H163" s="2"/>
      <c r="I163" s="2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2"/>
      <c r="AO163" s="2"/>
      <c r="AP163" s="54"/>
      <c r="AQ163" s="55"/>
      <c r="AR163" s="2"/>
      <c r="AS163" s="2"/>
      <c r="AT163" s="55"/>
      <c r="AU163" s="55"/>
      <c r="AV163" s="55"/>
      <c r="AW163" s="2"/>
      <c r="AX163" s="2"/>
      <c r="AY163" s="56"/>
      <c r="AZ163" s="57"/>
      <c r="BA163" s="2"/>
      <c r="BB163" s="2"/>
      <c r="BC163" s="27"/>
      <c r="BD163" s="27"/>
      <c r="BE163" s="27"/>
      <c r="BF163" s="2"/>
      <c r="BG163" s="2"/>
      <c r="BH163" s="58"/>
      <c r="BI163" s="59"/>
      <c r="BJ163" s="2"/>
      <c r="BK163" s="2"/>
    </row>
    <row r="164" spans="1:63" x14ac:dyDescent="0.3">
      <c r="A164" s="1"/>
      <c r="B164" s="2"/>
      <c r="C164" s="201" t="s">
        <v>22</v>
      </c>
      <c r="D164" s="202" t="s">
        <v>125</v>
      </c>
      <c r="E164" s="202"/>
      <c r="F164" s="202"/>
      <c r="G164" s="202"/>
      <c r="H164" s="202"/>
      <c r="I164" s="202"/>
      <c r="J164" s="203">
        <v>3.5153634077948974E-5</v>
      </c>
      <c r="K164" s="203">
        <v>3.5153634077948974E-5</v>
      </c>
      <c r="L164" s="203">
        <v>3.5153634077948974E-5</v>
      </c>
      <c r="M164" s="203">
        <v>3.5153634077948974E-5</v>
      </c>
      <c r="N164" s="203">
        <v>3.5153634077948974E-5</v>
      </c>
      <c r="O164" s="203">
        <v>3.5153634077948974E-5</v>
      </c>
      <c r="P164" s="203">
        <v>3.5153634077948974E-5</v>
      </c>
      <c r="Q164" s="203">
        <v>3.5153634077948974E-5</v>
      </c>
      <c r="R164" s="203">
        <v>3.5153634077948974E-5</v>
      </c>
      <c r="S164" s="203">
        <v>3.5153634077948974E-5</v>
      </c>
      <c r="T164" s="203">
        <v>3.5153634077948974E-5</v>
      </c>
      <c r="U164" s="203">
        <v>3.5153634077948974E-5</v>
      </c>
      <c r="V164" s="203">
        <v>9.3580028781211834E-18</v>
      </c>
      <c r="W164" s="203">
        <v>-7.135395920183614E-2</v>
      </c>
      <c r="X164" s="203">
        <v>-0.13120534792545607</v>
      </c>
      <c r="Y164" s="203">
        <v>-0.40756210080181909</v>
      </c>
      <c r="Z164" s="203">
        <v>-0.44180328531083535</v>
      </c>
      <c r="AA164" s="203">
        <v>-0.30323900529613218</v>
      </c>
      <c r="AB164" s="203">
        <v>-0.41416962636196275</v>
      </c>
      <c r="AC164" s="203">
        <v>-0.39263210889261818</v>
      </c>
      <c r="AD164" s="203">
        <v>-0.48908669777462405</v>
      </c>
      <c r="AE164" s="203">
        <v>-0.58886999557389308</v>
      </c>
      <c r="AF164" s="203">
        <v>-0.46690218964795122</v>
      </c>
      <c r="AG164" s="203">
        <v>-0.17583907517136121</v>
      </c>
      <c r="AH164" s="203">
        <v>-0.4925388455515462</v>
      </c>
      <c r="AI164" s="203">
        <v>-0.13204549317607234</v>
      </c>
      <c r="AJ164" s="203">
        <v>-0.20188734179092604</v>
      </c>
      <c r="AK164" s="203">
        <v>-0.34747481913243683</v>
      </c>
      <c r="AL164" s="203">
        <v>-0.24637738455919844</v>
      </c>
      <c r="AM164" s="203">
        <v>-0.22270086207349338</v>
      </c>
      <c r="AN164" s="2"/>
      <c r="AO164" s="2"/>
      <c r="AP164" s="204">
        <v>2.3676522485705065E-2</v>
      </c>
      <c r="AQ164" s="205">
        <v>9.6098603076193376E-2</v>
      </c>
      <c r="AR164" s="2"/>
      <c r="AS164" s="2"/>
      <c r="AT164" s="206">
        <v>-0.14501315953782895</v>
      </c>
      <c r="AU164" s="207">
        <v>-8.8393633965224039E-2</v>
      </c>
      <c r="AV164" s="205">
        <v>-6.2817158572236409E-2</v>
      </c>
      <c r="AW164" s="2"/>
      <c r="AX164" s="2"/>
      <c r="AY164" s="208">
        <v>2.557647539298763E-2</v>
      </c>
      <c r="AZ164" s="209">
        <v>0.2893474817773638</v>
      </c>
      <c r="BA164" s="2"/>
      <c r="BB164" s="2"/>
      <c r="BC164" s="210">
        <v>0</v>
      </c>
      <c r="BD164" s="211">
        <v>0</v>
      </c>
      <c r="BE164" s="212">
        <v>0</v>
      </c>
      <c r="BF164" s="2"/>
      <c r="BG164" s="2"/>
      <c r="BH164" s="213">
        <v>0</v>
      </c>
      <c r="BI164" s="214">
        <v>0</v>
      </c>
      <c r="BJ164" s="2"/>
      <c r="BK164" s="2"/>
    </row>
    <row r="165" spans="1:63" ht="4.0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2"/>
      <c r="AO165" s="2"/>
      <c r="AP165" s="54"/>
      <c r="AQ165" s="55"/>
      <c r="AR165" s="2"/>
      <c r="AS165" s="2"/>
      <c r="AT165" s="55"/>
      <c r="AU165" s="55"/>
      <c r="AV165" s="55"/>
      <c r="AW165" s="2"/>
      <c r="AX165" s="2"/>
      <c r="AY165" s="56"/>
      <c r="AZ165" s="57"/>
      <c r="BA165" s="2"/>
      <c r="BB165" s="2"/>
      <c r="BC165" s="27"/>
      <c r="BD165" s="27"/>
      <c r="BE165" s="27"/>
      <c r="BF165" s="2"/>
      <c r="BG165" s="2"/>
      <c r="BH165" s="58"/>
      <c r="BI165" s="59"/>
      <c r="BJ165" s="2"/>
      <c r="BK165" s="2"/>
    </row>
    <row r="166" spans="1:63" x14ac:dyDescent="0.3">
      <c r="A166" s="1"/>
      <c r="B166" s="2"/>
      <c r="C166" s="2" t="s">
        <v>38</v>
      </c>
      <c r="D166" s="2" t="s">
        <v>126</v>
      </c>
      <c r="E166" s="2"/>
      <c r="F166" s="2"/>
      <c r="G166" s="2"/>
      <c r="H166" s="2"/>
      <c r="I166" s="2"/>
      <c r="J166" s="40">
        <v>0</v>
      </c>
      <c r="K166" s="40">
        <v>0</v>
      </c>
      <c r="L166" s="40">
        <v>0</v>
      </c>
      <c r="M166" s="40">
        <v>0</v>
      </c>
      <c r="N166" s="40">
        <v>0</v>
      </c>
      <c r="O166" s="40">
        <v>0</v>
      </c>
      <c r="P166" s="40">
        <v>0</v>
      </c>
      <c r="Q166" s="40">
        <v>0</v>
      </c>
      <c r="R166" s="40">
        <v>0</v>
      </c>
      <c r="S166" s="40">
        <v>0</v>
      </c>
      <c r="T166" s="40">
        <v>0</v>
      </c>
      <c r="U166" s="40">
        <v>0</v>
      </c>
      <c r="V166" s="40">
        <v>0</v>
      </c>
      <c r="W166" s="40">
        <v>0</v>
      </c>
      <c r="X166" s="40">
        <v>0</v>
      </c>
      <c r="Y166" s="40">
        <v>0</v>
      </c>
      <c r="Z166" s="40">
        <v>0</v>
      </c>
      <c r="AA166" s="40">
        <v>0</v>
      </c>
      <c r="AB166" s="40">
        <v>0</v>
      </c>
      <c r="AC166" s="40">
        <v>0</v>
      </c>
      <c r="AD166" s="40">
        <v>0</v>
      </c>
      <c r="AE166" s="40">
        <v>-4.0942506397505102E-3</v>
      </c>
      <c r="AF166" s="40">
        <v>0</v>
      </c>
      <c r="AG166" s="40">
        <v>0</v>
      </c>
      <c r="AH166" s="40">
        <v>0</v>
      </c>
      <c r="AI166" s="40">
        <v>-3.6071008943721547E-2</v>
      </c>
      <c r="AJ166" s="40">
        <v>-2.3636435549578765E-2</v>
      </c>
      <c r="AK166" s="40">
        <v>-6.9388939039072284E-18</v>
      </c>
      <c r="AL166" s="40">
        <v>-1.1213073603316755E-2</v>
      </c>
      <c r="AM166" s="40">
        <v>-9.2526752646371283E-3</v>
      </c>
      <c r="AN166" s="2"/>
      <c r="AO166" s="2"/>
      <c r="AP166" s="54">
        <v>1.9603983386796264E-3</v>
      </c>
      <c r="AQ166" s="55">
        <v>0.17483148760387635</v>
      </c>
      <c r="AR166" s="2"/>
      <c r="AS166" s="2"/>
      <c r="AT166" s="55">
        <v>-2.8958384127393476E-18</v>
      </c>
      <c r="AU166" s="55">
        <v>-4.0229517229839109E-3</v>
      </c>
      <c r="AV166" s="55">
        <v>-2.609899054294229E-3</v>
      </c>
      <c r="AW166" s="2"/>
      <c r="AX166" s="2"/>
      <c r="AY166" s="56">
        <v>1.4130526686896819E-3</v>
      </c>
      <c r="AZ166" s="57">
        <v>0.35124773201145698</v>
      </c>
      <c r="BA166" s="2"/>
      <c r="BB166" s="2"/>
      <c r="BC166" s="27">
        <v>0</v>
      </c>
      <c r="BD166" s="27">
        <v>0</v>
      </c>
      <c r="BE166" s="27">
        <v>0</v>
      </c>
      <c r="BF166" s="2"/>
      <c r="BG166" s="2"/>
      <c r="BH166" s="58">
        <v>0</v>
      </c>
      <c r="BI166" s="59">
        <v>0</v>
      </c>
      <c r="BJ166" s="2"/>
      <c r="BK166" s="2"/>
    </row>
    <row r="167" spans="1:63" x14ac:dyDescent="0.3">
      <c r="A167" s="1"/>
      <c r="B167" s="2"/>
      <c r="C167" s="2"/>
      <c r="D167" s="2"/>
      <c r="E167" s="173" t="s">
        <v>127</v>
      </c>
      <c r="F167" s="2"/>
      <c r="G167" s="2"/>
      <c r="H167" s="2"/>
      <c r="I167" s="2"/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-4.0942506397505102E-3</v>
      </c>
      <c r="AF167" s="10">
        <v>0</v>
      </c>
      <c r="AG167" s="10">
        <v>0</v>
      </c>
      <c r="AH167" s="10">
        <v>0</v>
      </c>
      <c r="AI167" s="10">
        <v>-2.7742467762993828E-2</v>
      </c>
      <c r="AJ167" s="10">
        <v>-1.8218763596092234E-2</v>
      </c>
      <c r="AK167" s="10">
        <v>4.060774503427228E-2</v>
      </c>
      <c r="AL167" s="10">
        <v>0</v>
      </c>
      <c r="AM167" s="10">
        <v>0</v>
      </c>
      <c r="AN167" s="2"/>
      <c r="AO167" s="2"/>
      <c r="AP167" s="54">
        <v>0</v>
      </c>
      <c r="AQ167" s="55">
        <v>0</v>
      </c>
      <c r="AR167" s="2"/>
      <c r="AS167" s="2"/>
      <c r="AT167" s="55">
        <v>1.6947004746499343E-2</v>
      </c>
      <c r="AU167" s="55">
        <v>0</v>
      </c>
      <c r="AV167" s="55">
        <v>0</v>
      </c>
      <c r="AW167" s="2"/>
      <c r="AX167" s="2"/>
      <c r="AY167" s="56">
        <v>0</v>
      </c>
      <c r="AZ167" s="57">
        <v>0</v>
      </c>
      <c r="BA167" s="2"/>
      <c r="BB167" s="2"/>
      <c r="BC167" s="27">
        <v>0</v>
      </c>
      <c r="BD167" s="27">
        <v>0</v>
      </c>
      <c r="BE167" s="27">
        <v>0</v>
      </c>
      <c r="BF167" s="2"/>
      <c r="BG167" s="2"/>
      <c r="BH167" s="58">
        <v>0</v>
      </c>
      <c r="BI167" s="59">
        <v>0</v>
      </c>
      <c r="BJ167" s="2"/>
      <c r="BK167" s="2"/>
    </row>
    <row r="168" spans="1:63" x14ac:dyDescent="0.3">
      <c r="A168" s="1"/>
      <c r="B168" s="2"/>
      <c r="C168" s="2"/>
      <c r="D168" s="2"/>
      <c r="E168" s="173" t="s">
        <v>128</v>
      </c>
      <c r="F168" s="2"/>
      <c r="G168" s="2"/>
      <c r="H168" s="2"/>
      <c r="I168" s="2"/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0</v>
      </c>
      <c r="AN168" s="2"/>
      <c r="AO168" s="2"/>
      <c r="AP168" s="54">
        <v>0</v>
      </c>
      <c r="AQ168" s="55">
        <v>0</v>
      </c>
      <c r="AR168" s="2"/>
      <c r="AS168" s="2"/>
      <c r="AT168" s="55">
        <v>0</v>
      </c>
      <c r="AU168" s="55">
        <v>0</v>
      </c>
      <c r="AV168" s="55">
        <v>0</v>
      </c>
      <c r="AW168" s="2"/>
      <c r="AX168" s="2"/>
      <c r="AY168" s="56">
        <v>0</v>
      </c>
      <c r="AZ168" s="57">
        <v>0</v>
      </c>
      <c r="BA168" s="2"/>
      <c r="BB168" s="2"/>
      <c r="BC168" s="27">
        <v>0</v>
      </c>
      <c r="BD168" s="27">
        <v>0</v>
      </c>
      <c r="BE168" s="27">
        <v>0</v>
      </c>
      <c r="BF168" s="2"/>
      <c r="BG168" s="2"/>
      <c r="BH168" s="58">
        <v>0</v>
      </c>
      <c r="BI168" s="59">
        <v>0</v>
      </c>
      <c r="BJ168" s="2"/>
      <c r="BK168" s="2"/>
    </row>
    <row r="169" spans="1:63" x14ac:dyDescent="0.3">
      <c r="A169" s="1"/>
      <c r="B169" s="2"/>
      <c r="C169" s="2"/>
      <c r="D169" s="2"/>
      <c r="E169" s="173" t="s">
        <v>129</v>
      </c>
      <c r="F169" s="2"/>
      <c r="G169" s="2"/>
      <c r="H169" s="2"/>
      <c r="I169" s="2"/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-4.0264672036823945E-3</v>
      </c>
      <c r="AL169" s="10">
        <v>-9.5413231005056411E-3</v>
      </c>
      <c r="AM169" s="10">
        <v>0</v>
      </c>
      <c r="AN169" s="2"/>
      <c r="AO169" s="2"/>
      <c r="AP169" s="54">
        <v>9.5413231005056411E-3</v>
      </c>
      <c r="AQ169" s="55">
        <v>1</v>
      </c>
      <c r="AR169" s="2"/>
      <c r="AS169" s="2"/>
      <c r="AT169" s="55">
        <v>-1.6803828618121722E-3</v>
      </c>
      <c r="AU169" s="55">
        <v>-3.4231722331129208E-3</v>
      </c>
      <c r="AV169" s="55">
        <v>0</v>
      </c>
      <c r="AW169" s="2"/>
      <c r="AX169" s="2"/>
      <c r="AY169" s="56">
        <v>3.4231722331129208E-3</v>
      </c>
      <c r="AZ169" s="57">
        <v>1</v>
      </c>
      <c r="BA169" s="2"/>
      <c r="BB169" s="2"/>
      <c r="BC169" s="27">
        <v>0</v>
      </c>
      <c r="BD169" s="27">
        <v>0</v>
      </c>
      <c r="BE169" s="27">
        <v>0</v>
      </c>
      <c r="BF169" s="2"/>
      <c r="BG169" s="2"/>
      <c r="BH169" s="58">
        <v>0</v>
      </c>
      <c r="BI169" s="59">
        <v>0</v>
      </c>
      <c r="BJ169" s="2"/>
      <c r="BK169" s="2"/>
    </row>
    <row r="170" spans="1:63" x14ac:dyDescent="0.3">
      <c r="A170" s="1"/>
      <c r="B170" s="2"/>
      <c r="C170" s="2"/>
      <c r="D170" s="2"/>
      <c r="E170" s="173" t="s">
        <v>130</v>
      </c>
      <c r="F170" s="2"/>
      <c r="G170" s="2"/>
      <c r="H170" s="2"/>
      <c r="I170" s="2"/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-3.6581277830589891E-2</v>
      </c>
      <c r="AL170" s="10">
        <v>-1.6717505028111127E-3</v>
      </c>
      <c r="AM170" s="10">
        <v>-9.2526752646371283E-3</v>
      </c>
      <c r="AN170" s="2"/>
      <c r="AO170" s="2"/>
      <c r="AP170" s="54">
        <v>-7.5809247618260156E-3</v>
      </c>
      <c r="AQ170" s="55">
        <v>-4.5347225851455706</v>
      </c>
      <c r="AR170" s="2"/>
      <c r="AS170" s="2"/>
      <c r="AT170" s="55">
        <v>-1.5266621884687174E-2</v>
      </c>
      <c r="AU170" s="55">
        <v>-5.9977948987098985E-4</v>
      </c>
      <c r="AV170" s="55">
        <v>-2.609899054294229E-3</v>
      </c>
      <c r="AW170" s="2"/>
      <c r="AX170" s="2"/>
      <c r="AY170" s="56">
        <v>-2.0101195644232394E-3</v>
      </c>
      <c r="AZ170" s="57">
        <v>-3.3514309815022316</v>
      </c>
      <c r="BA170" s="2"/>
      <c r="BB170" s="2"/>
      <c r="BC170" s="27">
        <v>0</v>
      </c>
      <c r="BD170" s="27">
        <v>0</v>
      </c>
      <c r="BE170" s="27">
        <v>0</v>
      </c>
      <c r="BF170" s="2"/>
      <c r="BG170" s="2"/>
      <c r="BH170" s="58">
        <v>0</v>
      </c>
      <c r="BI170" s="59">
        <v>0</v>
      </c>
      <c r="BJ170" s="2"/>
      <c r="BK170" s="2"/>
    </row>
    <row r="171" spans="1:63" x14ac:dyDescent="0.3">
      <c r="A171" s="1"/>
      <c r="B171" s="2"/>
      <c r="C171" s="2"/>
      <c r="D171" s="2"/>
      <c r="E171" s="173" t="s">
        <v>131</v>
      </c>
      <c r="F171" s="2"/>
      <c r="G171" s="2"/>
      <c r="H171" s="2"/>
      <c r="I171" s="2"/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-8.3285411807277228E-3</v>
      </c>
      <c r="AJ171" s="10">
        <v>-5.4176719534865326E-3</v>
      </c>
      <c r="AK171" s="10">
        <v>0</v>
      </c>
      <c r="AL171" s="10">
        <v>0</v>
      </c>
      <c r="AM171" s="10">
        <v>0</v>
      </c>
      <c r="AN171" s="2"/>
      <c r="AO171" s="2"/>
      <c r="AP171" s="54">
        <v>0</v>
      </c>
      <c r="AQ171" s="55">
        <v>0</v>
      </c>
      <c r="AR171" s="2"/>
      <c r="AS171" s="2"/>
      <c r="AT171" s="55">
        <v>0</v>
      </c>
      <c r="AU171" s="55">
        <v>0</v>
      </c>
      <c r="AV171" s="55">
        <v>0</v>
      </c>
      <c r="AW171" s="2"/>
      <c r="AX171" s="2"/>
      <c r="AY171" s="56">
        <v>0</v>
      </c>
      <c r="AZ171" s="57">
        <v>0</v>
      </c>
      <c r="BA171" s="2"/>
      <c r="BB171" s="2"/>
      <c r="BC171" s="27">
        <v>0</v>
      </c>
      <c r="BD171" s="27">
        <v>0</v>
      </c>
      <c r="BE171" s="27">
        <v>0</v>
      </c>
      <c r="BF171" s="2"/>
      <c r="BG171" s="2"/>
      <c r="BH171" s="58">
        <v>0</v>
      </c>
      <c r="BI171" s="59">
        <v>0</v>
      </c>
      <c r="BJ171" s="2"/>
      <c r="BK171" s="2"/>
    </row>
    <row r="172" spans="1:63" x14ac:dyDescent="0.3">
      <c r="A172" s="1"/>
      <c r="B172" s="2"/>
      <c r="C172" s="2"/>
      <c r="D172" s="2"/>
      <c r="E172" s="173" t="s">
        <v>132</v>
      </c>
      <c r="F172" s="2"/>
      <c r="G172" s="2"/>
      <c r="H172" s="2"/>
      <c r="I172" s="2"/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2"/>
      <c r="AO172" s="2"/>
      <c r="AP172" s="54">
        <v>0</v>
      </c>
      <c r="AQ172" s="55">
        <v>0</v>
      </c>
      <c r="AR172" s="2"/>
      <c r="AS172" s="2"/>
      <c r="AT172" s="55">
        <v>0</v>
      </c>
      <c r="AU172" s="55">
        <v>0</v>
      </c>
      <c r="AV172" s="55">
        <v>0</v>
      </c>
      <c r="AW172" s="2"/>
      <c r="AX172" s="2"/>
      <c r="AY172" s="56">
        <v>0</v>
      </c>
      <c r="AZ172" s="57">
        <v>0</v>
      </c>
      <c r="BA172" s="2"/>
      <c r="BB172" s="2"/>
      <c r="BC172" s="27">
        <v>0</v>
      </c>
      <c r="BD172" s="27">
        <v>0</v>
      </c>
      <c r="BE172" s="27">
        <v>0</v>
      </c>
      <c r="BF172" s="2"/>
      <c r="BG172" s="2"/>
      <c r="BH172" s="58">
        <v>0</v>
      </c>
      <c r="BI172" s="59">
        <v>0</v>
      </c>
      <c r="BJ172" s="2"/>
      <c r="BK172" s="2"/>
    </row>
    <row r="173" spans="1:63" x14ac:dyDescent="0.3">
      <c r="A173" s="1"/>
      <c r="B173" s="2"/>
      <c r="C173" s="2"/>
      <c r="D173" s="2"/>
      <c r="E173" s="173" t="s">
        <v>133</v>
      </c>
      <c r="F173" s="2"/>
      <c r="G173" s="2"/>
      <c r="H173" s="2"/>
      <c r="I173" s="2"/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2"/>
      <c r="AO173" s="2"/>
      <c r="AP173" s="54">
        <v>0</v>
      </c>
      <c r="AQ173" s="55">
        <v>0</v>
      </c>
      <c r="AR173" s="2"/>
      <c r="AS173" s="2"/>
      <c r="AT173" s="55">
        <v>0</v>
      </c>
      <c r="AU173" s="55">
        <v>0</v>
      </c>
      <c r="AV173" s="55">
        <v>0</v>
      </c>
      <c r="AW173" s="2"/>
      <c r="AX173" s="2"/>
      <c r="AY173" s="56">
        <v>0</v>
      </c>
      <c r="AZ173" s="57">
        <v>0</v>
      </c>
      <c r="BA173" s="2"/>
      <c r="BB173" s="2"/>
      <c r="BC173" s="27">
        <v>0</v>
      </c>
      <c r="BD173" s="27">
        <v>0</v>
      </c>
      <c r="BE173" s="27">
        <v>0</v>
      </c>
      <c r="BF173" s="2"/>
      <c r="BG173" s="2"/>
      <c r="BH173" s="58">
        <v>0</v>
      </c>
      <c r="BI173" s="59">
        <v>0</v>
      </c>
      <c r="BJ173" s="2"/>
      <c r="BK173" s="2"/>
    </row>
    <row r="174" spans="1:63" ht="10.25" customHeight="1" x14ac:dyDescent="0.3">
      <c r="A174" s="1"/>
      <c r="B174" s="2"/>
      <c r="C174" s="201" t="s">
        <v>22</v>
      </c>
      <c r="D174" s="215" t="s">
        <v>134</v>
      </c>
      <c r="E174" s="215"/>
      <c r="F174" s="215"/>
      <c r="G174" s="215"/>
      <c r="H174" s="215"/>
      <c r="I174" s="215"/>
      <c r="J174" s="216">
        <v>3.5153634077948974E-5</v>
      </c>
      <c r="K174" s="216">
        <v>3.5153634077948974E-5</v>
      </c>
      <c r="L174" s="216">
        <v>3.5153634077948974E-5</v>
      </c>
      <c r="M174" s="216">
        <v>3.5153634077948974E-5</v>
      </c>
      <c r="N174" s="216">
        <v>3.5153634077948974E-5</v>
      </c>
      <c r="O174" s="216">
        <v>3.5153634077948974E-5</v>
      </c>
      <c r="P174" s="216">
        <v>3.5153634077948974E-5</v>
      </c>
      <c r="Q174" s="216">
        <v>3.5153634077948974E-5</v>
      </c>
      <c r="R174" s="216">
        <v>3.5153634077948974E-5</v>
      </c>
      <c r="S174" s="216">
        <v>3.5153634077948974E-5</v>
      </c>
      <c r="T174" s="216">
        <v>3.5153634077948974E-5</v>
      </c>
      <c r="U174" s="216">
        <v>3.5153634077948974E-5</v>
      </c>
      <c r="V174" s="216">
        <v>9.3580028781211834E-18</v>
      </c>
      <c r="W174" s="216">
        <v>-7.135395920183614E-2</v>
      </c>
      <c r="X174" s="216">
        <v>-0.13120534792545607</v>
      </c>
      <c r="Y174" s="216">
        <v>-0.40756210080181909</v>
      </c>
      <c r="Z174" s="216">
        <v>-0.44180328531083535</v>
      </c>
      <c r="AA174" s="216">
        <v>-0.30323900529613218</v>
      </c>
      <c r="AB174" s="216">
        <v>-0.41416962636196275</v>
      </c>
      <c r="AC174" s="216">
        <v>-0.39263210889261818</v>
      </c>
      <c r="AD174" s="216">
        <v>-0.48908669777462405</v>
      </c>
      <c r="AE174" s="216">
        <v>-0.59296424621364363</v>
      </c>
      <c r="AF174" s="216">
        <v>-0.46690218964795122</v>
      </c>
      <c r="AG174" s="216">
        <v>-0.17583907517136121</v>
      </c>
      <c r="AH174" s="216">
        <v>-0.4925388455515462</v>
      </c>
      <c r="AI174" s="216">
        <v>-0.1681165021197939</v>
      </c>
      <c r="AJ174" s="216">
        <v>-0.2255237773405048</v>
      </c>
      <c r="AK174" s="216">
        <v>-0.34747481913243683</v>
      </c>
      <c r="AL174" s="216">
        <v>-0.25759045816251519</v>
      </c>
      <c r="AM174" s="216">
        <v>-0.23195353733813051</v>
      </c>
      <c r="AN174" s="2"/>
      <c r="AO174" s="2"/>
      <c r="AP174" s="204">
        <v>2.5636920824384679E-2</v>
      </c>
      <c r="AQ174" s="205">
        <v>9.9525894737180862E-2</v>
      </c>
      <c r="AR174" s="2"/>
      <c r="AS174" s="2"/>
      <c r="AT174" s="206">
        <v>-0.14501315953782895</v>
      </c>
      <c r="AU174" s="207">
        <v>-9.2416585688207958E-2</v>
      </c>
      <c r="AV174" s="205">
        <v>-6.542705762653063E-2</v>
      </c>
      <c r="AW174" s="2"/>
      <c r="AX174" s="2"/>
      <c r="AY174" s="208">
        <v>2.6989528061677329E-2</v>
      </c>
      <c r="AZ174" s="209">
        <v>0.29204203834941178</v>
      </c>
      <c r="BA174" s="2"/>
      <c r="BB174" s="2"/>
      <c r="BC174" s="210">
        <v>0</v>
      </c>
      <c r="BD174" s="211">
        <v>0</v>
      </c>
      <c r="BE174" s="212">
        <v>0</v>
      </c>
      <c r="BF174" s="2"/>
      <c r="BG174" s="2"/>
      <c r="BH174" s="213">
        <v>0</v>
      </c>
      <c r="BI174" s="214">
        <v>0</v>
      </c>
      <c r="BJ174" s="2"/>
      <c r="BK174" s="2"/>
    </row>
    <row r="175" spans="1:63" ht="4.0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2"/>
      <c r="AO175" s="2"/>
      <c r="AP175" s="40"/>
      <c r="AQ175" s="55"/>
      <c r="AR175" s="2"/>
      <c r="AS175" s="2"/>
      <c r="AT175" s="55"/>
      <c r="AU175" s="55"/>
      <c r="AV175" s="55"/>
      <c r="AW175" s="2"/>
      <c r="AX175" s="2"/>
      <c r="AY175" s="56"/>
      <c r="AZ175" s="57"/>
      <c r="BA175" s="2"/>
      <c r="BB175" s="2"/>
      <c r="BC175" s="27"/>
      <c r="BD175" s="27"/>
      <c r="BE175" s="27"/>
      <c r="BF175" s="2"/>
      <c r="BG175" s="2"/>
      <c r="BH175" s="58"/>
      <c r="BI175" s="59"/>
      <c r="BJ175" s="2"/>
      <c r="BK175" s="2"/>
    </row>
    <row r="176" spans="1:63" ht="10.25" customHeight="1" x14ac:dyDescent="0.3">
      <c r="A176" s="1"/>
      <c r="B176" s="2"/>
      <c r="C176" s="218" t="s">
        <v>135</v>
      </c>
      <c r="D176" s="2"/>
      <c r="E176" s="2"/>
      <c r="F176" s="2"/>
      <c r="G176" s="2"/>
      <c r="H176" s="2"/>
      <c r="I176" s="2"/>
      <c r="J176" s="217">
        <v>0</v>
      </c>
      <c r="K176" s="217">
        <v>0</v>
      </c>
      <c r="L176" s="217">
        <v>0</v>
      </c>
      <c r="M176" s="217">
        <v>0</v>
      </c>
      <c r="N176" s="217">
        <v>0</v>
      </c>
      <c r="O176" s="217">
        <v>0</v>
      </c>
      <c r="P176" s="217">
        <v>0</v>
      </c>
      <c r="Q176" s="217">
        <v>0</v>
      </c>
      <c r="R176" s="217">
        <v>0</v>
      </c>
      <c r="S176" s="217">
        <v>0</v>
      </c>
      <c r="T176" s="217">
        <v>0</v>
      </c>
      <c r="U176" s="217">
        <v>0</v>
      </c>
      <c r="V176" s="217">
        <v>0</v>
      </c>
      <c r="W176" s="221">
        <v>0</v>
      </c>
      <c r="X176" s="221">
        <v>0</v>
      </c>
      <c r="Y176" s="221">
        <v>0</v>
      </c>
      <c r="Z176" s="221">
        <v>0</v>
      </c>
      <c r="AA176" s="217">
        <v>0</v>
      </c>
      <c r="AB176" s="217">
        <v>0</v>
      </c>
      <c r="AC176" s="217">
        <v>0</v>
      </c>
      <c r="AD176" s="217">
        <v>0</v>
      </c>
      <c r="AE176" s="217">
        <v>0</v>
      </c>
      <c r="AF176" s="217">
        <v>0</v>
      </c>
      <c r="AG176" s="217">
        <v>0</v>
      </c>
      <c r="AH176" s="217">
        <v>0</v>
      </c>
      <c r="AI176" s="217">
        <v>0</v>
      </c>
      <c r="AJ176" s="217">
        <v>0</v>
      </c>
      <c r="AK176" s="217">
        <v>0</v>
      </c>
      <c r="AL176" s="217">
        <v>0</v>
      </c>
      <c r="AM176" s="217">
        <v>0</v>
      </c>
      <c r="AN176" s="2"/>
      <c r="AO176" s="2"/>
      <c r="AP176" s="228"/>
      <c r="AQ176" s="55"/>
      <c r="AR176" s="2"/>
      <c r="AS176" s="2"/>
      <c r="AT176" s="55"/>
      <c r="AU176" s="55"/>
      <c r="AV176" s="55"/>
      <c r="AW176" s="2"/>
      <c r="AX176" s="2"/>
      <c r="AY176" s="56"/>
      <c r="AZ176" s="57"/>
      <c r="BA176" s="2"/>
      <c r="BB176" s="2"/>
      <c r="BC176" s="27"/>
      <c r="BD176" s="27"/>
      <c r="BE176" s="27"/>
      <c r="BF176" s="2"/>
      <c r="BG176" s="2"/>
      <c r="BH176" s="58"/>
      <c r="BI176" s="59"/>
      <c r="BJ176" s="2"/>
      <c r="BK176" s="2"/>
    </row>
    <row r="177" spans="1:63" ht="4.0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2"/>
      <c r="AO177" s="2"/>
      <c r="AP177" s="40"/>
      <c r="AQ177" s="55"/>
      <c r="AR177" s="2"/>
      <c r="AS177" s="2"/>
      <c r="AT177" s="55"/>
      <c r="AU177" s="55"/>
      <c r="AV177" s="55"/>
      <c r="AW177" s="2"/>
      <c r="AX177" s="2"/>
      <c r="AY177" s="56"/>
      <c r="AZ177" s="57"/>
      <c r="BA177" s="2"/>
      <c r="BB177" s="2"/>
      <c r="BC177" s="27"/>
      <c r="BD177" s="27"/>
      <c r="BE177" s="27"/>
      <c r="BF177" s="2"/>
      <c r="BG177" s="2"/>
      <c r="BH177" s="58"/>
      <c r="BI177" s="59"/>
      <c r="BJ177" s="2"/>
      <c r="BK177" s="2"/>
    </row>
    <row r="178" spans="1:63" ht="4.0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2"/>
      <c r="AO178" s="2"/>
      <c r="AP178" s="40"/>
      <c r="AQ178" s="55"/>
      <c r="AR178" s="2"/>
      <c r="AS178" s="2"/>
      <c r="AT178" s="55"/>
      <c r="AU178" s="55"/>
      <c r="AV178" s="55"/>
      <c r="AW178" s="2"/>
      <c r="AX178" s="2"/>
      <c r="AY178" s="56"/>
      <c r="AZ178" s="57"/>
      <c r="BA178" s="2"/>
      <c r="BB178" s="2"/>
      <c r="BC178" s="27"/>
      <c r="BD178" s="27"/>
      <c r="BE178" s="27"/>
      <c r="BF178" s="2"/>
      <c r="BG178" s="2"/>
      <c r="BH178" s="58"/>
      <c r="BI178" s="59"/>
      <c r="BJ178" s="2"/>
      <c r="BK17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1934-848C-4E38-931B-F759E676F502}">
  <sheetPr>
    <tabColor theme="3" tint="0.79998168889431442"/>
  </sheetPr>
  <dimension ref="A1:BL178"/>
  <sheetViews>
    <sheetView tabSelected="1" zoomScale="114" zoomScaleNormal="100" workbookViewId="0">
      <pane xSplit="8" ySplit="10" topLeftCell="I153" activePane="bottomRight" state="frozen"/>
      <selection pane="topRight" activeCell="I1" sqref="I1"/>
      <selection pane="bottomLeft" activeCell="A11" sqref="A11"/>
      <selection pane="bottomRight" activeCell="C176" sqref="C176"/>
    </sheetView>
  </sheetViews>
  <sheetFormatPr baseColWidth="10" defaultColWidth="0" defaultRowHeight="10.15" zeroHeight="1" x14ac:dyDescent="0.3"/>
  <cols>
    <col min="1" max="2" width="0.9140625" customWidth="1"/>
    <col min="3" max="7" width="2.9140625" customWidth="1"/>
    <col min="8" max="8" width="43.4140625" customWidth="1"/>
    <col min="9" max="9" width="0.9140625" customWidth="1"/>
    <col min="10" max="39" width="9.58203125" customWidth="1"/>
    <col min="40" max="41" width="0.9140625" customWidth="1"/>
    <col min="42" max="43" width="9.08203125" customWidth="1"/>
    <col min="44" max="45" width="0.9140625" customWidth="1"/>
    <col min="46" max="48" width="9.58203125" customWidth="1"/>
    <col min="49" max="50" width="0.9140625" customWidth="1"/>
    <col min="51" max="52" width="9.58203125" customWidth="1"/>
    <col min="53" max="54" width="0.9140625" customWidth="1"/>
    <col min="55" max="57" width="9.58203125" customWidth="1"/>
    <col min="58" max="59" width="0.9140625" customWidth="1"/>
    <col min="60" max="61" width="9.58203125" customWidth="1"/>
    <col min="62" max="63" width="0.9140625" customWidth="1"/>
    <col min="64" max="16384" width="9.08203125" hidden="1"/>
  </cols>
  <sheetData>
    <row r="1" spans="1:63" ht="4.05" customHeight="1" x14ac:dyDescent="0.3">
      <c r="A1" s="219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4.0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3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x14ac:dyDescent="0.3">
      <c r="A4" s="1"/>
      <c r="B4" s="2"/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 t="s">
        <v>158</v>
      </c>
      <c r="AJ4" s="691">
        <f>AM29+SUM(AM45:AM47)+AM63</f>
        <v>1.2267208665679989</v>
      </c>
      <c r="AK4" s="10">
        <f>AM43+SUM(AM45:AM47)</f>
        <v>1.3515083426570733</v>
      </c>
      <c r="AL4" s="10">
        <f>AM29+SUM(AM45:AM47)</f>
        <v>0.43507718987979693</v>
      </c>
      <c r="AM4" s="692">
        <f>AM69/AM43</f>
        <v>0.1207381768312344</v>
      </c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x14ac:dyDescent="0.3">
      <c r="A5" s="1"/>
      <c r="B5" s="2"/>
      <c r="C5" s="3" t="s">
        <v>137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x14ac:dyDescent="0.3">
      <c r="A6" s="1"/>
      <c r="B6" s="2"/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4.05" customHeight="1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x14ac:dyDescent="0.3">
      <c r="A8" s="4"/>
      <c r="B8" s="5"/>
      <c r="C8" s="2" t="s">
        <v>2</v>
      </c>
      <c r="D8" s="5"/>
      <c r="E8" s="5"/>
      <c r="F8" s="5"/>
      <c r="G8" s="5"/>
      <c r="H8" s="5"/>
      <c r="I8" s="5"/>
      <c r="J8" s="11">
        <v>5.0993000000000004</v>
      </c>
      <c r="K8" s="11">
        <v>5.1798999999999999</v>
      </c>
      <c r="L8" s="11">
        <v>5.2135999999999996</v>
      </c>
      <c r="M8" s="11">
        <v>5.0140000000000002</v>
      </c>
      <c r="N8" s="11">
        <v>4.9756</v>
      </c>
      <c r="O8" s="11">
        <v>4.8514999999999997</v>
      </c>
      <c r="P8" s="11">
        <v>4.7988</v>
      </c>
      <c r="Q8" s="11">
        <v>4.9065000000000003</v>
      </c>
      <c r="R8" s="11">
        <v>4.9454000000000002</v>
      </c>
      <c r="S8" s="11">
        <v>5.0628000000000002</v>
      </c>
      <c r="T8" s="11">
        <v>4.8997999999999999</v>
      </c>
      <c r="U8" s="11">
        <v>4.8940999999999999</v>
      </c>
      <c r="V8" s="11">
        <v>4.9081999999999999</v>
      </c>
      <c r="W8" s="11">
        <v>4.9640000000000004</v>
      </c>
      <c r="X8" s="11">
        <v>4.9832999999999998</v>
      </c>
      <c r="Y8" s="11">
        <v>5.194</v>
      </c>
      <c r="Z8" s="11">
        <v>5.1364000000000001</v>
      </c>
      <c r="AA8" s="11">
        <v>5.3967999999999998</v>
      </c>
      <c r="AB8" s="11">
        <v>5.5415999999999999</v>
      </c>
      <c r="AC8" s="11">
        <v>5.5542999999999996</v>
      </c>
      <c r="AD8" s="11">
        <v>5.5391000000000004</v>
      </c>
      <c r="AE8" s="11">
        <v>5.6216999999999997</v>
      </c>
      <c r="AF8" s="11">
        <v>5.8075000000000001</v>
      </c>
      <c r="AG8" s="11">
        <v>6.1048</v>
      </c>
      <c r="AH8" s="11">
        <v>6.0304000000000002</v>
      </c>
      <c r="AI8" s="11">
        <v>5.7671999999999999</v>
      </c>
      <c r="AJ8" s="11">
        <v>5.7640000000000002</v>
      </c>
      <c r="AK8" s="11">
        <v>5.7827999999999999</v>
      </c>
      <c r="AL8" s="11">
        <v>5.6694000000000004</v>
      </c>
      <c r="AM8" s="11">
        <v>5.5414000000000003</v>
      </c>
      <c r="AN8" s="5"/>
      <c r="AO8" s="5"/>
      <c r="AP8" s="12" t="s">
        <v>10</v>
      </c>
      <c r="AQ8" s="13"/>
      <c r="AR8" s="14"/>
      <c r="AS8" s="14"/>
      <c r="AT8" s="12" t="s">
        <v>11</v>
      </c>
      <c r="AU8" s="12"/>
      <c r="AV8" s="12"/>
      <c r="AW8" s="14"/>
      <c r="AX8" s="14"/>
      <c r="AY8" s="12" t="s">
        <v>10</v>
      </c>
      <c r="AZ8" s="13"/>
      <c r="BA8" s="14"/>
      <c r="BB8" s="14"/>
      <c r="BC8" s="12" t="s">
        <v>12</v>
      </c>
      <c r="BD8" s="13"/>
      <c r="BE8" s="13"/>
      <c r="BF8" s="14"/>
      <c r="BG8" s="14"/>
      <c r="BH8" s="12" t="s">
        <v>10</v>
      </c>
      <c r="BI8" s="13"/>
      <c r="BJ8" s="14"/>
      <c r="BK8" s="14"/>
    </row>
    <row r="9" spans="1:63" ht="4.05" customHeight="1" x14ac:dyDescent="0.3">
      <c r="A9" s="1"/>
      <c r="B9" s="2"/>
      <c r="C9" s="2"/>
      <c r="D9" s="2"/>
      <c r="E9" s="2"/>
      <c r="F9" s="2"/>
      <c r="G9" s="2"/>
      <c r="H9" s="2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2"/>
      <c r="AO9" s="2"/>
      <c r="AP9" s="16"/>
      <c r="AQ9" s="17"/>
      <c r="AR9" s="18"/>
      <c r="AS9" s="18"/>
      <c r="AT9" s="16"/>
      <c r="AU9" s="16"/>
      <c r="AV9" s="16"/>
      <c r="AW9" s="18"/>
      <c r="AX9" s="18"/>
      <c r="AY9" s="16"/>
      <c r="AZ9" s="17"/>
      <c r="BA9" s="18"/>
      <c r="BB9" s="18"/>
      <c r="BC9" s="16"/>
      <c r="BD9" s="17"/>
      <c r="BE9" s="17"/>
      <c r="BF9" s="18"/>
      <c r="BG9" s="18"/>
      <c r="BH9" s="16"/>
      <c r="BI9" s="17"/>
      <c r="BJ9" s="18"/>
      <c r="BK9" s="18"/>
    </row>
    <row r="10" spans="1:63" x14ac:dyDescent="0.3">
      <c r="A10" s="1"/>
      <c r="B10" s="2"/>
      <c r="C10" s="6" t="s">
        <v>3</v>
      </c>
      <c r="D10" s="7"/>
      <c r="E10" s="7"/>
      <c r="F10" s="7"/>
      <c r="G10" s="7"/>
      <c r="H10" s="7"/>
      <c r="I10" s="7"/>
      <c r="J10" s="7">
        <v>44957</v>
      </c>
      <c r="K10" s="7">
        <v>44985</v>
      </c>
      <c r="L10" s="7">
        <v>45016</v>
      </c>
      <c r="M10" s="7">
        <v>45046</v>
      </c>
      <c r="N10" s="7">
        <v>45077</v>
      </c>
      <c r="O10" s="7">
        <v>45107</v>
      </c>
      <c r="P10" s="7">
        <v>45138</v>
      </c>
      <c r="Q10" s="7">
        <v>45169</v>
      </c>
      <c r="R10" s="7">
        <v>45199</v>
      </c>
      <c r="S10" s="7">
        <v>45230</v>
      </c>
      <c r="T10" s="7">
        <v>45260</v>
      </c>
      <c r="U10" s="7">
        <v>45291</v>
      </c>
      <c r="V10" s="7">
        <v>45322</v>
      </c>
      <c r="W10" s="7">
        <v>45351</v>
      </c>
      <c r="X10" s="7">
        <v>45382</v>
      </c>
      <c r="Y10" s="7">
        <v>45412</v>
      </c>
      <c r="Z10" s="7">
        <v>45443</v>
      </c>
      <c r="AA10" s="7">
        <v>45473</v>
      </c>
      <c r="AB10" s="7">
        <v>45504</v>
      </c>
      <c r="AC10" s="7">
        <v>45535</v>
      </c>
      <c r="AD10" s="7">
        <v>45565</v>
      </c>
      <c r="AE10" s="7">
        <v>45596</v>
      </c>
      <c r="AF10" s="7">
        <v>45626</v>
      </c>
      <c r="AG10" s="7">
        <v>45657</v>
      </c>
      <c r="AH10" s="7">
        <v>45688</v>
      </c>
      <c r="AI10" s="7">
        <v>45716</v>
      </c>
      <c r="AJ10" s="7">
        <v>45747</v>
      </c>
      <c r="AK10" s="7">
        <v>45777</v>
      </c>
      <c r="AL10" s="7">
        <v>45808</v>
      </c>
      <c r="AM10" s="7">
        <v>45838</v>
      </c>
      <c r="AN10" s="18"/>
      <c r="AO10" s="18"/>
      <c r="AP10" s="7" t="s">
        <v>13</v>
      </c>
      <c r="AQ10" s="7" t="s">
        <v>14</v>
      </c>
      <c r="AR10" s="18"/>
      <c r="AS10" s="18"/>
      <c r="AT10" s="7">
        <v>45777</v>
      </c>
      <c r="AU10" s="7">
        <v>45808</v>
      </c>
      <c r="AV10" s="7">
        <v>45838</v>
      </c>
      <c r="AW10" s="18"/>
      <c r="AX10" s="18"/>
      <c r="AY10" s="7" t="s">
        <v>13</v>
      </c>
      <c r="AZ10" s="7" t="s">
        <v>14</v>
      </c>
      <c r="BA10" s="18"/>
      <c r="BB10" s="18"/>
      <c r="BC10" s="7">
        <v>45777</v>
      </c>
      <c r="BD10" s="7">
        <v>45808</v>
      </c>
      <c r="BE10" s="7">
        <v>45838</v>
      </c>
      <c r="BF10" s="18"/>
      <c r="BG10" s="18"/>
      <c r="BH10" s="7" t="s">
        <v>13</v>
      </c>
      <c r="BI10" s="7" t="s">
        <v>14</v>
      </c>
      <c r="BJ10" s="2"/>
      <c r="BK10" s="2"/>
    </row>
    <row r="11" spans="1:63" ht="4.05" customHeight="1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x14ac:dyDescent="0.3">
      <c r="A12" s="1"/>
      <c r="B12" s="2"/>
      <c r="C12" s="8" t="s">
        <v>4</v>
      </c>
      <c r="D12" s="8"/>
      <c r="E12" s="8"/>
      <c r="F12" s="8"/>
      <c r="G12" s="8"/>
      <c r="H12" s="8"/>
      <c r="I12" s="8"/>
      <c r="J12" s="19">
        <v>4511</v>
      </c>
      <c r="K12" s="19">
        <v>4147</v>
      </c>
      <c r="L12" s="19">
        <v>3931</v>
      </c>
      <c r="M12" s="19">
        <v>4014</v>
      </c>
      <c r="N12" s="19">
        <v>3827</v>
      </c>
      <c r="O12" s="19">
        <v>3691</v>
      </c>
      <c r="P12" s="19">
        <v>3786</v>
      </c>
      <c r="Q12" s="19">
        <v>3463</v>
      </c>
      <c r="R12" s="19">
        <v>3063</v>
      </c>
      <c r="S12" s="19">
        <v>2682</v>
      </c>
      <c r="T12" s="19">
        <v>2579</v>
      </c>
      <c r="U12" s="19">
        <v>2606</v>
      </c>
      <c r="V12" s="19">
        <v>2474</v>
      </c>
      <c r="W12" s="19">
        <v>2302</v>
      </c>
      <c r="X12" s="19">
        <v>2136</v>
      </c>
      <c r="Y12" s="19">
        <v>1913</v>
      </c>
      <c r="Z12" s="19">
        <v>1589</v>
      </c>
      <c r="AA12" s="19">
        <v>1520</v>
      </c>
      <c r="AB12" s="19">
        <v>1418</v>
      </c>
      <c r="AC12" s="19">
        <v>1361</v>
      </c>
      <c r="AD12" s="19">
        <v>1332</v>
      </c>
      <c r="AE12" s="19">
        <v>1181</v>
      </c>
      <c r="AF12" s="19">
        <v>1196</v>
      </c>
      <c r="AG12" s="19">
        <v>1193</v>
      </c>
      <c r="AH12" s="19">
        <v>1312</v>
      </c>
      <c r="AI12" s="19">
        <v>1215</v>
      </c>
      <c r="AJ12" s="19">
        <v>1218</v>
      </c>
      <c r="AK12" s="19">
        <v>1150</v>
      </c>
      <c r="AL12" s="19">
        <v>1182</v>
      </c>
      <c r="AM12" s="19">
        <v>1214</v>
      </c>
      <c r="AN12" s="2"/>
      <c r="AO12" s="2"/>
      <c r="AP12" s="20">
        <v>32</v>
      </c>
      <c r="AQ12" s="21">
        <v>2.7072758037225041E-2</v>
      </c>
      <c r="AR12" s="2"/>
      <c r="AS12" s="2"/>
      <c r="AT12" s="20">
        <v>1150</v>
      </c>
      <c r="AU12" s="20">
        <v>1182</v>
      </c>
      <c r="AV12" s="20">
        <v>1214</v>
      </c>
      <c r="AW12" s="2"/>
      <c r="AX12" s="2"/>
      <c r="AY12" s="20">
        <v>32</v>
      </c>
      <c r="AZ12" s="22">
        <v>2.7072758037225041E-2</v>
      </c>
      <c r="BA12" s="2"/>
      <c r="BB12" s="2"/>
      <c r="BC12" s="20">
        <v>1150</v>
      </c>
      <c r="BD12" s="20">
        <v>1182</v>
      </c>
      <c r="BE12" s="20">
        <v>1214</v>
      </c>
      <c r="BF12" s="2"/>
      <c r="BG12" s="2"/>
      <c r="BH12" s="20">
        <v>32</v>
      </c>
      <c r="BI12" s="23">
        <v>2.7072758037225041E-2</v>
      </c>
      <c r="BJ12" s="2"/>
      <c r="BK12" s="2"/>
    </row>
    <row r="13" spans="1:63" x14ac:dyDescent="0.3">
      <c r="A13" s="1"/>
      <c r="B13" s="2"/>
      <c r="C13" s="9" t="s">
        <v>5</v>
      </c>
      <c r="D13" s="9"/>
      <c r="E13" s="9"/>
      <c r="F13" s="9"/>
      <c r="G13" s="9"/>
      <c r="H13" s="9"/>
      <c r="I13" s="9"/>
      <c r="J13" s="24">
        <v>548</v>
      </c>
      <c r="K13" s="24">
        <v>431</v>
      </c>
      <c r="L13" s="24">
        <v>500</v>
      </c>
      <c r="M13" s="24">
        <v>269</v>
      </c>
      <c r="N13" s="24">
        <v>336</v>
      </c>
      <c r="O13" s="24">
        <v>491</v>
      </c>
      <c r="P13" s="24">
        <v>259</v>
      </c>
      <c r="Q13" s="24">
        <v>283</v>
      </c>
      <c r="R13" s="24">
        <v>402</v>
      </c>
      <c r="S13" s="24">
        <v>449</v>
      </c>
      <c r="T13" s="24">
        <v>577</v>
      </c>
      <c r="U13" s="24">
        <v>504</v>
      </c>
      <c r="V13" s="24">
        <v>614</v>
      </c>
      <c r="W13" s="24">
        <v>457</v>
      </c>
      <c r="X13" s="24">
        <v>348</v>
      </c>
      <c r="Y13" s="24">
        <v>306</v>
      </c>
      <c r="Z13" s="24">
        <v>500</v>
      </c>
      <c r="AA13" s="24">
        <v>375</v>
      </c>
      <c r="AB13" s="24">
        <v>568</v>
      </c>
      <c r="AC13" s="24">
        <v>608</v>
      </c>
      <c r="AD13" s="24">
        <v>547</v>
      </c>
      <c r="AE13" s="24">
        <v>750</v>
      </c>
      <c r="AF13" s="24">
        <v>722</v>
      </c>
      <c r="AG13" s="24">
        <v>794</v>
      </c>
      <c r="AH13" s="24">
        <v>777</v>
      </c>
      <c r="AI13" s="24">
        <v>879</v>
      </c>
      <c r="AJ13" s="24">
        <v>751</v>
      </c>
      <c r="AK13" s="24">
        <v>912</v>
      </c>
      <c r="AL13" s="24">
        <v>962</v>
      </c>
      <c r="AM13" s="24">
        <v>1004</v>
      </c>
      <c r="AN13" s="2"/>
      <c r="AO13" s="2"/>
      <c r="AP13" s="25">
        <v>42</v>
      </c>
      <c r="AQ13" s="26">
        <v>4.3659043659043661E-2</v>
      </c>
      <c r="AR13" s="2"/>
      <c r="AS13" s="2"/>
      <c r="AT13" s="25">
        <v>912</v>
      </c>
      <c r="AU13" s="25">
        <v>962</v>
      </c>
      <c r="AV13" s="25">
        <v>1004</v>
      </c>
      <c r="AW13" s="2"/>
      <c r="AX13" s="2"/>
      <c r="AY13" s="25">
        <v>42</v>
      </c>
      <c r="AZ13" s="26">
        <v>4.3659043659043661E-2</v>
      </c>
      <c r="BA13" s="2"/>
      <c r="BB13" s="2"/>
      <c r="BC13" s="25">
        <v>912</v>
      </c>
      <c r="BD13" s="25">
        <v>962</v>
      </c>
      <c r="BE13" s="25">
        <v>1004</v>
      </c>
      <c r="BF13" s="2"/>
      <c r="BG13" s="2"/>
      <c r="BH13" s="25">
        <v>42</v>
      </c>
      <c r="BI13" s="26">
        <v>4.3659043659043661E-2</v>
      </c>
      <c r="BJ13" s="2"/>
      <c r="BK13" s="2"/>
    </row>
    <row r="14" spans="1:63" x14ac:dyDescent="0.3">
      <c r="A14" s="1"/>
      <c r="B14" s="2"/>
      <c r="C14" s="9" t="s">
        <v>6</v>
      </c>
      <c r="D14" s="9"/>
      <c r="E14" s="9"/>
      <c r="F14" s="9"/>
      <c r="G14" s="9"/>
      <c r="H14" s="9"/>
      <c r="I14" s="9"/>
      <c r="J14" s="24">
        <v>924</v>
      </c>
      <c r="K14" s="24">
        <v>607</v>
      </c>
      <c r="L14" s="24">
        <v>497</v>
      </c>
      <c r="M14" s="24">
        <v>455</v>
      </c>
      <c r="N14" s="24">
        <v>472</v>
      </c>
      <c r="O14" s="24">
        <v>396</v>
      </c>
      <c r="P14" s="24">
        <v>626</v>
      </c>
      <c r="Q14" s="24">
        <v>726</v>
      </c>
      <c r="R14" s="24">
        <v>794</v>
      </c>
      <c r="S14" s="24">
        <v>561</v>
      </c>
      <c r="T14" s="24">
        <v>550</v>
      </c>
      <c r="U14" s="24">
        <v>636</v>
      </c>
      <c r="V14" s="24">
        <v>788</v>
      </c>
      <c r="W14" s="24">
        <v>630</v>
      </c>
      <c r="X14" s="24">
        <v>559</v>
      </c>
      <c r="Y14" s="24">
        <v>598</v>
      </c>
      <c r="Z14" s="24">
        <v>558</v>
      </c>
      <c r="AA14" s="24">
        <v>454</v>
      </c>
      <c r="AB14" s="24">
        <v>597</v>
      </c>
      <c r="AC14" s="24">
        <v>657</v>
      </c>
      <c r="AD14" s="24">
        <v>675</v>
      </c>
      <c r="AE14" s="24">
        <v>743</v>
      </c>
      <c r="AF14" s="24">
        <v>719</v>
      </c>
      <c r="AG14" s="24">
        <v>670</v>
      </c>
      <c r="AH14" s="24">
        <v>865</v>
      </c>
      <c r="AI14" s="24">
        <v>880</v>
      </c>
      <c r="AJ14" s="24">
        <v>814</v>
      </c>
      <c r="AK14" s="24">
        <v>886</v>
      </c>
      <c r="AL14" s="24">
        <v>932</v>
      </c>
      <c r="AM14" s="24">
        <v>850</v>
      </c>
      <c r="AN14" s="2"/>
      <c r="AO14" s="2"/>
      <c r="AP14" s="25">
        <v>-82</v>
      </c>
      <c r="AQ14" s="26">
        <v>-8.7982832618025753E-2</v>
      </c>
      <c r="AR14" s="2"/>
      <c r="AS14" s="2"/>
      <c r="AT14" s="25">
        <v>886</v>
      </c>
      <c r="AU14" s="25">
        <v>932</v>
      </c>
      <c r="AV14" s="25">
        <v>850</v>
      </c>
      <c r="AW14" s="2"/>
      <c r="AX14" s="2"/>
      <c r="AY14" s="25">
        <v>-82</v>
      </c>
      <c r="AZ14" s="26">
        <v>-8.7982832618025753E-2</v>
      </c>
      <c r="BA14" s="2"/>
      <c r="BB14" s="2"/>
      <c r="BC14" s="25">
        <v>886</v>
      </c>
      <c r="BD14" s="25">
        <v>932</v>
      </c>
      <c r="BE14" s="25">
        <v>850</v>
      </c>
      <c r="BF14" s="2"/>
      <c r="BG14" s="2"/>
      <c r="BH14" s="25">
        <v>-82</v>
      </c>
      <c r="BI14" s="26">
        <v>-8.7982832618025753E-2</v>
      </c>
      <c r="BJ14" s="2"/>
      <c r="BK14" s="2"/>
    </row>
    <row r="15" spans="1:63" x14ac:dyDescent="0.3">
      <c r="A15" s="1"/>
      <c r="B15" s="2"/>
      <c r="C15" s="9" t="s">
        <v>7</v>
      </c>
      <c r="D15" s="9"/>
      <c r="E15" s="9"/>
      <c r="F15" s="9"/>
      <c r="G15" s="9"/>
      <c r="H15" s="9"/>
      <c r="I15" s="9"/>
      <c r="J15" s="24">
        <v>0</v>
      </c>
      <c r="K15" s="24">
        <v>44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3</v>
      </c>
      <c r="Z15" s="24">
        <v>6</v>
      </c>
      <c r="AA15" s="24">
        <v>2</v>
      </c>
      <c r="AB15" s="24">
        <v>6</v>
      </c>
      <c r="AC15" s="24">
        <v>18</v>
      </c>
      <c r="AD15" s="24">
        <v>22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"/>
      <c r="AO15" s="2"/>
      <c r="AP15" s="25">
        <v>0</v>
      </c>
      <c r="AQ15" s="26">
        <v>0</v>
      </c>
      <c r="AR15" s="2"/>
      <c r="AS15" s="2"/>
      <c r="AT15" s="25">
        <v>0</v>
      </c>
      <c r="AU15" s="25">
        <v>0</v>
      </c>
      <c r="AV15" s="25">
        <v>0</v>
      </c>
      <c r="AW15" s="2"/>
      <c r="AX15" s="2"/>
      <c r="AY15" s="25">
        <v>0</v>
      </c>
      <c r="AZ15" s="26">
        <v>0</v>
      </c>
      <c r="BA15" s="2"/>
      <c r="BB15" s="2"/>
      <c r="BC15" s="25">
        <v>0</v>
      </c>
      <c r="BD15" s="25">
        <v>0</v>
      </c>
      <c r="BE15" s="25">
        <v>0</v>
      </c>
      <c r="BF15" s="2"/>
      <c r="BG15" s="2"/>
      <c r="BH15" s="25">
        <v>0</v>
      </c>
      <c r="BI15" s="26">
        <v>0</v>
      </c>
      <c r="BJ15" s="2"/>
      <c r="BK15" s="2"/>
    </row>
    <row r="16" spans="1:63" x14ac:dyDescent="0.3">
      <c r="A16" s="1"/>
      <c r="B16" s="2"/>
      <c r="C16" s="9" t="s">
        <v>8</v>
      </c>
      <c r="D16" s="9"/>
      <c r="E16" s="9"/>
      <c r="F16" s="9"/>
      <c r="G16" s="9"/>
      <c r="H16" s="9"/>
      <c r="I16" s="9"/>
      <c r="J16" s="24">
        <v>-12</v>
      </c>
      <c r="K16" s="24">
        <v>-4</v>
      </c>
      <c r="L16" s="24">
        <v>-80</v>
      </c>
      <c r="M16" s="24">
        <v>1</v>
      </c>
      <c r="N16" s="24">
        <v>0</v>
      </c>
      <c r="O16" s="24">
        <v>0</v>
      </c>
      <c r="P16" s="24">
        <v>-44</v>
      </c>
      <c r="Q16" s="24">
        <v>-43</v>
      </c>
      <c r="R16" s="24">
        <v>-11</v>
      </c>
      <c r="S16" s="24">
        <v>-9</v>
      </c>
      <c r="T16" s="24">
        <v>0</v>
      </c>
      <c r="U16" s="24">
        <v>0</v>
      </c>
      <c r="V16" s="24">
        <v>-2</v>
      </c>
      <c r="W16" s="24">
        <v>-7</v>
      </c>
      <c r="X16" s="24">
        <v>12</v>
      </c>
      <c r="Y16" s="24">
        <v>29</v>
      </c>
      <c r="Z16" s="24">
        <v>5</v>
      </c>
      <c r="AA16" s="24">
        <v>21</v>
      </c>
      <c r="AB16" s="24">
        <v>22</v>
      </c>
      <c r="AC16" s="24">
        <v>-38</v>
      </c>
      <c r="AD16" s="24">
        <v>1</v>
      </c>
      <c r="AE16" s="24">
        <v>-8</v>
      </c>
      <c r="AF16" s="24">
        <v>6</v>
      </c>
      <c r="AG16" s="24">
        <v>5</v>
      </c>
      <c r="AH16" s="24">
        <v>9</v>
      </c>
      <c r="AI16" s="24">
        <v>-4</v>
      </c>
      <c r="AJ16" s="24">
        <v>5</v>
      </c>
      <c r="AK16" s="24">
        <v>-6</v>
      </c>
      <c r="AL16" s="24">
        <v>-2</v>
      </c>
      <c r="AM16" s="24">
        <v>-3</v>
      </c>
      <c r="AN16" s="2"/>
      <c r="AO16" s="2"/>
      <c r="AP16" s="25">
        <v>-1</v>
      </c>
      <c r="AQ16" s="26">
        <v>-0.5</v>
      </c>
      <c r="AR16" s="2"/>
      <c r="AS16" s="2"/>
      <c r="AT16" s="25">
        <v>-6</v>
      </c>
      <c r="AU16" s="25">
        <v>-2</v>
      </c>
      <c r="AV16" s="25">
        <v>-3</v>
      </c>
      <c r="AW16" s="2"/>
      <c r="AX16" s="2"/>
      <c r="AY16" s="25">
        <v>-1</v>
      </c>
      <c r="AZ16" s="26">
        <v>-0.5</v>
      </c>
      <c r="BA16" s="2"/>
      <c r="BB16" s="2"/>
      <c r="BC16" s="25">
        <v>-6</v>
      </c>
      <c r="BD16" s="25">
        <v>-2</v>
      </c>
      <c r="BE16" s="25">
        <v>-3</v>
      </c>
      <c r="BF16" s="2"/>
      <c r="BG16" s="2"/>
      <c r="BH16" s="25">
        <v>-1</v>
      </c>
      <c r="BI16" s="26">
        <v>-0.5</v>
      </c>
      <c r="BJ16" s="2"/>
      <c r="BK16" s="2"/>
    </row>
    <row r="17" spans="1:63" x14ac:dyDescent="0.3">
      <c r="A17" s="1"/>
      <c r="B17" s="2"/>
      <c r="C17" s="8" t="s">
        <v>9</v>
      </c>
      <c r="D17" s="8"/>
      <c r="E17" s="8"/>
      <c r="F17" s="8"/>
      <c r="G17" s="8"/>
      <c r="H17" s="8"/>
      <c r="I17" s="8"/>
      <c r="J17" s="19">
        <v>4147</v>
      </c>
      <c r="K17" s="19">
        <v>3931</v>
      </c>
      <c r="L17" s="19">
        <v>4014</v>
      </c>
      <c r="M17" s="19">
        <v>3827</v>
      </c>
      <c r="N17" s="19">
        <v>3691</v>
      </c>
      <c r="O17" s="19">
        <v>3786</v>
      </c>
      <c r="P17" s="19">
        <v>3463</v>
      </c>
      <c r="Q17" s="19">
        <v>3063</v>
      </c>
      <c r="R17" s="19">
        <v>2682</v>
      </c>
      <c r="S17" s="19">
        <v>2579</v>
      </c>
      <c r="T17" s="19">
        <v>2606</v>
      </c>
      <c r="U17" s="19">
        <v>2474</v>
      </c>
      <c r="V17" s="19">
        <v>2302</v>
      </c>
      <c r="W17" s="19">
        <v>2136</v>
      </c>
      <c r="X17" s="19">
        <v>1913</v>
      </c>
      <c r="Y17" s="19">
        <v>1589</v>
      </c>
      <c r="Z17" s="19">
        <v>1520</v>
      </c>
      <c r="AA17" s="19">
        <v>1418</v>
      </c>
      <c r="AB17" s="19">
        <v>1361</v>
      </c>
      <c r="AC17" s="19">
        <v>1332</v>
      </c>
      <c r="AD17" s="19">
        <v>1181</v>
      </c>
      <c r="AE17" s="19">
        <v>1196</v>
      </c>
      <c r="AF17" s="19">
        <v>1193</v>
      </c>
      <c r="AG17" s="19">
        <v>1312</v>
      </c>
      <c r="AH17" s="19">
        <v>1215</v>
      </c>
      <c r="AI17" s="19">
        <v>1218</v>
      </c>
      <c r="AJ17" s="19">
        <v>1150</v>
      </c>
      <c r="AK17" s="19">
        <v>1182</v>
      </c>
      <c r="AL17" s="19">
        <v>1214</v>
      </c>
      <c r="AM17" s="19">
        <v>1371</v>
      </c>
      <c r="AN17" s="2"/>
      <c r="AO17" s="2"/>
      <c r="AP17" s="20">
        <v>157</v>
      </c>
      <c r="AQ17" s="23">
        <v>0.12932454695222406</v>
      </c>
      <c r="AR17" s="2"/>
      <c r="AS17" s="2"/>
      <c r="AT17" s="20">
        <v>1182</v>
      </c>
      <c r="AU17" s="20">
        <v>1214</v>
      </c>
      <c r="AV17" s="20">
        <v>1371</v>
      </c>
      <c r="AW17" s="2"/>
      <c r="AX17" s="2"/>
      <c r="AY17" s="20">
        <v>157</v>
      </c>
      <c r="AZ17" s="23">
        <v>0.12932454695222406</v>
      </c>
      <c r="BA17" s="2"/>
      <c r="BB17" s="2"/>
      <c r="BC17" s="20">
        <v>1182</v>
      </c>
      <c r="BD17" s="20">
        <v>1214</v>
      </c>
      <c r="BE17" s="20">
        <v>1371</v>
      </c>
      <c r="BF17" s="2"/>
      <c r="BG17" s="2"/>
      <c r="BH17" s="20">
        <v>157</v>
      </c>
      <c r="BI17" s="23">
        <v>0.12932454695222406</v>
      </c>
      <c r="BJ17" s="2"/>
      <c r="BK17" s="2"/>
    </row>
    <row r="18" spans="1:63" ht="4.05" customHeight="1" x14ac:dyDescent="0.3">
      <c r="A18" s="1"/>
      <c r="B18" s="2"/>
      <c r="C18" s="2"/>
      <c r="D18" s="2"/>
      <c r="E18" s="2"/>
      <c r="F18" s="2"/>
      <c r="G18" s="2"/>
      <c r="H18" s="2"/>
      <c r="I18" s="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"/>
      <c r="AO18" s="2"/>
      <c r="AP18" s="25"/>
      <c r="AQ18" s="26"/>
      <c r="AR18" s="2"/>
      <c r="AS18" s="2"/>
      <c r="AT18" s="25"/>
      <c r="AU18" s="25"/>
      <c r="AV18" s="25"/>
      <c r="AW18" s="2"/>
      <c r="AX18" s="2"/>
      <c r="AY18" s="25"/>
      <c r="AZ18" s="26"/>
      <c r="BA18" s="2"/>
      <c r="BB18" s="2"/>
      <c r="BC18" s="25"/>
      <c r="BD18" s="25"/>
      <c r="BE18" s="25"/>
      <c r="BF18" s="2"/>
      <c r="BG18" s="2"/>
      <c r="BH18" s="25"/>
      <c r="BI18" s="26"/>
      <c r="BJ18" s="2"/>
      <c r="BK18" s="2"/>
    </row>
    <row r="19" spans="1:63" x14ac:dyDescent="0.3">
      <c r="A19" s="1"/>
      <c r="B19" s="2"/>
      <c r="C19" s="28" t="s">
        <v>5</v>
      </c>
      <c r="D19" s="29"/>
      <c r="E19" s="29"/>
      <c r="F19" s="29"/>
      <c r="G19" s="29"/>
      <c r="H19" s="29"/>
      <c r="I19" s="29"/>
      <c r="J19" s="31">
        <v>548</v>
      </c>
      <c r="K19" s="31">
        <v>431</v>
      </c>
      <c r="L19" s="31">
        <v>500</v>
      </c>
      <c r="M19" s="31">
        <v>269</v>
      </c>
      <c r="N19" s="31">
        <v>336</v>
      </c>
      <c r="O19" s="31">
        <v>491</v>
      </c>
      <c r="P19" s="31">
        <v>259</v>
      </c>
      <c r="Q19" s="31">
        <v>283</v>
      </c>
      <c r="R19" s="31">
        <v>402</v>
      </c>
      <c r="S19" s="31">
        <v>449</v>
      </c>
      <c r="T19" s="31">
        <v>577</v>
      </c>
      <c r="U19" s="31">
        <v>504</v>
      </c>
      <c r="V19" s="31">
        <v>614</v>
      </c>
      <c r="W19" s="31">
        <v>457</v>
      </c>
      <c r="X19" s="31">
        <v>348</v>
      </c>
      <c r="Y19" s="31">
        <v>306</v>
      </c>
      <c r="Z19" s="31">
        <v>500</v>
      </c>
      <c r="AA19" s="31">
        <v>375</v>
      </c>
      <c r="AB19" s="31">
        <v>568</v>
      </c>
      <c r="AC19" s="31">
        <v>608</v>
      </c>
      <c r="AD19" s="31">
        <v>547</v>
      </c>
      <c r="AE19" s="31">
        <v>750</v>
      </c>
      <c r="AF19" s="31">
        <v>722</v>
      </c>
      <c r="AG19" s="31">
        <v>794</v>
      </c>
      <c r="AH19" s="31">
        <v>777</v>
      </c>
      <c r="AI19" s="31">
        <v>879</v>
      </c>
      <c r="AJ19" s="31">
        <v>751</v>
      </c>
      <c r="AK19" s="31">
        <v>912</v>
      </c>
      <c r="AL19" s="31">
        <v>962</v>
      </c>
      <c r="AM19" s="31">
        <v>1004</v>
      </c>
      <c r="AN19" s="2"/>
      <c r="AO19" s="2"/>
      <c r="AP19" s="32">
        <v>42</v>
      </c>
      <c r="AQ19" s="33">
        <v>4.3659043659043661E-2</v>
      </c>
      <c r="AR19" s="2"/>
      <c r="AS19" s="2"/>
      <c r="AT19" s="34">
        <v>912</v>
      </c>
      <c r="AU19" s="35">
        <v>962</v>
      </c>
      <c r="AV19" s="36">
        <v>1004</v>
      </c>
      <c r="AW19" s="2"/>
      <c r="AX19" s="2"/>
      <c r="AY19" s="32">
        <v>42</v>
      </c>
      <c r="AZ19" s="33">
        <v>4.3659043659043661E-2</v>
      </c>
      <c r="BA19" s="2"/>
      <c r="BB19" s="2"/>
      <c r="BC19" s="32">
        <v>912</v>
      </c>
      <c r="BD19" s="37">
        <v>962</v>
      </c>
      <c r="BE19" s="38">
        <v>1004</v>
      </c>
      <c r="BF19" s="2"/>
      <c r="BG19" s="2"/>
      <c r="BH19" s="32">
        <v>42</v>
      </c>
      <c r="BI19" s="33">
        <v>4.3659043659043661E-2</v>
      </c>
      <c r="BJ19" s="2"/>
      <c r="BK19" s="2"/>
    </row>
    <row r="20" spans="1:63" ht="4.05" customHeight="1" x14ac:dyDescent="0.3">
      <c r="A20" s="1"/>
      <c r="B20" s="2"/>
      <c r="C20" s="30"/>
      <c r="D20" s="30"/>
      <c r="E20" s="30"/>
      <c r="F20" s="30"/>
      <c r="G20" s="30"/>
      <c r="H20" s="30"/>
      <c r="I20" s="30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2"/>
      <c r="AO20" s="2"/>
      <c r="AP20" s="40"/>
      <c r="AQ20" s="41"/>
      <c r="AR20" s="2"/>
      <c r="AS20" s="2"/>
      <c r="AT20" s="30"/>
      <c r="AU20" s="30"/>
      <c r="AV20" s="30"/>
      <c r="AW20" s="2"/>
      <c r="AX20" s="2"/>
      <c r="AY20" s="42"/>
      <c r="AZ20" s="41"/>
      <c r="BA20" s="2"/>
      <c r="BB20" s="2"/>
      <c r="BC20" s="42"/>
      <c r="BD20" s="42"/>
      <c r="BE20" s="42"/>
      <c r="BF20" s="2"/>
      <c r="BG20" s="2"/>
      <c r="BH20" s="42"/>
      <c r="BI20" s="41"/>
      <c r="BJ20" s="2"/>
      <c r="BK20" s="2"/>
    </row>
    <row r="21" spans="1:63" x14ac:dyDescent="0.3">
      <c r="A21" s="1"/>
      <c r="B21" s="2"/>
      <c r="C21" s="28" t="s">
        <v>15</v>
      </c>
      <c r="D21" s="29"/>
      <c r="E21" s="29"/>
      <c r="F21" s="29"/>
      <c r="G21" s="29"/>
      <c r="H21" s="29"/>
      <c r="I21" s="29"/>
      <c r="J21" s="31">
        <v>924</v>
      </c>
      <c r="K21" s="31">
        <v>607</v>
      </c>
      <c r="L21" s="31">
        <v>497</v>
      </c>
      <c r="M21" s="31">
        <v>455</v>
      </c>
      <c r="N21" s="31">
        <v>472</v>
      </c>
      <c r="O21" s="31">
        <v>396</v>
      </c>
      <c r="P21" s="31">
        <v>626</v>
      </c>
      <c r="Q21" s="31">
        <v>726</v>
      </c>
      <c r="R21" s="31">
        <v>794</v>
      </c>
      <c r="S21" s="31">
        <v>561</v>
      </c>
      <c r="T21" s="31">
        <v>550</v>
      </c>
      <c r="U21" s="31">
        <v>636</v>
      </c>
      <c r="V21" s="31">
        <v>788</v>
      </c>
      <c r="W21" s="31">
        <v>630</v>
      </c>
      <c r="X21" s="31">
        <v>559</v>
      </c>
      <c r="Y21" s="31">
        <v>598</v>
      </c>
      <c r="Z21" s="31">
        <v>558</v>
      </c>
      <c r="AA21" s="31">
        <v>454</v>
      </c>
      <c r="AB21" s="31">
        <v>597</v>
      </c>
      <c r="AC21" s="31">
        <v>657</v>
      </c>
      <c r="AD21" s="31">
        <v>675</v>
      </c>
      <c r="AE21" s="31">
        <v>743</v>
      </c>
      <c r="AF21" s="31">
        <v>719</v>
      </c>
      <c r="AG21" s="31">
        <v>670</v>
      </c>
      <c r="AH21" s="31">
        <v>865</v>
      </c>
      <c r="AI21" s="31">
        <v>880</v>
      </c>
      <c r="AJ21" s="31">
        <v>814</v>
      </c>
      <c r="AK21" s="31">
        <v>886</v>
      </c>
      <c r="AL21" s="31">
        <v>932</v>
      </c>
      <c r="AM21" s="31">
        <v>850</v>
      </c>
      <c r="AN21" s="2"/>
      <c r="AO21" s="2"/>
      <c r="AP21" s="32">
        <v>-82</v>
      </c>
      <c r="AQ21" s="33">
        <v>-8.7982832618025753E-2</v>
      </c>
      <c r="AR21" s="2"/>
      <c r="AS21" s="2"/>
      <c r="AT21" s="34">
        <v>886</v>
      </c>
      <c r="AU21" s="35">
        <v>932</v>
      </c>
      <c r="AV21" s="36">
        <v>850</v>
      </c>
      <c r="AW21" s="2"/>
      <c r="AX21" s="2"/>
      <c r="AY21" s="32">
        <v>-82</v>
      </c>
      <c r="AZ21" s="33">
        <v>-8.7982832618025753E-2</v>
      </c>
      <c r="BA21" s="2"/>
      <c r="BB21" s="2"/>
      <c r="BC21" s="32">
        <v>886</v>
      </c>
      <c r="BD21" s="37">
        <v>932</v>
      </c>
      <c r="BE21" s="38">
        <v>850</v>
      </c>
      <c r="BF21" s="2"/>
      <c r="BG21" s="2"/>
      <c r="BH21" s="32">
        <v>-82</v>
      </c>
      <c r="BI21" s="33">
        <v>-8.7982832618025753E-2</v>
      </c>
      <c r="BJ21" s="2"/>
      <c r="BK21" s="2"/>
    </row>
    <row r="22" spans="1:63" ht="4.05" customHeight="1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40"/>
      <c r="AQ22" s="41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42"/>
      <c r="BD22" s="42"/>
      <c r="BE22" s="42"/>
      <c r="BF22" s="2"/>
      <c r="BG22" s="2"/>
      <c r="BH22" s="2"/>
      <c r="BI22" s="2"/>
      <c r="BJ22" s="2"/>
      <c r="BK22" s="2"/>
    </row>
    <row r="23" spans="1:63" x14ac:dyDescent="0.3">
      <c r="A23" s="1"/>
      <c r="B23" s="2"/>
      <c r="C23" s="43" t="s">
        <v>16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2"/>
      <c r="AO23" s="2"/>
      <c r="AP23" s="44"/>
      <c r="AQ23" s="45"/>
      <c r="AR23" s="2"/>
      <c r="AS23" s="2"/>
      <c r="AT23" s="43"/>
      <c r="AU23" s="43"/>
      <c r="AV23" s="43"/>
      <c r="AW23" s="2"/>
      <c r="AX23" s="2"/>
      <c r="AY23" s="43"/>
      <c r="AZ23" s="43"/>
      <c r="BA23" s="2"/>
      <c r="BB23" s="2"/>
      <c r="BC23" s="43"/>
      <c r="BD23" s="43"/>
      <c r="BE23" s="43"/>
      <c r="BF23" s="2"/>
      <c r="BG23" s="2"/>
      <c r="BH23" s="43"/>
      <c r="BI23" s="43"/>
      <c r="BJ23" s="2"/>
      <c r="BK23" s="2"/>
    </row>
    <row r="24" spans="1:63" ht="4.05" customHeight="1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40"/>
      <c r="AQ24" s="41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x14ac:dyDescent="0.3">
      <c r="A25" s="1"/>
      <c r="B25" s="2"/>
      <c r="C25" s="2" t="s">
        <v>17</v>
      </c>
      <c r="D25" s="2" t="s">
        <v>18</v>
      </c>
      <c r="E25" s="2"/>
      <c r="F25" s="2"/>
      <c r="G25" s="2"/>
      <c r="H25" s="2"/>
      <c r="I25" s="2"/>
      <c r="J25" s="10">
        <v>10.765201761026018</v>
      </c>
      <c r="K25" s="10">
        <v>6.8381124346029916</v>
      </c>
      <c r="L25" s="10">
        <v>6.6243186416295794</v>
      </c>
      <c r="M25" s="10">
        <v>6.3667353131232582</v>
      </c>
      <c r="N25" s="10">
        <v>6.8944625572795299</v>
      </c>
      <c r="O25" s="10">
        <v>6.6124809172420802</v>
      </c>
      <c r="P25" s="10">
        <v>8.376766599983327</v>
      </c>
      <c r="Q25" s="10">
        <v>10.514826028737398</v>
      </c>
      <c r="R25" s="10">
        <v>11.750131896307709</v>
      </c>
      <c r="S25" s="10">
        <v>7.7657329797739818</v>
      </c>
      <c r="T25" s="10">
        <v>7.9544653414425328</v>
      </c>
      <c r="U25" s="10">
        <v>9.0003469524529613</v>
      </c>
      <c r="V25" s="10">
        <v>11.007076431278268</v>
      </c>
      <c r="W25" s="10">
        <v>8.9351292357495424</v>
      </c>
      <c r="X25" s="10">
        <v>7.7829192405037979</v>
      </c>
      <c r="Y25" s="10">
        <v>7.8085527985329355</v>
      </c>
      <c r="Z25" s="10">
        <v>6.9499530546686481</v>
      </c>
      <c r="AA25" s="10">
        <v>4.8696040227542179</v>
      </c>
      <c r="AB25" s="10">
        <v>6.5016712339396605</v>
      </c>
      <c r="AC25" s="10">
        <v>7.1523135002760467</v>
      </c>
      <c r="AD25" s="10">
        <v>7.0471057345831474</v>
      </c>
      <c r="AE25" s="10">
        <v>7.1876455826416468</v>
      </c>
      <c r="AF25" s="10">
        <v>6.9853410038743036</v>
      </c>
      <c r="AG25" s="10">
        <v>5.4907492595990126</v>
      </c>
      <c r="AH25" s="10">
        <v>6.8324057939771734</v>
      </c>
      <c r="AI25" s="10">
        <v>7.5686202871410764</v>
      </c>
      <c r="AJ25" s="10">
        <v>7.0706874653018721</v>
      </c>
      <c r="AK25" s="10">
        <v>7.4630560645362154</v>
      </c>
      <c r="AL25" s="10">
        <v>7.3520488852435797</v>
      </c>
      <c r="AM25" s="10">
        <v>6.7545571570361087</v>
      </c>
      <c r="AN25" s="2"/>
      <c r="AO25" s="2"/>
      <c r="AP25" s="46">
        <v>-0.59749172820747098</v>
      </c>
      <c r="AQ25" s="47">
        <v>-8.1268737128055102E-2</v>
      </c>
      <c r="AR25" s="2"/>
      <c r="AS25" s="2"/>
      <c r="AT25" s="48">
        <v>0.69581569117240838</v>
      </c>
      <c r="AU25" s="48">
        <v>0.6421405266772815</v>
      </c>
      <c r="AV25" s="48">
        <v>0.63816907268880951</v>
      </c>
      <c r="AW25" s="2"/>
      <c r="AX25" s="2"/>
      <c r="AY25" s="49">
        <v>-3.9714539884719846E-3</v>
      </c>
      <c r="AZ25" s="50">
        <v>-6.1847116378435738E-3</v>
      </c>
      <c r="BA25" s="2"/>
      <c r="BB25" s="2"/>
      <c r="BC25" s="51">
        <v>8423.3138425916641</v>
      </c>
      <c r="BD25" s="51">
        <v>7888.4644691454723</v>
      </c>
      <c r="BE25" s="51">
        <v>7946.5378318071871</v>
      </c>
      <c r="BF25" s="2"/>
      <c r="BG25" s="2"/>
      <c r="BH25" s="52">
        <v>58.073362661714782</v>
      </c>
      <c r="BI25" s="53">
        <v>7.3618082313560386E-3</v>
      </c>
      <c r="BJ25" s="2"/>
      <c r="BK25" s="2"/>
    </row>
    <row r="26" spans="1:63" x14ac:dyDescent="0.3">
      <c r="A26" s="1"/>
      <c r="B26" s="2"/>
      <c r="C26" s="2" t="s">
        <v>17</v>
      </c>
      <c r="D26" s="2" t="s">
        <v>19</v>
      </c>
      <c r="E26" s="2"/>
      <c r="F26" s="2"/>
      <c r="G26" s="2"/>
      <c r="H26" s="2"/>
      <c r="I26" s="2"/>
      <c r="J26" s="10">
        <v>0.85954842233247697</v>
      </c>
      <c r="K26" s="10">
        <v>1.2097468194366674</v>
      </c>
      <c r="L26" s="10">
        <v>-1.1060518643547158E-2</v>
      </c>
      <c r="M26" s="10">
        <v>0.2279344734742719</v>
      </c>
      <c r="N26" s="10">
        <v>0.17113844159498343</v>
      </c>
      <c r="O26" s="10">
        <v>0.12044932907348217</v>
      </c>
      <c r="P26" s="10">
        <v>1.293314586980078</v>
      </c>
      <c r="Q26" s="10">
        <v>0.72897297462549615</v>
      </c>
      <c r="R26" s="10">
        <v>0.24950261252881528</v>
      </c>
      <c r="S26" s="10">
        <v>1.4978071422924608E-2</v>
      </c>
      <c r="T26" s="10">
        <v>0.14444536103515132</v>
      </c>
      <c r="U26" s="10">
        <v>0.36369872499539591</v>
      </c>
      <c r="V26" s="10">
        <v>0.55414138584409767</v>
      </c>
      <c r="W26" s="10">
        <v>2.9695529814665535E-2</v>
      </c>
      <c r="X26" s="10">
        <v>8.7113671663355666E-2</v>
      </c>
      <c r="Y26" s="10">
        <v>0.41115407050469188</v>
      </c>
      <c r="Z26" s="10">
        <v>0.753699521065338</v>
      </c>
      <c r="AA26" s="10">
        <v>0.99547253187073814</v>
      </c>
      <c r="AB26" s="10">
        <v>1.1172231900534153</v>
      </c>
      <c r="AC26" s="10">
        <v>2.1315890550014753</v>
      </c>
      <c r="AD26" s="10">
        <v>1.4511416648292739</v>
      </c>
      <c r="AE26" s="10">
        <v>1.3042680553404145</v>
      </c>
      <c r="AF26" s="10">
        <v>1.2017166767111469</v>
      </c>
      <c r="AG26" s="10">
        <v>1.3784312540951436</v>
      </c>
      <c r="AH26" s="10">
        <v>1.9425025703104342</v>
      </c>
      <c r="AI26" s="10">
        <v>1.8335042481620198</v>
      </c>
      <c r="AJ26" s="10">
        <v>2.0417033535739062</v>
      </c>
      <c r="AK26" s="10">
        <v>2.4712685463789179</v>
      </c>
      <c r="AL26" s="10">
        <v>3.1998320880516449</v>
      </c>
      <c r="AM26" s="10">
        <v>2.913286996065994</v>
      </c>
      <c r="AN26" s="2"/>
      <c r="AO26" s="2"/>
      <c r="AP26" s="54">
        <v>-0.28654509198565092</v>
      </c>
      <c r="AQ26" s="55">
        <v>-8.9550040158552877E-2</v>
      </c>
      <c r="AR26" s="2"/>
      <c r="AS26" s="2"/>
      <c r="AT26" s="55">
        <v>0.23040794773637271</v>
      </c>
      <c r="AU26" s="55">
        <v>0.27947880847534284</v>
      </c>
      <c r="AV26" s="55">
        <v>0.275246713815892</v>
      </c>
      <c r="AW26" s="2"/>
      <c r="AX26" s="2"/>
      <c r="AY26" s="56">
        <v>-4.2320946594508468E-3</v>
      </c>
      <c r="AZ26" s="57">
        <v>-1.5142810585669953E-2</v>
      </c>
      <c r="BA26" s="2"/>
      <c r="BB26" s="2"/>
      <c r="BC26" s="27">
        <v>2789.2421516692075</v>
      </c>
      <c r="BD26" s="27">
        <v>3433.2962318150694</v>
      </c>
      <c r="BE26" s="27">
        <v>3427.3964659599928</v>
      </c>
      <c r="BF26" s="2"/>
      <c r="BG26" s="2"/>
      <c r="BH26" s="58">
        <v>-5.8997658550765664</v>
      </c>
      <c r="BI26" s="59">
        <v>-1.7183969738485271E-3</v>
      </c>
      <c r="BJ26" s="2"/>
      <c r="BK26" s="2"/>
    </row>
    <row r="27" spans="1:63" x14ac:dyDescent="0.3">
      <c r="A27" s="1"/>
      <c r="B27" s="2"/>
      <c r="C27" s="2" t="s">
        <v>17</v>
      </c>
      <c r="D27" s="2" t="s">
        <v>20</v>
      </c>
      <c r="E27" s="2"/>
      <c r="F27" s="2"/>
      <c r="G27" s="2"/>
      <c r="H27" s="2"/>
      <c r="I27" s="60"/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2"/>
      <c r="AO27" s="2"/>
      <c r="AP27" s="54">
        <v>0</v>
      </c>
      <c r="AQ27" s="55">
        <v>0</v>
      </c>
      <c r="AR27" s="2"/>
      <c r="AS27" s="2"/>
      <c r="AT27" s="55">
        <v>0</v>
      </c>
      <c r="AU27" s="55">
        <v>0</v>
      </c>
      <c r="AV27" s="55">
        <v>0</v>
      </c>
      <c r="AW27" s="2"/>
      <c r="AX27" s="2"/>
      <c r="AY27" s="56">
        <v>0</v>
      </c>
      <c r="AZ27" s="57">
        <v>0</v>
      </c>
      <c r="BA27" s="2"/>
      <c r="BB27" s="2"/>
      <c r="BC27" s="27">
        <v>0</v>
      </c>
      <c r="BD27" s="27">
        <v>0</v>
      </c>
      <c r="BE27" s="27">
        <v>0</v>
      </c>
      <c r="BF27" s="2"/>
      <c r="BG27" s="2"/>
      <c r="BH27" s="58">
        <v>0</v>
      </c>
      <c r="BI27" s="59">
        <v>0</v>
      </c>
      <c r="BJ27" s="2"/>
      <c r="BK27" s="2"/>
    </row>
    <row r="28" spans="1:63" x14ac:dyDescent="0.3">
      <c r="A28" s="1"/>
      <c r="B28" s="2"/>
      <c r="C28" s="2" t="s">
        <v>17</v>
      </c>
      <c r="D28" s="2" t="s">
        <v>21</v>
      </c>
      <c r="E28" s="2"/>
      <c r="F28" s="2"/>
      <c r="G28" s="2"/>
      <c r="H28" s="2"/>
      <c r="I28" s="60"/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2"/>
      <c r="AO28" s="2"/>
      <c r="AP28" s="54">
        <v>0</v>
      </c>
      <c r="AQ28" s="55">
        <v>0</v>
      </c>
      <c r="AR28" s="2"/>
      <c r="AS28" s="2"/>
      <c r="AT28" s="55">
        <v>0</v>
      </c>
      <c r="AU28" s="55">
        <v>0</v>
      </c>
      <c r="AV28" s="55">
        <v>0</v>
      </c>
      <c r="AW28" s="2"/>
      <c r="AX28" s="2"/>
      <c r="AY28" s="56">
        <v>0</v>
      </c>
      <c r="AZ28" s="57">
        <v>0</v>
      </c>
      <c r="BA28" s="2"/>
      <c r="BB28" s="2"/>
      <c r="BC28" s="27">
        <v>0</v>
      </c>
      <c r="BD28" s="27">
        <v>0</v>
      </c>
      <c r="BE28" s="27">
        <v>0</v>
      </c>
      <c r="BF28" s="2"/>
      <c r="BG28" s="2"/>
      <c r="BH28" s="58">
        <v>0</v>
      </c>
      <c r="BI28" s="59">
        <v>0</v>
      </c>
      <c r="BJ28" s="2"/>
      <c r="BK28" s="2"/>
    </row>
    <row r="29" spans="1:63" x14ac:dyDescent="0.3">
      <c r="A29" s="1"/>
      <c r="B29" s="2"/>
      <c r="C29" s="61" t="s">
        <v>22</v>
      </c>
      <c r="D29" s="61" t="s">
        <v>23</v>
      </c>
      <c r="E29" s="61"/>
      <c r="F29" s="61"/>
      <c r="G29" s="61"/>
      <c r="H29" s="61"/>
      <c r="I29" s="61"/>
      <c r="J29" s="64">
        <v>11.624750183358495</v>
      </c>
      <c r="K29" s="64">
        <v>8.0478592540396594</v>
      </c>
      <c r="L29" s="64">
        <v>6.6132581229860321</v>
      </c>
      <c r="M29" s="64">
        <v>6.5946697865975299</v>
      </c>
      <c r="N29" s="64">
        <v>7.0656009988745136</v>
      </c>
      <c r="O29" s="64">
        <v>6.7329302463155623</v>
      </c>
      <c r="P29" s="64">
        <v>9.6700811869634045</v>
      </c>
      <c r="Q29" s="64">
        <v>11.243799003362893</v>
      </c>
      <c r="R29" s="64">
        <v>11.999634508836523</v>
      </c>
      <c r="S29" s="64">
        <v>7.7807110511969064</v>
      </c>
      <c r="T29" s="64">
        <v>8.098910702477685</v>
      </c>
      <c r="U29" s="64">
        <v>9.3640456774483578</v>
      </c>
      <c r="V29" s="64">
        <v>11.561217817122365</v>
      </c>
      <c r="W29" s="64">
        <v>8.9648247655642077</v>
      </c>
      <c r="X29" s="64">
        <v>7.8700329121671535</v>
      </c>
      <c r="Y29" s="64">
        <v>8.219706869037628</v>
      </c>
      <c r="Z29" s="64">
        <v>7.7036525757339858</v>
      </c>
      <c r="AA29" s="64">
        <v>5.8650765546249559</v>
      </c>
      <c r="AB29" s="64">
        <v>7.6188944239930763</v>
      </c>
      <c r="AC29" s="64">
        <v>9.2839025552775212</v>
      </c>
      <c r="AD29" s="64">
        <v>8.4982473994124206</v>
      </c>
      <c r="AE29" s="64">
        <v>8.4919136379820621</v>
      </c>
      <c r="AF29" s="64">
        <v>8.1870576805854505</v>
      </c>
      <c r="AG29" s="64">
        <v>6.8691805136941557</v>
      </c>
      <c r="AH29" s="64">
        <v>8.774908364287608</v>
      </c>
      <c r="AI29" s="64">
        <v>9.4021245353030967</v>
      </c>
      <c r="AJ29" s="64">
        <v>9.1123908188757774</v>
      </c>
      <c r="AK29" s="64">
        <v>9.9343246109151337</v>
      </c>
      <c r="AL29" s="64">
        <v>10.551880973295225</v>
      </c>
      <c r="AM29" s="64">
        <v>9.6678441531021022</v>
      </c>
      <c r="AN29" s="2"/>
      <c r="AO29" s="2"/>
      <c r="AP29" s="65">
        <v>-0.88403682019312235</v>
      </c>
      <c r="AQ29" s="66">
        <v>-8.3780022010336269E-2</v>
      </c>
      <c r="AR29" s="2"/>
      <c r="AS29" s="2"/>
      <c r="AT29" s="66">
        <v>0.92622363890878112</v>
      </c>
      <c r="AU29" s="66">
        <v>0.92161933515262429</v>
      </c>
      <c r="AV29" s="66">
        <v>0.91341578650470145</v>
      </c>
      <c r="AW29" s="2"/>
      <c r="AX29" s="2"/>
      <c r="AY29" s="67">
        <v>-8.2035486479228314E-3</v>
      </c>
      <c r="AZ29" s="68">
        <v>-8.9012332261500203E-3</v>
      </c>
      <c r="BA29" s="2"/>
      <c r="BB29" s="2"/>
      <c r="BC29" s="69">
        <v>11212.555994260874</v>
      </c>
      <c r="BD29" s="69">
        <v>11321.760700960542</v>
      </c>
      <c r="BE29" s="69">
        <v>11373.934297767179</v>
      </c>
      <c r="BF29" s="2"/>
      <c r="BG29" s="2"/>
      <c r="BH29" s="70">
        <v>52.173596806636851</v>
      </c>
      <c r="BI29" s="71">
        <v>4.6082582192547511E-3</v>
      </c>
      <c r="BJ29" s="2"/>
      <c r="BK29" s="2"/>
    </row>
    <row r="30" spans="1:63" x14ac:dyDescent="0.3">
      <c r="A30" s="1"/>
      <c r="B30" s="2"/>
      <c r="C30" s="62" t="s">
        <v>17</v>
      </c>
      <c r="D30" s="62" t="s">
        <v>24</v>
      </c>
      <c r="E30" s="62"/>
      <c r="F30" s="62"/>
      <c r="G30" s="62"/>
      <c r="H30" s="63"/>
      <c r="I30" s="63"/>
      <c r="J30" s="72">
        <v>0.38056019257545148</v>
      </c>
      <c r="K30" s="72">
        <v>0.24547499179520837</v>
      </c>
      <c r="L30" s="72">
        <v>0.23211453889826608</v>
      </c>
      <c r="M30" s="72">
        <v>0.21199796370163537</v>
      </c>
      <c r="N30" s="72">
        <v>0.20296817067288359</v>
      </c>
      <c r="O30" s="72">
        <v>0.59530919949088057</v>
      </c>
      <c r="P30" s="72">
        <v>0.54327498749687408</v>
      </c>
      <c r="Q30" s="72">
        <v>0.4743238866809335</v>
      </c>
      <c r="R30" s="72">
        <v>0.89655728758037811</v>
      </c>
      <c r="S30" s="72">
        <v>0.47303636920281256</v>
      </c>
      <c r="T30" s="72">
        <v>0.56617238662802583</v>
      </c>
      <c r="U30" s="72">
        <v>0.49528134079810365</v>
      </c>
      <c r="V30" s="72">
        <v>0.4480375005093517</v>
      </c>
      <c r="W30" s="72">
        <v>0.36322035329155311</v>
      </c>
      <c r="X30" s="72">
        <v>0.42483191636012946</v>
      </c>
      <c r="Y30" s="72">
        <v>0.47894247644316124</v>
      </c>
      <c r="Z30" s="72">
        <v>0.45355150689198664</v>
      </c>
      <c r="AA30" s="72">
        <v>0.54206425289060201</v>
      </c>
      <c r="AB30" s="72">
        <v>0.4094168182474377</v>
      </c>
      <c r="AC30" s="72">
        <v>0.61446606953171445</v>
      </c>
      <c r="AD30" s="72">
        <v>0.54418028018992293</v>
      </c>
      <c r="AE30" s="72">
        <v>0.61667211697529245</v>
      </c>
      <c r="AF30" s="72">
        <v>0.5760915901851047</v>
      </c>
      <c r="AG30" s="72">
        <v>0.62846394640283088</v>
      </c>
      <c r="AH30" s="72">
        <v>0.68003684664367214</v>
      </c>
      <c r="AI30" s="72">
        <v>0.69895330489665686</v>
      </c>
      <c r="AJ30" s="72">
        <v>0.73969661172796686</v>
      </c>
      <c r="AK30" s="72">
        <v>0.79129735941066626</v>
      </c>
      <c r="AL30" s="72">
        <v>0.89740244646699796</v>
      </c>
      <c r="AM30" s="72">
        <v>0.91643115277727671</v>
      </c>
      <c r="AN30" s="2"/>
      <c r="AO30" s="2"/>
      <c r="AP30" s="73">
        <v>1.9028706310278753E-2</v>
      </c>
      <c r="AQ30" s="74">
        <v>2.1204205967114594E-2</v>
      </c>
      <c r="AR30" s="2"/>
      <c r="AS30" s="2"/>
      <c r="AT30" s="74">
        <v>7.3776361091218837E-2</v>
      </c>
      <c r="AU30" s="74">
        <v>7.8380664847375672E-2</v>
      </c>
      <c r="AV30" s="74">
        <v>8.6584213495298573E-2</v>
      </c>
      <c r="AW30" s="2"/>
      <c r="AX30" s="2"/>
      <c r="AY30" s="75">
        <v>8.2035486479229008E-3</v>
      </c>
      <c r="AZ30" s="76">
        <v>0.10466291226155082</v>
      </c>
      <c r="BA30" s="2"/>
      <c r="BB30" s="2"/>
      <c r="BC30" s="77">
        <v>893.11214380436377</v>
      </c>
      <c r="BD30" s="77">
        <v>962.87816144527676</v>
      </c>
      <c r="BE30" s="77">
        <v>1078.1542973850314</v>
      </c>
      <c r="BF30" s="2"/>
      <c r="BG30" s="2"/>
      <c r="BH30" s="78">
        <v>115.27613593975468</v>
      </c>
      <c r="BI30" s="79">
        <v>0.11972037642511862</v>
      </c>
      <c r="BJ30" s="2"/>
      <c r="BK30" s="2"/>
    </row>
    <row r="31" spans="1:63" x14ac:dyDescent="0.3">
      <c r="A31" s="1"/>
      <c r="B31" s="2"/>
      <c r="C31" s="1"/>
      <c r="D31" s="1"/>
      <c r="E31" s="1" t="s">
        <v>25</v>
      </c>
      <c r="F31" s="1"/>
      <c r="G31" s="1"/>
      <c r="H31" s="1"/>
      <c r="I31" s="1"/>
      <c r="J31" s="10">
        <v>0.18215879826642872</v>
      </c>
      <c r="K31" s="10">
        <v>7.070811598679512E-2</v>
      </c>
      <c r="L31" s="10">
        <v>7.2366604649378524E-2</v>
      </c>
      <c r="M31" s="10">
        <v>4.5433067411248459E-2</v>
      </c>
      <c r="N31" s="10">
        <v>6.0482227269072993E-2</v>
      </c>
      <c r="O31" s="10">
        <v>5.2956714418221251E-2</v>
      </c>
      <c r="P31" s="10">
        <v>8.8607426856714147E-2</v>
      </c>
      <c r="Q31" s="10">
        <v>0.13627203097931326</v>
      </c>
      <c r="R31" s="10">
        <v>0.12485313826990736</v>
      </c>
      <c r="S31" s="10">
        <v>7.6668805799162534E-2</v>
      </c>
      <c r="T31" s="10">
        <v>9.0519647740724171E-2</v>
      </c>
      <c r="U31" s="10">
        <v>8.5133156249361325E-2</v>
      </c>
      <c r="V31" s="10">
        <v>0.11702808157776783</v>
      </c>
      <c r="W31" s="10">
        <v>6.3274278807413389E-2</v>
      </c>
      <c r="X31" s="10">
        <v>5.0135761443220288E-2</v>
      </c>
      <c r="Y31" s="10">
        <v>0.12302163327415676</v>
      </c>
      <c r="Z31" s="10">
        <v>3.4404931469511769E-2</v>
      </c>
      <c r="AA31" s="10">
        <v>2.7078848576934454E-2</v>
      </c>
      <c r="AB31" s="10">
        <v>3.5521006568500164E-2</v>
      </c>
      <c r="AC31" s="10">
        <v>3.0654392092612837E-2</v>
      </c>
      <c r="AD31" s="10">
        <v>2.7362149085591432E-2</v>
      </c>
      <c r="AE31" s="10">
        <v>2.2304683636622476E-2</v>
      </c>
      <c r="AF31" s="10">
        <v>1.5794297029702871E-2</v>
      </c>
      <c r="AG31" s="10">
        <v>2.7537957017428914E-2</v>
      </c>
      <c r="AH31" s="10">
        <v>2.2889876293446538E-2</v>
      </c>
      <c r="AI31" s="10">
        <v>2.2020446663892353E-2</v>
      </c>
      <c r="AJ31" s="10">
        <v>3.3930393823733529E-2</v>
      </c>
      <c r="AK31" s="10">
        <v>1.796528152452101E-2</v>
      </c>
      <c r="AL31" s="10">
        <v>1.6905656683246895E-2</v>
      </c>
      <c r="AM31" s="10">
        <v>1.0102131230374975E-2</v>
      </c>
      <c r="AN31" s="2"/>
      <c r="AO31" s="2"/>
      <c r="AP31" s="54">
        <v>-6.80352545287192E-3</v>
      </c>
      <c r="AQ31" s="55">
        <v>-0.40244076762862768</v>
      </c>
      <c r="AR31" s="2"/>
      <c r="AS31" s="2"/>
      <c r="AT31" s="55">
        <v>1.6749873876055785E-3</v>
      </c>
      <c r="AU31" s="55">
        <v>1.4765689749689146E-3</v>
      </c>
      <c r="AV31" s="55">
        <v>9.5444713392549589E-4</v>
      </c>
      <c r="AW31" s="2"/>
      <c r="AX31" s="2"/>
      <c r="AY31" s="56">
        <v>-5.2212184104341868E-4</v>
      </c>
      <c r="AZ31" s="57">
        <v>-0.35360477559432035</v>
      </c>
      <c r="BA31" s="2"/>
      <c r="BB31" s="2"/>
      <c r="BC31" s="27">
        <v>20.276841449797978</v>
      </c>
      <c r="BD31" s="27">
        <v>18.139116612925854</v>
      </c>
      <c r="BE31" s="27">
        <v>11.884860271029382</v>
      </c>
      <c r="BF31" s="2"/>
      <c r="BG31" s="2"/>
      <c r="BH31" s="58">
        <v>-6.2542563418964718</v>
      </c>
      <c r="BI31" s="59">
        <v>-0.34479387697633063</v>
      </c>
      <c r="BJ31" s="2"/>
      <c r="BK31" s="2"/>
    </row>
    <row r="32" spans="1:63" x14ac:dyDescent="0.3">
      <c r="A32" s="1"/>
      <c r="B32" s="2"/>
      <c r="C32" s="1"/>
      <c r="D32" s="1"/>
      <c r="E32" s="1" t="s">
        <v>26</v>
      </c>
      <c r="F32" s="1"/>
      <c r="G32" s="1"/>
      <c r="H32" s="1"/>
      <c r="I32" s="1"/>
      <c r="J32" s="10">
        <v>7.4296725040691847E-2</v>
      </c>
      <c r="K32" s="10">
        <v>4.5699084924419389E-2</v>
      </c>
      <c r="L32" s="10">
        <v>2.1546956038054302E-2</v>
      </c>
      <c r="M32" s="10">
        <v>1.0143859194256085E-2</v>
      </c>
      <c r="N32" s="10">
        <v>-1.4437412573357976E-2</v>
      </c>
      <c r="O32" s="10">
        <v>4.3947686282592713E-3</v>
      </c>
      <c r="P32" s="10">
        <v>1.8481245311327856E-2</v>
      </c>
      <c r="Q32" s="10">
        <v>9.140735758687419E-3</v>
      </c>
      <c r="R32" s="10">
        <v>2.6453593238160749E-2</v>
      </c>
      <c r="S32" s="10">
        <v>1.5972738405625318E-2</v>
      </c>
      <c r="T32" s="10">
        <v>2.4072482550308246E-2</v>
      </c>
      <c r="U32" s="10">
        <v>2.3633648679021582E-2</v>
      </c>
      <c r="V32" s="10">
        <v>2.5984529970253859E-2</v>
      </c>
      <c r="W32" s="10">
        <v>1.4228454875100726E-2</v>
      </c>
      <c r="X32" s="10">
        <v>1.4665276021913195E-2</v>
      </c>
      <c r="Y32" s="10">
        <v>1.3428925652080616E-2</v>
      </c>
      <c r="Z32" s="10">
        <v>9.7894498092048858E-3</v>
      </c>
      <c r="AA32" s="10">
        <v>6.7293247850578001E-3</v>
      </c>
      <c r="AB32" s="10">
        <v>1.0590356575718201E-2</v>
      </c>
      <c r="AC32" s="10">
        <v>7.7147867418036527E-3</v>
      </c>
      <c r="AD32" s="10">
        <v>1.5320875232438467E-2</v>
      </c>
      <c r="AE32" s="10">
        <v>1.8597378017325722E-2</v>
      </c>
      <c r="AF32" s="10">
        <v>1.861518209212229E-2</v>
      </c>
      <c r="AG32" s="10">
        <v>2.5163766216747489E-2</v>
      </c>
      <c r="AH32" s="10">
        <v>3.8119809631201908E-2</v>
      </c>
      <c r="AI32" s="10">
        <v>3.176805208766819E-2</v>
      </c>
      <c r="AJ32" s="10">
        <v>2.6893579111727964E-2</v>
      </c>
      <c r="AK32" s="10">
        <v>3.2676168983883272E-2</v>
      </c>
      <c r="AL32" s="10">
        <v>2.0182140967298118E-2</v>
      </c>
      <c r="AM32" s="10">
        <v>3.3506648139459347E-2</v>
      </c>
      <c r="AN32" s="2"/>
      <c r="AO32" s="2"/>
      <c r="AP32" s="54">
        <v>1.3324507172161229E-2</v>
      </c>
      <c r="AQ32" s="55">
        <v>0.66021276898974346</v>
      </c>
      <c r="AR32" s="2"/>
      <c r="AS32" s="2"/>
      <c r="AT32" s="55">
        <v>3.0465523653814461E-3</v>
      </c>
      <c r="AU32" s="55">
        <v>1.7627427173706263E-3</v>
      </c>
      <c r="AV32" s="55">
        <v>3.1657007372859051E-3</v>
      </c>
      <c r="AW32" s="2"/>
      <c r="AX32" s="2"/>
      <c r="AY32" s="56">
        <v>1.4029580199152788E-3</v>
      </c>
      <c r="AZ32" s="57">
        <v>0.79589494603499711</v>
      </c>
      <c r="BA32" s="2"/>
      <c r="BB32" s="2"/>
      <c r="BC32" s="27">
        <v>36.880551900545456</v>
      </c>
      <c r="BD32" s="27">
        <v>21.654657690234032</v>
      </c>
      <c r="BE32" s="27">
        <v>39.419586046422758</v>
      </c>
      <c r="BF32" s="2"/>
      <c r="BG32" s="2"/>
      <c r="BH32" s="58">
        <v>17.764928356188726</v>
      </c>
      <c r="BI32" s="59">
        <v>0.82037447140993025</v>
      </c>
      <c r="BJ32" s="2"/>
      <c r="BK32" s="2"/>
    </row>
    <row r="33" spans="1:63" x14ac:dyDescent="0.3">
      <c r="A33" s="1"/>
      <c r="B33" s="2"/>
      <c r="C33" s="1"/>
      <c r="D33" s="1"/>
      <c r="E33" s="1" t="s">
        <v>27</v>
      </c>
      <c r="F33" s="2"/>
      <c r="G33" s="1"/>
      <c r="H33" s="60"/>
      <c r="I33" s="60"/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0.2749203094568704</v>
      </c>
      <c r="P33" s="10">
        <v>8.1650062515629007E-2</v>
      </c>
      <c r="Q33" s="10">
        <v>9.0297719351880079E-2</v>
      </c>
      <c r="R33" s="10">
        <v>8.755135479435433E-2</v>
      </c>
      <c r="S33" s="10">
        <v>0.10043992849806427</v>
      </c>
      <c r="T33" s="10">
        <v>0.10914245479407336</v>
      </c>
      <c r="U33" s="10">
        <v>0.11258022516908117</v>
      </c>
      <c r="V33" s="10">
        <v>0.13227392730532578</v>
      </c>
      <c r="W33" s="10">
        <v>0.12349554190169221</v>
      </c>
      <c r="X33" s="10">
        <v>0.13556699777256037</v>
      </c>
      <c r="Y33" s="10">
        <v>0.15066054351430969</v>
      </c>
      <c r="Z33" s="10">
        <v>0.16107608831087916</v>
      </c>
      <c r="AA33" s="10">
        <v>0.16714451897420701</v>
      </c>
      <c r="AB33" s="10">
        <v>0.19616536018478414</v>
      </c>
      <c r="AC33" s="10">
        <v>0.22926964153898788</v>
      </c>
      <c r="AD33" s="10">
        <v>0.23455619143904261</v>
      </c>
      <c r="AE33" s="10">
        <v>0.28429806464236784</v>
      </c>
      <c r="AF33" s="10">
        <v>0.28635075161429158</v>
      </c>
      <c r="AG33" s="10">
        <v>0.34066262449220286</v>
      </c>
      <c r="AH33" s="10">
        <v>0.35367776930220218</v>
      </c>
      <c r="AI33" s="10">
        <v>0.39286359585240671</v>
      </c>
      <c r="AJ33" s="10">
        <v>0.40703707147814017</v>
      </c>
      <c r="AK33" s="10">
        <v>0.46895149408591008</v>
      </c>
      <c r="AL33" s="10">
        <v>0.57299312272903613</v>
      </c>
      <c r="AM33" s="10">
        <v>0.60642947630562682</v>
      </c>
      <c r="AN33" s="2"/>
      <c r="AO33" s="2"/>
      <c r="AP33" s="54">
        <v>3.3436353576590694E-2</v>
      </c>
      <c r="AQ33" s="55">
        <v>5.8353847978734781E-2</v>
      </c>
      <c r="AR33" s="2"/>
      <c r="AS33" s="2"/>
      <c r="AT33" s="55">
        <v>4.3722545450822492E-2</v>
      </c>
      <c r="AU33" s="55">
        <v>5.0046199549922225E-2</v>
      </c>
      <c r="AV33" s="55">
        <v>5.7295323371715959E-2</v>
      </c>
      <c r="AW33" s="2"/>
      <c r="AX33" s="2"/>
      <c r="AY33" s="56">
        <v>7.2491238217937334E-3</v>
      </c>
      <c r="AZ33" s="57">
        <v>0.14484863759859662</v>
      </c>
      <c r="BA33" s="2"/>
      <c r="BB33" s="2"/>
      <c r="BC33" s="27">
        <v>529.29062537913103</v>
      </c>
      <c r="BD33" s="27">
        <v>614.79948790669118</v>
      </c>
      <c r="BE33" s="27">
        <v>713.44644271250218</v>
      </c>
      <c r="BF33" s="2"/>
      <c r="BG33" s="2"/>
      <c r="BH33" s="58">
        <v>98.646954805810992</v>
      </c>
      <c r="BI33" s="59">
        <v>0.16045386625433031</v>
      </c>
      <c r="BJ33" s="2"/>
      <c r="BK33" s="2"/>
    </row>
    <row r="34" spans="1:63" x14ac:dyDescent="0.3">
      <c r="A34" s="1"/>
      <c r="B34" s="2"/>
      <c r="C34" s="1"/>
      <c r="D34" s="1"/>
      <c r="E34" s="1" t="s">
        <v>28</v>
      </c>
      <c r="F34" s="1"/>
      <c r="G34" s="1"/>
      <c r="H34" s="1"/>
      <c r="I34" s="1"/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2"/>
      <c r="AO34" s="2"/>
      <c r="AP34" s="54">
        <v>0</v>
      </c>
      <c r="AQ34" s="55">
        <v>0</v>
      </c>
      <c r="AR34" s="2"/>
      <c r="AS34" s="2"/>
      <c r="AT34" s="55">
        <v>0</v>
      </c>
      <c r="AU34" s="55">
        <v>0</v>
      </c>
      <c r="AV34" s="55">
        <v>0</v>
      </c>
      <c r="AW34" s="2"/>
      <c r="AX34" s="2"/>
      <c r="AY34" s="56">
        <v>0</v>
      </c>
      <c r="AZ34" s="57">
        <v>0</v>
      </c>
      <c r="BA34" s="2"/>
      <c r="BB34" s="2"/>
      <c r="BC34" s="27">
        <v>0</v>
      </c>
      <c r="BD34" s="27">
        <v>0</v>
      </c>
      <c r="BE34" s="27">
        <v>0</v>
      </c>
      <c r="BF34" s="2"/>
      <c r="BG34" s="2"/>
      <c r="BH34" s="58">
        <v>0</v>
      </c>
      <c r="BI34" s="59">
        <v>0</v>
      </c>
      <c r="BJ34" s="2"/>
      <c r="BK34" s="2"/>
    </row>
    <row r="35" spans="1:63" x14ac:dyDescent="0.3">
      <c r="A35" s="1"/>
      <c r="B35" s="2"/>
      <c r="C35" s="1"/>
      <c r="D35" s="1"/>
      <c r="E35" s="81" t="s">
        <v>29</v>
      </c>
      <c r="F35" s="81"/>
      <c r="G35" s="81"/>
      <c r="H35" s="81"/>
      <c r="I35" s="81"/>
      <c r="J35" s="10">
        <v>5.8616104171160748E-2</v>
      </c>
      <c r="K35" s="10">
        <v>7.5487144539469836E-2</v>
      </c>
      <c r="L35" s="10">
        <v>9.9651837501918097E-2</v>
      </c>
      <c r="M35" s="10">
        <v>0.11668940965297168</v>
      </c>
      <c r="N35" s="10">
        <v>9.0798840340863413E-2</v>
      </c>
      <c r="O35" s="10">
        <v>0.13602483561785023</v>
      </c>
      <c r="P35" s="10">
        <v>8.9385871467866806E-2</v>
      </c>
      <c r="Q35" s="10">
        <v>5.4854596963212078E-2</v>
      </c>
      <c r="R35" s="10">
        <v>5.3785246896105768E-2</v>
      </c>
      <c r="S35" s="10">
        <v>7.0364944299597082E-2</v>
      </c>
      <c r="T35" s="10">
        <v>5.428268908935055E-2</v>
      </c>
      <c r="U35" s="10">
        <v>6.8001307697022978E-2</v>
      </c>
      <c r="V35" s="10">
        <v>4.6282036184344566E-2</v>
      </c>
      <c r="W35" s="10">
        <v>3.6821172441579363E-2</v>
      </c>
      <c r="X35" s="10">
        <v>7.7088413300423417E-2</v>
      </c>
      <c r="Y35" s="10">
        <v>3.7516646832751341E-2</v>
      </c>
      <c r="Z35" s="10">
        <v>0.10293847831165803</v>
      </c>
      <c r="AA35" s="10">
        <v>0.1277840776015417</v>
      </c>
      <c r="AB35" s="10">
        <v>4.6189708748375913E-2</v>
      </c>
      <c r="AC35" s="10">
        <v>0.20102185874007536</v>
      </c>
      <c r="AD35" s="10">
        <v>6.0811478399017981E-2</v>
      </c>
      <c r="AE35" s="10">
        <v>7.644871835921524E-2</v>
      </c>
      <c r="AF35" s="10">
        <v>6.1570660352991864E-2</v>
      </c>
      <c r="AG35" s="10">
        <v>5.6496954855196228E-2</v>
      </c>
      <c r="AH35" s="10">
        <v>3.2433372578933403E-2</v>
      </c>
      <c r="AI35" s="10">
        <v>4.1472121653488708E-2</v>
      </c>
      <c r="AJ35" s="10">
        <v>6.4606557945870877E-2</v>
      </c>
      <c r="AK35" s="10">
        <v>7.0878679878259673E-2</v>
      </c>
      <c r="AL35" s="10">
        <v>6.74882015733589E-2</v>
      </c>
      <c r="AM35" s="10">
        <v>3.8271480131374727E-2</v>
      </c>
      <c r="AN35" s="2"/>
      <c r="AO35" s="2"/>
      <c r="AP35" s="80">
        <v>-2.9216721441984173E-2</v>
      </c>
      <c r="AQ35" s="82">
        <v>-0.43291598769639655</v>
      </c>
      <c r="AR35" s="2"/>
      <c r="AS35" s="2"/>
      <c r="AT35" s="82">
        <v>6.6083514852898241E-3</v>
      </c>
      <c r="AU35" s="82">
        <v>5.894534976474579E-3</v>
      </c>
      <c r="AV35" s="82">
        <v>3.6158810145570943E-3</v>
      </c>
      <c r="AW35" s="2"/>
      <c r="AX35" s="2"/>
      <c r="AY35" s="83">
        <v>-2.2786539619174847E-3</v>
      </c>
      <c r="AZ35" s="84">
        <v>-0.38657060667410081</v>
      </c>
      <c r="BA35" s="2"/>
      <c r="BB35" s="2"/>
      <c r="BC35" s="85">
        <v>79.998510020609103</v>
      </c>
      <c r="BD35" s="85">
        <v>72.412233447809982</v>
      </c>
      <c r="BE35" s="85">
        <v>45.025270742793793</v>
      </c>
      <c r="BF35" s="2"/>
      <c r="BG35" s="2"/>
      <c r="BH35" s="86">
        <v>-27.386962705016188</v>
      </c>
      <c r="BI35" s="87">
        <v>-0.37820905945063726</v>
      </c>
      <c r="BJ35" s="2"/>
      <c r="BK35" s="2"/>
    </row>
    <row r="36" spans="1:63" x14ac:dyDescent="0.3">
      <c r="A36" s="1"/>
      <c r="B36" s="2"/>
      <c r="C36" s="1"/>
      <c r="D36" s="1"/>
      <c r="E36" s="81" t="s">
        <v>30</v>
      </c>
      <c r="F36" s="60"/>
      <c r="G36" s="1"/>
      <c r="H36" s="1"/>
      <c r="I36" s="1"/>
      <c r="J36" s="10">
        <v>0</v>
      </c>
      <c r="K36" s="10">
        <v>0</v>
      </c>
      <c r="L36" s="10">
        <v>0</v>
      </c>
      <c r="M36" s="10">
        <v>0</v>
      </c>
      <c r="N36" s="10">
        <v>1.8217619985529381E-2</v>
      </c>
      <c r="O36" s="10">
        <v>6.6763110378233542E-2</v>
      </c>
      <c r="P36" s="10">
        <v>0.19519298157872794</v>
      </c>
      <c r="Q36" s="10">
        <v>9.8359773769489497E-2</v>
      </c>
      <c r="R36" s="10">
        <v>0.50400770412908968</v>
      </c>
      <c r="S36" s="10">
        <v>0.13267437583945635</v>
      </c>
      <c r="T36" s="10">
        <v>0.20126394138536269</v>
      </c>
      <c r="U36" s="10">
        <v>0.10125732616824347</v>
      </c>
      <c r="V36" s="10">
        <v>5.4808259647121148E-3</v>
      </c>
      <c r="W36" s="10">
        <v>3.6872340854149882E-3</v>
      </c>
      <c r="X36" s="10">
        <v>3.773182429313909E-4</v>
      </c>
      <c r="Y36" s="10">
        <v>2.4586439454534818E-2</v>
      </c>
      <c r="Z36" s="10">
        <v>0</v>
      </c>
      <c r="AA36" s="10">
        <v>5.9135042988436252E-5</v>
      </c>
      <c r="AB36" s="10">
        <v>0</v>
      </c>
      <c r="AC36" s="10">
        <v>0</v>
      </c>
      <c r="AD36" s="10">
        <v>5.6056037984510143E-5</v>
      </c>
      <c r="AE36" s="10">
        <v>0</v>
      </c>
      <c r="AF36" s="10">
        <v>0</v>
      </c>
      <c r="AG36" s="10">
        <v>-1.1677696239025502E-5</v>
      </c>
      <c r="AH36" s="10">
        <v>2.1433951313345719E-3</v>
      </c>
      <c r="AI36" s="10">
        <v>2.2428561520321808E-3</v>
      </c>
      <c r="AJ36" s="10">
        <v>2.9063775156141559E-3</v>
      </c>
      <c r="AK36" s="10">
        <v>1.0827107975375477E-4</v>
      </c>
      <c r="AL36" s="10">
        <v>3.8869192507143585E-3</v>
      </c>
      <c r="AM36" s="10">
        <v>4.30258959829646E-3</v>
      </c>
      <c r="AN36" s="2"/>
      <c r="AO36" s="2"/>
      <c r="AP36" s="54">
        <v>4.1567034758210148E-4</v>
      </c>
      <c r="AQ36" s="55">
        <v>0.10694082402296044</v>
      </c>
      <c r="AR36" s="2"/>
      <c r="AS36" s="2"/>
      <c r="AT36" s="55">
        <v>1.009462015846769E-5</v>
      </c>
      <c r="AU36" s="55">
        <v>3.3949017665204078E-4</v>
      </c>
      <c r="AV36" s="55">
        <v>4.0650771771842019E-4</v>
      </c>
      <c r="AW36" s="2"/>
      <c r="AX36" s="2"/>
      <c r="AY36" s="56">
        <v>6.7017541066379416E-5</v>
      </c>
      <c r="AZ36" s="57">
        <v>0.19740642196863564</v>
      </c>
      <c r="BA36" s="2"/>
      <c r="BB36" s="2"/>
      <c r="BC36" s="27">
        <v>0.12220212161823338</v>
      </c>
      <c r="BD36" s="27">
        <v>4.1705142175046763</v>
      </c>
      <c r="BE36" s="27">
        <v>5.0618701156428942</v>
      </c>
      <c r="BF36" s="2"/>
      <c r="BG36" s="2"/>
      <c r="BH36" s="58">
        <v>0.89135589813821792</v>
      </c>
      <c r="BI36" s="59">
        <v>0.21372805645811671</v>
      </c>
      <c r="BJ36" s="2"/>
      <c r="BK36" s="2"/>
    </row>
    <row r="37" spans="1:63" x14ac:dyDescent="0.3">
      <c r="A37" s="1"/>
      <c r="B37" s="2"/>
      <c r="C37" s="1"/>
      <c r="D37" s="1"/>
      <c r="E37" s="81" t="s">
        <v>148</v>
      </c>
      <c r="F37" s="60"/>
      <c r="G37" s="1"/>
      <c r="H37" s="1"/>
      <c r="I37" s="1"/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0.11563570741576014</v>
      </c>
      <c r="AI37" s="10">
        <v>0.1093834720488278</v>
      </c>
      <c r="AJ37" s="10">
        <v>0.10513989243580857</v>
      </c>
      <c r="AK37" s="10">
        <v>0.10691791865532257</v>
      </c>
      <c r="AL37" s="10">
        <v>0.11849126009807026</v>
      </c>
      <c r="AM37" s="10">
        <v>0.12303894864113774</v>
      </c>
      <c r="AN37" s="2"/>
      <c r="AO37" s="2"/>
      <c r="AP37" s="54"/>
      <c r="AQ37" s="55"/>
      <c r="AR37" s="2"/>
      <c r="AS37" s="2"/>
      <c r="AT37" s="55"/>
      <c r="AU37" s="55"/>
      <c r="AV37" s="55"/>
      <c r="AW37" s="2"/>
      <c r="AX37" s="2"/>
      <c r="AY37" s="56"/>
      <c r="AZ37" s="57"/>
      <c r="BA37" s="2"/>
      <c r="BB37" s="2"/>
      <c r="BC37" s="27"/>
      <c r="BD37" s="27"/>
      <c r="BE37" s="27"/>
      <c r="BF37" s="2"/>
      <c r="BG37" s="2"/>
      <c r="BH37" s="58"/>
      <c r="BI37" s="59"/>
      <c r="BJ37" s="2"/>
      <c r="BK37" s="2"/>
    </row>
    <row r="38" spans="1:63" x14ac:dyDescent="0.3">
      <c r="A38" s="1"/>
      <c r="B38" s="2"/>
      <c r="C38" s="1"/>
      <c r="D38" s="1"/>
      <c r="E38" s="88" t="s">
        <v>31</v>
      </c>
      <c r="F38" s="88"/>
      <c r="G38" s="88"/>
      <c r="H38" s="88"/>
      <c r="I38" s="88"/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2"/>
      <c r="AO38" s="2"/>
      <c r="AP38" s="80">
        <v>0</v>
      </c>
      <c r="AQ38" s="82">
        <v>0</v>
      </c>
      <c r="AR38" s="2"/>
      <c r="AS38" s="2"/>
      <c r="AT38" s="82">
        <v>0</v>
      </c>
      <c r="AU38" s="82">
        <v>0</v>
      </c>
      <c r="AV38" s="82">
        <v>0</v>
      </c>
      <c r="AW38" s="2"/>
      <c r="AX38" s="2"/>
      <c r="AY38" s="83">
        <v>0</v>
      </c>
      <c r="AZ38" s="84">
        <v>0</v>
      </c>
      <c r="BA38" s="2"/>
      <c r="BB38" s="2"/>
      <c r="BC38" s="85">
        <v>0</v>
      </c>
      <c r="BD38" s="85">
        <v>0</v>
      </c>
      <c r="BE38" s="85">
        <v>0</v>
      </c>
      <c r="BF38" s="2"/>
      <c r="BG38" s="2"/>
      <c r="BH38" s="86">
        <v>0</v>
      </c>
      <c r="BI38" s="87">
        <v>0</v>
      </c>
      <c r="BJ38" s="2"/>
      <c r="BK38" s="2"/>
    </row>
    <row r="39" spans="1:63" x14ac:dyDescent="0.3">
      <c r="A39" s="1"/>
      <c r="B39" s="2"/>
      <c r="C39" s="1"/>
      <c r="D39" s="1"/>
      <c r="E39" s="88" t="s">
        <v>32</v>
      </c>
      <c r="F39" s="2"/>
      <c r="G39" s="1"/>
      <c r="H39" s="60"/>
      <c r="I39" s="60"/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2"/>
      <c r="AO39" s="2"/>
      <c r="AP39" s="54">
        <v>0</v>
      </c>
      <c r="AQ39" s="55">
        <v>0</v>
      </c>
      <c r="AR39" s="2"/>
      <c r="AS39" s="2"/>
      <c r="AT39" s="55">
        <v>0</v>
      </c>
      <c r="AU39" s="55">
        <v>0</v>
      </c>
      <c r="AV39" s="55">
        <v>0</v>
      </c>
      <c r="AW39" s="2"/>
      <c r="AX39" s="2"/>
      <c r="AY39" s="56">
        <v>0</v>
      </c>
      <c r="AZ39" s="57">
        <v>0</v>
      </c>
      <c r="BA39" s="2"/>
      <c r="BB39" s="2"/>
      <c r="BC39" s="27">
        <v>0</v>
      </c>
      <c r="BD39" s="27">
        <v>0</v>
      </c>
      <c r="BE39" s="27">
        <v>0</v>
      </c>
      <c r="BF39" s="2"/>
      <c r="BG39" s="2"/>
      <c r="BH39" s="58">
        <v>0</v>
      </c>
      <c r="BI39" s="59">
        <v>0</v>
      </c>
      <c r="BJ39" s="2"/>
      <c r="BK39" s="2"/>
    </row>
    <row r="40" spans="1:63" x14ac:dyDescent="0.3">
      <c r="A40" s="1"/>
      <c r="B40" s="2"/>
      <c r="C40" s="1"/>
      <c r="D40" s="1"/>
      <c r="E40" s="88" t="s">
        <v>33</v>
      </c>
      <c r="F40" s="2"/>
      <c r="G40" s="1"/>
      <c r="H40" s="60"/>
      <c r="I40" s="60"/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2"/>
      <c r="AO40" s="2"/>
      <c r="AP40" s="54">
        <v>0</v>
      </c>
      <c r="AQ40" s="55">
        <v>0</v>
      </c>
      <c r="AR40" s="2"/>
      <c r="AS40" s="2"/>
      <c r="AT40" s="55">
        <v>0</v>
      </c>
      <c r="AU40" s="55">
        <v>0</v>
      </c>
      <c r="AV40" s="55">
        <v>0</v>
      </c>
      <c r="AW40" s="2"/>
      <c r="AX40" s="2"/>
      <c r="AY40" s="56">
        <v>0</v>
      </c>
      <c r="AZ40" s="57">
        <v>0</v>
      </c>
      <c r="BA40" s="2"/>
      <c r="BB40" s="2"/>
      <c r="BC40" s="27">
        <v>0</v>
      </c>
      <c r="BD40" s="27">
        <v>0</v>
      </c>
      <c r="BE40" s="27">
        <v>0</v>
      </c>
      <c r="BF40" s="2"/>
      <c r="BG40" s="2"/>
      <c r="BH40" s="58">
        <v>0</v>
      </c>
      <c r="BI40" s="59">
        <v>0</v>
      </c>
      <c r="BJ40" s="2"/>
      <c r="BK40" s="2"/>
    </row>
    <row r="41" spans="1:63" x14ac:dyDescent="0.3">
      <c r="A41" s="1"/>
      <c r="B41" s="2"/>
      <c r="C41" s="1"/>
      <c r="D41" s="1"/>
      <c r="E41" s="88" t="s">
        <v>34</v>
      </c>
      <c r="F41" s="2"/>
      <c r="G41" s="1"/>
      <c r="H41" s="60"/>
      <c r="I41" s="60"/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2"/>
      <c r="AO41" s="2"/>
      <c r="AP41" s="54">
        <v>0</v>
      </c>
      <c r="AQ41" s="55">
        <v>0</v>
      </c>
      <c r="AR41" s="2"/>
      <c r="AS41" s="2"/>
      <c r="AT41" s="55">
        <v>0</v>
      </c>
      <c r="AU41" s="55">
        <v>0</v>
      </c>
      <c r="AV41" s="55">
        <v>0</v>
      </c>
      <c r="AW41" s="2"/>
      <c r="AX41" s="2"/>
      <c r="AY41" s="56">
        <v>0</v>
      </c>
      <c r="AZ41" s="57">
        <v>0</v>
      </c>
      <c r="BA41" s="2"/>
      <c r="BB41" s="2"/>
      <c r="BC41" s="27">
        <v>0</v>
      </c>
      <c r="BD41" s="27">
        <v>0</v>
      </c>
      <c r="BE41" s="27">
        <v>0</v>
      </c>
      <c r="BF41" s="2"/>
      <c r="BG41" s="2"/>
      <c r="BH41" s="58">
        <v>0</v>
      </c>
      <c r="BI41" s="59">
        <v>0</v>
      </c>
      <c r="BJ41" s="2"/>
      <c r="BK41" s="2"/>
    </row>
    <row r="42" spans="1:63" x14ac:dyDescent="0.3">
      <c r="A42" s="1"/>
      <c r="B42" s="2"/>
      <c r="C42" s="1"/>
      <c r="D42" s="1"/>
      <c r="E42" s="81" t="s">
        <v>35</v>
      </c>
      <c r="F42" s="81"/>
      <c r="G42" s="81"/>
      <c r="H42" s="81"/>
      <c r="I42" s="81"/>
      <c r="J42" s="10">
        <v>6.5488565097170187E-2</v>
      </c>
      <c r="K42" s="10">
        <v>5.3580646344524023E-2</v>
      </c>
      <c r="L42" s="10">
        <v>3.8549140708915165E-2</v>
      </c>
      <c r="M42" s="10">
        <v>3.9731627443159126E-2</v>
      </c>
      <c r="N42" s="10">
        <v>4.7906895650775813E-2</v>
      </c>
      <c r="O42" s="10">
        <v>6.0249460991445923E-2</v>
      </c>
      <c r="P42" s="10">
        <v>6.995739976660835E-2</v>
      </c>
      <c r="Q42" s="10">
        <v>8.5399029858351128E-2</v>
      </c>
      <c r="R42" s="10">
        <v>9.9906250252760218E-2</v>
      </c>
      <c r="S42" s="10">
        <v>7.6915576360906984E-2</v>
      </c>
      <c r="T42" s="10">
        <v>8.6891171068206818E-2</v>
      </c>
      <c r="U42" s="10">
        <v>0.10467567683537311</v>
      </c>
      <c r="V42" s="10">
        <v>0.12098809950694756</v>
      </c>
      <c r="W42" s="10">
        <v>0.12171367118035245</v>
      </c>
      <c r="X42" s="10">
        <v>0.14699814957908075</v>
      </c>
      <c r="Y42" s="689">
        <v>0.12972828771532802</v>
      </c>
      <c r="Z42" s="10">
        <v>0.14534255899073278</v>
      </c>
      <c r="AA42" s="10">
        <v>0.21326834790987259</v>
      </c>
      <c r="AB42" s="10">
        <v>0.12095038617005924</v>
      </c>
      <c r="AC42" s="10">
        <v>0.1458053904182347</v>
      </c>
      <c r="AD42" s="10">
        <v>0.20607352999584799</v>
      </c>
      <c r="AE42" s="10">
        <v>0.21502327231976121</v>
      </c>
      <c r="AF42" s="10">
        <v>0.19376069909599614</v>
      </c>
      <c r="AG42" s="10">
        <v>0.17861432151749432</v>
      </c>
      <c r="AH42" s="10">
        <v>0.11513691629079333</v>
      </c>
      <c r="AI42" s="10">
        <v>9.9202760438340934E-2</v>
      </c>
      <c r="AJ42" s="10">
        <v>9.9182739417071508E-2</v>
      </c>
      <c r="AK42" s="10">
        <v>9.3799545203015811E-2</v>
      </c>
      <c r="AL42" s="10">
        <v>9.7455145165273302E-2</v>
      </c>
      <c r="AM42" s="10">
        <v>0.10077987873100669</v>
      </c>
      <c r="AN42" s="2"/>
      <c r="AO42" s="2"/>
      <c r="AP42" s="54">
        <v>3.3247335657333871E-3</v>
      </c>
      <c r="AQ42" s="55">
        <v>3.4115526277191437E-2</v>
      </c>
      <c r="AR42" s="2"/>
      <c r="AS42" s="2"/>
      <c r="AT42" s="55">
        <v>8.7453711740473148E-3</v>
      </c>
      <c r="AU42" s="55">
        <v>8.5118990937947479E-3</v>
      </c>
      <c r="AV42" s="55">
        <v>9.5216607484713903E-3</v>
      </c>
      <c r="AW42" s="2"/>
      <c r="AX42" s="2"/>
      <c r="AY42" s="56">
        <v>1.0097616546766424E-3</v>
      </c>
      <c r="AZ42" s="57">
        <v>0.11862942024451016</v>
      </c>
      <c r="BA42" s="2"/>
      <c r="BB42" s="2"/>
      <c r="BC42" s="27">
        <v>105.86856117721875</v>
      </c>
      <c r="BD42" s="27">
        <v>104.56560640050783</v>
      </c>
      <c r="BE42" s="27">
        <v>118.56456321294904</v>
      </c>
      <c r="BF42" s="2"/>
      <c r="BG42" s="2"/>
      <c r="BH42" s="58">
        <v>13.998956812441207</v>
      </c>
      <c r="BI42" s="59">
        <v>0.13387725940040282</v>
      </c>
      <c r="BJ42" s="2"/>
      <c r="BK42" s="2"/>
    </row>
    <row r="43" spans="1:63" x14ac:dyDescent="0.3">
      <c r="A43" s="1"/>
      <c r="B43" s="2"/>
      <c r="C43" s="89" t="s">
        <v>22</v>
      </c>
      <c r="D43" s="90" t="s">
        <v>36</v>
      </c>
      <c r="E43" s="90"/>
      <c r="F43" s="90"/>
      <c r="G43" s="90"/>
      <c r="H43" s="90"/>
      <c r="I43" s="90"/>
      <c r="J43" s="94">
        <v>12.005310375933947</v>
      </c>
      <c r="K43" s="94">
        <v>8.2933342458348669</v>
      </c>
      <c r="L43" s="94">
        <v>6.8453726618842978</v>
      </c>
      <c r="M43" s="94">
        <v>6.806667750299165</v>
      </c>
      <c r="N43" s="94">
        <v>7.2685691695473968</v>
      </c>
      <c r="O43" s="94">
        <v>7.3282394458064424</v>
      </c>
      <c r="P43" s="94">
        <v>10.213356174460278</v>
      </c>
      <c r="Q43" s="94">
        <v>11.718122890043826</v>
      </c>
      <c r="R43" s="94">
        <v>12.896191796416902</v>
      </c>
      <c r="S43" s="94">
        <v>8.2537474203997192</v>
      </c>
      <c r="T43" s="94">
        <v>8.6650830891057105</v>
      </c>
      <c r="U43" s="94">
        <v>9.8593270182464607</v>
      </c>
      <c r="V43" s="94">
        <v>12.009255317631718</v>
      </c>
      <c r="W43" s="94">
        <v>9.3280451188557603</v>
      </c>
      <c r="X43" s="94">
        <v>8.2948648285272828</v>
      </c>
      <c r="Y43" s="94">
        <v>8.6986493454807885</v>
      </c>
      <c r="Z43" s="94">
        <v>8.157204082625972</v>
      </c>
      <c r="AA43" s="94">
        <v>6.4071408075155576</v>
      </c>
      <c r="AB43" s="94">
        <v>8.0283112422405143</v>
      </c>
      <c r="AC43" s="94">
        <v>9.8983686248092351</v>
      </c>
      <c r="AD43" s="94">
        <v>9.0424276796023442</v>
      </c>
      <c r="AE43" s="94">
        <v>9.108585754957355</v>
      </c>
      <c r="AF43" s="94">
        <v>8.7631492707705547</v>
      </c>
      <c r="AG43" s="94">
        <v>7.4976444600969865</v>
      </c>
      <c r="AH43" s="94">
        <v>9.4549452109312799</v>
      </c>
      <c r="AI43" s="94">
        <v>10.101077840199753</v>
      </c>
      <c r="AJ43" s="94">
        <v>9.8520874306037438</v>
      </c>
      <c r="AK43" s="94">
        <v>10.7256219703258</v>
      </c>
      <c r="AL43" s="94">
        <v>11.449283419762223</v>
      </c>
      <c r="AM43" s="94">
        <v>10.584275305879379</v>
      </c>
      <c r="AN43" s="2"/>
      <c r="AO43" s="2"/>
      <c r="AP43" s="95">
        <v>-0.86500811388284404</v>
      </c>
      <c r="AQ43" s="96">
        <v>-7.5551288422975246E-2</v>
      </c>
      <c r="AR43" s="2"/>
      <c r="AS43" s="2"/>
      <c r="AT43" s="97">
        <v>1</v>
      </c>
      <c r="AU43" s="98">
        <v>1</v>
      </c>
      <c r="AV43" s="96">
        <v>1</v>
      </c>
      <c r="AW43" s="2"/>
      <c r="AX43" s="2"/>
      <c r="AY43" s="99">
        <v>0</v>
      </c>
      <c r="AZ43" s="100">
        <v>0</v>
      </c>
      <c r="BA43" s="2"/>
      <c r="BB43" s="2"/>
      <c r="BC43" s="101">
        <v>12105.668138065237</v>
      </c>
      <c r="BD43" s="102">
        <v>12284.63886240582</v>
      </c>
      <c r="BE43" s="103">
        <v>12452.08859515221</v>
      </c>
      <c r="BF43" s="2"/>
      <c r="BG43" s="2"/>
      <c r="BH43" s="104">
        <v>167.44973274639051</v>
      </c>
      <c r="BI43" s="105">
        <v>1.3630822576219974E-2</v>
      </c>
      <c r="BJ43" s="2"/>
      <c r="BK43" s="2"/>
    </row>
    <row r="44" spans="1:63" x14ac:dyDescent="0.3">
      <c r="A44" s="1"/>
      <c r="B44" s="2"/>
      <c r="C44" s="91"/>
      <c r="D44" s="92" t="s">
        <v>37</v>
      </c>
      <c r="E44" s="93"/>
      <c r="F44" s="93"/>
      <c r="G44" s="93"/>
      <c r="H44" s="93"/>
      <c r="I44" s="93"/>
      <c r="J44" s="682">
        <v>3.1699321438480178E-2</v>
      </c>
      <c r="K44" s="682">
        <v>2.9599071316641128E-2</v>
      </c>
      <c r="L44" s="682">
        <v>3.3908239969271864E-2</v>
      </c>
      <c r="M44" s="682">
        <v>3.1145631236711633E-2</v>
      </c>
      <c r="N44" s="682">
        <v>2.7924088763335263E-2</v>
      </c>
      <c r="O44" s="682">
        <v>8.1234954710922291E-2</v>
      </c>
      <c r="P44" s="682">
        <v>5.3192601747836653E-2</v>
      </c>
      <c r="Q44" s="682">
        <v>4.0477804434355058E-2</v>
      </c>
      <c r="R44" s="682">
        <v>6.9521088219971966E-2</v>
      </c>
      <c r="S44" s="682">
        <v>5.7311708864953848E-2</v>
      </c>
      <c r="T44" s="682">
        <v>6.5339521941786508E-2</v>
      </c>
      <c r="U44" s="682">
        <v>5.0234802018585684E-2</v>
      </c>
      <c r="V44" s="682">
        <v>3.7307683837111291E-2</v>
      </c>
      <c r="W44" s="682">
        <v>3.8938528776767768E-2</v>
      </c>
      <c r="X44" s="682">
        <v>5.1216255495697631E-2</v>
      </c>
      <c r="Y44" s="682">
        <v>5.505940720463532E-2</v>
      </c>
      <c r="Z44" s="682">
        <v>5.5601343585114656E-2</v>
      </c>
      <c r="AA44" s="682">
        <v>8.4603143457493896E-2</v>
      </c>
      <c r="AB44" s="682">
        <v>5.0996630037624079E-2</v>
      </c>
      <c r="AC44" s="682">
        <v>6.207750921617719E-2</v>
      </c>
      <c r="AD44" s="682">
        <v>6.0180772185490589E-2</v>
      </c>
      <c r="AE44" s="682">
        <v>6.7702290296785997E-2</v>
      </c>
      <c r="AF44" s="682">
        <v>6.5740246158610544E-2</v>
      </c>
      <c r="AG44" s="682">
        <v>8.3821518844693438E-2</v>
      </c>
      <c r="AH44" s="682">
        <v>7.1923933081859792E-2</v>
      </c>
      <c r="AI44" s="682">
        <v>6.9195913144535742E-2</v>
      </c>
      <c r="AJ44" s="682">
        <v>7.5080191577495736E-2</v>
      </c>
      <c r="AK44" s="682">
        <v>7.3776361091218837E-2</v>
      </c>
      <c r="AL44" s="682">
        <v>7.8380664847375672E-2</v>
      </c>
      <c r="AM44" s="682">
        <v>8.6584213495298573E-2</v>
      </c>
      <c r="AN44" s="1"/>
      <c r="AO44" s="1"/>
      <c r="AP44" s="106"/>
      <c r="AQ44" s="107"/>
      <c r="AR44" s="1"/>
      <c r="AS44" s="1"/>
      <c r="AT44" s="108"/>
      <c r="AU44" s="109"/>
      <c r="AV44" s="107"/>
      <c r="AW44" s="1"/>
      <c r="AX44" s="1"/>
      <c r="AY44" s="110"/>
      <c r="AZ44" s="111"/>
      <c r="BA44" s="1"/>
      <c r="BB44" s="1"/>
      <c r="BC44" s="112"/>
      <c r="BD44" s="113"/>
      <c r="BE44" s="114"/>
      <c r="BF44" s="1"/>
      <c r="BG44" s="1"/>
      <c r="BH44" s="115"/>
      <c r="BI44" s="116"/>
      <c r="BJ44" s="1"/>
      <c r="BK44" s="1"/>
    </row>
    <row r="45" spans="1:63" x14ac:dyDescent="0.3">
      <c r="A45" s="1"/>
      <c r="B45" s="2"/>
      <c r="C45" s="2" t="s">
        <v>38</v>
      </c>
      <c r="D45" s="2" t="s">
        <v>39</v>
      </c>
      <c r="E45" s="2"/>
      <c r="F45" s="2"/>
      <c r="G45" s="2"/>
      <c r="H45" s="2"/>
      <c r="I45" s="2"/>
      <c r="J45" s="10">
        <v>-11.044754260388679</v>
      </c>
      <c r="K45" s="10">
        <v>-7.6156386822139437</v>
      </c>
      <c r="L45" s="10">
        <v>-5.6714345385146521</v>
      </c>
      <c r="M45" s="10">
        <v>-5.8791601156761111</v>
      </c>
      <c r="N45" s="10">
        <v>-6.2679243367634019</v>
      </c>
      <c r="O45" s="10">
        <v>-6.2297174440894629</v>
      </c>
      <c r="P45" s="10">
        <v>-9.8750135429690555</v>
      </c>
      <c r="Q45" s="10">
        <v>-11.112657236319176</v>
      </c>
      <c r="R45" s="10">
        <v>-11.851807817365632</v>
      </c>
      <c r="S45" s="10">
        <v>-7.134917257248965</v>
      </c>
      <c r="T45" s="10">
        <v>-7.8651065574105017</v>
      </c>
      <c r="U45" s="10">
        <v>-9.2369663778835651</v>
      </c>
      <c r="V45" s="10">
        <v>-11.708325966749523</v>
      </c>
      <c r="W45" s="10">
        <v>-8.4263993009669598</v>
      </c>
      <c r="X45" s="10">
        <v>-7.0838937992896245</v>
      </c>
      <c r="Y45" s="10">
        <v>-7.5191900680856083</v>
      </c>
      <c r="Z45" s="10">
        <v>-7.1190672883731825</v>
      </c>
      <c r="AA45" s="10">
        <v>-5.3995708419804407</v>
      </c>
      <c r="AB45" s="10">
        <v>-7.1533293020066377</v>
      </c>
      <c r="AC45" s="10">
        <v>-9.5886199455670749</v>
      </c>
      <c r="AD45" s="10">
        <v>-8.1167453764122932</v>
      </c>
      <c r="AE45" s="10">
        <v>-8.0992162186848677</v>
      </c>
      <c r="AF45" s="10">
        <v>-7.6201525630650178</v>
      </c>
      <c r="AG45" s="10">
        <v>-6.3539489827676494</v>
      </c>
      <c r="AH45" s="10">
        <v>-8.1158652908596434</v>
      </c>
      <c r="AI45" s="10">
        <v>-8.7281679151061162</v>
      </c>
      <c r="AJ45" s="10">
        <v>-8.2789766429562821</v>
      </c>
      <c r="AK45" s="10">
        <v>-9.1979902625025947</v>
      </c>
      <c r="AL45" s="10">
        <v>-9.8128347638197884</v>
      </c>
      <c r="AM45" s="10">
        <v>-8.9446999512758651</v>
      </c>
      <c r="AN45" s="2"/>
      <c r="AO45" s="2"/>
      <c r="AP45" s="54">
        <v>0.86813481254392322</v>
      </c>
      <c r="AQ45" s="55">
        <v>8.8469319359657614E-2</v>
      </c>
      <c r="AR45" s="2"/>
      <c r="AS45" s="2"/>
      <c r="AT45" s="55">
        <v>-0.85757173690722543</v>
      </c>
      <c r="AU45" s="55">
        <v>-0.85706977494173864</v>
      </c>
      <c r="AV45" s="55">
        <v>-0.84509328156905006</v>
      </c>
      <c r="AW45" s="2"/>
      <c r="AX45" s="2"/>
      <c r="AY45" s="56">
        <v>1.1976493372688579E-2</v>
      </c>
      <c r="AZ45" s="57">
        <v>1.3973767040732138E-2</v>
      </c>
      <c r="BA45" s="2"/>
      <c r="BB45" s="2"/>
      <c r="BC45" s="27">
        <v>-10381.478851583064</v>
      </c>
      <c r="BD45" s="27">
        <v>-10528.792665042691</v>
      </c>
      <c r="BE45" s="27">
        <v>-10523.176413265724</v>
      </c>
      <c r="BF45" s="2"/>
      <c r="BG45" s="2"/>
      <c r="BH45" s="58">
        <v>5.6162517769662372</v>
      </c>
      <c r="BI45" s="59">
        <v>5.334184037656197E-4</v>
      </c>
      <c r="BJ45" s="2"/>
      <c r="BK45" s="2"/>
    </row>
    <row r="46" spans="1:63" x14ac:dyDescent="0.3">
      <c r="A46" s="1"/>
      <c r="B46" s="2"/>
      <c r="C46" s="2" t="s">
        <v>38</v>
      </c>
      <c r="D46" s="2" t="s">
        <v>40</v>
      </c>
      <c r="E46" s="2"/>
      <c r="F46" s="2"/>
      <c r="G46" s="2"/>
      <c r="H46" s="2"/>
      <c r="I46" s="2"/>
      <c r="J46" s="10">
        <v>-0.74220654011334886</v>
      </c>
      <c r="K46" s="10">
        <v>-0.29287466939516194</v>
      </c>
      <c r="L46" s="10">
        <v>-0.14610215589995379</v>
      </c>
      <c r="M46" s="10">
        <v>-0.16475286198643802</v>
      </c>
      <c r="N46" s="10">
        <v>-0.16283298697644527</v>
      </c>
      <c r="O46" s="10">
        <v>-0.14919895290116464</v>
      </c>
      <c r="P46" s="10">
        <v>-0.35897120738517913</v>
      </c>
      <c r="Q46" s="10">
        <v>-0.37767643126464939</v>
      </c>
      <c r="R46" s="10">
        <v>-0.27760371051886623</v>
      </c>
      <c r="S46" s="10">
        <v>-0.16651851544599761</v>
      </c>
      <c r="T46" s="10">
        <v>-0.2305420915139389</v>
      </c>
      <c r="U46" s="10">
        <v>-0.19864337876218308</v>
      </c>
      <c r="V46" s="10">
        <v>-0.29110780326800051</v>
      </c>
      <c r="W46" s="10">
        <v>-0.20163920427074936</v>
      </c>
      <c r="X46" s="10">
        <v>-0.1554755864587723</v>
      </c>
      <c r="Y46" s="10">
        <v>-0.14770325406270118</v>
      </c>
      <c r="Z46" s="10">
        <v>-0.16842223541780227</v>
      </c>
      <c r="AA46" s="10">
        <v>-0.12015009264749479</v>
      </c>
      <c r="AB46" s="10">
        <v>-0.13509755124873674</v>
      </c>
      <c r="AC46" s="10">
        <v>-0.18225672216933805</v>
      </c>
      <c r="AD46" s="10">
        <v>-0.11109834729413239</v>
      </c>
      <c r="AE46" s="10">
        <v>-9.4396795363842906E-2</v>
      </c>
      <c r="AF46" s="10">
        <v>-9.4548101592767775E-2</v>
      </c>
      <c r="AG46" s="10">
        <v>-0.12565679792949813</v>
      </c>
      <c r="AH46" s="10">
        <v>-0.16554792551074554</v>
      </c>
      <c r="AI46" s="10">
        <v>-0.18216837460119298</v>
      </c>
      <c r="AJ46" s="10">
        <v>-0.13446780534351149</v>
      </c>
      <c r="AK46" s="10">
        <v>-0.12083789340803762</v>
      </c>
      <c r="AL46" s="10">
        <v>-8.34334250537975E-2</v>
      </c>
      <c r="AM46" s="10">
        <v>-9.0753287977766967E-2</v>
      </c>
      <c r="AN46" s="2"/>
      <c r="AO46" s="2"/>
      <c r="AP46" s="54">
        <v>-7.3198629239694668E-3</v>
      </c>
      <c r="AQ46" s="55">
        <v>-8.7732978949979001E-2</v>
      </c>
      <c r="AR46" s="2"/>
      <c r="AS46" s="2"/>
      <c r="AT46" s="55">
        <v>-1.1266283087578096E-2</v>
      </c>
      <c r="AU46" s="55">
        <v>-7.2872180725114966E-3</v>
      </c>
      <c r="AV46" s="55">
        <v>-8.5743506621898911E-3</v>
      </c>
      <c r="AW46" s="2"/>
      <c r="AX46" s="2"/>
      <c r="AY46" s="56">
        <v>-1.2871325896783945E-3</v>
      </c>
      <c r="AZ46" s="57">
        <v>-0.17662880084975854</v>
      </c>
      <c r="BA46" s="2"/>
      <c r="BB46" s="2"/>
      <c r="BC46" s="27">
        <v>-136.3858842077174</v>
      </c>
      <c r="BD46" s="27">
        <v>-89.520842332400747</v>
      </c>
      <c r="BE46" s="27">
        <v>-106.76857409149055</v>
      </c>
      <c r="BF46" s="2"/>
      <c r="BG46" s="2"/>
      <c r="BH46" s="58">
        <v>-17.247731759089802</v>
      </c>
      <c r="BI46" s="59">
        <v>-0.19266721927221234</v>
      </c>
      <c r="BJ46" s="2"/>
      <c r="BK46" s="2"/>
    </row>
    <row r="47" spans="1:63" x14ac:dyDescent="0.3">
      <c r="A47" s="1"/>
      <c r="B47" s="2"/>
      <c r="C47" s="2" t="s">
        <v>38</v>
      </c>
      <c r="D47" s="117" t="s">
        <v>41</v>
      </c>
      <c r="E47" s="117"/>
      <c r="F47" s="117"/>
      <c r="G47" s="117"/>
      <c r="H47" s="117"/>
      <c r="I47" s="117"/>
      <c r="J47" s="10">
        <v>-0.96030670288078746</v>
      </c>
      <c r="K47" s="10">
        <v>-0.73218946118650896</v>
      </c>
      <c r="L47" s="10">
        <v>-0.43929495550099784</v>
      </c>
      <c r="M47" s="10">
        <v>-0.39261417830075773</v>
      </c>
      <c r="N47" s="10">
        <v>-0.40588058927566584</v>
      </c>
      <c r="O47" s="10">
        <v>-0.36753546532000358</v>
      </c>
      <c r="P47" s="10">
        <v>-0.61311031924647896</v>
      </c>
      <c r="Q47" s="10">
        <v>-0.56533119739121496</v>
      </c>
      <c r="R47" s="10">
        <v>-0.5951926295142973</v>
      </c>
      <c r="S47" s="10">
        <v>-0.25858186971636266</v>
      </c>
      <c r="T47" s="10">
        <v>-0.30566647618269993</v>
      </c>
      <c r="U47" s="10">
        <v>-0.37402416378905368</v>
      </c>
      <c r="V47" s="10">
        <v>-0.55699507762519851</v>
      </c>
      <c r="W47" s="10">
        <v>-0.5288310999194199</v>
      </c>
      <c r="X47" s="10">
        <v>-0.35286303252864548</v>
      </c>
      <c r="Y47" s="10">
        <v>-0.31422991864843264</v>
      </c>
      <c r="Z47" s="10">
        <v>-0.29973731991277935</v>
      </c>
      <c r="AA47" s="10">
        <v>-0.22891560554402601</v>
      </c>
      <c r="AB47" s="10">
        <v>-0.1943143316009821</v>
      </c>
      <c r="AC47" s="10">
        <v>-0.36925014262275679</v>
      </c>
      <c r="AD47" s="10">
        <v>-0.15578142299346676</v>
      </c>
      <c r="AE47" s="10">
        <v>-0.13306187882278372</v>
      </c>
      <c r="AF47" s="10">
        <v>-0.10249116659492041</v>
      </c>
      <c r="AG47" s="10">
        <v>-8.8661523719040791E-2</v>
      </c>
      <c r="AH47" s="10">
        <v>-0.20031647486070575</v>
      </c>
      <c r="AI47" s="10">
        <v>-0.28472636114578992</v>
      </c>
      <c r="AJ47" s="10">
        <v>-0.26515200034698133</v>
      </c>
      <c r="AK47" s="10">
        <v>-0.30987054195199559</v>
      </c>
      <c r="AL47" s="10">
        <v>-0.26348400712597464</v>
      </c>
      <c r="AM47" s="10">
        <v>-0.19731372396867203</v>
      </c>
      <c r="AN47" s="2"/>
      <c r="AO47" s="2"/>
      <c r="AP47" s="80">
        <v>6.6170283157302612E-2</v>
      </c>
      <c r="AQ47" s="82">
        <v>0.25113586163757506</v>
      </c>
      <c r="AR47" s="2"/>
      <c r="AS47" s="2"/>
      <c r="AT47" s="82">
        <v>-2.8890682778985075E-2</v>
      </c>
      <c r="AU47" s="82">
        <v>-2.3013143920534256E-2</v>
      </c>
      <c r="AV47" s="82">
        <v>-1.864215718756557E-2</v>
      </c>
      <c r="AW47" s="2"/>
      <c r="AX47" s="2"/>
      <c r="AY47" s="83">
        <v>4.3709867329686861E-3</v>
      </c>
      <c r="AZ47" s="84">
        <v>0.18993435873264258</v>
      </c>
      <c r="BA47" s="2"/>
      <c r="BB47" s="2"/>
      <c r="BC47" s="85">
        <v>-349.74101800450973</v>
      </c>
      <c r="BD47" s="85">
        <v>-282.70816215233327</v>
      </c>
      <c r="BE47" s="85">
        <v>-232.13379290432005</v>
      </c>
      <c r="BF47" s="2"/>
      <c r="BG47" s="2"/>
      <c r="BH47" s="86">
        <v>50.574369248013227</v>
      </c>
      <c r="BI47" s="87">
        <v>0.17889249770143512</v>
      </c>
      <c r="BJ47" s="2"/>
      <c r="BK47" s="2"/>
    </row>
    <row r="48" spans="1:63" x14ac:dyDescent="0.3">
      <c r="A48" s="1"/>
      <c r="B48" s="2"/>
      <c r="C48" s="62"/>
      <c r="D48" s="62" t="s">
        <v>42</v>
      </c>
      <c r="E48" s="62"/>
      <c r="F48" s="62"/>
      <c r="G48" s="62"/>
      <c r="H48" s="62"/>
      <c r="I48" s="62"/>
      <c r="J48" s="72">
        <v>-1.1225173200243199</v>
      </c>
      <c r="K48" s="72">
        <v>-0.59284355875595518</v>
      </c>
      <c r="L48" s="72">
        <v>0.35642647307042841</v>
      </c>
      <c r="M48" s="72">
        <v>0.15814263063422307</v>
      </c>
      <c r="N48" s="72">
        <v>0.2289630858590006</v>
      </c>
      <c r="O48" s="72">
        <v>-1.3521615995068903E-2</v>
      </c>
      <c r="P48" s="72">
        <v>-1.1770138826373091</v>
      </c>
      <c r="Q48" s="72">
        <v>-0.81186586161214747</v>
      </c>
      <c r="R48" s="72">
        <v>-0.72496964856227208</v>
      </c>
      <c r="S48" s="72">
        <v>0.22069340878558119</v>
      </c>
      <c r="T48" s="72">
        <v>-0.30240442262945555</v>
      </c>
      <c r="U48" s="72">
        <v>-0.44558824298644406</v>
      </c>
      <c r="V48" s="72">
        <v>-0.99521103052035698</v>
      </c>
      <c r="W48" s="72">
        <v>-0.19204483959292129</v>
      </c>
      <c r="X48" s="72">
        <v>0.2778004938901113</v>
      </c>
      <c r="Y48" s="72">
        <v>0.23858362824088586</v>
      </c>
      <c r="Z48" s="72">
        <v>0.11642573203022166</v>
      </c>
      <c r="AA48" s="72">
        <v>0.11644001445299446</v>
      </c>
      <c r="AB48" s="72">
        <v>0.13615323913671967</v>
      </c>
      <c r="AC48" s="72">
        <v>-0.85622425508164857</v>
      </c>
      <c r="AD48" s="72">
        <v>0.11462225271252824</v>
      </c>
      <c r="AE48" s="72">
        <v>0.16523874511056771</v>
      </c>
      <c r="AF48" s="72">
        <v>0.36986584933274452</v>
      </c>
      <c r="AG48" s="72">
        <v>0.30091320927796739</v>
      </c>
      <c r="AH48" s="72">
        <v>0.29317867305651335</v>
      </c>
      <c r="AI48" s="72">
        <v>0.20706188444999757</v>
      </c>
      <c r="AJ48" s="72">
        <v>0.43379437022900241</v>
      </c>
      <c r="AK48" s="72">
        <v>0.30562591305250586</v>
      </c>
      <c r="AL48" s="72">
        <v>0.39212877729566409</v>
      </c>
      <c r="AM48" s="72">
        <v>0.4350771898797981</v>
      </c>
      <c r="AN48" s="2"/>
      <c r="AO48" s="2"/>
      <c r="AP48" s="73">
        <v>4.294841258413401E-2</v>
      </c>
      <c r="AQ48" s="74">
        <v>0.1095262961324336</v>
      </c>
      <c r="AR48" s="2"/>
      <c r="AS48" s="2"/>
      <c r="AT48" s="74">
        <v>2.8494936134992477E-2</v>
      </c>
      <c r="AU48" s="74">
        <v>3.4249198217839887E-2</v>
      </c>
      <c r="AV48" s="74">
        <v>4.1105997085895941E-2</v>
      </c>
      <c r="AW48" s="2"/>
      <c r="AX48" s="2"/>
      <c r="AY48" s="75">
        <v>6.8567988680560549E-3</v>
      </c>
      <c r="AZ48" s="76">
        <v>0.20020319379285359</v>
      </c>
      <c r="BA48" s="2"/>
      <c r="BB48" s="2"/>
      <c r="BC48" s="77">
        <v>344.95024046558223</v>
      </c>
      <c r="BD48" s="77">
        <v>420.739031433116</v>
      </c>
      <c r="BE48" s="77">
        <v>511.85551750564485</v>
      </c>
      <c r="BF48" s="2"/>
      <c r="BG48" s="2"/>
      <c r="BH48" s="78">
        <v>91.116486072528858</v>
      </c>
      <c r="BI48" s="79">
        <v>0.21656295058285663</v>
      </c>
      <c r="BJ48" s="2"/>
      <c r="BK48" s="2"/>
    </row>
    <row r="49" spans="1:63" x14ac:dyDescent="0.3">
      <c r="A49" s="1"/>
      <c r="B49" s="2"/>
      <c r="C49" s="62"/>
      <c r="D49" s="118" t="s">
        <v>43</v>
      </c>
      <c r="E49" s="62"/>
      <c r="F49" s="62"/>
      <c r="G49" s="62"/>
      <c r="H49" s="62"/>
      <c r="I49" s="62"/>
      <c r="J49" s="683">
        <v>-9.6562704773756655E-2</v>
      </c>
      <c r="K49" s="683">
        <v>-7.3664752332537956E-2</v>
      </c>
      <c r="L49" s="683">
        <v>5.3895744947801007E-2</v>
      </c>
      <c r="M49" s="683">
        <v>2.3980371383510252E-2</v>
      </c>
      <c r="N49" s="683">
        <v>3.2405323467242536E-2</v>
      </c>
      <c r="O49" s="683">
        <v>-2.0082810159021461E-3</v>
      </c>
      <c r="P49" s="683">
        <v>-0.12171706316427676</v>
      </c>
      <c r="Q49" s="683">
        <v>-7.220565410048041E-2</v>
      </c>
      <c r="R49" s="683">
        <v>-6.0415977505681936E-2</v>
      </c>
      <c r="S49" s="683">
        <v>2.8364169718348806E-2</v>
      </c>
      <c r="T49" s="683">
        <v>-3.7338900716233546E-2</v>
      </c>
      <c r="U49" s="683">
        <v>-4.7585013821490031E-2</v>
      </c>
      <c r="V49" s="683">
        <v>-8.6081851087212641E-2</v>
      </c>
      <c r="W49" s="683">
        <v>-2.1422040543458944E-2</v>
      </c>
      <c r="X49" s="683">
        <v>3.529851742559155E-2</v>
      </c>
      <c r="Y49" s="683">
        <v>2.9025807372717111E-2</v>
      </c>
      <c r="Z49" s="683">
        <v>1.5113055902463111E-2</v>
      </c>
      <c r="AA49" s="683">
        <v>1.9853110759683896E-2</v>
      </c>
      <c r="AB49" s="683">
        <v>1.7870471955609736E-2</v>
      </c>
      <c r="AC49" s="683">
        <v>-9.2226760242643854E-2</v>
      </c>
      <c r="AD49" s="683">
        <v>1.3487751924055937E-2</v>
      </c>
      <c r="AE49" s="683">
        <v>1.9458363821730232E-2</v>
      </c>
      <c r="AF49" s="683">
        <v>4.5176895505430921E-2</v>
      </c>
      <c r="AG49" s="683">
        <v>4.3806274806445604E-2</v>
      </c>
      <c r="AH49" s="683">
        <v>3.3411023897377767E-2</v>
      </c>
      <c r="AI49" s="683">
        <v>2.2022882559417461E-2</v>
      </c>
      <c r="AJ49" s="683">
        <v>4.7604890840549009E-2</v>
      </c>
      <c r="AK49" s="683">
        <v>3.0764639270666243E-2</v>
      </c>
      <c r="AL49" s="683">
        <v>3.7161978825203432E-2</v>
      </c>
      <c r="AM49" s="683">
        <v>4.5002503452664336E-2</v>
      </c>
      <c r="AN49" s="2"/>
      <c r="AO49" s="2"/>
      <c r="AP49" s="73"/>
      <c r="AQ49" s="74"/>
      <c r="AR49" s="2"/>
      <c r="AS49" s="2"/>
      <c r="AT49" s="74"/>
      <c r="AU49" s="74"/>
      <c r="AV49" s="74"/>
      <c r="AW49" s="2"/>
      <c r="AX49" s="2"/>
      <c r="AY49" s="75"/>
      <c r="AZ49" s="76"/>
      <c r="BA49" s="2"/>
      <c r="BB49" s="2"/>
      <c r="BC49" s="77"/>
      <c r="BD49" s="77"/>
      <c r="BE49" s="77"/>
      <c r="BF49" s="2"/>
      <c r="BG49" s="2"/>
      <c r="BH49" s="78"/>
      <c r="BI49" s="79"/>
      <c r="BJ49" s="2"/>
      <c r="BK49" s="2"/>
    </row>
    <row r="50" spans="1:63" x14ac:dyDescent="0.3">
      <c r="A50" s="1"/>
      <c r="B50" s="2"/>
      <c r="C50" s="2" t="s">
        <v>38</v>
      </c>
      <c r="D50" s="2" t="s">
        <v>44</v>
      </c>
      <c r="E50" s="117"/>
      <c r="F50" s="117"/>
      <c r="G50" s="117"/>
      <c r="H50" s="117"/>
      <c r="I50" s="117"/>
      <c r="J50" s="119">
        <v>-8.7095111093679525E-2</v>
      </c>
      <c r="K50" s="119">
        <v>-6.1160754068611357E-2</v>
      </c>
      <c r="L50" s="119">
        <v>-9.8451916142396845E-2</v>
      </c>
      <c r="M50" s="119">
        <v>-0.11073836258476262</v>
      </c>
      <c r="N50" s="119">
        <v>-0.128281586140365</v>
      </c>
      <c r="O50" s="119">
        <v>-0.24257774539643528</v>
      </c>
      <c r="P50" s="119">
        <v>-0.19890789364007663</v>
      </c>
      <c r="Q50" s="119">
        <v>-0.30809393050035661</v>
      </c>
      <c r="R50" s="119">
        <v>-0.26508594653617501</v>
      </c>
      <c r="S50" s="119">
        <v>-0.21476468752468988</v>
      </c>
      <c r="T50" s="119">
        <v>-0.23408674843871177</v>
      </c>
      <c r="U50" s="119">
        <v>-0.14976804519727843</v>
      </c>
      <c r="V50" s="119">
        <v>-0.15440653803838475</v>
      </c>
      <c r="W50" s="119">
        <v>-0.12543800362610799</v>
      </c>
      <c r="X50" s="119">
        <v>-0.12967414163305441</v>
      </c>
      <c r="Y50" s="119">
        <v>-7.3949006028209696E-2</v>
      </c>
      <c r="Z50" s="119">
        <v>-9.6096561794252799E-2</v>
      </c>
      <c r="AA50" s="119">
        <v>-8.6094835828639193E-2</v>
      </c>
      <c r="AB50" s="119">
        <v>-9.4124200591886864E-2</v>
      </c>
      <c r="AC50" s="119">
        <v>-9.433399168212013E-2</v>
      </c>
      <c r="AD50" s="119">
        <v>-9.9319524832553852E-2</v>
      </c>
      <c r="AE50" s="119">
        <v>-0.12567768646494823</v>
      </c>
      <c r="AF50" s="119">
        <v>-9.7354383125269131E-2</v>
      </c>
      <c r="AG50" s="119">
        <v>-0.11859503014021758</v>
      </c>
      <c r="AH50" s="119">
        <v>-0.13806845317060229</v>
      </c>
      <c r="AI50" s="119">
        <v>-0.1499846771396865</v>
      </c>
      <c r="AJ50" s="119">
        <v>-0.1790088462873004</v>
      </c>
      <c r="AK50" s="119">
        <v>-0.13526313550529162</v>
      </c>
      <c r="AL50" s="119">
        <v>-0.16189701202949161</v>
      </c>
      <c r="AM50" s="119">
        <v>-0.12478747608907499</v>
      </c>
      <c r="AN50" s="2"/>
      <c r="AO50" s="2"/>
      <c r="AP50" s="80">
        <v>3.7109535940416619E-2</v>
      </c>
      <c r="AQ50" s="82">
        <v>0.22921692917752332</v>
      </c>
      <c r="AR50" s="2"/>
      <c r="AS50" s="2"/>
      <c r="AT50" s="82">
        <v>-1.2611216009618776E-2</v>
      </c>
      <c r="AU50" s="82">
        <v>-1.4140361985453747E-2</v>
      </c>
      <c r="AV50" s="82">
        <v>-1.1789893259839692E-2</v>
      </c>
      <c r="AW50" s="2"/>
      <c r="AX50" s="2"/>
      <c r="AY50" s="83">
        <v>2.3504687256140546E-3</v>
      </c>
      <c r="AZ50" s="84">
        <v>0.16622408450589823</v>
      </c>
      <c r="BA50" s="2"/>
      <c r="BB50" s="2"/>
      <c r="BC50" s="85">
        <v>-152.66719582990024</v>
      </c>
      <c r="BD50" s="85">
        <v>-173.709240374991</v>
      </c>
      <c r="BE50" s="85">
        <v>-146.80879539891174</v>
      </c>
      <c r="BF50" s="2"/>
      <c r="BG50" s="2"/>
      <c r="BH50" s="86">
        <v>26.900444976079257</v>
      </c>
      <c r="BI50" s="87">
        <v>0.1548590329334727</v>
      </c>
      <c r="BJ50" s="2"/>
      <c r="BK50" s="2"/>
    </row>
    <row r="51" spans="1:63" x14ac:dyDescent="0.3">
      <c r="A51" s="1"/>
      <c r="B51" s="2"/>
      <c r="C51" s="2"/>
      <c r="D51" s="2"/>
      <c r="E51" s="81" t="s">
        <v>45</v>
      </c>
      <c r="F51" s="81"/>
      <c r="G51" s="81"/>
      <c r="H51" s="81"/>
      <c r="I51" s="81"/>
      <c r="J51" s="10">
        <v>-5.6152634675347597E-2</v>
      </c>
      <c r="K51" s="10">
        <v>-3.4492530743836743E-2</v>
      </c>
      <c r="L51" s="10">
        <v>-4.4252376476906566E-2</v>
      </c>
      <c r="M51" s="10">
        <v>-7.1156429996011156E-2</v>
      </c>
      <c r="N51" s="10">
        <v>-9.698140525765736E-2</v>
      </c>
      <c r="O51" s="10">
        <v>-8.8842656910234019E-2</v>
      </c>
      <c r="P51" s="10">
        <v>-4.280708510460951E-2</v>
      </c>
      <c r="Q51" s="10">
        <v>-5.3469878732293863E-2</v>
      </c>
      <c r="R51" s="10">
        <v>-4.566525053585152E-2</v>
      </c>
      <c r="S51" s="10">
        <v>-2.4372114245081677E-2</v>
      </c>
      <c r="T51" s="10">
        <v>-2.9332093146659077E-2</v>
      </c>
      <c r="U51" s="10">
        <v>-1.6980515314358069E-2</v>
      </c>
      <c r="V51" s="10">
        <v>-2.5367996414164051E-2</v>
      </c>
      <c r="W51" s="10">
        <v>-2.4053783239323123E-2</v>
      </c>
      <c r="X51" s="10">
        <v>-1.376748138783538E-2</v>
      </c>
      <c r="Y51" s="10">
        <v>-1.0448526112487547E-2</v>
      </c>
      <c r="Z51" s="10">
        <v>-1.0959459933027035E-2</v>
      </c>
      <c r="AA51" s="10">
        <v>-1.6499379261784755E-2</v>
      </c>
      <c r="AB51" s="10">
        <v>-1.0377360329146809E-2</v>
      </c>
      <c r="AC51" s="10">
        <v>-1.8904409196478428E-2</v>
      </c>
      <c r="AD51" s="10">
        <v>-2.352409777761727E-2</v>
      </c>
      <c r="AE51" s="10">
        <v>-2.1466382055250172E-2</v>
      </c>
      <c r="AF51" s="10">
        <v>-1.2793310374515726E-2</v>
      </c>
      <c r="AG51" s="10">
        <v>-2.6958573581444156E-2</v>
      </c>
      <c r="AH51" s="10">
        <v>-3.4078578535420539E-2</v>
      </c>
      <c r="AI51" s="10">
        <v>-2.8494364683035095E-2</v>
      </c>
      <c r="AJ51" s="10">
        <v>-3.3037845246356681E-2</v>
      </c>
      <c r="AK51" s="10">
        <v>-3.1060999861658736E-2</v>
      </c>
      <c r="AL51" s="10">
        <v>-4.3868730377112197E-2</v>
      </c>
      <c r="AM51" s="10">
        <v>-3.3611746129137032E-2</v>
      </c>
      <c r="AN51" s="2"/>
      <c r="AO51" s="2"/>
      <c r="AP51" s="80">
        <v>1.0256984247975165E-2</v>
      </c>
      <c r="AQ51" s="82">
        <v>0.23381082971406397</v>
      </c>
      <c r="AR51" s="2"/>
      <c r="AS51" s="2"/>
      <c r="AT51" s="82">
        <v>-2.8959625789156196E-3</v>
      </c>
      <c r="AU51" s="82">
        <v>-3.8315699567181521E-3</v>
      </c>
      <c r="AV51" s="82">
        <v>-3.1756303722056717E-3</v>
      </c>
      <c r="AW51" s="2"/>
      <c r="AX51" s="2"/>
      <c r="AY51" s="83">
        <v>6.5593958451248043E-4</v>
      </c>
      <c r="AZ51" s="84">
        <v>0.17119342512913721</v>
      </c>
      <c r="BA51" s="2"/>
      <c r="BB51" s="2"/>
      <c r="BC51" s="85">
        <v>-35.057561920608052</v>
      </c>
      <c r="BD51" s="85">
        <v>-47.069453194326393</v>
      </c>
      <c r="BE51" s="85">
        <v>-39.543230740161214</v>
      </c>
      <c r="BF51" s="2"/>
      <c r="BG51" s="2"/>
      <c r="BH51" s="86">
        <v>7.526222454165179</v>
      </c>
      <c r="BI51" s="87">
        <v>0.15989610975706781</v>
      </c>
      <c r="BJ51" s="2"/>
      <c r="BK51" s="2"/>
    </row>
    <row r="52" spans="1:63" x14ac:dyDescent="0.3">
      <c r="A52" s="1"/>
      <c r="B52" s="2"/>
      <c r="C52" s="1"/>
      <c r="D52" s="1"/>
      <c r="E52" s="81" t="s">
        <v>46</v>
      </c>
      <c r="F52" s="81"/>
      <c r="G52" s="81"/>
      <c r="H52" s="81"/>
      <c r="I52" s="81"/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2"/>
      <c r="AO52" s="2"/>
      <c r="AP52" s="80">
        <v>0</v>
      </c>
      <c r="AQ52" s="82">
        <v>0</v>
      </c>
      <c r="AR52" s="2"/>
      <c r="AS52" s="2"/>
      <c r="AT52" s="82">
        <v>0</v>
      </c>
      <c r="AU52" s="82">
        <v>0</v>
      </c>
      <c r="AV52" s="82">
        <v>0</v>
      </c>
      <c r="AW52" s="2"/>
      <c r="AX52" s="2"/>
      <c r="AY52" s="83">
        <v>0</v>
      </c>
      <c r="AZ52" s="84">
        <v>0</v>
      </c>
      <c r="BA52" s="2"/>
      <c r="BB52" s="2"/>
      <c r="BC52" s="85">
        <v>0</v>
      </c>
      <c r="BD52" s="85">
        <v>0</v>
      </c>
      <c r="BE52" s="85">
        <v>0</v>
      </c>
      <c r="BF52" s="2"/>
      <c r="BG52" s="2"/>
      <c r="BH52" s="86">
        <v>0</v>
      </c>
      <c r="BI52" s="87">
        <v>0</v>
      </c>
      <c r="BJ52" s="2"/>
      <c r="BK52" s="2"/>
    </row>
    <row r="53" spans="1:63" x14ac:dyDescent="0.3">
      <c r="A53" s="1"/>
      <c r="B53" s="2"/>
      <c r="C53" s="1"/>
      <c r="D53" s="1"/>
      <c r="E53" s="88" t="s">
        <v>47</v>
      </c>
      <c r="F53" s="81"/>
      <c r="G53" s="81"/>
      <c r="H53" s="81"/>
      <c r="I53" s="81"/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-4.8849912767351372E-2</v>
      </c>
      <c r="P53" s="10">
        <v>-3.7157385179628251E-2</v>
      </c>
      <c r="Q53" s="10">
        <v>-9.350537450320999E-2</v>
      </c>
      <c r="R53" s="10">
        <v>6.7172010353055298E-2</v>
      </c>
      <c r="S53" s="10">
        <v>-1.230655171051589E-2</v>
      </c>
      <c r="T53" s="10">
        <v>-1.3101008204416502E-2</v>
      </c>
      <c r="U53" s="10">
        <v>2.59075213011585E-2</v>
      </c>
      <c r="V53" s="10">
        <v>-1.4917597082433478E-2</v>
      </c>
      <c r="W53" s="10">
        <v>-1.6938440773569704E-2</v>
      </c>
      <c r="X53" s="10">
        <v>-1.5402755202375933E-2</v>
      </c>
      <c r="Y53" s="10">
        <v>-1.4028377455666321E-2</v>
      </c>
      <c r="Z53" s="10">
        <v>-1.7403465462191424E-2</v>
      </c>
      <c r="AA53" s="10">
        <v>-1.1868612881707673E-2</v>
      </c>
      <c r="AB53" s="10">
        <v>-2.2648693518117512E-2</v>
      </c>
      <c r="AC53" s="10">
        <v>-1.6926017679995686E-2</v>
      </c>
      <c r="AD53" s="10">
        <v>-2.1710622664331741E-2</v>
      </c>
      <c r="AE53" s="10">
        <v>-2.1163505701122437E-2</v>
      </c>
      <c r="AF53" s="10">
        <v>-2.2097527335342211E-2</v>
      </c>
      <c r="AG53" s="10">
        <v>-2.2825199842746662E-2</v>
      </c>
      <c r="AH53" s="10">
        <v>-2.4777966635712391E-2</v>
      </c>
      <c r="AI53" s="10">
        <v>-2.8204360868358994E-2</v>
      </c>
      <c r="AJ53" s="10">
        <v>-2.9466557945870921E-2</v>
      </c>
      <c r="AK53" s="10">
        <v>-2.957018399391298E-2</v>
      </c>
      <c r="AL53" s="10">
        <v>-3.1016920661798411E-2</v>
      </c>
      <c r="AM53" s="10">
        <v>-3.2777271086728982E-2</v>
      </c>
      <c r="AN53" s="2"/>
      <c r="AO53" s="2"/>
      <c r="AP53" s="80">
        <v>-1.7603504249305707E-3</v>
      </c>
      <c r="AQ53" s="82">
        <v>-5.6754519383953012E-2</v>
      </c>
      <c r="AR53" s="2"/>
      <c r="AS53" s="2"/>
      <c r="AT53" s="82">
        <v>-2.7569668291241071E-3</v>
      </c>
      <c r="AU53" s="82">
        <v>-2.7090709107839141E-3</v>
      </c>
      <c r="AV53" s="82">
        <v>-3.0967893539694479E-3</v>
      </c>
      <c r="AW53" s="2"/>
      <c r="AX53" s="2"/>
      <c r="AY53" s="83">
        <v>-3.8771844318553385E-4</v>
      </c>
      <c r="AZ53" s="84">
        <v>-0.14311860263315926</v>
      </c>
      <c r="BA53" s="2"/>
      <c r="BB53" s="2"/>
      <c r="BC53" s="85">
        <v>-33.374925501030454</v>
      </c>
      <c r="BD53" s="85">
        <v>-33.279957791629194</v>
      </c>
      <c r="BE53" s="85">
        <v>-38.561495396151749</v>
      </c>
      <c r="BF53" s="2"/>
      <c r="BG53" s="2"/>
      <c r="BH53" s="86">
        <v>-5.2815376045225548</v>
      </c>
      <c r="BI53" s="87">
        <v>-0.15870024948922873</v>
      </c>
      <c r="BJ53" s="2"/>
      <c r="BK53" s="2"/>
    </row>
    <row r="54" spans="1:63" x14ac:dyDescent="0.3">
      <c r="A54" s="1"/>
      <c r="B54" s="2"/>
      <c r="C54" s="1"/>
      <c r="D54" s="1"/>
      <c r="E54" s="30" t="s">
        <v>48</v>
      </c>
      <c r="F54" s="1"/>
      <c r="G54" s="1"/>
      <c r="H54" s="1"/>
      <c r="I54" s="1"/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2"/>
      <c r="AO54" s="2"/>
      <c r="AP54" s="54">
        <v>0</v>
      </c>
      <c r="AQ54" s="55">
        <v>0</v>
      </c>
      <c r="AR54" s="2"/>
      <c r="AS54" s="2"/>
      <c r="AT54" s="55">
        <v>0</v>
      </c>
      <c r="AU54" s="55">
        <v>0</v>
      </c>
      <c r="AV54" s="55">
        <v>0</v>
      </c>
      <c r="AW54" s="2"/>
      <c r="AX54" s="2"/>
      <c r="AY54" s="56">
        <v>0</v>
      </c>
      <c r="AZ54" s="57">
        <v>0</v>
      </c>
      <c r="BA54" s="2"/>
      <c r="BB54" s="2"/>
      <c r="BC54" s="27">
        <v>0</v>
      </c>
      <c r="BD54" s="27">
        <v>0</v>
      </c>
      <c r="BE54" s="27">
        <v>0</v>
      </c>
      <c r="BF54" s="2"/>
      <c r="BG54" s="2"/>
      <c r="BH54" s="58">
        <v>0</v>
      </c>
      <c r="BI54" s="59">
        <v>0</v>
      </c>
      <c r="BJ54" s="2"/>
      <c r="BK54" s="2"/>
    </row>
    <row r="55" spans="1:63" x14ac:dyDescent="0.3">
      <c r="A55" s="1"/>
      <c r="B55" s="2"/>
      <c r="C55" s="1"/>
      <c r="D55" s="1"/>
      <c r="E55" s="30" t="s">
        <v>49</v>
      </c>
      <c r="F55" s="1"/>
      <c r="G55" s="1"/>
      <c r="H55" s="1"/>
      <c r="I55" s="1"/>
      <c r="J55" s="10">
        <v>-3.0942476418331928E-2</v>
      </c>
      <c r="K55" s="10">
        <v>-2.6625388521013926E-2</v>
      </c>
      <c r="L55" s="10">
        <v>-5.4199539665490272E-2</v>
      </c>
      <c r="M55" s="10">
        <v>-3.9581932588751464E-2</v>
      </c>
      <c r="N55" s="10">
        <v>-3.130018088270764E-2</v>
      </c>
      <c r="O55" s="10">
        <v>-7.0138915799237395E-2</v>
      </c>
      <c r="P55" s="10">
        <v>-5.8267527298491217E-2</v>
      </c>
      <c r="Q55" s="10">
        <v>-7.8465168653826578E-2</v>
      </c>
      <c r="R55" s="10">
        <v>-0.19219441096776796</v>
      </c>
      <c r="S55" s="10">
        <v>-7.9886195385952541E-2</v>
      </c>
      <c r="T55" s="10">
        <v>-0.10404559982040085</v>
      </c>
      <c r="U55" s="10">
        <v>0.35828100598159257</v>
      </c>
      <c r="V55" s="10">
        <v>-1.4874279776700215E-2</v>
      </c>
      <c r="W55" s="10">
        <v>-6.4148690572119263E-3</v>
      </c>
      <c r="X55" s="10">
        <v>-2.2340591575863381E-2</v>
      </c>
      <c r="Y55" s="10">
        <v>-1.1186970093056831E-2</v>
      </c>
      <c r="Z55" s="10">
        <v>-8.4954676427069636E-3</v>
      </c>
      <c r="AA55" s="10">
        <v>-9.0904221019863507E-3</v>
      </c>
      <c r="AB55" s="10">
        <v>-1.1645808069871519E-2</v>
      </c>
      <c r="AC55" s="10">
        <v>-1.1044315215238645E-2</v>
      </c>
      <c r="AD55" s="10">
        <v>-9.5981495188749155E-3</v>
      </c>
      <c r="AE55" s="10">
        <v>-9.4917871818133437E-3</v>
      </c>
      <c r="AF55" s="10">
        <v>-1.2341551442100737E-2</v>
      </c>
      <c r="AG55" s="10">
        <v>-1.3136209212423006E-2</v>
      </c>
      <c r="AH55" s="10">
        <v>-7.292771623772884E-3</v>
      </c>
      <c r="AI55" s="10">
        <v>-7.9223453322236088E-3</v>
      </c>
      <c r="AJ55" s="10">
        <v>-9.6267557251908404E-3</v>
      </c>
      <c r="AK55" s="10">
        <v>-7.0715743238569558E-3</v>
      </c>
      <c r="AL55" s="10">
        <v>-1.1252599922390374E-2</v>
      </c>
      <c r="AM55" s="10">
        <v>-7.8520121268993368E-3</v>
      </c>
      <c r="AN55" s="2"/>
      <c r="AO55" s="2"/>
      <c r="AP55" s="54">
        <v>3.4005877954910377E-3</v>
      </c>
      <c r="AQ55" s="55">
        <v>0.30220462994730335</v>
      </c>
      <c r="AR55" s="2"/>
      <c r="AS55" s="2"/>
      <c r="AT55" s="55">
        <v>-6.5931601387981327E-4</v>
      </c>
      <c r="AU55" s="55">
        <v>-9.8282132687602455E-4</v>
      </c>
      <c r="AV55" s="55">
        <v>-7.4185637655680423E-4</v>
      </c>
      <c r="AW55" s="2"/>
      <c r="AX55" s="2"/>
      <c r="AY55" s="56">
        <v>2.4096495031922032E-4</v>
      </c>
      <c r="AZ55" s="57">
        <v>0.24517676176721409</v>
      </c>
      <c r="BA55" s="2"/>
      <c r="BB55" s="2"/>
      <c r="BC55" s="27">
        <v>-7.9814608621410335</v>
      </c>
      <c r="BD55" s="27">
        <v>-12.073605066942461</v>
      </c>
      <c r="BE55" s="27">
        <v>-9.2376613257639271</v>
      </c>
      <c r="BF55" s="2"/>
      <c r="BG55" s="2"/>
      <c r="BH55" s="58">
        <v>2.835943741178534</v>
      </c>
      <c r="BI55" s="59">
        <v>0.23488790013045482</v>
      </c>
      <c r="BJ55" s="2"/>
      <c r="BK55" s="2"/>
    </row>
    <row r="56" spans="1:63" x14ac:dyDescent="0.3">
      <c r="A56" s="1"/>
      <c r="B56" s="2"/>
      <c r="C56" s="1"/>
      <c r="D56" s="1"/>
      <c r="E56" s="30" t="s">
        <v>50</v>
      </c>
      <c r="F56" s="60"/>
      <c r="G56" s="2"/>
      <c r="H56" s="2"/>
      <c r="I56" s="2"/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-2.2585818124358063E-2</v>
      </c>
      <c r="T56" s="10">
        <v>-9.7010898404016506E-3</v>
      </c>
      <c r="U56" s="10">
        <v>-0.43280946678133109</v>
      </c>
      <c r="V56" s="10">
        <v>-3.863889002078155E-3</v>
      </c>
      <c r="W56" s="10">
        <v>-6.6679290894440003E-4</v>
      </c>
      <c r="X56" s="10">
        <v>-7.0257259245881266E-3</v>
      </c>
      <c r="Y56" s="10">
        <v>-6.3790553853957342E-4</v>
      </c>
      <c r="Z56" s="10">
        <v>0</v>
      </c>
      <c r="AA56" s="10">
        <v>-4.3609175807883885E-5</v>
      </c>
      <c r="AB56" s="10">
        <v>0</v>
      </c>
      <c r="AC56" s="10">
        <v>0</v>
      </c>
      <c r="AD56" s="10">
        <v>0</v>
      </c>
      <c r="AE56" s="10">
        <v>0</v>
      </c>
      <c r="AF56" s="10">
        <v>-2.9325871717608004E-5</v>
      </c>
      <c r="AG56" s="10">
        <v>0</v>
      </c>
      <c r="AH56" s="10">
        <v>-8.0443751658264783E-4</v>
      </c>
      <c r="AI56" s="10">
        <v>-9.933572617561383E-4</v>
      </c>
      <c r="AJ56" s="10">
        <v>0</v>
      </c>
      <c r="AK56" s="10">
        <v>-8.7092757833575393E-5</v>
      </c>
      <c r="AL56" s="10">
        <v>0</v>
      </c>
      <c r="AM56" s="10">
        <v>-1.406667990038618E-3</v>
      </c>
      <c r="AN56" s="2"/>
      <c r="AO56" s="2"/>
      <c r="AP56" s="54">
        <v>-1.406667990038618E-3</v>
      </c>
      <c r="AQ56" s="55">
        <v>0</v>
      </c>
      <c r="AR56" s="2"/>
      <c r="AS56" s="2"/>
      <c r="AT56" s="55">
        <v>-8.1200659574364867E-6</v>
      </c>
      <c r="AU56" s="55">
        <v>0</v>
      </c>
      <c r="AV56" s="55">
        <v>-1.3290168191838688E-4</v>
      </c>
      <c r="AW56" s="2"/>
      <c r="AX56" s="2"/>
      <c r="AY56" s="56">
        <v>-1.3290168191838688E-4</v>
      </c>
      <c r="AZ56" s="57">
        <v>0</v>
      </c>
      <c r="BA56" s="2"/>
      <c r="BB56" s="2"/>
      <c r="BC56" s="27">
        <v>-9.8298823739927085E-2</v>
      </c>
      <c r="BD56" s="27">
        <v>0</v>
      </c>
      <c r="BE56" s="27">
        <v>-1.6549035176924918</v>
      </c>
      <c r="BF56" s="2"/>
      <c r="BG56" s="2"/>
      <c r="BH56" s="58">
        <v>-1.6549035176924918</v>
      </c>
      <c r="BI56" s="59">
        <v>0</v>
      </c>
      <c r="BJ56" s="2"/>
      <c r="BK56" s="2"/>
    </row>
    <row r="57" spans="1:63" x14ac:dyDescent="0.3">
      <c r="A57" s="1"/>
      <c r="B57" s="2"/>
      <c r="C57" s="1"/>
      <c r="D57" s="1"/>
      <c r="E57" s="30" t="s">
        <v>51</v>
      </c>
      <c r="F57" s="2"/>
      <c r="G57" s="2"/>
      <c r="H57" s="60"/>
      <c r="I57" s="60"/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2"/>
      <c r="AO57" s="2"/>
      <c r="AP57" s="54">
        <v>0</v>
      </c>
      <c r="AQ57" s="55">
        <v>0</v>
      </c>
      <c r="AR57" s="2"/>
      <c r="AS57" s="2"/>
      <c r="AT57" s="55">
        <v>0</v>
      </c>
      <c r="AU57" s="55">
        <v>0</v>
      </c>
      <c r="AV57" s="55">
        <v>0</v>
      </c>
      <c r="AW57" s="2"/>
      <c r="AX57" s="2"/>
      <c r="AY57" s="56">
        <v>0</v>
      </c>
      <c r="AZ57" s="57">
        <v>0</v>
      </c>
      <c r="BA57" s="2"/>
      <c r="BB57" s="2"/>
      <c r="BC57" s="27">
        <v>0</v>
      </c>
      <c r="BD57" s="27">
        <v>0</v>
      </c>
      <c r="BE57" s="27">
        <v>0</v>
      </c>
      <c r="BF57" s="2"/>
      <c r="BG57" s="2"/>
      <c r="BH57" s="58">
        <v>0</v>
      </c>
      <c r="BI57" s="59">
        <v>0</v>
      </c>
      <c r="BJ57" s="2"/>
      <c r="BK57" s="2"/>
    </row>
    <row r="58" spans="1:63" x14ac:dyDescent="0.3">
      <c r="A58" s="1"/>
      <c r="B58" s="2"/>
      <c r="C58" s="1"/>
      <c r="D58" s="1"/>
      <c r="E58" s="1" t="s">
        <v>52</v>
      </c>
      <c r="F58" s="30"/>
      <c r="G58" s="1"/>
      <c r="H58" s="1"/>
      <c r="I58" s="1"/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2"/>
      <c r="AO58" s="2"/>
      <c r="AP58" s="54">
        <v>0</v>
      </c>
      <c r="AQ58" s="55">
        <v>0</v>
      </c>
      <c r="AR58" s="2"/>
      <c r="AS58" s="2"/>
      <c r="AT58" s="55">
        <v>0</v>
      </c>
      <c r="AU58" s="55">
        <v>0</v>
      </c>
      <c r="AV58" s="55">
        <v>0</v>
      </c>
      <c r="AW58" s="2"/>
      <c r="AX58" s="2"/>
      <c r="AY58" s="56">
        <v>0</v>
      </c>
      <c r="AZ58" s="57">
        <v>0</v>
      </c>
      <c r="BA58" s="2"/>
      <c r="BB58" s="2"/>
      <c r="BC58" s="27">
        <v>0</v>
      </c>
      <c r="BD58" s="27">
        <v>0</v>
      </c>
      <c r="BE58" s="27">
        <v>0</v>
      </c>
      <c r="BF58" s="2"/>
      <c r="BG58" s="2"/>
      <c r="BH58" s="58">
        <v>0</v>
      </c>
      <c r="BI58" s="59">
        <v>0</v>
      </c>
      <c r="BJ58" s="2"/>
      <c r="BK58" s="2"/>
    </row>
    <row r="59" spans="1:63" x14ac:dyDescent="0.3">
      <c r="A59" s="120"/>
      <c r="B59" s="121"/>
      <c r="C59" s="1"/>
      <c r="D59" s="1"/>
      <c r="E59" s="88" t="s">
        <v>32</v>
      </c>
      <c r="F59" s="2"/>
      <c r="G59" s="2"/>
      <c r="H59" s="60"/>
      <c r="I59" s="60"/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2"/>
      <c r="AO59" s="2"/>
      <c r="AP59" s="54">
        <v>0</v>
      </c>
      <c r="AQ59" s="55">
        <v>0</v>
      </c>
      <c r="AR59" s="2"/>
      <c r="AS59" s="2"/>
      <c r="AT59" s="55">
        <v>0</v>
      </c>
      <c r="AU59" s="55">
        <v>0</v>
      </c>
      <c r="AV59" s="55">
        <v>0</v>
      </c>
      <c r="AW59" s="2"/>
      <c r="AX59" s="2"/>
      <c r="AY59" s="56">
        <v>0</v>
      </c>
      <c r="AZ59" s="57">
        <v>0</v>
      </c>
      <c r="BA59" s="2"/>
      <c r="BB59" s="2"/>
      <c r="BC59" s="27">
        <v>0</v>
      </c>
      <c r="BD59" s="27">
        <v>0</v>
      </c>
      <c r="BE59" s="27">
        <v>0</v>
      </c>
      <c r="BF59" s="2"/>
      <c r="BG59" s="2"/>
      <c r="BH59" s="58">
        <v>0</v>
      </c>
      <c r="BI59" s="59">
        <v>0</v>
      </c>
      <c r="BJ59" s="2"/>
      <c r="BK59" s="2"/>
    </row>
    <row r="60" spans="1:63" x14ac:dyDescent="0.3">
      <c r="A60" s="1"/>
      <c r="B60" s="2"/>
      <c r="C60" s="1"/>
      <c r="D60" s="1"/>
      <c r="E60" s="88" t="s">
        <v>33</v>
      </c>
      <c r="F60" s="2"/>
      <c r="G60" s="2"/>
      <c r="H60" s="60"/>
      <c r="I60" s="60"/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2"/>
      <c r="AO60" s="2"/>
      <c r="AP60" s="54">
        <v>0</v>
      </c>
      <c r="AQ60" s="55">
        <v>0</v>
      </c>
      <c r="AR60" s="2"/>
      <c r="AS60" s="2"/>
      <c r="AT60" s="55">
        <v>0</v>
      </c>
      <c r="AU60" s="55">
        <v>0</v>
      </c>
      <c r="AV60" s="55">
        <v>0</v>
      </c>
      <c r="AW60" s="2"/>
      <c r="AX60" s="2"/>
      <c r="AY60" s="56">
        <v>0</v>
      </c>
      <c r="AZ60" s="57">
        <v>0</v>
      </c>
      <c r="BA60" s="2"/>
      <c r="BB60" s="2"/>
      <c r="BC60" s="27">
        <v>0</v>
      </c>
      <c r="BD60" s="27">
        <v>0</v>
      </c>
      <c r="BE60" s="27">
        <v>0</v>
      </c>
      <c r="BF60" s="2"/>
      <c r="BG60" s="2"/>
      <c r="BH60" s="58">
        <v>0</v>
      </c>
      <c r="BI60" s="59">
        <v>0</v>
      </c>
      <c r="BJ60" s="2"/>
      <c r="BK60" s="2"/>
    </row>
    <row r="61" spans="1:63" x14ac:dyDescent="0.3">
      <c r="A61" s="1"/>
      <c r="B61" s="2"/>
      <c r="C61" s="1"/>
      <c r="D61" s="1"/>
      <c r="E61" s="88" t="s">
        <v>34</v>
      </c>
      <c r="F61" s="2"/>
      <c r="G61" s="2"/>
      <c r="H61" s="60"/>
      <c r="I61" s="60"/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2"/>
      <c r="AO61" s="2"/>
      <c r="AP61" s="54">
        <v>0</v>
      </c>
      <c r="AQ61" s="55">
        <v>0</v>
      </c>
      <c r="AR61" s="2"/>
      <c r="AS61" s="2"/>
      <c r="AT61" s="55">
        <v>0</v>
      </c>
      <c r="AU61" s="55">
        <v>0</v>
      </c>
      <c r="AV61" s="55">
        <v>0</v>
      </c>
      <c r="AW61" s="2"/>
      <c r="AX61" s="2"/>
      <c r="AY61" s="56">
        <v>0</v>
      </c>
      <c r="AZ61" s="57">
        <v>0</v>
      </c>
      <c r="BA61" s="2"/>
      <c r="BB61" s="2"/>
      <c r="BC61" s="27">
        <v>0</v>
      </c>
      <c r="BD61" s="27">
        <v>0</v>
      </c>
      <c r="BE61" s="27">
        <v>0</v>
      </c>
      <c r="BF61" s="2"/>
      <c r="BG61" s="2"/>
      <c r="BH61" s="58">
        <v>0</v>
      </c>
      <c r="BI61" s="59">
        <v>0</v>
      </c>
      <c r="BJ61" s="2"/>
      <c r="BK61" s="2"/>
    </row>
    <row r="62" spans="1:63" x14ac:dyDescent="0.3">
      <c r="A62" s="1"/>
      <c r="B62" s="2"/>
      <c r="C62" s="1"/>
      <c r="D62" s="1"/>
      <c r="E62" s="30" t="s">
        <v>53</v>
      </c>
      <c r="F62" s="1"/>
      <c r="G62" s="1"/>
      <c r="H62" s="1"/>
      <c r="I62" s="1"/>
      <c r="J62" s="10">
        <v>0</v>
      </c>
      <c r="K62" s="10">
        <v>-4.2834803760690366E-5</v>
      </c>
      <c r="L62" s="10">
        <v>0</v>
      </c>
      <c r="M62" s="10">
        <v>0</v>
      </c>
      <c r="N62" s="10">
        <v>0</v>
      </c>
      <c r="O62" s="10">
        <v>-3.4746259919612499E-2</v>
      </c>
      <c r="P62" s="10">
        <v>-6.0675896057347661E-2</v>
      </c>
      <c r="Q62" s="10">
        <v>-8.2653508611026189E-2</v>
      </c>
      <c r="R62" s="10">
        <v>-9.439829538561087E-2</v>
      </c>
      <c r="S62" s="10">
        <v>-7.5614008058781712E-2</v>
      </c>
      <c r="T62" s="10">
        <v>-7.7906957426833678E-2</v>
      </c>
      <c r="U62" s="10">
        <v>-8.4166590384340323E-2</v>
      </c>
      <c r="V62" s="10">
        <v>-9.5382775763008854E-2</v>
      </c>
      <c r="W62" s="10">
        <v>-7.7364117647058833E-2</v>
      </c>
      <c r="X62" s="10">
        <v>-7.1137587542391578E-2</v>
      </c>
      <c r="Y62" s="10">
        <v>-3.7647226828459418E-2</v>
      </c>
      <c r="Z62" s="10">
        <v>-5.923816875632737E-2</v>
      </c>
      <c r="AA62" s="10">
        <v>-4.8592812407352526E-2</v>
      </c>
      <c r="AB62" s="10">
        <v>-4.9452338674751017E-2</v>
      </c>
      <c r="AC62" s="10">
        <v>-4.7459249590407371E-2</v>
      </c>
      <c r="AD62" s="10">
        <v>-4.4486654871729925E-2</v>
      </c>
      <c r="AE62" s="10">
        <v>-7.3556011526762277E-2</v>
      </c>
      <c r="AF62" s="10">
        <v>-5.0092668101592852E-2</v>
      </c>
      <c r="AG62" s="10">
        <v>-5.5675047503603747E-2</v>
      </c>
      <c r="AH62" s="10">
        <v>-7.1114698859113826E-2</v>
      </c>
      <c r="AI62" s="10">
        <v>-8.4370248994312655E-2</v>
      </c>
      <c r="AJ62" s="10">
        <v>-0.10687768736988196</v>
      </c>
      <c r="AK62" s="10">
        <v>-6.7473284568029368E-2</v>
      </c>
      <c r="AL62" s="10">
        <v>-7.5758761068190628E-2</v>
      </c>
      <c r="AM62" s="10">
        <v>-4.9139778756271013E-2</v>
      </c>
      <c r="AN62" s="2"/>
      <c r="AO62" s="2"/>
      <c r="AP62" s="54">
        <v>2.6618982311919615E-2</v>
      </c>
      <c r="AQ62" s="55">
        <v>0.3513650690242916</v>
      </c>
      <c r="AR62" s="2"/>
      <c r="AS62" s="2"/>
      <c r="AT62" s="55">
        <v>-6.2908505217417997E-3</v>
      </c>
      <c r="AU62" s="55">
        <v>-6.6168997910756562E-3</v>
      </c>
      <c r="AV62" s="55">
        <v>-4.6427154751893813E-3</v>
      </c>
      <c r="AW62" s="2"/>
      <c r="AX62" s="2"/>
      <c r="AY62" s="56">
        <v>1.974184315886275E-3</v>
      </c>
      <c r="AZ62" s="57">
        <v>0.29835487588143567</v>
      </c>
      <c r="BA62" s="2"/>
      <c r="BB62" s="2"/>
      <c r="BC62" s="27">
        <v>-76.15494872238078</v>
      </c>
      <c r="BD62" s="27">
        <v>-81.286224322092949</v>
      </c>
      <c r="BE62" s="27">
        <v>-57.811504419142366</v>
      </c>
      <c r="BF62" s="2"/>
      <c r="BG62" s="2"/>
      <c r="BH62" s="58">
        <v>23.474719902950582</v>
      </c>
      <c r="BI62" s="59">
        <v>0.28879087568310563</v>
      </c>
      <c r="BJ62" s="2"/>
      <c r="BK62" s="2"/>
    </row>
    <row r="63" spans="1:63" x14ac:dyDescent="0.3">
      <c r="A63" s="1"/>
      <c r="B63" s="2"/>
      <c r="C63" s="62"/>
      <c r="D63" s="62" t="s">
        <v>54</v>
      </c>
      <c r="E63" s="62"/>
      <c r="F63" s="62"/>
      <c r="G63" s="62"/>
      <c r="H63" s="62"/>
      <c r="I63" s="62"/>
      <c r="J63" s="127">
        <v>0.29346508148177197</v>
      </c>
      <c r="K63" s="127">
        <v>0.18431423772659702</v>
      </c>
      <c r="L63" s="127">
        <v>0.13366262275586924</v>
      </c>
      <c r="M63" s="127">
        <v>0.10125960111687275</v>
      </c>
      <c r="N63" s="127">
        <v>7.4686584532518585E-2</v>
      </c>
      <c r="O63" s="127">
        <v>0.35273145409444528</v>
      </c>
      <c r="P63" s="127">
        <v>0.34436709385679742</v>
      </c>
      <c r="Q63" s="127">
        <v>0.1662299561805769</v>
      </c>
      <c r="R63" s="127">
        <v>0.6314713410442031</v>
      </c>
      <c r="S63" s="127">
        <v>0.25827168167812264</v>
      </c>
      <c r="T63" s="127">
        <v>0.33208563818931403</v>
      </c>
      <c r="U63" s="127">
        <v>0.34551329560082522</v>
      </c>
      <c r="V63" s="127">
        <v>0.29363096247096698</v>
      </c>
      <c r="W63" s="127">
        <v>0.23778234966544512</v>
      </c>
      <c r="X63" s="127">
        <v>0.29515777472707505</v>
      </c>
      <c r="Y63" s="127">
        <v>0.40499347041495154</v>
      </c>
      <c r="Z63" s="127">
        <v>0.35745494509773384</v>
      </c>
      <c r="AA63" s="127">
        <v>0.45596941706196281</v>
      </c>
      <c r="AB63" s="127">
        <v>0.31529261765555083</v>
      </c>
      <c r="AC63" s="127">
        <v>0.52013207784959437</v>
      </c>
      <c r="AD63" s="127">
        <v>0.44486075535736908</v>
      </c>
      <c r="AE63" s="127">
        <v>0.49099443051034419</v>
      </c>
      <c r="AF63" s="127">
        <v>0.47873720705983558</v>
      </c>
      <c r="AG63" s="127">
        <v>0.50986891626261333</v>
      </c>
      <c r="AH63" s="127">
        <v>0.54196839347306991</v>
      </c>
      <c r="AI63" s="127">
        <v>0.54896862775697031</v>
      </c>
      <c r="AJ63" s="127">
        <v>0.56068776544066645</v>
      </c>
      <c r="AK63" s="127">
        <v>0.65603422390537469</v>
      </c>
      <c r="AL63" s="127">
        <v>0.73550543443750638</v>
      </c>
      <c r="AM63" s="127">
        <v>0.79164367668820201</v>
      </c>
      <c r="AN63" s="2"/>
      <c r="AO63" s="2"/>
      <c r="AP63" s="73">
        <v>5.6138242250695303E-2</v>
      </c>
      <c r="AQ63" s="74">
        <v>7.6326074046792369E-2</v>
      </c>
      <c r="AR63" s="2"/>
      <c r="AS63" s="2"/>
      <c r="AT63" s="74">
        <v>6.1165145081600064E-2</v>
      </c>
      <c r="AU63" s="74">
        <v>6.4240302861921922E-2</v>
      </c>
      <c r="AV63" s="74">
        <v>7.4794320235458872E-2</v>
      </c>
      <c r="AW63" s="2"/>
      <c r="AX63" s="2"/>
      <c r="AY63" s="75">
        <v>1.055401737353695E-2</v>
      </c>
      <c r="AZ63" s="76">
        <v>0.16428965779040225</v>
      </c>
      <c r="BA63" s="2"/>
      <c r="BB63" s="2"/>
      <c r="BC63" s="77">
        <v>740.4449479744635</v>
      </c>
      <c r="BD63" s="77">
        <v>789.16892107028582</v>
      </c>
      <c r="BE63" s="77">
        <v>931.34550198611964</v>
      </c>
      <c r="BF63" s="2"/>
      <c r="BG63" s="2"/>
      <c r="BH63" s="78">
        <v>142.17658091583382</v>
      </c>
      <c r="BI63" s="79">
        <v>0.18015988354307119</v>
      </c>
      <c r="BJ63" s="2"/>
      <c r="BK63" s="2"/>
    </row>
    <row r="64" spans="1:63" x14ac:dyDescent="0.3">
      <c r="A64" s="1"/>
      <c r="B64" s="2"/>
      <c r="C64" s="62"/>
      <c r="D64" s="118" t="s">
        <v>55</v>
      </c>
      <c r="E64" s="62"/>
      <c r="F64" s="62"/>
      <c r="G64" s="62"/>
      <c r="H64" s="62"/>
      <c r="I64" s="62"/>
      <c r="J64" s="684">
        <v>0.77113972298505273</v>
      </c>
      <c r="K64" s="684">
        <v>0.75084731189384968</v>
      </c>
      <c r="L64" s="684">
        <v>0.57584769739241748</v>
      </c>
      <c r="M64" s="684">
        <v>0.47764421576890659</v>
      </c>
      <c r="N64" s="684">
        <v>0.36797190556980597</v>
      </c>
      <c r="O64" s="684">
        <v>0.5925180635476619</v>
      </c>
      <c r="P64" s="684">
        <v>0.63387253560753865</v>
      </c>
      <c r="Q64" s="684">
        <v>0.35045664122835096</v>
      </c>
      <c r="R64" s="684">
        <v>0.70432904822893483</v>
      </c>
      <c r="S64" s="684">
        <v>0.54598694411885618</v>
      </c>
      <c r="T64" s="684">
        <v>0.58654509833502999</v>
      </c>
      <c r="U64" s="684">
        <v>0.69761016040713342</v>
      </c>
      <c r="V64" s="684">
        <v>0.65537139667360977</v>
      </c>
      <c r="W64" s="684">
        <v>0.65465040026151777</v>
      </c>
      <c r="X64" s="684">
        <v>0.69476365442578991</v>
      </c>
      <c r="Y64" s="684">
        <v>0.84559939937382933</v>
      </c>
      <c r="Z64" s="684">
        <v>0.78812425858142232</v>
      </c>
      <c r="AA64" s="684">
        <v>0.84117226810376922</v>
      </c>
      <c r="AB64" s="684">
        <v>0.77010177306638783</v>
      </c>
      <c r="AC64" s="684">
        <v>0.84647811106313453</v>
      </c>
      <c r="AD64" s="684">
        <v>0.81748782811848564</v>
      </c>
      <c r="AE64" s="684">
        <v>0.79620014752510104</v>
      </c>
      <c r="AF64" s="684">
        <v>0.83100884514910545</v>
      </c>
      <c r="AG64" s="684">
        <v>0.81129382072110012</v>
      </c>
      <c r="AH64" s="684">
        <v>0.79696915858009709</v>
      </c>
      <c r="AI64" s="684">
        <v>0.78541531159672762</v>
      </c>
      <c r="AJ64" s="684">
        <v>0.75799693624508147</v>
      </c>
      <c r="AK64" s="684">
        <v>0.82906156087007377</v>
      </c>
      <c r="AL64" s="684">
        <v>0.81959374785875916</v>
      </c>
      <c r="AM64" s="684">
        <v>0.86383322335682045</v>
      </c>
      <c r="AN64" s="2"/>
      <c r="AO64" s="2"/>
      <c r="AP64" s="73"/>
      <c r="AQ64" s="74"/>
      <c r="AR64" s="2"/>
      <c r="AS64" s="2"/>
      <c r="AT64" s="74"/>
      <c r="AU64" s="74"/>
      <c r="AV64" s="74"/>
      <c r="AW64" s="2"/>
      <c r="AX64" s="2"/>
      <c r="AY64" s="75"/>
      <c r="AZ64" s="76"/>
      <c r="BA64" s="2"/>
      <c r="BB64" s="2"/>
      <c r="BC64" s="77"/>
      <c r="BD64" s="77"/>
      <c r="BE64" s="77"/>
      <c r="BF64" s="2"/>
      <c r="BG64" s="2"/>
      <c r="BH64" s="78"/>
      <c r="BI64" s="79"/>
      <c r="BJ64" s="2"/>
      <c r="BK64" s="2"/>
    </row>
    <row r="65" spans="1:63" ht="4.05" customHeight="1" x14ac:dyDescent="0.3">
      <c r="A65" s="1"/>
      <c r="B65" s="2"/>
      <c r="C65" s="2"/>
      <c r="D65" s="1"/>
      <c r="E65" s="2"/>
      <c r="F65" s="2"/>
      <c r="G65" s="2"/>
      <c r="H65" s="2"/>
      <c r="I65" s="2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2"/>
      <c r="AO65" s="2"/>
      <c r="AP65" s="54"/>
      <c r="AQ65" s="48"/>
      <c r="AR65" s="2"/>
      <c r="AS65" s="2"/>
      <c r="AT65" s="48"/>
      <c r="AU65" s="48"/>
      <c r="AV65" s="48"/>
      <c r="AW65" s="2"/>
      <c r="AX65" s="2"/>
      <c r="AY65" s="56"/>
      <c r="AZ65" s="128"/>
      <c r="BA65" s="2"/>
      <c r="BB65" s="2"/>
      <c r="BC65" s="27"/>
      <c r="BD65" s="27"/>
      <c r="BE65" s="27"/>
      <c r="BF65" s="2"/>
      <c r="BG65" s="2"/>
      <c r="BH65" s="58"/>
      <c r="BI65" s="53"/>
      <c r="BJ65" s="2"/>
      <c r="BK65" s="2"/>
    </row>
    <row r="66" spans="1:63" x14ac:dyDescent="0.3">
      <c r="A66" s="1"/>
      <c r="B66" s="2"/>
      <c r="C66" s="122" t="s">
        <v>22</v>
      </c>
      <c r="D66" s="122" t="s">
        <v>56</v>
      </c>
      <c r="E66" s="122"/>
      <c r="F66" s="123"/>
      <c r="G66" s="122"/>
      <c r="H66" s="122"/>
      <c r="I66" s="122"/>
      <c r="J66" s="129">
        <v>-0.82905223854254784</v>
      </c>
      <c r="K66" s="129">
        <v>-0.40852932102935907</v>
      </c>
      <c r="L66" s="129">
        <v>0.49008909582629728</v>
      </c>
      <c r="M66" s="129">
        <v>0.25940223175109561</v>
      </c>
      <c r="N66" s="129">
        <v>0.3036496703915188</v>
      </c>
      <c r="O66" s="129">
        <v>0.33920983809937599</v>
      </c>
      <c r="P66" s="129">
        <v>-0.8326467887805119</v>
      </c>
      <c r="Q66" s="129">
        <v>-0.64563590543157079</v>
      </c>
      <c r="R66" s="129">
        <v>-9.3498307518068424E-2</v>
      </c>
      <c r="S66" s="129">
        <v>0.47896509046370406</v>
      </c>
      <c r="T66" s="129">
        <v>2.9681215559858171E-2</v>
      </c>
      <c r="U66" s="129">
        <v>-0.10007494738561956</v>
      </c>
      <c r="V66" s="129">
        <v>-0.70158006804938933</v>
      </c>
      <c r="W66" s="129">
        <v>4.5737510072523274E-2</v>
      </c>
      <c r="X66" s="129">
        <v>0.57295826861718613</v>
      </c>
      <c r="Y66" s="129">
        <v>0.64357709865583668</v>
      </c>
      <c r="Z66" s="129">
        <v>0.47388067712795517</v>
      </c>
      <c r="AA66" s="129">
        <v>0.57240943151495693</v>
      </c>
      <c r="AB66" s="129">
        <v>0.45144585679227089</v>
      </c>
      <c r="AC66" s="129">
        <v>-0.33609217723205476</v>
      </c>
      <c r="AD66" s="129">
        <v>0.55948300806989804</v>
      </c>
      <c r="AE66" s="129">
        <v>0.65623317562091232</v>
      </c>
      <c r="AF66" s="129">
        <v>0.8486030563925796</v>
      </c>
      <c r="AG66" s="129">
        <v>0.81078212554058049</v>
      </c>
      <c r="AH66" s="129">
        <v>0.83514706652958304</v>
      </c>
      <c r="AI66" s="129">
        <v>0.75603051220696771</v>
      </c>
      <c r="AJ66" s="129">
        <v>0.99448213566966837</v>
      </c>
      <c r="AK66" s="129">
        <v>0.961660136957881</v>
      </c>
      <c r="AL66" s="129">
        <v>1.1276342117331704</v>
      </c>
      <c r="AM66" s="129">
        <v>1.2267208665679994</v>
      </c>
      <c r="AN66" s="2"/>
      <c r="AO66" s="2"/>
      <c r="AP66" s="130">
        <v>9.9086654834829035E-2</v>
      </c>
      <c r="AQ66" s="131">
        <v>8.7871274038886379E-2</v>
      </c>
      <c r="AR66" s="2"/>
      <c r="AS66" s="2"/>
      <c r="AT66" s="131">
        <v>8.966008121659258E-2</v>
      </c>
      <c r="AU66" s="131">
        <v>9.8489501079761801E-2</v>
      </c>
      <c r="AV66" s="131">
        <v>0.11590031732135478</v>
      </c>
      <c r="AW66" s="2"/>
      <c r="AX66" s="2"/>
      <c r="AY66" s="132">
        <v>1.7410816241592977E-2</v>
      </c>
      <c r="AZ66" s="133">
        <v>0.1767783982121385</v>
      </c>
      <c r="BA66" s="2"/>
      <c r="BB66" s="2"/>
      <c r="BC66" s="134">
        <v>1085.3951884400462</v>
      </c>
      <c r="BD66" s="134">
        <v>1209.9079525034017</v>
      </c>
      <c r="BE66" s="134">
        <v>1443.2010194917639</v>
      </c>
      <c r="BF66" s="2"/>
      <c r="BG66" s="2"/>
      <c r="BH66" s="135">
        <v>233.29306698836217</v>
      </c>
      <c r="BI66" s="136">
        <v>0.19281885576969646</v>
      </c>
      <c r="BJ66" s="2"/>
      <c r="BK66" s="2"/>
    </row>
    <row r="67" spans="1:63" x14ac:dyDescent="0.3">
      <c r="A67" s="1"/>
      <c r="B67" s="2"/>
      <c r="C67" s="124"/>
      <c r="D67" s="125" t="s">
        <v>57</v>
      </c>
      <c r="E67" s="125"/>
      <c r="F67" s="126"/>
      <c r="G67" s="125"/>
      <c r="H67" s="125"/>
      <c r="I67" s="125"/>
      <c r="J67" s="685">
        <v>-6.9057126603280519E-2</v>
      </c>
      <c r="K67" s="685">
        <v>-4.925996094207024E-2</v>
      </c>
      <c r="L67" s="685">
        <v>7.1594217003722982E-2</v>
      </c>
      <c r="M67" s="685">
        <v>3.8110018186166709E-2</v>
      </c>
      <c r="N67" s="685">
        <v>4.1775714491883498E-2</v>
      </c>
      <c r="O67" s="685">
        <v>4.6288039659169097E-2</v>
      </c>
      <c r="P67" s="685">
        <v>-8.152528655199992E-2</v>
      </c>
      <c r="Q67" s="685">
        <v>-5.5097212368384378E-2</v>
      </c>
      <c r="R67" s="685">
        <v>-7.2500711058008718E-3</v>
      </c>
      <c r="S67" s="685">
        <v>5.8030015466660395E-2</v>
      </c>
      <c r="T67" s="685">
        <v>3.4253815289059684E-3</v>
      </c>
      <c r="U67" s="685">
        <v>-1.0150281778909741E-2</v>
      </c>
      <c r="V67" s="685">
        <v>-5.8419947739752461E-2</v>
      </c>
      <c r="W67" s="685">
        <v>4.9032256480051996E-3</v>
      </c>
      <c r="X67" s="685">
        <v>6.9073852372698932E-2</v>
      </c>
      <c r="Y67" s="685">
        <v>7.3985865287258007E-2</v>
      </c>
      <c r="Z67" s="685">
        <v>5.8093517377758586E-2</v>
      </c>
      <c r="AA67" s="685">
        <v>8.9339293252853488E-2</v>
      </c>
      <c r="AB67" s="685">
        <v>5.6231733321076734E-2</v>
      </c>
      <c r="AC67" s="685">
        <v>-3.3954299942889031E-2</v>
      </c>
      <c r="AD67" s="685">
        <v>6.187309734663006E-2</v>
      </c>
      <c r="AE67" s="685">
        <v>7.2045561547659245E-2</v>
      </c>
      <c r="AF67" s="685">
        <v>9.6837681314306867E-2</v>
      </c>
      <c r="AG67" s="685">
        <v>0.1081382465993983</v>
      </c>
      <c r="AH67" s="685">
        <v>8.832912808040734E-2</v>
      </c>
      <c r="AI67" s="685">
        <v>7.4846518774279322E-2</v>
      </c>
      <c r="AJ67" s="685">
        <v>0.10094126170465031</v>
      </c>
      <c r="AK67" s="685">
        <v>8.966008121659258E-2</v>
      </c>
      <c r="AL67" s="685">
        <v>9.8489501079761801E-2</v>
      </c>
      <c r="AM67" s="685">
        <v>0.11590031732135478</v>
      </c>
      <c r="AN67" s="2"/>
      <c r="AO67" s="2"/>
      <c r="AP67" s="137"/>
      <c r="AQ67" s="138"/>
      <c r="AR67" s="2"/>
      <c r="AS67" s="2"/>
      <c r="AT67" s="138"/>
      <c r="AU67" s="138"/>
      <c r="AV67" s="138"/>
      <c r="AW67" s="2"/>
      <c r="AX67" s="2"/>
      <c r="AY67" s="139"/>
      <c r="AZ67" s="140"/>
      <c r="BA67" s="2"/>
      <c r="BB67" s="2"/>
      <c r="BC67" s="141"/>
      <c r="BD67" s="141"/>
      <c r="BE67" s="141"/>
      <c r="BF67" s="2"/>
      <c r="BG67" s="2"/>
      <c r="BH67" s="142"/>
      <c r="BI67" s="143"/>
      <c r="BJ67" s="2"/>
      <c r="BK67" s="2"/>
    </row>
    <row r="68" spans="1:63" x14ac:dyDescent="0.3">
      <c r="A68" s="1"/>
      <c r="B68" s="2"/>
      <c r="C68" s="2" t="s">
        <v>38</v>
      </c>
      <c r="D68" s="2" t="s">
        <v>58</v>
      </c>
      <c r="E68" s="2"/>
      <c r="F68" s="2"/>
      <c r="G68" s="2"/>
      <c r="H68" s="2"/>
      <c r="I68" s="2"/>
      <c r="J68" s="10">
        <v>0.32039783107454345</v>
      </c>
      <c r="K68" s="10">
        <v>-0.27191749840730511</v>
      </c>
      <c r="L68" s="10">
        <v>-0.45021532146693272</v>
      </c>
      <c r="M68" s="10">
        <v>-0.47876210410849618</v>
      </c>
      <c r="N68" s="10">
        <v>-0.79581927405739994</v>
      </c>
      <c r="O68" s="10">
        <v>-1.2223615788931259</v>
      </c>
      <c r="P68" s="10">
        <v>0.20630703509210635</v>
      </c>
      <c r="Q68" s="10">
        <v>0.17447676959135849</v>
      </c>
      <c r="R68" s="10">
        <v>0.32650367614348674</v>
      </c>
      <c r="S68" s="10">
        <v>-0.21277667298727998</v>
      </c>
      <c r="T68" s="10">
        <v>-0.85854484159782363</v>
      </c>
      <c r="U68" s="10">
        <v>-0.55584717108354953</v>
      </c>
      <c r="V68" s="10">
        <v>-0.40862778411637668</v>
      </c>
      <c r="W68" s="10">
        <v>-0.31493439564867032</v>
      </c>
      <c r="X68" s="10">
        <v>-0.10259021331246365</v>
      </c>
      <c r="Y68" s="10">
        <v>-0.12359620944614602</v>
      </c>
      <c r="Z68" s="10">
        <v>-8.6253124756638822E-2</v>
      </c>
      <c r="AA68" s="10">
        <v>-0.75496729358138182</v>
      </c>
      <c r="AB68" s="10">
        <v>0.50487911912353911</v>
      </c>
      <c r="AC68" s="10">
        <v>-0.16990537223592589</v>
      </c>
      <c r="AD68" s="10">
        <v>0.53754460869184517</v>
      </c>
      <c r="AE68" s="10">
        <v>0.54243772325097406</v>
      </c>
      <c r="AF68" s="10">
        <v>4.0251817477399809E-2</v>
      </c>
      <c r="AG68" s="10">
        <v>0.40541060313196198</v>
      </c>
      <c r="AH68" s="10">
        <v>-8.1813130140620839E-3</v>
      </c>
      <c r="AI68" s="10">
        <v>1.6778767859619917E-2</v>
      </c>
      <c r="AJ68" s="10">
        <v>-1.1546452116585703E-2</v>
      </c>
      <c r="AK68" s="10">
        <v>-3.6465943833437091E-2</v>
      </c>
      <c r="AL68" s="10">
        <v>6.8698627720745892E-4</v>
      </c>
      <c r="AM68" s="10">
        <v>5.1205236943732628E-2</v>
      </c>
      <c r="AN68" s="2"/>
      <c r="AO68" s="2"/>
      <c r="AP68" s="54">
        <v>5.0518250666525169E-2</v>
      </c>
      <c r="AQ68" s="55">
        <v>73.536040445927952</v>
      </c>
      <c r="AR68" s="2"/>
      <c r="AS68" s="2"/>
      <c r="AT68" s="55">
        <v>-3.399890834706475E-3</v>
      </c>
      <c r="AU68" s="55">
        <v>6.000255666845272E-5</v>
      </c>
      <c r="AV68" s="55">
        <v>4.8378595098796245E-3</v>
      </c>
      <c r="AW68" s="2"/>
      <c r="AX68" s="2"/>
      <c r="AY68" s="56">
        <v>4.7778569532111719E-3</v>
      </c>
      <c r="AZ68" s="57">
        <v>79.627556199171167</v>
      </c>
      <c r="BA68" s="2"/>
      <c r="BB68" s="2"/>
      <c r="BC68" s="27">
        <v>-41.157950150606197</v>
      </c>
      <c r="BD68" s="27">
        <v>0.73710973949298175</v>
      </c>
      <c r="BE68" s="27">
        <v>60.241455227920738</v>
      </c>
      <c r="BF68" s="2"/>
      <c r="BG68" s="2"/>
      <c r="BH68" s="58">
        <v>59.504345488427759</v>
      </c>
      <c r="BI68" s="59">
        <v>80.72657611247628</v>
      </c>
      <c r="BJ68" s="2"/>
      <c r="BK68" s="2"/>
    </row>
    <row r="69" spans="1:63" x14ac:dyDescent="0.3">
      <c r="A69" s="1"/>
      <c r="B69" s="2"/>
      <c r="C69" s="122" t="s">
        <v>22</v>
      </c>
      <c r="D69" s="122" t="s">
        <v>59</v>
      </c>
      <c r="E69" s="122"/>
      <c r="F69" s="123"/>
      <c r="G69" s="122"/>
      <c r="H69" s="122"/>
      <c r="I69" s="122"/>
      <c r="J69" s="129">
        <v>-0.50865440746800439</v>
      </c>
      <c r="K69" s="129">
        <v>-0.68044681943666419</v>
      </c>
      <c r="L69" s="129">
        <v>3.9873774359364567E-2</v>
      </c>
      <c r="M69" s="129">
        <v>-0.21935987235740056</v>
      </c>
      <c r="N69" s="129">
        <v>-0.49216960366588114</v>
      </c>
      <c r="O69" s="129">
        <v>-0.88315174079374992</v>
      </c>
      <c r="P69" s="129">
        <v>-0.62633975368840555</v>
      </c>
      <c r="Q69" s="129">
        <v>-0.4711591358402123</v>
      </c>
      <c r="R69" s="129">
        <v>0.23300536862541832</v>
      </c>
      <c r="S69" s="129">
        <v>0.26618841747642408</v>
      </c>
      <c r="T69" s="129">
        <v>-0.82886362603796548</v>
      </c>
      <c r="U69" s="129">
        <v>-0.65592211846916904</v>
      </c>
      <c r="V69" s="129">
        <v>-1.1102078521657659</v>
      </c>
      <c r="W69" s="129">
        <v>-0.26919688557614707</v>
      </c>
      <c r="X69" s="129">
        <v>0.47036805530472248</v>
      </c>
      <c r="Y69" s="129">
        <v>0.51998088920969066</v>
      </c>
      <c r="Z69" s="129">
        <v>0.38762755237131635</v>
      </c>
      <c r="AA69" s="129">
        <v>-0.18255786206642488</v>
      </c>
      <c r="AB69" s="129">
        <v>0.95632497591581</v>
      </c>
      <c r="AC69" s="129">
        <v>-0.5059975494679807</v>
      </c>
      <c r="AD69" s="129">
        <v>1.0970276167617432</v>
      </c>
      <c r="AE69" s="129">
        <v>1.1986708988718864</v>
      </c>
      <c r="AF69" s="129">
        <v>0.88885487386997941</v>
      </c>
      <c r="AG69" s="129">
        <v>1.2161927286725425</v>
      </c>
      <c r="AH69" s="129">
        <v>0.82696575351552093</v>
      </c>
      <c r="AI69" s="129">
        <v>0.77280928006658767</v>
      </c>
      <c r="AJ69" s="129">
        <v>0.9829356835530827</v>
      </c>
      <c r="AK69" s="129">
        <v>0.92519419312444395</v>
      </c>
      <c r="AL69" s="129">
        <v>1.1283211980103778</v>
      </c>
      <c r="AM69" s="129">
        <v>1.277926103511732</v>
      </c>
      <c r="AN69" s="2"/>
      <c r="AO69" s="2"/>
      <c r="AP69" s="130">
        <v>0.14960490550135419</v>
      </c>
      <c r="AQ69" s="131">
        <v>0.13259070711882362</v>
      </c>
      <c r="AR69" s="2"/>
      <c r="AS69" s="2"/>
      <c r="AT69" s="131">
        <v>8.6260190381886107E-2</v>
      </c>
      <c r="AU69" s="131">
        <v>9.8549503636430252E-2</v>
      </c>
      <c r="AV69" s="131">
        <v>0.1207381768312344</v>
      </c>
      <c r="AW69" s="2"/>
      <c r="AX69" s="2"/>
      <c r="AY69" s="132">
        <v>2.2188673194804151E-2</v>
      </c>
      <c r="AZ69" s="133">
        <v>0.22515256166751291</v>
      </c>
      <c r="BA69" s="2"/>
      <c r="BB69" s="2"/>
      <c r="BC69" s="134">
        <v>1044.2372382894403</v>
      </c>
      <c r="BD69" s="134">
        <v>1210.6450622428947</v>
      </c>
      <c r="BE69" s="134">
        <v>1503.4424747196847</v>
      </c>
      <c r="BF69" s="2"/>
      <c r="BG69" s="2"/>
      <c r="BH69" s="135">
        <v>292.79741247678999</v>
      </c>
      <c r="BI69" s="136">
        <v>0.24185239886440418</v>
      </c>
      <c r="BJ69" s="2"/>
      <c r="BK69" s="2"/>
    </row>
    <row r="70" spans="1:63" x14ac:dyDescent="0.3">
      <c r="A70" s="1"/>
      <c r="B70" s="2"/>
      <c r="C70" s="124"/>
      <c r="D70" s="125" t="s">
        <v>60</v>
      </c>
      <c r="E70" s="125"/>
      <c r="F70" s="126"/>
      <c r="G70" s="125"/>
      <c r="H70" s="125"/>
      <c r="I70" s="125"/>
      <c r="J70" s="685">
        <v>-4.2369117627117897E-2</v>
      </c>
      <c r="K70" s="685">
        <v>-8.2047437046011099E-2</v>
      </c>
      <c r="L70" s="685">
        <v>5.8249238323262705E-3</v>
      </c>
      <c r="M70" s="685">
        <v>-3.2227204324430159E-2</v>
      </c>
      <c r="N70" s="685">
        <v>-6.7712034127416554E-2</v>
      </c>
      <c r="O70" s="685">
        <v>-0.12051349404243747</v>
      </c>
      <c r="P70" s="685">
        <v>-6.132555675035041E-2</v>
      </c>
      <c r="Q70" s="685">
        <v>-4.0207731243416762E-2</v>
      </c>
      <c r="R70" s="685">
        <v>1.8067765453841721E-2</v>
      </c>
      <c r="S70" s="685">
        <v>3.2250613438753968E-2</v>
      </c>
      <c r="T70" s="685">
        <v>-9.5655588932559127E-2</v>
      </c>
      <c r="U70" s="685">
        <v>-6.6528082216490744E-2</v>
      </c>
      <c r="V70" s="685">
        <v>-9.2446019574234858E-2</v>
      </c>
      <c r="W70" s="685">
        <v>-2.8858874731640293E-2</v>
      </c>
      <c r="X70" s="685">
        <v>5.6705933734695263E-2</v>
      </c>
      <c r="Y70" s="685">
        <v>5.9777198569320011E-2</v>
      </c>
      <c r="Z70" s="685">
        <v>4.7519658506144799E-2</v>
      </c>
      <c r="AA70" s="685">
        <v>-2.8492874989150391E-2</v>
      </c>
      <c r="AB70" s="685">
        <v>0.11911907088058062</v>
      </c>
      <c r="AC70" s="685">
        <v>-5.1119287293438467E-2</v>
      </c>
      <c r="AD70" s="685">
        <v>0.12132003214539248</v>
      </c>
      <c r="AE70" s="685">
        <v>0.13159791554023728</v>
      </c>
      <c r="AF70" s="685">
        <v>0.10143098632756957</v>
      </c>
      <c r="AG70" s="685">
        <v>0.16220997609918814</v>
      </c>
      <c r="AH70" s="685">
        <v>8.7463833482549352E-2</v>
      </c>
      <c r="AI70" s="685">
        <v>7.6507605652834473E-2</v>
      </c>
      <c r="AJ70" s="685">
        <v>9.9769281431645554E-2</v>
      </c>
      <c r="AK70" s="685">
        <v>8.6260190381886107E-2</v>
      </c>
      <c r="AL70" s="685">
        <v>9.8549503636430252E-2</v>
      </c>
      <c r="AM70" s="685">
        <v>0.1207381768312344</v>
      </c>
      <c r="AN70" s="2"/>
      <c r="AO70" s="2"/>
      <c r="AP70" s="137"/>
      <c r="AQ70" s="138"/>
      <c r="AR70" s="2"/>
      <c r="AS70" s="2"/>
      <c r="AT70" s="138"/>
      <c r="AU70" s="138"/>
      <c r="AV70" s="138"/>
      <c r="AW70" s="2"/>
      <c r="AX70" s="2"/>
      <c r="AY70" s="139"/>
      <c r="AZ70" s="140"/>
      <c r="BA70" s="2"/>
      <c r="BB70" s="2"/>
      <c r="BC70" s="141"/>
      <c r="BD70" s="141"/>
      <c r="BE70" s="141"/>
      <c r="BF70" s="2"/>
      <c r="BG70" s="2"/>
      <c r="BH70" s="142"/>
      <c r="BI70" s="143"/>
      <c r="BJ70" s="2"/>
      <c r="BK70" s="2"/>
    </row>
    <row r="71" spans="1:63" x14ac:dyDescent="0.3">
      <c r="A71" s="1"/>
      <c r="B71" s="2"/>
      <c r="C71" s="2" t="s">
        <v>38</v>
      </c>
      <c r="D71" s="2" t="s">
        <v>61</v>
      </c>
      <c r="E71" s="2"/>
      <c r="F71" s="2"/>
      <c r="G71" s="2"/>
      <c r="H71" s="2"/>
      <c r="I71" s="2"/>
      <c r="J71" s="10">
        <v>-1.1675661365285431E-3</v>
      </c>
      <c r="K71" s="10">
        <v>-3.3968559238595347E-2</v>
      </c>
      <c r="L71" s="10">
        <v>-5.260146923431027E-2</v>
      </c>
      <c r="M71" s="10">
        <v>-0.10181564619066609</v>
      </c>
      <c r="N71" s="10">
        <v>-3.8086691052335434E-2</v>
      </c>
      <c r="O71" s="10">
        <v>-6.1516749458930257E-2</v>
      </c>
      <c r="P71" s="10">
        <v>-4.4735879803284147E-2</v>
      </c>
      <c r="Q71" s="10">
        <v>-2.8641214715173703E-2</v>
      </c>
      <c r="R71" s="10">
        <v>-2.2935362154729709E-2</v>
      </c>
      <c r="S71" s="10">
        <v>-2.466303823970923E-2</v>
      </c>
      <c r="T71" s="10">
        <v>-2.6729599167312969E-2</v>
      </c>
      <c r="U71" s="10">
        <v>-2.0691954194430033E-2</v>
      </c>
      <c r="V71" s="10">
        <v>-3.5541316572266821E-2</v>
      </c>
      <c r="W71" s="10">
        <v>-5.1896000025904276E-2</v>
      </c>
      <c r="X71" s="10">
        <v>-2.3448518050287966E-2</v>
      </c>
      <c r="Y71" s="10">
        <v>-2.0142410113345954E-2</v>
      </c>
      <c r="Z71" s="10">
        <v>-2.8934199049918223E-2</v>
      </c>
      <c r="AA71" s="10">
        <v>-3.0800983916394901E-2</v>
      </c>
      <c r="AB71" s="10">
        <v>-2.4309656056012697E-2</v>
      </c>
      <c r="AC71" s="10">
        <v>-1.8546677182791918E-2</v>
      </c>
      <c r="AD71" s="10">
        <v>-2.6652122185914683E-2</v>
      </c>
      <c r="AE71" s="10">
        <v>-3.0358729565789704E-2</v>
      </c>
      <c r="AF71" s="10">
        <v>-3.3928354713732248E-2</v>
      </c>
      <c r="AG71" s="10">
        <v>-3.6164806381863451E-2</v>
      </c>
      <c r="AH71" s="10">
        <v>-3.5269882594852746E-2</v>
      </c>
      <c r="AI71" s="10">
        <v>-4.0896570259397975E-2</v>
      </c>
      <c r="AJ71" s="10">
        <v>-5.358789382373351E-2</v>
      </c>
      <c r="AK71" s="10">
        <v>-3.8196200802379475E-2</v>
      </c>
      <c r="AL71" s="10">
        <v>-3.74766800719653E-2</v>
      </c>
      <c r="AM71" s="10">
        <v>-3.7510228462121466E-2</v>
      </c>
      <c r="AN71" s="2"/>
      <c r="AO71" s="2"/>
      <c r="AP71" s="54">
        <v>-3.3548390156165619E-5</v>
      </c>
      <c r="AQ71" s="55">
        <v>-8.9518041864283847E-4</v>
      </c>
      <c r="AR71" s="2"/>
      <c r="AS71" s="2"/>
      <c r="AT71" s="55">
        <v>-3.5612108004603885E-3</v>
      </c>
      <c r="AU71" s="55">
        <v>-3.2732773482817331E-3</v>
      </c>
      <c r="AV71" s="55">
        <v>-3.5439581244910735E-3</v>
      </c>
      <c r="AW71" s="2"/>
      <c r="AX71" s="2"/>
      <c r="AY71" s="56">
        <v>-2.7068077620934043E-4</v>
      </c>
      <c r="AZ71" s="57">
        <v>-8.2694115838192264E-2</v>
      </c>
      <c r="BA71" s="2"/>
      <c r="BB71" s="2"/>
      <c r="BC71" s="27">
        <v>-43.110836120067127</v>
      </c>
      <c r="BD71" s="27">
        <v>-40.211030120134438</v>
      </c>
      <c r="BE71" s="27">
        <v>-44.129680543672308</v>
      </c>
      <c r="BF71" s="2"/>
      <c r="BG71" s="2"/>
      <c r="BH71" s="58">
        <v>-3.9186504235378692</v>
      </c>
      <c r="BI71" s="59">
        <v>-9.7452127235500119E-2</v>
      </c>
      <c r="BJ71" s="2"/>
      <c r="BK71" s="2"/>
    </row>
    <row r="72" spans="1:63" x14ac:dyDescent="0.3">
      <c r="A72" s="1"/>
      <c r="B72" s="2"/>
      <c r="C72" s="2" t="s">
        <v>38</v>
      </c>
      <c r="D72" s="2" t="s">
        <v>62</v>
      </c>
      <c r="E72" s="2"/>
      <c r="F72" s="2"/>
      <c r="G72" s="2"/>
      <c r="H72" s="2"/>
      <c r="I72" s="2"/>
      <c r="J72" s="10">
        <v>-2.4961916341458629E-2</v>
      </c>
      <c r="K72" s="10">
        <v>-1.9762543678449412E-2</v>
      </c>
      <c r="L72" s="10">
        <v>-1.2396098665029907E-2</v>
      </c>
      <c r="M72" s="10">
        <v>-1.1771041084962096E-2</v>
      </c>
      <c r="N72" s="10">
        <v>-1.3035875070343289E-2</v>
      </c>
      <c r="O72" s="10">
        <v>-1.3005379779449627E-2</v>
      </c>
      <c r="P72" s="10">
        <v>-5.2792683587563574E-2</v>
      </c>
      <c r="Q72" s="10">
        <v>-3.1408539692244969E-2</v>
      </c>
      <c r="R72" s="10">
        <v>-4.6275741092732636E-2</v>
      </c>
      <c r="S72" s="10">
        <v>-4.4385527771193804E-2</v>
      </c>
      <c r="T72" s="10">
        <v>-4.2545559002408209E-2</v>
      </c>
      <c r="U72" s="10">
        <v>-4.280220060889646E-2</v>
      </c>
      <c r="V72" s="10">
        <v>-4.7453873110305203E-2</v>
      </c>
      <c r="W72" s="10">
        <v>-3.8113663313240662E-2</v>
      </c>
      <c r="X72" s="10">
        <v>-3.9248114703108378E-2</v>
      </c>
      <c r="Y72" s="10">
        <v>-3.2423193975692093E-2</v>
      </c>
      <c r="Z72" s="10">
        <v>-3.2636253017677738E-2</v>
      </c>
      <c r="AA72" s="10">
        <v>-4.4172426252594141E-2</v>
      </c>
      <c r="AB72" s="10">
        <v>-3.1991688321062514E-2</v>
      </c>
      <c r="AC72" s="10">
        <v>-3.599987146773341E-2</v>
      </c>
      <c r="AD72" s="10">
        <v>-3.5360370818364045E-2</v>
      </c>
      <c r="AE72" s="10">
        <v>-3.476321931088458E-2</v>
      </c>
      <c r="AF72" s="10">
        <v>-3.2846372793801065E-2</v>
      </c>
      <c r="AG72" s="10">
        <v>-2.9996093238107757E-2</v>
      </c>
      <c r="AH72" s="10">
        <v>-3.2568580856991242E-2</v>
      </c>
      <c r="AI72" s="10">
        <v>-5.1118924261339987E-2</v>
      </c>
      <c r="AJ72" s="10">
        <v>-5.1481743580846638E-2</v>
      </c>
      <c r="AK72" s="10">
        <v>-7.5584998616587185E-2</v>
      </c>
      <c r="AL72" s="10">
        <v>-6.1973552756905512E-2</v>
      </c>
      <c r="AM72" s="10">
        <v>-7.3635189663261921E-2</v>
      </c>
      <c r="AN72" s="2"/>
      <c r="AO72" s="2"/>
      <c r="AP72" s="54">
        <v>-1.166163690635641E-2</v>
      </c>
      <c r="AQ72" s="55">
        <v>-0.18817118573304628</v>
      </c>
      <c r="AR72" s="2"/>
      <c r="AS72" s="2"/>
      <c r="AT72" s="55">
        <v>-7.047143636584016E-3</v>
      </c>
      <c r="AU72" s="55">
        <v>-5.4128761150182593E-3</v>
      </c>
      <c r="AV72" s="55">
        <v>-6.9570365032321927E-3</v>
      </c>
      <c r="AW72" s="2"/>
      <c r="AX72" s="2"/>
      <c r="AY72" s="56">
        <v>-1.5441603882139334E-3</v>
      </c>
      <c r="AZ72" s="57">
        <v>-0.28527539803277474</v>
      </c>
      <c r="BA72" s="2"/>
      <c r="BB72" s="2"/>
      <c r="BC72" s="27">
        <v>-85.310382185764311</v>
      </c>
      <c r="BD72" s="27">
        <v>-66.495228279941529</v>
      </c>
      <c r="BE72" s="27">
        <v>-86.629634897955199</v>
      </c>
      <c r="BF72" s="2"/>
      <c r="BG72" s="2"/>
      <c r="BH72" s="58">
        <v>-20.134406618013671</v>
      </c>
      <c r="BI72" s="59">
        <v>-0.30279475894494029</v>
      </c>
      <c r="BJ72" s="2"/>
      <c r="BK72" s="2"/>
    </row>
    <row r="73" spans="1:63" x14ac:dyDescent="0.3">
      <c r="A73" s="1"/>
      <c r="B73" s="2"/>
      <c r="C73" s="2" t="s">
        <v>38</v>
      </c>
      <c r="D73" s="2" t="s">
        <v>63</v>
      </c>
      <c r="E73" s="2"/>
      <c r="F73" s="2"/>
      <c r="G73" s="2"/>
      <c r="H73" s="2"/>
      <c r="I73" s="2"/>
      <c r="J73" s="10">
        <v>-1.8478236228501949E-2</v>
      </c>
      <c r="K73" s="10">
        <v>-1.5241566439506554E-2</v>
      </c>
      <c r="L73" s="10">
        <v>-2.2078669249654757E-2</v>
      </c>
      <c r="M73" s="10">
        <v>-2.6645865576386117E-2</v>
      </c>
      <c r="N73" s="10">
        <v>-2.9388371251708345E-2</v>
      </c>
      <c r="O73" s="10">
        <v>-4.1944194578996161E-2</v>
      </c>
      <c r="P73" s="10">
        <v>-3.491897974493624E-2</v>
      </c>
      <c r="Q73" s="10">
        <v>-5.7904227045755596E-2</v>
      </c>
      <c r="R73" s="10">
        <v>-3.4577146439115164E-2</v>
      </c>
      <c r="S73" s="10">
        <v>-2.9704382950146158E-2</v>
      </c>
      <c r="T73" s="10">
        <v>-4.6819159965712842E-2</v>
      </c>
      <c r="U73" s="10">
        <v>-3.4772231871028403E-2</v>
      </c>
      <c r="V73" s="10">
        <v>-3.4558779185852241E-2</v>
      </c>
      <c r="W73" s="10">
        <v>-3.8511486704270757E-2</v>
      </c>
      <c r="X73" s="10">
        <v>-2.5241318002127117E-2</v>
      </c>
      <c r="Y73" s="10">
        <v>-1.9288203047269747E-2</v>
      </c>
      <c r="Z73" s="10">
        <v>-3.2176269371544275E-2</v>
      </c>
      <c r="AA73" s="10">
        <v>-2.4679039430773764E-2</v>
      </c>
      <c r="AB73" s="10">
        <v>-4.4349891728020785E-2</v>
      </c>
      <c r="AC73" s="10">
        <v>-1.8963244693300768E-2</v>
      </c>
      <c r="AD73" s="10">
        <v>-2.1086811936957328E-2</v>
      </c>
      <c r="AE73" s="10">
        <v>-2.4162562925805264E-2</v>
      </c>
      <c r="AF73" s="10">
        <v>-1.8933911321567021E-2</v>
      </c>
      <c r="AG73" s="10">
        <v>-3.2591573843532839E-2</v>
      </c>
      <c r="AH73" s="10">
        <v>-2.3675565468293986E-2</v>
      </c>
      <c r="AI73" s="10">
        <v>-1.6617613399916773E-2</v>
      </c>
      <c r="AJ73" s="10">
        <v>-2.8182945870922967E-2</v>
      </c>
      <c r="AK73" s="10">
        <v>-1.6825034585321988E-2</v>
      </c>
      <c r="AL73" s="10">
        <v>-1.6664789924859771E-2</v>
      </c>
      <c r="AM73" s="10">
        <v>-4.9875082109214264E-2</v>
      </c>
      <c r="AN73" s="2"/>
      <c r="AO73" s="2"/>
      <c r="AP73" s="54">
        <v>-3.3210292184354492E-2</v>
      </c>
      <c r="AQ73" s="55">
        <v>-1.9928419340475991</v>
      </c>
      <c r="AR73" s="2"/>
      <c r="AS73" s="2"/>
      <c r="AT73" s="55">
        <v>-1.5686768219009785E-3</v>
      </c>
      <c r="AU73" s="55">
        <v>-1.4555312602442208E-3</v>
      </c>
      <c r="AV73" s="55">
        <v>-4.7121867740448449E-3</v>
      </c>
      <c r="AW73" s="2"/>
      <c r="AX73" s="2"/>
      <c r="AY73" s="56">
        <v>-3.2566555138006242E-3</v>
      </c>
      <c r="AZ73" s="57">
        <v>-2.2374342638674736</v>
      </c>
      <c r="BA73" s="2"/>
      <c r="BB73" s="2"/>
      <c r="BC73" s="27">
        <v>-18.989881021808113</v>
      </c>
      <c r="BD73" s="27">
        <v>-17.880675885042674</v>
      </c>
      <c r="BE73" s="27">
        <v>-58.676567187310894</v>
      </c>
      <c r="BF73" s="2"/>
      <c r="BG73" s="2"/>
      <c r="BH73" s="58">
        <v>-40.795891302268217</v>
      </c>
      <c r="BI73" s="59">
        <v>-2.2815631559204257</v>
      </c>
      <c r="BJ73" s="2"/>
      <c r="BK73" s="2"/>
    </row>
    <row r="74" spans="1:63" x14ac:dyDescent="0.3">
      <c r="A74" s="1"/>
      <c r="B74" s="2"/>
      <c r="C74" s="2" t="s">
        <v>38</v>
      </c>
      <c r="D74" s="2" t="s">
        <v>64</v>
      </c>
      <c r="E74" s="2"/>
      <c r="F74" s="2"/>
      <c r="G74" s="2"/>
      <c r="H74" s="2"/>
      <c r="I74" s="2"/>
      <c r="J74" s="10">
        <v>-0.47604179201066804</v>
      </c>
      <c r="K74" s="10">
        <v>-0.21418843413965516</v>
      </c>
      <c r="L74" s="10">
        <v>-0.27270865428878327</v>
      </c>
      <c r="M74" s="10">
        <v>-0.2693815556441963</v>
      </c>
      <c r="N74" s="10">
        <v>-0.24486604429616535</v>
      </c>
      <c r="O74" s="10">
        <v>-0.45871174069875265</v>
      </c>
      <c r="P74" s="10">
        <v>-0.46367330582645699</v>
      </c>
      <c r="Q74" s="10">
        <v>-0.43775271986140829</v>
      </c>
      <c r="R74" s="10">
        <v>-0.505325093622356</v>
      </c>
      <c r="S74" s="10">
        <v>-0.42578297266334819</v>
      </c>
      <c r="T74" s="10">
        <v>-0.37315793909955497</v>
      </c>
      <c r="U74" s="10">
        <v>-0.38964531881244724</v>
      </c>
      <c r="V74" s="10">
        <v>-0.30519813430585552</v>
      </c>
      <c r="W74" s="10">
        <v>-0.27263350653036705</v>
      </c>
      <c r="X74" s="10">
        <v>-0.18693833824975423</v>
      </c>
      <c r="Y74" s="10">
        <v>-0.19235155075206306</v>
      </c>
      <c r="Z74" s="10">
        <v>-0.19907544139864497</v>
      </c>
      <c r="AA74" s="10">
        <v>-0.19573777275422483</v>
      </c>
      <c r="AB74" s="10">
        <v>-0.21522806582936321</v>
      </c>
      <c r="AC74" s="10">
        <v>-0.15504264266316259</v>
      </c>
      <c r="AD74" s="10">
        <v>-0.17225633016193992</v>
      </c>
      <c r="AE74" s="10">
        <v>-0.16783660608001116</v>
      </c>
      <c r="AF74" s="10">
        <v>-0.22276687400153344</v>
      </c>
      <c r="AG74" s="10">
        <v>-0.16643286227231002</v>
      </c>
      <c r="AH74" s="10">
        <v>-0.18916098487662508</v>
      </c>
      <c r="AI74" s="10">
        <v>-0.17802968768206412</v>
      </c>
      <c r="AJ74" s="10">
        <v>-0.1732594499653019</v>
      </c>
      <c r="AK74" s="10">
        <v>-0.17403601334993435</v>
      </c>
      <c r="AL74" s="10">
        <v>-0.1841527069531167</v>
      </c>
      <c r="AM74" s="10">
        <v>-0.16424624506442415</v>
      </c>
      <c r="AN74" s="2"/>
      <c r="AO74" s="2"/>
      <c r="AP74" s="54">
        <v>1.990646188869255E-2</v>
      </c>
      <c r="AQ74" s="55">
        <v>0.10809757954717723</v>
      </c>
      <c r="AR74" s="2"/>
      <c r="AS74" s="2"/>
      <c r="AT74" s="55">
        <v>-1.6226193113223049E-2</v>
      </c>
      <c r="AU74" s="55">
        <v>-1.6084212452567723E-2</v>
      </c>
      <c r="AV74" s="55">
        <v>-1.5517949062907335E-2</v>
      </c>
      <c r="AW74" s="2"/>
      <c r="AX74" s="2"/>
      <c r="AY74" s="56">
        <v>5.6626338966038817E-4</v>
      </c>
      <c r="AZ74" s="57">
        <v>3.5206162025669369E-2</v>
      </c>
      <c r="BA74" s="2"/>
      <c r="BB74" s="2"/>
      <c r="BC74" s="27">
        <v>-196.42890897283786</v>
      </c>
      <c r="BD74" s="27">
        <v>-197.58874136600505</v>
      </c>
      <c r="BE74" s="27">
        <v>-193.23087654638135</v>
      </c>
      <c r="BF74" s="2"/>
      <c r="BG74" s="2"/>
      <c r="BH74" s="58">
        <v>4.3578648196236998</v>
      </c>
      <c r="BI74" s="59">
        <v>2.2055228397610847E-2</v>
      </c>
      <c r="BJ74" s="2"/>
      <c r="BK74" s="2"/>
    </row>
    <row r="75" spans="1:63" x14ac:dyDescent="0.3">
      <c r="A75" s="1"/>
      <c r="B75" s="2"/>
      <c r="C75" s="2" t="s">
        <v>38</v>
      </c>
      <c r="D75" s="2" t="s">
        <v>65</v>
      </c>
      <c r="E75" s="2"/>
      <c r="F75" s="2"/>
      <c r="G75" s="2"/>
      <c r="H75" s="2"/>
      <c r="I75" s="2"/>
      <c r="J75" s="10">
        <v>0</v>
      </c>
      <c r="K75" s="10">
        <v>-9.2668422170312167E-2</v>
      </c>
      <c r="L75" s="10">
        <v>-9.1893125671321185E-2</v>
      </c>
      <c r="M75" s="10">
        <v>-9.3032506980454704E-2</v>
      </c>
      <c r="N75" s="10">
        <v>1.6647823378085083E-2</v>
      </c>
      <c r="O75" s="10">
        <v>-2.2148900340101009E-2</v>
      </c>
      <c r="P75" s="10">
        <v>-4.4688743019088102E-2</v>
      </c>
      <c r="Q75" s="10">
        <v>-4.5091827168042414E-2</v>
      </c>
      <c r="R75" s="10">
        <v>-4.7714514498321654E-2</v>
      </c>
      <c r="S75" s="10">
        <v>-4.4472110294698566E-2</v>
      </c>
      <c r="T75" s="10">
        <v>-4.6876327605208393E-2</v>
      </c>
      <c r="U75" s="10">
        <v>-4.2806072618050299E-2</v>
      </c>
      <c r="V75" s="10">
        <v>-6.3692186544965584E-2</v>
      </c>
      <c r="W75" s="10">
        <v>-3.6506858865592642E-2</v>
      </c>
      <c r="X75" s="10">
        <v>-2.8693855477294163E-2</v>
      </c>
      <c r="Y75" s="10">
        <v>-2.2414705710216743E-2</v>
      </c>
      <c r="Z75" s="10">
        <v>-2.8395280741375279E-2</v>
      </c>
      <c r="AA75" s="10">
        <v>-3.0007708271568356E-2</v>
      </c>
      <c r="AB75" s="10">
        <v>-2.7299112169770441E-2</v>
      </c>
      <c r="AC75" s="10">
        <v>-2.5443624151267642E-2</v>
      </c>
      <c r="AD75" s="10">
        <v>-2.5477949486378645E-2</v>
      </c>
      <c r="AE75" s="10">
        <v>-2.9680694451856213E-2</v>
      </c>
      <c r="AF75" s="10">
        <v>-3.182824623331898E-2</v>
      </c>
      <c r="AG75" s="10">
        <v>-2.7135678482505553E-2</v>
      </c>
      <c r="AH75" s="10">
        <v>-3.4151966702042978E-2</v>
      </c>
      <c r="AI75" s="10">
        <v>-3.5097770148425592E-2</v>
      </c>
      <c r="AJ75" s="10">
        <v>-3.7867926786953506E-2</v>
      </c>
      <c r="AK75" s="10">
        <v>-3.6354464965068826E-2</v>
      </c>
      <c r="AL75" s="10">
        <v>-4.1683622605566732E-2</v>
      </c>
      <c r="AM75" s="10">
        <v>-4.2871056050817487E-2</v>
      </c>
      <c r="AN75" s="2"/>
      <c r="AO75" s="2"/>
      <c r="AP75" s="54">
        <v>-1.1874334452507546E-3</v>
      </c>
      <c r="AQ75" s="55">
        <v>-2.8486810191304633E-2</v>
      </c>
      <c r="AR75" s="2"/>
      <c r="AS75" s="2"/>
      <c r="AT75" s="55">
        <v>-3.3894971373827497E-3</v>
      </c>
      <c r="AU75" s="55">
        <v>-3.6407189059201764E-3</v>
      </c>
      <c r="AV75" s="55">
        <v>-4.0504479344942368E-3</v>
      </c>
      <c r="AW75" s="2"/>
      <c r="AX75" s="2"/>
      <c r="AY75" s="56">
        <v>-4.0972902857406039E-4</v>
      </c>
      <c r="AZ75" s="57">
        <v>-0.11254069296802882</v>
      </c>
      <c r="BA75" s="2"/>
      <c r="BB75" s="2"/>
      <c r="BC75" s="27">
        <v>-41.032127500077685</v>
      </c>
      <c r="BD75" s="27">
        <v>-44.724916958762591</v>
      </c>
      <c r="BE75" s="27">
        <v>-50.436536530373509</v>
      </c>
      <c r="BF75" s="2"/>
      <c r="BG75" s="2"/>
      <c r="BH75" s="58">
        <v>-5.7116195716109175</v>
      </c>
      <c r="BI75" s="59">
        <v>-0.12770553776270088</v>
      </c>
      <c r="BJ75" s="2"/>
      <c r="BK75" s="2"/>
    </row>
    <row r="76" spans="1:63" x14ac:dyDescent="0.3">
      <c r="A76" s="1"/>
      <c r="B76" s="2"/>
      <c r="C76" s="89" t="s">
        <v>22</v>
      </c>
      <c r="D76" s="90" t="s">
        <v>66</v>
      </c>
      <c r="E76" s="90"/>
      <c r="F76" s="90"/>
      <c r="G76" s="90"/>
      <c r="H76" s="90"/>
      <c r="I76" s="90"/>
      <c r="J76" s="144">
        <v>-1.0293039181851615</v>
      </c>
      <c r="K76" s="144">
        <v>-1.0562763451031829</v>
      </c>
      <c r="L76" s="144">
        <v>-0.41180424274973482</v>
      </c>
      <c r="M76" s="144">
        <v>-0.72200648783406585</v>
      </c>
      <c r="N76" s="144">
        <v>-0.80089876195834842</v>
      </c>
      <c r="O76" s="144">
        <v>-1.4804787056499795</v>
      </c>
      <c r="P76" s="144">
        <v>-1.2671493456697347</v>
      </c>
      <c r="Q76" s="144">
        <v>-1.0719576643228372</v>
      </c>
      <c r="R76" s="144">
        <v>-0.42382248918183685</v>
      </c>
      <c r="S76" s="144">
        <v>-0.30281961444267186</v>
      </c>
      <c r="T76" s="144">
        <v>-1.3649922108781629</v>
      </c>
      <c r="U76" s="144">
        <v>-1.1866398965740217</v>
      </c>
      <c r="V76" s="144">
        <v>-1.5966521418850113</v>
      </c>
      <c r="W76" s="144">
        <v>-0.70685840101552244</v>
      </c>
      <c r="X76" s="144">
        <v>0.16679791082215062</v>
      </c>
      <c r="Y76" s="144">
        <v>0.23336082561110305</v>
      </c>
      <c r="Z76" s="144">
        <v>6.641010879215585E-2</v>
      </c>
      <c r="AA76" s="144">
        <v>-0.50795579269198088</v>
      </c>
      <c r="AB76" s="144">
        <v>0.61314656181158045</v>
      </c>
      <c r="AC76" s="144">
        <v>-0.75999360962623708</v>
      </c>
      <c r="AD76" s="144">
        <v>0.81619403217218855</v>
      </c>
      <c r="AE76" s="144">
        <v>0.9118690865375394</v>
      </c>
      <c r="AF76" s="144">
        <v>0.5485511148060267</v>
      </c>
      <c r="AG76" s="144">
        <v>0.923871714454223</v>
      </c>
      <c r="AH76" s="144">
        <v>0.51213877301671495</v>
      </c>
      <c r="AI76" s="144">
        <v>0.45104871431544324</v>
      </c>
      <c r="AJ76" s="144">
        <v>0.63855572352532408</v>
      </c>
      <c r="AK76" s="144">
        <v>0.5841974808051521</v>
      </c>
      <c r="AL76" s="144">
        <v>0.78636984569796398</v>
      </c>
      <c r="AM76" s="144">
        <v>0.90978830216189277</v>
      </c>
      <c r="AN76" s="2"/>
      <c r="AO76" s="2"/>
      <c r="AP76" s="95">
        <v>0.12341845646392879</v>
      </c>
      <c r="AQ76" s="96">
        <v>0.15694708684357725</v>
      </c>
      <c r="AR76" s="2"/>
      <c r="AS76" s="2"/>
      <c r="AT76" s="97">
        <v>5.4467468872334925E-2</v>
      </c>
      <c r="AU76" s="98">
        <v>6.8682887554398164E-2</v>
      </c>
      <c r="AV76" s="96">
        <v>8.5956598432064726E-2</v>
      </c>
      <c r="AW76" s="2"/>
      <c r="AX76" s="2"/>
      <c r="AY76" s="99">
        <v>1.7273710877666562E-2</v>
      </c>
      <c r="AZ76" s="100">
        <v>0.25149948542838202</v>
      </c>
      <c r="BA76" s="2"/>
      <c r="BB76" s="2"/>
      <c r="BC76" s="101">
        <v>659.36510248888499</v>
      </c>
      <c r="BD76" s="102">
        <v>843.74446963300863</v>
      </c>
      <c r="BE76" s="103">
        <v>1070.3391790139915</v>
      </c>
      <c r="BF76" s="2"/>
      <c r="BG76" s="2"/>
      <c r="BH76" s="104">
        <v>226.59470938098286</v>
      </c>
      <c r="BI76" s="105">
        <v>0.26855845286848695</v>
      </c>
      <c r="BJ76" s="2"/>
      <c r="BK76" s="2"/>
    </row>
    <row r="77" spans="1:63" x14ac:dyDescent="0.3">
      <c r="A77" s="1"/>
      <c r="B77" s="2"/>
      <c r="C77" s="91"/>
      <c r="D77" s="92" t="s">
        <v>67</v>
      </c>
      <c r="E77" s="93"/>
      <c r="F77" s="93"/>
      <c r="G77" s="93"/>
      <c r="H77" s="93"/>
      <c r="I77" s="93"/>
      <c r="J77" s="686">
        <v>-8.5737385036585304E-2</v>
      </c>
      <c r="K77" s="686">
        <v>-0.1273644970517947</v>
      </c>
      <c r="L77" s="686">
        <v>-6.0158045893206218E-2</v>
      </c>
      <c r="M77" s="686">
        <v>-0.10607341423449564</v>
      </c>
      <c r="N77" s="686">
        <v>-0.11018657775368178</v>
      </c>
      <c r="O77" s="686">
        <v>-0.20202378983361111</v>
      </c>
      <c r="P77" s="686">
        <v>-0.12406786995624353</v>
      </c>
      <c r="Q77" s="686">
        <v>-9.1478616019090755E-2</v>
      </c>
      <c r="R77" s="686">
        <v>-3.2864158340107218E-2</v>
      </c>
      <c r="S77" s="686">
        <v>-3.6688742581852195E-2</v>
      </c>
      <c r="T77" s="686">
        <v>-0.15752788482713079</v>
      </c>
      <c r="U77" s="686">
        <v>-0.12035708871182899</v>
      </c>
      <c r="V77" s="686">
        <v>-0.13295180256021724</v>
      </c>
      <c r="W77" s="686">
        <v>-7.5777763937555906E-2</v>
      </c>
      <c r="X77" s="686">
        <v>2.0108574915953737E-2</v>
      </c>
      <c r="Y77" s="686">
        <v>2.6827248270714702E-2</v>
      </c>
      <c r="Z77" s="686">
        <v>8.141283228845865E-3</v>
      </c>
      <c r="AA77" s="686">
        <v>-7.9279636260865413E-2</v>
      </c>
      <c r="AB77" s="686">
        <v>7.637304326039876E-2</v>
      </c>
      <c r="AC77" s="686">
        <v>-7.6779683444137645E-2</v>
      </c>
      <c r="AD77" s="686">
        <v>9.0262710534399548E-2</v>
      </c>
      <c r="AE77" s="686">
        <v>0.10011094049822761</v>
      </c>
      <c r="AF77" s="686">
        <v>6.2597486115604187E-2</v>
      </c>
      <c r="AG77" s="686">
        <v>0.12322159571197808</v>
      </c>
      <c r="AH77" s="686">
        <v>5.4166233816416907E-2</v>
      </c>
      <c r="AI77" s="686">
        <v>4.4653523262674272E-2</v>
      </c>
      <c r="AJ77" s="686">
        <v>6.4814256676383644E-2</v>
      </c>
      <c r="AK77" s="686">
        <v>5.4467468872334925E-2</v>
      </c>
      <c r="AL77" s="686">
        <v>6.8682887554398164E-2</v>
      </c>
      <c r="AM77" s="686">
        <v>8.5956598432064726E-2</v>
      </c>
      <c r="AN77" s="2"/>
      <c r="AO77" s="2"/>
      <c r="AP77" s="106"/>
      <c r="AQ77" s="107"/>
      <c r="AR77" s="2"/>
      <c r="AS77" s="2"/>
      <c r="AT77" s="108"/>
      <c r="AU77" s="109"/>
      <c r="AV77" s="107"/>
      <c r="AW77" s="2"/>
      <c r="AX77" s="2"/>
      <c r="AY77" s="110"/>
      <c r="AZ77" s="111"/>
      <c r="BA77" s="2"/>
      <c r="BB77" s="2"/>
      <c r="BC77" s="112"/>
      <c r="BD77" s="113"/>
      <c r="BE77" s="114"/>
      <c r="BF77" s="2"/>
      <c r="BG77" s="2"/>
      <c r="BH77" s="115"/>
      <c r="BI77" s="116"/>
      <c r="BJ77" s="2"/>
      <c r="BK77" s="2"/>
    </row>
    <row r="78" spans="1:63" x14ac:dyDescent="0.3">
      <c r="A78" s="1"/>
      <c r="B78" s="2"/>
      <c r="C78" s="2" t="s">
        <v>38</v>
      </c>
      <c r="D78" s="2" t="s">
        <v>68</v>
      </c>
      <c r="E78" s="2"/>
      <c r="F78" s="2"/>
      <c r="G78" s="2"/>
      <c r="H78" s="2"/>
      <c r="I78" s="2"/>
      <c r="J78" s="10">
        <v>-0.74706848194850262</v>
      </c>
      <c r="K78" s="10">
        <v>-0.86736099924708998</v>
      </c>
      <c r="L78" s="10">
        <v>-0.72036910580021396</v>
      </c>
      <c r="M78" s="10">
        <v>-0.78106118667730373</v>
      </c>
      <c r="N78" s="10">
        <v>-0.78928047069700225</v>
      </c>
      <c r="O78" s="10">
        <v>-0.72386627847057539</v>
      </c>
      <c r="P78" s="10">
        <v>-0.76783134325248037</v>
      </c>
      <c r="Q78" s="10">
        <v>-0.59357094466523974</v>
      </c>
      <c r="R78" s="10">
        <v>-0.59439324166296004</v>
      </c>
      <c r="S78" s="10">
        <v>-0.61009034723868216</v>
      </c>
      <c r="T78" s="10">
        <v>-0.57140419404873621</v>
      </c>
      <c r="U78" s="10">
        <v>-0.49902034081853591</v>
      </c>
      <c r="V78" s="10">
        <v>-0.41053064667291472</v>
      </c>
      <c r="W78" s="10">
        <v>-0.35721992949234488</v>
      </c>
      <c r="X78" s="10">
        <v>-0.23338743402965909</v>
      </c>
      <c r="Y78" s="10">
        <v>-0.22253100528687664</v>
      </c>
      <c r="Z78" s="10">
        <v>-0.22994719258624707</v>
      </c>
      <c r="AA78" s="10">
        <v>-0.20762955640379488</v>
      </c>
      <c r="AB78" s="10">
        <v>-0.19186320196333195</v>
      </c>
      <c r="AC78" s="10">
        <v>-0.22821650793079229</v>
      </c>
      <c r="AD78" s="10">
        <v>-0.1798708923832395</v>
      </c>
      <c r="AE78" s="10">
        <v>-0.21468924346727825</v>
      </c>
      <c r="AF78" s="10">
        <v>-0.21404450624192828</v>
      </c>
      <c r="AG78" s="10">
        <v>-0.23286734045341406</v>
      </c>
      <c r="AH78" s="10">
        <v>-0.24996630074290266</v>
      </c>
      <c r="AI78" s="10">
        <v>-0.23476856880288527</v>
      </c>
      <c r="AJ78" s="10">
        <v>-0.25194676960444135</v>
      </c>
      <c r="AK78" s="10">
        <v>-0.26771072663761508</v>
      </c>
      <c r="AL78" s="10">
        <v>-0.25010737291424134</v>
      </c>
      <c r="AM78" s="10">
        <v>-0.24942476269534763</v>
      </c>
      <c r="AN78" s="2"/>
      <c r="AO78" s="2"/>
      <c r="AP78" s="54">
        <v>6.8261021889370888E-4</v>
      </c>
      <c r="AQ78" s="55">
        <v>2.7292686774482546E-3</v>
      </c>
      <c r="AR78" s="2"/>
      <c r="AS78" s="2"/>
      <c r="AT78" s="55">
        <v>-2.4959925622801259E-2</v>
      </c>
      <c r="AU78" s="55">
        <v>-2.1844805805273319E-2</v>
      </c>
      <c r="AV78" s="55">
        <v>-2.3565596650419379E-2</v>
      </c>
      <c r="AW78" s="2"/>
      <c r="AX78" s="2"/>
      <c r="AY78" s="56">
        <v>-1.7207908451460606E-3</v>
      </c>
      <c r="AZ78" s="57">
        <v>-7.8773455826769728E-2</v>
      </c>
      <c r="BA78" s="2"/>
      <c r="BB78" s="2"/>
      <c r="BC78" s="27">
        <v>-302.15657634042333</v>
      </c>
      <c r="BD78" s="27">
        <v>-268.35555033716884</v>
      </c>
      <c r="BE78" s="27">
        <v>-293.44089728864429</v>
      </c>
      <c r="BF78" s="2"/>
      <c r="BG78" s="2"/>
      <c r="BH78" s="58">
        <v>-25.085346951475458</v>
      </c>
      <c r="BI78" s="59">
        <v>-9.3478025403080284E-2</v>
      </c>
      <c r="BJ78" s="2"/>
      <c r="BK78" s="2"/>
    </row>
    <row r="79" spans="1:63" x14ac:dyDescent="0.3">
      <c r="A79" s="1"/>
      <c r="B79" s="2"/>
      <c r="C79" s="122" t="s">
        <v>22</v>
      </c>
      <c r="D79" s="122" t="s">
        <v>69</v>
      </c>
      <c r="E79" s="122"/>
      <c r="F79" s="123"/>
      <c r="G79" s="122"/>
      <c r="H79" s="122"/>
      <c r="I79" s="122"/>
      <c r="J79" s="129">
        <v>-1.7763724001336643</v>
      </c>
      <c r="K79" s="129">
        <v>-1.923637344350273</v>
      </c>
      <c r="L79" s="129">
        <v>-1.1321733485499488</v>
      </c>
      <c r="M79" s="129">
        <v>-1.5030676745113696</v>
      </c>
      <c r="N79" s="129">
        <v>-1.5901792326553505</v>
      </c>
      <c r="O79" s="129">
        <v>-2.2043449841205547</v>
      </c>
      <c r="P79" s="129">
        <v>-2.0349806889222153</v>
      </c>
      <c r="Q79" s="129">
        <v>-1.665528608988077</v>
      </c>
      <c r="R79" s="129">
        <v>-1.0182157308447968</v>
      </c>
      <c r="S79" s="129">
        <v>-0.91290996168135408</v>
      </c>
      <c r="T79" s="129">
        <v>-1.9363964049268991</v>
      </c>
      <c r="U79" s="129">
        <v>-1.6856602373925575</v>
      </c>
      <c r="V79" s="129">
        <v>-2.0071827885579259</v>
      </c>
      <c r="W79" s="129">
        <v>-1.0640783305078674</v>
      </c>
      <c r="X79" s="129">
        <v>-6.6589523207508466E-2</v>
      </c>
      <c r="Y79" s="129">
        <v>1.0829820324226413E-2</v>
      </c>
      <c r="Z79" s="129">
        <v>-0.16353708379409121</v>
      </c>
      <c r="AA79" s="129">
        <v>-0.71558534909577576</v>
      </c>
      <c r="AB79" s="129">
        <v>0.4212833598482485</v>
      </c>
      <c r="AC79" s="129">
        <v>-0.98821011755702937</v>
      </c>
      <c r="AD79" s="129">
        <v>0.63632313978894905</v>
      </c>
      <c r="AE79" s="129">
        <v>0.69717984307026115</v>
      </c>
      <c r="AF79" s="129">
        <v>0.33450660856409842</v>
      </c>
      <c r="AG79" s="129">
        <v>0.69100437400080894</v>
      </c>
      <c r="AH79" s="129">
        <v>0.2621724722738123</v>
      </c>
      <c r="AI79" s="129">
        <v>0.21628014551255798</v>
      </c>
      <c r="AJ79" s="129">
        <v>0.38660895392088274</v>
      </c>
      <c r="AK79" s="129">
        <v>0.31648675416753702</v>
      </c>
      <c r="AL79" s="129">
        <v>0.53626247278372263</v>
      </c>
      <c r="AM79" s="129">
        <v>0.66036353946654514</v>
      </c>
      <c r="AN79" s="2"/>
      <c r="AO79" s="2"/>
      <c r="AP79" s="130">
        <v>0.1241010666828225</v>
      </c>
      <c r="AQ79" s="131">
        <v>0.23141851794815613</v>
      </c>
      <c r="AR79" s="2"/>
      <c r="AS79" s="2"/>
      <c r="AT79" s="131">
        <v>2.9507543249533662E-2</v>
      </c>
      <c r="AU79" s="131">
        <v>4.6838081749124842E-2</v>
      </c>
      <c r="AV79" s="131">
        <v>6.2391001781645347E-2</v>
      </c>
      <c r="AW79" s="2"/>
      <c r="AX79" s="2"/>
      <c r="AY79" s="132">
        <v>1.5552920032520505E-2</v>
      </c>
      <c r="AZ79" s="133">
        <v>0.33205715203763886</v>
      </c>
      <c r="BA79" s="2"/>
      <c r="BB79" s="2"/>
      <c r="BC79" s="134">
        <v>357.20852614846166</v>
      </c>
      <c r="BD79" s="134">
        <v>575.38891929583974</v>
      </c>
      <c r="BE79" s="134">
        <v>776.89828172534715</v>
      </c>
      <c r="BF79" s="2"/>
      <c r="BG79" s="2"/>
      <c r="BH79" s="135">
        <v>201.50936242950741</v>
      </c>
      <c r="BI79" s="136">
        <v>0.35021418673844867</v>
      </c>
      <c r="BJ79" s="2"/>
      <c r="BK79" s="2"/>
    </row>
    <row r="80" spans="1:63" x14ac:dyDescent="0.3">
      <c r="A80" s="1"/>
      <c r="B80" s="2"/>
      <c r="C80" s="124"/>
      <c r="D80" s="125" t="s">
        <v>70</v>
      </c>
      <c r="E80" s="125"/>
      <c r="F80" s="126"/>
      <c r="G80" s="125"/>
      <c r="H80" s="125"/>
      <c r="I80" s="125"/>
      <c r="J80" s="685">
        <v>-0.14796555395140898</v>
      </c>
      <c r="K80" s="685">
        <v>-0.23194981503565648</v>
      </c>
      <c r="L80" s="685">
        <v>-0.16539250738736261</v>
      </c>
      <c r="M80" s="685">
        <v>-0.22082283573269859</v>
      </c>
      <c r="N80" s="685">
        <v>-0.2187747265744695</v>
      </c>
      <c r="O80" s="685">
        <v>-0.30080144084019839</v>
      </c>
      <c r="P80" s="685">
        <v>-0.19924701089059524</v>
      </c>
      <c r="Q80" s="685">
        <v>-0.14213271396933164</v>
      </c>
      <c r="R80" s="685">
        <v>-7.8954760205078481E-2</v>
      </c>
      <c r="S80" s="685">
        <v>-0.11060551228221895</v>
      </c>
      <c r="T80" s="685">
        <v>-0.22347118717897338</v>
      </c>
      <c r="U80" s="685">
        <v>-0.17097112554162566</v>
      </c>
      <c r="V80" s="685">
        <v>-0.16713632406590817</v>
      </c>
      <c r="W80" s="685">
        <v>-0.11407302569291113</v>
      </c>
      <c r="X80" s="685">
        <v>-8.0278008845300428E-3</v>
      </c>
      <c r="Y80" s="685">
        <v>1.245000217171972E-3</v>
      </c>
      <c r="Z80" s="685">
        <v>-2.004817853489884E-2</v>
      </c>
      <c r="AA80" s="685">
        <v>-0.11168559745969625</v>
      </c>
      <c r="AB80" s="685">
        <v>5.2474716928223891E-2</v>
      </c>
      <c r="AC80" s="685">
        <v>-9.9835655249308777E-2</v>
      </c>
      <c r="AD80" s="685">
        <v>7.0370829862908282E-2</v>
      </c>
      <c r="AE80" s="685">
        <v>7.6540953977495399E-2</v>
      </c>
      <c r="AF80" s="685">
        <v>3.8171962867258658E-2</v>
      </c>
      <c r="AG80" s="685">
        <v>9.2162862306739785E-2</v>
      </c>
      <c r="AH80" s="685">
        <v>2.7728608302320264E-2</v>
      </c>
      <c r="AI80" s="685">
        <v>2.1411590815765949E-2</v>
      </c>
      <c r="AJ80" s="685">
        <v>3.9241323896492361E-2</v>
      </c>
      <c r="AK80" s="685">
        <v>2.9507543249533662E-2</v>
      </c>
      <c r="AL80" s="685">
        <v>4.6838081749124842E-2</v>
      </c>
      <c r="AM80" s="685">
        <v>6.2391001781645347E-2</v>
      </c>
      <c r="AN80" s="2"/>
      <c r="AO80" s="2"/>
      <c r="AP80" s="137"/>
      <c r="AQ80" s="138"/>
      <c r="AR80" s="2"/>
      <c r="AS80" s="2"/>
      <c r="AT80" s="138"/>
      <c r="AU80" s="138"/>
      <c r="AV80" s="138"/>
      <c r="AW80" s="2"/>
      <c r="AX80" s="2"/>
      <c r="AY80" s="139"/>
      <c r="AZ80" s="140"/>
      <c r="BA80" s="2"/>
      <c r="BB80" s="2"/>
      <c r="BC80" s="141"/>
      <c r="BD80" s="141"/>
      <c r="BE80" s="141"/>
      <c r="BF80" s="2"/>
      <c r="BG80" s="2"/>
      <c r="BH80" s="142"/>
      <c r="BI80" s="143"/>
      <c r="BJ80" s="2"/>
      <c r="BK80" s="2"/>
    </row>
    <row r="81" spans="1:63" x14ac:dyDescent="0.3">
      <c r="A81" s="1"/>
      <c r="B81" s="2"/>
      <c r="C81" s="2" t="s">
        <v>38</v>
      </c>
      <c r="D81" s="2" t="s">
        <v>71</v>
      </c>
      <c r="E81" s="2"/>
      <c r="F81" s="2"/>
      <c r="G81" s="2"/>
      <c r="H81" s="2"/>
      <c r="I81" s="2"/>
      <c r="J81" s="10">
        <v>-0.76000680289451483</v>
      </c>
      <c r="K81" s="10">
        <v>-0.69705651267398983</v>
      </c>
      <c r="L81" s="10">
        <v>-0.77590179914070934</v>
      </c>
      <c r="M81" s="10">
        <v>-0.79479467092141964</v>
      </c>
      <c r="N81" s="10">
        <v>-0.85902426842993851</v>
      </c>
      <c r="O81" s="10">
        <v>-0.79593491703596808</v>
      </c>
      <c r="P81" s="10">
        <v>-0.7078520650996093</v>
      </c>
      <c r="Q81" s="10">
        <v>-0.68576491388973737</v>
      </c>
      <c r="R81" s="10">
        <v>-0.40945696647389423</v>
      </c>
      <c r="S81" s="10">
        <v>-0.38257009283400539</v>
      </c>
      <c r="T81" s="10">
        <v>-0.3443340769010978</v>
      </c>
      <c r="U81" s="10">
        <v>-0.33801487282493664</v>
      </c>
      <c r="V81" s="10">
        <v>-0.31851057968297947</v>
      </c>
      <c r="W81" s="10">
        <v>-0.32233714574463579</v>
      </c>
      <c r="X81" s="10">
        <v>-0.20607057251219082</v>
      </c>
      <c r="Y81" s="10">
        <v>-0.19068899237207124</v>
      </c>
      <c r="Z81" s="10">
        <v>-0.198859898528152</v>
      </c>
      <c r="AA81" s="10">
        <v>-0.1514928305662617</v>
      </c>
      <c r="AB81" s="10">
        <v>-0.17848374844810155</v>
      </c>
      <c r="AC81" s="10">
        <v>-0.17531654901795843</v>
      </c>
      <c r="AD81" s="10">
        <v>-0.17878976577422306</v>
      </c>
      <c r="AE81" s="10">
        <v>-0.18876802952843441</v>
      </c>
      <c r="AF81" s="10">
        <v>-0.16261376654947826</v>
      </c>
      <c r="AG81" s="10">
        <v>-0.16941226287511496</v>
      </c>
      <c r="AH81" s="10">
        <v>-0.18599740925975058</v>
      </c>
      <c r="AI81" s="10">
        <v>-0.16611835642946318</v>
      </c>
      <c r="AJ81" s="10">
        <v>-0.16425868501040936</v>
      </c>
      <c r="AK81" s="10">
        <v>-0.17743145396693652</v>
      </c>
      <c r="AL81" s="10">
        <v>-0.18190168680989172</v>
      </c>
      <c r="AM81" s="10">
        <v>-0.18975726668350951</v>
      </c>
      <c r="AN81" s="2"/>
      <c r="AO81" s="2"/>
      <c r="AP81" s="54">
        <v>-7.8555798736177906E-3</v>
      </c>
      <c r="AQ81" s="55">
        <v>-4.3185855015340127E-2</v>
      </c>
      <c r="AR81" s="2"/>
      <c r="AS81" s="2"/>
      <c r="AT81" s="55">
        <v>-1.6542765954070528E-2</v>
      </c>
      <c r="AU81" s="55">
        <v>-1.5887604502471949E-2</v>
      </c>
      <c r="AV81" s="55">
        <v>-1.7928224767368123E-2</v>
      </c>
      <c r="AW81" s="2"/>
      <c r="AX81" s="2"/>
      <c r="AY81" s="56">
        <v>-2.0406202648961744E-3</v>
      </c>
      <c r="AZ81" s="57">
        <v>-0.128441028638312</v>
      </c>
      <c r="BA81" s="2"/>
      <c r="BB81" s="2"/>
      <c r="BC81" s="27">
        <v>-200.26123472566198</v>
      </c>
      <c r="BD81" s="27">
        <v>-195.17348370160056</v>
      </c>
      <c r="BE81" s="27">
        <v>-223.24384315707002</v>
      </c>
      <c r="BF81" s="2"/>
      <c r="BG81" s="2"/>
      <c r="BH81" s="58">
        <v>-28.070359455469458</v>
      </c>
      <c r="BI81" s="59">
        <v>-0.14382260808740824</v>
      </c>
      <c r="BJ81" s="2"/>
      <c r="BK81" s="2"/>
    </row>
    <row r="82" spans="1:63" x14ac:dyDescent="0.3">
      <c r="A82" s="1"/>
      <c r="B82" s="2"/>
      <c r="C82" s="2" t="s">
        <v>38</v>
      </c>
      <c r="D82" s="2" t="s">
        <v>72</v>
      </c>
      <c r="E82" s="2"/>
      <c r="F82" s="2"/>
      <c r="G82" s="2"/>
      <c r="H82" s="2"/>
      <c r="I82" s="2"/>
      <c r="J82" s="10">
        <v>-0.21402915498205632</v>
      </c>
      <c r="K82" s="10">
        <v>-0.37381547327168479</v>
      </c>
      <c r="L82" s="10">
        <v>-0.51290490064446825</v>
      </c>
      <c r="M82" s="10">
        <v>-0.53742949341842861</v>
      </c>
      <c r="N82" s="10">
        <v>-0.55773957713642586</v>
      </c>
      <c r="O82" s="10">
        <v>-0.4887279480573023</v>
      </c>
      <c r="P82" s="10">
        <v>-0.43718797199299742</v>
      </c>
      <c r="Q82" s="10">
        <v>-0.28092442678080165</v>
      </c>
      <c r="R82" s="10">
        <v>-0.27979521711604621</v>
      </c>
      <c r="S82" s="10">
        <v>-9.4686990980294081E-2</v>
      </c>
      <c r="T82" s="10">
        <v>-0.17950165516959954</v>
      </c>
      <c r="U82" s="10">
        <v>-5.9458802622017984E-2</v>
      </c>
      <c r="V82" s="10">
        <v>-0.10392627236053952</v>
      </c>
      <c r="W82" s="10">
        <v>-0.14094031124908207</v>
      </c>
      <c r="X82" s="10">
        <v>-0.16277570886761789</v>
      </c>
      <c r="Y82" s="10">
        <v>-5.6167016523927506E-2</v>
      </c>
      <c r="Z82" s="10">
        <v>-3.4190619889416698E-2</v>
      </c>
      <c r="AA82" s="10">
        <v>-6.6133964571598008E-2</v>
      </c>
      <c r="AB82" s="10">
        <v>4.9329309224772598E-3</v>
      </c>
      <c r="AC82" s="10">
        <v>-2.9248692903005982E-2</v>
      </c>
      <c r="AD82" s="10">
        <v>-4.2718867686086105E-2</v>
      </c>
      <c r="AE82" s="10">
        <v>-2.2759289894515911E-2</v>
      </c>
      <c r="AF82" s="10">
        <v>-3.4581074472664654E-2</v>
      </c>
      <c r="AG82" s="10">
        <v>-4.1301746166950697E-2</v>
      </c>
      <c r="AH82" s="10">
        <v>-6.6412019103210387E-2</v>
      </c>
      <c r="AI82" s="10">
        <v>-7.6636088569843275E-2</v>
      </c>
      <c r="AJ82" s="10">
        <v>-0.13772347848716174</v>
      </c>
      <c r="AK82" s="10">
        <v>-8.7117968804039547E-2</v>
      </c>
      <c r="AL82" s="10">
        <v>-9.3127172187533053E-2</v>
      </c>
      <c r="AM82" s="10">
        <v>-0.11500058108059329</v>
      </c>
      <c r="AN82" s="2"/>
      <c r="AO82" s="2"/>
      <c r="AP82" s="54">
        <v>-2.1873408893060234E-2</v>
      </c>
      <c r="AQ82" s="55">
        <v>-0.23487676452811299</v>
      </c>
      <c r="AR82" s="2"/>
      <c r="AS82" s="2"/>
      <c r="AT82" s="55">
        <v>-8.1224164943595589E-3</v>
      </c>
      <c r="AU82" s="55">
        <v>-8.1338865301202497E-3</v>
      </c>
      <c r="AV82" s="55">
        <v>-1.0865229574736448E-2</v>
      </c>
      <c r="AW82" s="2"/>
      <c r="AX82" s="2"/>
      <c r="AY82" s="56">
        <v>-2.7313430446161985E-3</v>
      </c>
      <c r="AZ82" s="57">
        <v>-0.33579802650330542</v>
      </c>
      <c r="BA82" s="2"/>
      <c r="BB82" s="2"/>
      <c r="BC82" s="27">
        <v>-98.327278559864055</v>
      </c>
      <c r="BD82" s="27">
        <v>-99.921858570314427</v>
      </c>
      <c r="BE82" s="27">
        <v>-135.29480127128622</v>
      </c>
      <c r="BF82" s="2"/>
      <c r="BG82" s="2"/>
      <c r="BH82" s="58">
        <v>-35.372942700971791</v>
      </c>
      <c r="BI82" s="59">
        <v>-0.35400605240023691</v>
      </c>
      <c r="BJ82" s="2"/>
      <c r="BK82" s="2"/>
    </row>
    <row r="83" spans="1:63" x14ac:dyDescent="0.3">
      <c r="A83" s="1"/>
      <c r="B83" s="2"/>
      <c r="C83" s="122" t="s">
        <v>22</v>
      </c>
      <c r="D83" s="122" t="s">
        <v>73</v>
      </c>
      <c r="E83" s="122"/>
      <c r="F83" s="123"/>
      <c r="G83" s="122"/>
      <c r="H83" s="122"/>
      <c r="I83" s="122"/>
      <c r="J83" s="129">
        <v>-2.7504083580102359</v>
      </c>
      <c r="K83" s="129">
        <v>-2.9945093302959478</v>
      </c>
      <c r="L83" s="129">
        <v>-2.4209800483351263</v>
      </c>
      <c r="M83" s="129">
        <v>-2.835291838851218</v>
      </c>
      <c r="N83" s="129">
        <v>-3.006943078221715</v>
      </c>
      <c r="O83" s="129">
        <v>-3.489007849213825</v>
      </c>
      <c r="P83" s="129">
        <v>-3.1800207260148219</v>
      </c>
      <c r="Q83" s="129">
        <v>-2.632217949658616</v>
      </c>
      <c r="R83" s="129">
        <v>-1.7074679144347373</v>
      </c>
      <c r="S83" s="129">
        <v>-1.3901670454956536</v>
      </c>
      <c r="T83" s="129">
        <v>-2.4602321369975964</v>
      </c>
      <c r="U83" s="129">
        <v>-2.0831339128395121</v>
      </c>
      <c r="V83" s="129">
        <v>-2.429619640601445</v>
      </c>
      <c r="W83" s="129">
        <v>-1.5273557875015853</v>
      </c>
      <c r="X83" s="129">
        <v>-0.43543580458731718</v>
      </c>
      <c r="Y83" s="129">
        <v>-0.23602618857177232</v>
      </c>
      <c r="Z83" s="129">
        <v>-0.3965876022116599</v>
      </c>
      <c r="AA83" s="129">
        <v>-0.93321214423363552</v>
      </c>
      <c r="AB83" s="129">
        <v>0.24773254232262421</v>
      </c>
      <c r="AC83" s="129">
        <v>-1.1927753594779937</v>
      </c>
      <c r="AD83" s="129">
        <v>0.41481450632863986</v>
      </c>
      <c r="AE83" s="129">
        <v>0.48565252364731082</v>
      </c>
      <c r="AF83" s="129">
        <v>0.13731176754195551</v>
      </c>
      <c r="AG83" s="129">
        <v>0.48029036495874333</v>
      </c>
      <c r="AH83" s="129">
        <v>9.7630439108513239E-3</v>
      </c>
      <c r="AI83" s="129">
        <v>-2.6474299486748482E-2</v>
      </c>
      <c r="AJ83" s="129">
        <v>8.4626790423311643E-2</v>
      </c>
      <c r="AK83" s="129">
        <v>5.1937331396560954E-2</v>
      </c>
      <c r="AL83" s="129">
        <v>0.26123361378629784</v>
      </c>
      <c r="AM83" s="129">
        <v>0.35560569170244233</v>
      </c>
      <c r="AN83" s="2"/>
      <c r="AO83" s="2"/>
      <c r="AP83" s="130">
        <v>9.4372077916144492E-2</v>
      </c>
      <c r="AQ83" s="131">
        <v>0.36125549292192377</v>
      </c>
      <c r="AR83" s="2"/>
      <c r="AS83" s="2"/>
      <c r="AT83" s="131">
        <v>4.8423608011035754E-3</v>
      </c>
      <c r="AU83" s="131">
        <v>2.2816590716532643E-2</v>
      </c>
      <c r="AV83" s="131">
        <v>3.359754743954077E-2</v>
      </c>
      <c r="AW83" s="2"/>
      <c r="AX83" s="2"/>
      <c r="AY83" s="132">
        <v>1.0780956723008127E-2</v>
      </c>
      <c r="AZ83" s="133">
        <v>0.47250515455827358</v>
      </c>
      <c r="BA83" s="2"/>
      <c r="BB83" s="2"/>
      <c r="BC83" s="134">
        <v>58.620012862935617</v>
      </c>
      <c r="BD83" s="134">
        <v>280.29357702392474</v>
      </c>
      <c r="BE83" s="134">
        <v>418.35963729699097</v>
      </c>
      <c r="BF83" s="2"/>
      <c r="BG83" s="2"/>
      <c r="BH83" s="135">
        <v>138.06606027306623</v>
      </c>
      <c r="BI83" s="136">
        <v>0.4925766110626269</v>
      </c>
      <c r="BJ83" s="2"/>
      <c r="BK83" s="2"/>
    </row>
    <row r="84" spans="1:63" x14ac:dyDescent="0.3">
      <c r="A84" s="1"/>
      <c r="B84" s="2"/>
      <c r="C84" s="124"/>
      <c r="D84" s="125" t="s">
        <v>74</v>
      </c>
      <c r="E84" s="125"/>
      <c r="F84" s="125"/>
      <c r="G84" s="125"/>
      <c r="H84" s="125"/>
      <c r="I84" s="125"/>
      <c r="J84" s="685">
        <v>-0.22909931287772053</v>
      </c>
      <c r="K84" s="685">
        <v>-0.36107423643269532</v>
      </c>
      <c r="L84" s="685">
        <v>-0.35366665452932594</v>
      </c>
      <c r="M84" s="685">
        <v>-0.41654623714028088</v>
      </c>
      <c r="N84" s="685">
        <v>-0.41369119672406623</v>
      </c>
      <c r="O84" s="685">
        <v>-0.47610450982335145</v>
      </c>
      <c r="P84" s="685">
        <v>-0.31135903533520598</v>
      </c>
      <c r="Q84" s="685">
        <v>-0.22462795230582971</v>
      </c>
      <c r="R84" s="685">
        <v>-0.13240093985800855</v>
      </c>
      <c r="S84" s="685">
        <v>-0.16842859063747911</v>
      </c>
      <c r="T84" s="685">
        <v>-0.28392481776553946</v>
      </c>
      <c r="U84" s="685">
        <v>-0.21128560894514378</v>
      </c>
      <c r="V84" s="685">
        <v>-0.20231226469424229</v>
      </c>
      <c r="W84" s="685">
        <v>-0.16373803600222517</v>
      </c>
      <c r="X84" s="685">
        <v>-5.2494623310772731E-2</v>
      </c>
      <c r="Y84" s="685">
        <v>-2.7133659399018663E-2</v>
      </c>
      <c r="Z84" s="685">
        <v>-4.8618080189553159E-2</v>
      </c>
      <c r="AA84" s="685">
        <v>-0.14565188627335618</v>
      </c>
      <c r="AB84" s="685">
        <v>3.0857366493116656E-2</v>
      </c>
      <c r="AC84" s="685">
        <v>-0.12050221654590898</v>
      </c>
      <c r="AD84" s="685">
        <v>4.5874240970084489E-2</v>
      </c>
      <c r="AE84" s="685">
        <v>5.3318104117644614E-2</v>
      </c>
      <c r="AF84" s="685">
        <v>1.5669226130833842E-2</v>
      </c>
      <c r="AG84" s="685">
        <v>6.4058834413245905E-2</v>
      </c>
      <c r="AH84" s="685">
        <v>1.0325859846933684E-3</v>
      </c>
      <c r="AI84" s="685">
        <v>-2.6209380727062032E-3</v>
      </c>
      <c r="AJ84" s="685">
        <v>8.5897319750161457E-3</v>
      </c>
      <c r="AK84" s="685">
        <v>4.8423608011035754E-3</v>
      </c>
      <c r="AL84" s="685">
        <v>2.2816590716532643E-2</v>
      </c>
      <c r="AM84" s="685">
        <v>3.359754743954077E-2</v>
      </c>
      <c r="AN84" s="2"/>
      <c r="AO84" s="2"/>
      <c r="AP84" s="137"/>
      <c r="AQ84" s="138"/>
      <c r="AR84" s="2"/>
      <c r="AS84" s="2"/>
      <c r="AT84" s="138"/>
      <c r="AU84" s="138"/>
      <c r="AV84" s="138"/>
      <c r="AW84" s="2"/>
      <c r="AX84" s="2"/>
      <c r="AY84" s="139"/>
      <c r="AZ84" s="140"/>
      <c r="BA84" s="2"/>
      <c r="BB84" s="2"/>
      <c r="BC84" s="141"/>
      <c r="BD84" s="141"/>
      <c r="BE84" s="141"/>
      <c r="BF84" s="2"/>
      <c r="BG84" s="2"/>
      <c r="BH84" s="142"/>
      <c r="BI84" s="143"/>
      <c r="BJ84" s="2"/>
      <c r="BK84" s="2"/>
    </row>
    <row r="85" spans="1:63" x14ac:dyDescent="0.3">
      <c r="A85" s="1"/>
      <c r="B85" s="2"/>
      <c r="C85" s="2" t="s">
        <v>38</v>
      </c>
      <c r="D85" s="2" t="s">
        <v>75</v>
      </c>
      <c r="E85" s="2"/>
      <c r="F85" s="2"/>
      <c r="G85" s="2"/>
      <c r="H85" s="2"/>
      <c r="I85" s="2"/>
      <c r="J85" s="10">
        <v>-8.2820359657207854E-2</v>
      </c>
      <c r="K85" s="10">
        <v>-9.1086409004034835E-2</v>
      </c>
      <c r="L85" s="10">
        <v>-4.8608792389135957E-3</v>
      </c>
      <c r="M85" s="10">
        <v>-6.7868232947746299E-2</v>
      </c>
      <c r="N85" s="10">
        <v>-6.9086747326955564E-2</v>
      </c>
      <c r="O85" s="10">
        <v>-0.10730580232917648</v>
      </c>
      <c r="P85" s="10">
        <v>-9.5818189964157613E-2</v>
      </c>
      <c r="Q85" s="10">
        <v>-7.6282582288800527E-2</v>
      </c>
      <c r="R85" s="10">
        <v>-5.9290973429853955E-2</v>
      </c>
      <c r="S85" s="10">
        <v>-4.9221399225724896E-2</v>
      </c>
      <c r="T85" s="10">
        <v>-4.6295773296869305E-2</v>
      </c>
      <c r="U85" s="10">
        <v>-6.0369363110684332E-2</v>
      </c>
      <c r="V85" s="10">
        <v>-5.5209443380465344E-2</v>
      </c>
      <c r="W85" s="10">
        <v>-5.0022848509266721E-2</v>
      </c>
      <c r="X85" s="10">
        <v>-4.1418993438083196E-2</v>
      </c>
      <c r="Y85" s="10">
        <v>-3.4416841920443239E-2</v>
      </c>
      <c r="Z85" s="10">
        <v>-4.7564309633206139E-2</v>
      </c>
      <c r="AA85" s="10">
        <v>-3.3096935220871621E-2</v>
      </c>
      <c r="AB85" s="10">
        <v>-5.721797856214815E-2</v>
      </c>
      <c r="AC85" s="10">
        <v>-4.8773836483472159E-2</v>
      </c>
      <c r="AD85" s="10">
        <v>-5.6130439963170929E-2</v>
      </c>
      <c r="AE85" s="10">
        <v>-4.1826570254549361E-2</v>
      </c>
      <c r="AF85" s="10">
        <v>-3.9983226861816601E-2</v>
      </c>
      <c r="AG85" s="10">
        <v>-3.5747177630716886E-2</v>
      </c>
      <c r="AH85" s="10">
        <v>-4.016947300344919E-2</v>
      </c>
      <c r="AI85" s="10">
        <v>-3.0042779858510192E-2</v>
      </c>
      <c r="AJ85" s="10">
        <v>-1.3831179736294243E-2</v>
      </c>
      <c r="AK85" s="10">
        <v>-3.101593345784049E-2</v>
      </c>
      <c r="AL85" s="10">
        <v>-6.4359870533036989E-2</v>
      </c>
      <c r="AM85" s="10">
        <v>-2.8990507813909813E-2</v>
      </c>
      <c r="AN85" s="2"/>
      <c r="AO85" s="2"/>
      <c r="AP85" s="54">
        <v>3.5369362719127176E-2</v>
      </c>
      <c r="AQ85" s="55">
        <v>0.54955615084669096</v>
      </c>
      <c r="AR85" s="2"/>
      <c r="AS85" s="2"/>
      <c r="AT85" s="55">
        <v>-2.8917608268920142E-3</v>
      </c>
      <c r="AU85" s="55">
        <v>-5.621301191823724E-3</v>
      </c>
      <c r="AV85" s="55">
        <v>-2.7390167938853684E-3</v>
      </c>
      <c r="AW85" s="2"/>
      <c r="AX85" s="2"/>
      <c r="AY85" s="56">
        <v>2.8822843979383556E-3</v>
      </c>
      <c r="AZ85" s="57">
        <v>0.51274327768287642</v>
      </c>
      <c r="BA85" s="2"/>
      <c r="BB85" s="2"/>
      <c r="BC85" s="27">
        <v>-35.006696905011836</v>
      </c>
      <c r="BD85" s="27">
        <v>-69.055655078365874</v>
      </c>
      <c r="BE85" s="27">
        <v>-34.106479781070369</v>
      </c>
      <c r="BF85" s="2"/>
      <c r="BG85" s="2"/>
      <c r="BH85" s="58">
        <v>34.949175297295504</v>
      </c>
      <c r="BI85" s="59">
        <v>0.50610156775190118</v>
      </c>
      <c r="BJ85" s="2"/>
      <c r="BK85" s="2"/>
    </row>
    <row r="86" spans="1:63" x14ac:dyDescent="0.3">
      <c r="A86" s="1"/>
      <c r="B86" s="2"/>
      <c r="C86" s="2" t="s">
        <v>38</v>
      </c>
      <c r="D86" s="2" t="s">
        <v>76</v>
      </c>
      <c r="E86" s="2"/>
      <c r="F86" s="2"/>
      <c r="G86" s="2"/>
      <c r="H86" s="2"/>
      <c r="I86" s="2"/>
      <c r="J86" s="10">
        <v>-0.14583729531504322</v>
      </c>
      <c r="K86" s="10">
        <v>8.1427716751288626E-2</v>
      </c>
      <c r="L86" s="10">
        <v>-1.4724177152063839E-2</v>
      </c>
      <c r="M86" s="10">
        <v>-1.1311936577582768E-2</v>
      </c>
      <c r="N86" s="10">
        <v>-3.1087410563550119E-2</v>
      </c>
      <c r="O86" s="10">
        <v>-3.2355543646294921E-2</v>
      </c>
      <c r="P86" s="10">
        <v>-5.645025214636995E-2</v>
      </c>
      <c r="Q86" s="10">
        <v>-3.157858962600632E-2</v>
      </c>
      <c r="R86" s="10">
        <v>-2.3710571440126255E-2</v>
      </c>
      <c r="S86" s="10">
        <v>-2.9295113375997384E-2</v>
      </c>
      <c r="T86" s="10">
        <v>-1.9475466345565129E-2</v>
      </c>
      <c r="U86" s="10">
        <v>-2.4173482356306619E-2</v>
      </c>
      <c r="V86" s="10">
        <v>-2.1617969927875798E-2</v>
      </c>
      <c r="W86" s="10">
        <v>-1.9455898468976635E-2</v>
      </c>
      <c r="X86" s="10">
        <v>-4.4879411233519954E-2</v>
      </c>
      <c r="Y86" s="10">
        <v>-1.2320642228681788E-2</v>
      </c>
      <c r="Z86" s="10">
        <v>-1.3012356903667935E-2</v>
      </c>
      <c r="AA86" s="10">
        <v>-8.9164616068781594E-3</v>
      </c>
      <c r="AB86" s="10">
        <v>-9.3496914248592522E-3</v>
      </c>
      <c r="AC86" s="10">
        <v>-1.1209983256215889E-2</v>
      </c>
      <c r="AD86" s="10">
        <v>-7.3597389467603413E-3</v>
      </c>
      <c r="AE86" s="10">
        <v>-1.4295078001316325E-2</v>
      </c>
      <c r="AF86" s="10">
        <v>-1.5921045200172179E-2</v>
      </c>
      <c r="AG86" s="10">
        <v>-1.0827774865679457E-2</v>
      </c>
      <c r="AH86" s="10">
        <v>-1.4773520827805784E-2</v>
      </c>
      <c r="AI86" s="10">
        <v>-3.8809472534332076E-2</v>
      </c>
      <c r="AJ86" s="10">
        <v>-3.9760660999306037E-2</v>
      </c>
      <c r="AK86" s="10">
        <v>-1.8371333955869124E-2</v>
      </c>
      <c r="AL86" s="10">
        <v>-1.969678625604121E-2</v>
      </c>
      <c r="AM86" s="10">
        <v>-1.4225632511639635E-2</v>
      </c>
      <c r="AN86" s="2"/>
      <c r="AO86" s="2"/>
      <c r="AP86" s="54">
        <v>5.4711537444015745E-3</v>
      </c>
      <c r="AQ86" s="55">
        <v>0.27776885392780837</v>
      </c>
      <c r="AR86" s="2"/>
      <c r="AS86" s="2"/>
      <c r="AT86" s="55">
        <v>-1.7128455586721632E-3</v>
      </c>
      <c r="AU86" s="55">
        <v>-1.7203510066004001E-3</v>
      </c>
      <c r="AV86" s="55">
        <v>-1.3440346268900948E-3</v>
      </c>
      <c r="AW86" s="2"/>
      <c r="AX86" s="2"/>
      <c r="AY86" s="56">
        <v>3.7631637971030532E-4</v>
      </c>
      <c r="AZ86" s="57">
        <v>0.21874395298779592</v>
      </c>
      <c r="BA86" s="2"/>
      <c r="BB86" s="2"/>
      <c r="BC86" s="27">
        <v>-20.735139905044157</v>
      </c>
      <c r="BD86" s="27">
        <v>-21.133890832662242</v>
      </c>
      <c r="BE86" s="27">
        <v>-16.736038248987807</v>
      </c>
      <c r="BF86" s="2"/>
      <c r="BG86" s="2"/>
      <c r="BH86" s="58">
        <v>4.3978525836744353</v>
      </c>
      <c r="BI86" s="59">
        <v>0.2080947904243734</v>
      </c>
      <c r="BJ86" s="2"/>
      <c r="BK86" s="2"/>
    </row>
    <row r="87" spans="1:63" x14ac:dyDescent="0.3">
      <c r="A87" s="1"/>
      <c r="B87" s="2"/>
      <c r="C87" s="122" t="s">
        <v>22</v>
      </c>
      <c r="D87" s="122" t="s">
        <v>77</v>
      </c>
      <c r="E87" s="122"/>
      <c r="F87" s="123"/>
      <c r="G87" s="122"/>
      <c r="H87" s="122"/>
      <c r="I87" s="122"/>
      <c r="J87" s="129">
        <v>-2.9790660129824871</v>
      </c>
      <c r="K87" s="129">
        <v>-3.004168022548694</v>
      </c>
      <c r="L87" s="129">
        <v>-2.4405651047261037</v>
      </c>
      <c r="M87" s="129">
        <v>-2.914472008376547</v>
      </c>
      <c r="N87" s="129">
        <v>-3.1071172361122206</v>
      </c>
      <c r="O87" s="129">
        <v>-3.6286691951892966</v>
      </c>
      <c r="P87" s="129">
        <v>-3.3322891681253495</v>
      </c>
      <c r="Q87" s="129">
        <v>-2.740079121573423</v>
      </c>
      <c r="R87" s="129">
        <v>-1.7904694593047175</v>
      </c>
      <c r="S87" s="129">
        <v>-1.4686835580973758</v>
      </c>
      <c r="T87" s="129">
        <v>-2.5260033766400309</v>
      </c>
      <c r="U87" s="129">
        <v>-2.1676767583065031</v>
      </c>
      <c r="V87" s="129">
        <v>-2.5064470539097861</v>
      </c>
      <c r="W87" s="129">
        <v>-1.5968345344798285</v>
      </c>
      <c r="X87" s="129">
        <v>-0.52173420925892033</v>
      </c>
      <c r="Y87" s="129">
        <v>-0.28276367272089736</v>
      </c>
      <c r="Z87" s="129">
        <v>-0.45716426874853394</v>
      </c>
      <c r="AA87" s="129">
        <v>-0.97522554106138537</v>
      </c>
      <c r="AB87" s="129">
        <v>0.18116487233561679</v>
      </c>
      <c r="AC87" s="129">
        <v>-1.2527591792176818</v>
      </c>
      <c r="AD87" s="129">
        <v>0.35132432741870862</v>
      </c>
      <c r="AE87" s="129">
        <v>0.42953087539144508</v>
      </c>
      <c r="AF87" s="129">
        <v>8.1407495479966729E-2</v>
      </c>
      <c r="AG87" s="129">
        <v>0.43371541246234702</v>
      </c>
      <c r="AH87" s="129">
        <v>-4.5179949920403653E-2</v>
      </c>
      <c r="AI87" s="129">
        <v>-9.5326551879590743E-2</v>
      </c>
      <c r="AJ87" s="129">
        <v>3.1034949687711359E-2</v>
      </c>
      <c r="AK87" s="129">
        <v>2.5500639828513402E-3</v>
      </c>
      <c r="AL87" s="129">
        <v>0.17717695699721964</v>
      </c>
      <c r="AM87" s="129">
        <v>0.31238955137689284</v>
      </c>
      <c r="AN87" s="2"/>
      <c r="AO87" s="2"/>
      <c r="AP87" s="130">
        <v>0.1352125943796732</v>
      </c>
      <c r="AQ87" s="131">
        <v>0.76314999800902461</v>
      </c>
      <c r="AR87" s="2"/>
      <c r="AS87" s="2"/>
      <c r="AT87" s="131">
        <v>2.3775441553939829E-4</v>
      </c>
      <c r="AU87" s="131">
        <v>1.5474938518108518E-2</v>
      </c>
      <c r="AV87" s="131">
        <v>2.9514496018765303E-2</v>
      </c>
      <c r="AW87" s="2"/>
      <c r="AX87" s="2"/>
      <c r="AY87" s="132">
        <v>1.4039557500656785E-2</v>
      </c>
      <c r="AZ87" s="133">
        <v>0.9072447999859854</v>
      </c>
      <c r="BA87" s="2"/>
      <c r="BB87" s="2"/>
      <c r="BC87" s="134">
        <v>2.8781760528796165</v>
      </c>
      <c r="BD87" s="134">
        <v>190.10403111289659</v>
      </c>
      <c r="BE87" s="134">
        <v>367.51711926693275</v>
      </c>
      <c r="BF87" s="2"/>
      <c r="BG87" s="2"/>
      <c r="BH87" s="135">
        <v>177.41308815403616</v>
      </c>
      <c r="BI87" s="136">
        <v>0.93324211546401303</v>
      </c>
      <c r="BJ87" s="2"/>
      <c r="BK87" s="2"/>
    </row>
    <row r="88" spans="1:63" x14ac:dyDescent="0.3">
      <c r="A88" s="1"/>
      <c r="B88" s="2"/>
      <c r="C88" s="124"/>
      <c r="D88" s="125" t="s">
        <v>78</v>
      </c>
      <c r="E88" s="125"/>
      <c r="F88" s="125"/>
      <c r="G88" s="125"/>
      <c r="H88" s="125"/>
      <c r="I88" s="125"/>
      <c r="J88" s="685">
        <v>-0.24814568884069624</v>
      </c>
      <c r="K88" s="685">
        <v>-0.36223886961477131</v>
      </c>
      <c r="L88" s="685">
        <v>-0.35652771956673857</v>
      </c>
      <c r="M88" s="685">
        <v>-0.42817897322055287</v>
      </c>
      <c r="N88" s="685">
        <v>-0.4274730230441896</v>
      </c>
      <c r="O88" s="685">
        <v>-0.49516247688464776</v>
      </c>
      <c r="P88" s="685">
        <v>-0.32626779201709799</v>
      </c>
      <c r="Q88" s="685">
        <v>-0.23383259821430111</v>
      </c>
      <c r="R88" s="685">
        <v>-0.13883706814923336</v>
      </c>
      <c r="S88" s="685">
        <v>-0.1779414226400266</v>
      </c>
      <c r="T88" s="685">
        <v>-0.29151519387227592</v>
      </c>
      <c r="U88" s="685">
        <v>-0.21986051931281178</v>
      </c>
      <c r="V88" s="685">
        <v>-0.20870961501083893</v>
      </c>
      <c r="W88" s="685">
        <v>-0.17118640766991775</v>
      </c>
      <c r="X88" s="685">
        <v>-6.2898458268373245E-2</v>
      </c>
      <c r="Y88" s="685">
        <v>-3.2506618153058629E-2</v>
      </c>
      <c r="Z88" s="685">
        <v>-5.6044235759927605E-2</v>
      </c>
      <c r="AA88" s="685">
        <v>-0.15220916323821831</v>
      </c>
      <c r="AB88" s="685">
        <v>2.2565750986636872E-2</v>
      </c>
      <c r="AC88" s="685">
        <v>-0.1265621868312492</v>
      </c>
      <c r="AD88" s="685">
        <v>3.8852876668421271E-2</v>
      </c>
      <c r="AE88" s="685">
        <v>4.7156703240969385E-2</v>
      </c>
      <c r="AF88" s="685">
        <v>9.2897533711426179E-3</v>
      </c>
      <c r="AG88" s="685">
        <v>5.7846889749255545E-2</v>
      </c>
      <c r="AH88" s="685">
        <v>-4.7784465073545971E-3</v>
      </c>
      <c r="AI88" s="685">
        <v>-9.4372653480814701E-3</v>
      </c>
      <c r="AJ88" s="685">
        <v>3.1500887407177134E-3</v>
      </c>
      <c r="AK88" s="685">
        <v>2.3775441553939829E-4</v>
      </c>
      <c r="AL88" s="685">
        <v>1.5474938518108518E-2</v>
      </c>
      <c r="AM88" s="685">
        <v>2.9514496018765303E-2</v>
      </c>
      <c r="AN88" s="2"/>
      <c r="AO88" s="2"/>
      <c r="AP88" s="137"/>
      <c r="AQ88" s="138"/>
      <c r="AR88" s="2"/>
      <c r="AS88" s="2"/>
      <c r="AT88" s="138"/>
      <c r="AU88" s="138"/>
      <c r="AV88" s="138"/>
      <c r="AW88" s="2"/>
      <c r="AX88" s="2"/>
      <c r="AY88" s="139"/>
      <c r="AZ88" s="140"/>
      <c r="BA88" s="2"/>
      <c r="BB88" s="2"/>
      <c r="BC88" s="141"/>
      <c r="BD88" s="141"/>
      <c r="BE88" s="141"/>
      <c r="BF88" s="2"/>
      <c r="BG88" s="2"/>
      <c r="BH88" s="142"/>
      <c r="BI88" s="143"/>
      <c r="BJ88" s="2"/>
      <c r="BK88" s="2"/>
    </row>
    <row r="89" spans="1:63" x14ac:dyDescent="0.3">
      <c r="A89" s="1"/>
      <c r="B89" s="2"/>
      <c r="C89" s="2" t="s">
        <v>38</v>
      </c>
      <c r="D89" s="2" t="s">
        <v>79</v>
      </c>
      <c r="E89" s="2"/>
      <c r="F89" s="2"/>
      <c r="G89" s="2"/>
      <c r="H89" s="2"/>
      <c r="I89" s="2"/>
      <c r="J89" s="10">
        <v>-0.47488138568038751</v>
      </c>
      <c r="K89" s="10">
        <v>-0.36596349543427487</v>
      </c>
      <c r="L89" s="10">
        <v>-0.42672311071044955</v>
      </c>
      <c r="M89" s="10">
        <v>-0.45385348823294791</v>
      </c>
      <c r="N89" s="10">
        <v>-0.54696384355655558</v>
      </c>
      <c r="O89" s="10">
        <v>-0.3268042625991967</v>
      </c>
      <c r="P89" s="10">
        <v>-0.32426376594148598</v>
      </c>
      <c r="Q89" s="10">
        <v>-0.30060191174972006</v>
      </c>
      <c r="R89" s="10">
        <v>-0.26453016742831759</v>
      </c>
      <c r="S89" s="10">
        <v>-0.28331616299281004</v>
      </c>
      <c r="T89" s="10">
        <v>-0.23670242867055791</v>
      </c>
      <c r="U89" s="10">
        <v>-0.31491024498886283</v>
      </c>
      <c r="V89" s="10">
        <v>-0.29411834888553845</v>
      </c>
      <c r="W89" s="10">
        <v>-0.26266442586623689</v>
      </c>
      <c r="X89" s="10">
        <v>-0.2983194750466559</v>
      </c>
      <c r="Y89" s="10">
        <v>-0.27465960514251164</v>
      </c>
      <c r="Z89" s="10">
        <v>-0.25651129974301057</v>
      </c>
      <c r="AA89" s="10">
        <v>-0.18785469908093685</v>
      </c>
      <c r="AB89" s="10">
        <v>-0.20062701205428077</v>
      </c>
      <c r="AC89" s="10">
        <v>-0.13282161388473779</v>
      </c>
      <c r="AD89" s="10">
        <v>-0.15229680272968527</v>
      </c>
      <c r="AE89" s="10">
        <v>-0.1249523347030258</v>
      </c>
      <c r="AF89" s="10">
        <v>-8.3251707275075193E-2</v>
      </c>
      <c r="AG89" s="10">
        <v>-0.20856618726248188</v>
      </c>
      <c r="AH89" s="10">
        <v>-0.20387674615282569</v>
      </c>
      <c r="AI89" s="10">
        <v>-0.25039910528506037</v>
      </c>
      <c r="AJ89" s="10">
        <v>-0.26697581714087448</v>
      </c>
      <c r="AK89" s="10">
        <v>-0.29028306183855568</v>
      </c>
      <c r="AL89" s="10">
        <v>-0.33420003351324656</v>
      </c>
      <c r="AM89" s="10">
        <v>-0.3553123434511134</v>
      </c>
      <c r="AN89" s="2"/>
      <c r="AO89" s="2"/>
      <c r="AP89" s="54">
        <v>-2.1112309937866836E-2</v>
      </c>
      <c r="AQ89" s="55">
        <v>-6.3172674508514118E-2</v>
      </c>
      <c r="AR89" s="2"/>
      <c r="AS89" s="2"/>
      <c r="AT89" s="55">
        <v>-2.7064450214791421E-2</v>
      </c>
      <c r="AU89" s="55">
        <v>-2.9189602638047648E-2</v>
      </c>
      <c r="AV89" s="55">
        <v>-3.356983196135721E-2</v>
      </c>
      <c r="AW89" s="2"/>
      <c r="AX89" s="2"/>
      <c r="AY89" s="56">
        <v>-4.3802293233095625E-3</v>
      </c>
      <c r="AZ89" s="57">
        <v>-0.15006128646643802</v>
      </c>
      <c r="BA89" s="2"/>
      <c r="BB89" s="2"/>
      <c r="BC89" s="27">
        <v>-327.63325263945336</v>
      </c>
      <c r="BD89" s="27">
        <v>-358.5837269455435</v>
      </c>
      <c r="BE89" s="27">
        <v>-418.01452170719222</v>
      </c>
      <c r="BF89" s="2"/>
      <c r="BG89" s="2"/>
      <c r="BH89" s="58">
        <v>-59.430794761648713</v>
      </c>
      <c r="BI89" s="59">
        <v>-0.16573756781404136</v>
      </c>
      <c r="BJ89" s="2"/>
      <c r="BK89" s="2"/>
    </row>
    <row r="90" spans="1:63" x14ac:dyDescent="0.3">
      <c r="A90" s="1"/>
      <c r="B90" s="2"/>
      <c r="C90" s="2"/>
      <c r="D90" s="2"/>
      <c r="E90" s="2" t="s">
        <v>149</v>
      </c>
      <c r="F90" s="2"/>
      <c r="G90" s="2"/>
      <c r="H90" s="2"/>
      <c r="I90" s="2"/>
      <c r="J90" s="10">
        <v>-0.47488138568038751</v>
      </c>
      <c r="K90" s="10">
        <v>-0.36596349543427487</v>
      </c>
      <c r="L90" s="10">
        <v>-0.42672311071044955</v>
      </c>
      <c r="M90" s="10">
        <v>-0.45385348823294791</v>
      </c>
      <c r="N90" s="10">
        <v>-0.54696384355655558</v>
      </c>
      <c r="O90" s="10">
        <v>-0.3268042625991967</v>
      </c>
      <c r="P90" s="10">
        <v>-0.32426376594148598</v>
      </c>
      <c r="Q90" s="10">
        <v>-0.30060191174972006</v>
      </c>
      <c r="R90" s="10">
        <v>-0.26453016742831759</v>
      </c>
      <c r="S90" s="10">
        <v>-0.28331616299281004</v>
      </c>
      <c r="T90" s="10">
        <v>-0.23670242867055791</v>
      </c>
      <c r="U90" s="10">
        <v>-0.22063287836374279</v>
      </c>
      <c r="V90" s="10">
        <v>-0.27028830935984677</v>
      </c>
      <c r="W90" s="10">
        <v>-0.23164463134568897</v>
      </c>
      <c r="X90" s="10">
        <v>-0.26582139546083927</v>
      </c>
      <c r="Y90" s="10">
        <v>-0.22850554829395819</v>
      </c>
      <c r="Z90" s="10">
        <v>-0.21160370687641139</v>
      </c>
      <c r="AA90" s="10">
        <v>-0.14077826489771716</v>
      </c>
      <c r="AB90" s="10">
        <v>-0.14914633138443811</v>
      </c>
      <c r="AC90" s="10">
        <v>-7.2681792485101537E-2</v>
      </c>
      <c r="AD90" s="10">
        <v>-8.3639134516437605E-2</v>
      </c>
      <c r="AE90" s="10">
        <v>-4.9164224344949048E-2</v>
      </c>
      <c r="AF90" s="10">
        <v>1.2384824795523164E-2</v>
      </c>
      <c r="AG90" s="10">
        <v>-0.1228408416328135</v>
      </c>
      <c r="AH90" s="10">
        <v>-9.9715735274608641E-2</v>
      </c>
      <c r="AI90" s="10">
        <v>-0.10125566652795118</v>
      </c>
      <c r="AJ90" s="10">
        <v>-0.11538379250520484</v>
      </c>
      <c r="AK90" s="10">
        <v>-0.12092299405132462</v>
      </c>
      <c r="AL90" s="10">
        <v>-0.14493703919285983</v>
      </c>
      <c r="AM90" s="10">
        <v>-0.1264478940339987</v>
      </c>
      <c r="AN90" s="2"/>
      <c r="AO90" s="2"/>
      <c r="AP90" s="54">
        <v>1.8489145158861131E-2</v>
      </c>
      <c r="AQ90" s="55">
        <v>0.12756673699025017</v>
      </c>
      <c r="AR90" s="2"/>
      <c r="AS90" s="2"/>
      <c r="AT90" s="55">
        <v>-1.1274217419360667E-2</v>
      </c>
      <c r="AU90" s="55">
        <v>-1.2659048944730364E-2</v>
      </c>
      <c r="AV90" s="55">
        <v>-1.1946769181614079E-2</v>
      </c>
      <c r="AW90" s="2"/>
      <c r="AX90" s="2"/>
      <c r="AY90" s="56">
        <v>7.1227976311628513E-4</v>
      </c>
      <c r="AZ90" s="57">
        <v>5.6266451470889434E-2</v>
      </c>
      <c r="BA90" s="2"/>
      <c r="BB90" s="2"/>
      <c r="BC90" s="27">
        <v>-136.48193459517452</v>
      </c>
      <c r="BD90" s="27">
        <v>-155.51184462753201</v>
      </c>
      <c r="BE90" s="27">
        <v>-148.76222827529259</v>
      </c>
      <c r="BF90" s="2"/>
      <c r="BG90" s="2"/>
      <c r="BH90" s="58">
        <v>6.7496163522394284</v>
      </c>
      <c r="BI90" s="59">
        <v>4.34025869116626E-2</v>
      </c>
      <c r="BJ90" s="2"/>
      <c r="BK90" s="2"/>
    </row>
    <row r="91" spans="1:63" x14ac:dyDescent="0.3">
      <c r="A91" s="1"/>
      <c r="B91" s="2"/>
      <c r="C91" s="2"/>
      <c r="D91" s="2"/>
      <c r="E91" s="2" t="s">
        <v>150</v>
      </c>
      <c r="F91" s="2"/>
      <c r="G91" s="2"/>
      <c r="H91" s="2"/>
      <c r="I91" s="2"/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-9.4277366625120054E-2</v>
      </c>
      <c r="V91" s="10">
        <v>-2.3830039525691699E-2</v>
      </c>
      <c r="W91" s="10">
        <v>-3.1019794520547945E-2</v>
      </c>
      <c r="X91" s="10">
        <v>-3.2498079585816624E-2</v>
      </c>
      <c r="Y91" s="10">
        <v>-4.6154056848553421E-2</v>
      </c>
      <c r="Z91" s="10">
        <v>-4.4907592866599177E-2</v>
      </c>
      <c r="AA91" s="10">
        <v>-4.707643418321969E-2</v>
      </c>
      <c r="AB91" s="10">
        <v>-5.1480680669842654E-2</v>
      </c>
      <c r="AC91" s="10">
        <v>-6.0139821399636251E-2</v>
      </c>
      <c r="AD91" s="10">
        <v>-6.8657668213247647E-2</v>
      </c>
      <c r="AE91" s="10">
        <v>-7.5788110358076755E-2</v>
      </c>
      <c r="AF91" s="10">
        <v>-9.5636532070598357E-2</v>
      </c>
      <c r="AG91" s="10">
        <v>-8.5725345629668381E-2</v>
      </c>
      <c r="AH91" s="10">
        <v>-0.10416101087821704</v>
      </c>
      <c r="AI91" s="10">
        <v>-0.14914343875710917</v>
      </c>
      <c r="AJ91" s="10">
        <v>-0.15159202463566968</v>
      </c>
      <c r="AK91" s="10">
        <v>-0.16936006778723106</v>
      </c>
      <c r="AL91" s="10">
        <v>-0.18926299432038673</v>
      </c>
      <c r="AM91" s="10">
        <v>-0.2288644494171147</v>
      </c>
      <c r="AN91" s="2"/>
      <c r="AO91" s="2"/>
      <c r="AP91" s="54">
        <v>-3.9601455096727967E-2</v>
      </c>
      <c r="AQ91" s="55">
        <v>-0.20924034959359322</v>
      </c>
      <c r="AR91" s="2"/>
      <c r="AS91" s="2"/>
      <c r="AT91" s="55">
        <v>-1.5790232795430754E-2</v>
      </c>
      <c r="AU91" s="55">
        <v>-1.6530553693317282E-2</v>
      </c>
      <c r="AV91" s="55">
        <v>-2.162306277974313E-2</v>
      </c>
      <c r="AW91" s="2"/>
      <c r="AX91" s="2"/>
      <c r="AY91" s="56">
        <v>-5.0925090864258477E-3</v>
      </c>
      <c r="AZ91" s="57">
        <v>-0.30806645566171015</v>
      </c>
      <c r="BA91" s="2"/>
      <c r="BB91" s="2"/>
      <c r="BC91" s="27">
        <v>-191.15131804427884</v>
      </c>
      <c r="BD91" s="27">
        <v>-203.07188231801152</v>
      </c>
      <c r="BE91" s="27">
        <v>-269.25229343189966</v>
      </c>
      <c r="BF91" s="2"/>
      <c r="BG91" s="2"/>
      <c r="BH91" s="58">
        <v>-66.180411113888141</v>
      </c>
      <c r="BI91" s="59">
        <v>-0.32589647743673988</v>
      </c>
      <c r="BJ91" s="2"/>
      <c r="BK91" s="2"/>
    </row>
    <row r="92" spans="1:63" x14ac:dyDescent="0.3">
      <c r="A92" s="1"/>
      <c r="B92" s="2"/>
      <c r="C92" s="2"/>
      <c r="D92" s="2"/>
      <c r="E92" s="2" t="s">
        <v>151</v>
      </c>
      <c r="F92" s="2"/>
      <c r="G92" s="2"/>
      <c r="H92" s="2"/>
      <c r="I92" s="2"/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2"/>
      <c r="AO92" s="2"/>
      <c r="AP92" s="54">
        <v>0</v>
      </c>
      <c r="AQ92" s="55">
        <v>0</v>
      </c>
      <c r="AR92" s="2"/>
      <c r="AS92" s="2"/>
      <c r="AT92" s="55">
        <v>0</v>
      </c>
      <c r="AU92" s="55">
        <v>0</v>
      </c>
      <c r="AV92" s="55">
        <v>0</v>
      </c>
      <c r="AW92" s="2"/>
      <c r="AX92" s="2"/>
      <c r="AY92" s="56">
        <v>0</v>
      </c>
      <c r="AZ92" s="57">
        <v>0</v>
      </c>
      <c r="BA92" s="2"/>
      <c r="BB92" s="2"/>
      <c r="BC92" s="27">
        <v>0</v>
      </c>
      <c r="BD92" s="27">
        <v>0</v>
      </c>
      <c r="BE92" s="27">
        <v>0</v>
      </c>
      <c r="BF92" s="2"/>
      <c r="BG92" s="2"/>
      <c r="BH92" s="58">
        <v>0</v>
      </c>
      <c r="BI92" s="59">
        <v>0</v>
      </c>
      <c r="BJ92" s="2"/>
      <c r="BK92" s="2"/>
    </row>
    <row r="93" spans="1:63" x14ac:dyDescent="0.3">
      <c r="A93" s="1"/>
      <c r="B93" s="2"/>
      <c r="C93" s="2"/>
      <c r="D93" s="2"/>
      <c r="E93" s="2" t="s">
        <v>152</v>
      </c>
      <c r="F93" s="2"/>
      <c r="G93" s="2"/>
      <c r="H93" s="2"/>
      <c r="I93" s="2"/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2"/>
      <c r="AO93" s="2"/>
      <c r="AP93" s="54">
        <v>0</v>
      </c>
      <c r="AQ93" s="55">
        <v>0</v>
      </c>
      <c r="AR93" s="2"/>
      <c r="AS93" s="2"/>
      <c r="AT93" s="55">
        <v>0</v>
      </c>
      <c r="AU93" s="55">
        <v>0</v>
      </c>
      <c r="AV93" s="55">
        <v>0</v>
      </c>
      <c r="AW93" s="2"/>
      <c r="AX93" s="2"/>
      <c r="AY93" s="56">
        <v>0</v>
      </c>
      <c r="AZ93" s="57">
        <v>0</v>
      </c>
      <c r="BA93" s="2"/>
      <c r="BB93" s="2"/>
      <c r="BC93" s="27">
        <v>0</v>
      </c>
      <c r="BD93" s="27">
        <v>0</v>
      </c>
      <c r="BE93" s="27">
        <v>0</v>
      </c>
      <c r="BF93" s="2"/>
      <c r="BG93" s="2"/>
      <c r="BH93" s="58">
        <v>0</v>
      </c>
      <c r="BI93" s="59">
        <v>0</v>
      </c>
      <c r="BJ93" s="2"/>
      <c r="BK93" s="2"/>
    </row>
    <row r="94" spans="1:63" x14ac:dyDescent="0.3">
      <c r="A94" s="1"/>
      <c r="B94" s="2"/>
      <c r="C94" s="145" t="s">
        <v>22</v>
      </c>
      <c r="D94" s="146" t="s">
        <v>80</v>
      </c>
      <c r="E94" s="146"/>
      <c r="F94" s="146"/>
      <c r="G94" s="146"/>
      <c r="H94" s="146"/>
      <c r="I94" s="146"/>
      <c r="J94" s="150">
        <v>-3.4539473986628746</v>
      </c>
      <c r="K94" s="150">
        <v>-3.3701315179829687</v>
      </c>
      <c r="L94" s="150">
        <v>-2.8672882154365533</v>
      </c>
      <c r="M94" s="150">
        <v>-3.3683254966094949</v>
      </c>
      <c r="N94" s="150">
        <v>-3.6540810796687762</v>
      </c>
      <c r="O94" s="150">
        <v>-3.9554734577884934</v>
      </c>
      <c r="P94" s="150">
        <v>-3.6565529340668355</v>
      </c>
      <c r="Q94" s="150">
        <v>-3.0406810333231431</v>
      </c>
      <c r="R94" s="150">
        <v>-2.0549996267330348</v>
      </c>
      <c r="S94" s="150">
        <v>-1.7519997210901859</v>
      </c>
      <c r="T94" s="150">
        <v>-2.7627058053105888</v>
      </c>
      <c r="U94" s="150">
        <v>-2.4825870032953659</v>
      </c>
      <c r="V94" s="150">
        <v>-2.8005654027953244</v>
      </c>
      <c r="W94" s="150">
        <v>-1.8594989603460654</v>
      </c>
      <c r="X94" s="150">
        <v>-0.82005368430557624</v>
      </c>
      <c r="Y94" s="150">
        <v>-0.55742327786340895</v>
      </c>
      <c r="Z94" s="150">
        <v>-0.71367556849154457</v>
      </c>
      <c r="AA94" s="150">
        <v>-1.1630802401423221</v>
      </c>
      <c r="AB94" s="150">
        <v>-1.9462139718663979E-2</v>
      </c>
      <c r="AC94" s="150">
        <v>-1.3855807931024196</v>
      </c>
      <c r="AD94" s="150">
        <v>0.19902752468902335</v>
      </c>
      <c r="AE94" s="150">
        <v>0.30457854068841927</v>
      </c>
      <c r="AF94" s="150">
        <v>-1.8442117951084636E-3</v>
      </c>
      <c r="AG94" s="150">
        <v>0.22514922519986513</v>
      </c>
      <c r="AH94" s="150">
        <v>-0.24905669607322933</v>
      </c>
      <c r="AI94" s="150">
        <v>-0.34572565716465109</v>
      </c>
      <c r="AJ94" s="150">
        <v>-0.23594086745316312</v>
      </c>
      <c r="AK94" s="150">
        <v>-0.28773299785570433</v>
      </c>
      <c r="AL94" s="150">
        <v>-0.15702307651602693</v>
      </c>
      <c r="AM94" s="150">
        <v>-4.2922792074220562E-2</v>
      </c>
      <c r="AN94" s="2"/>
      <c r="AO94" s="2"/>
      <c r="AP94" s="151">
        <v>0.11410028444180637</v>
      </c>
      <c r="AQ94" s="152">
        <v>0.72664659853458202</v>
      </c>
      <c r="AR94" s="2"/>
      <c r="AS94" s="2"/>
      <c r="AT94" s="153">
        <v>-2.682669579925202E-2</v>
      </c>
      <c r="AU94" s="154">
        <v>-1.3714664119939129E-2</v>
      </c>
      <c r="AV94" s="152">
        <v>-4.055335942591904E-3</v>
      </c>
      <c r="AW94" s="2"/>
      <c r="AX94" s="2"/>
      <c r="AY94" s="155">
        <v>9.6593281773472255E-3</v>
      </c>
      <c r="AZ94" s="156">
        <v>0.70430657964885668</v>
      </c>
      <c r="BA94" s="2"/>
      <c r="BB94" s="2"/>
      <c r="BC94" s="157">
        <v>-324.75507658657375</v>
      </c>
      <c r="BD94" s="158">
        <v>-168.47969583264691</v>
      </c>
      <c r="BE94" s="159">
        <v>-50.497402440259485</v>
      </c>
      <c r="BF94" s="2"/>
      <c r="BG94" s="2"/>
      <c r="BH94" s="160">
        <v>117.98229339238742</v>
      </c>
      <c r="BI94" s="161">
        <v>0.70027603509909453</v>
      </c>
      <c r="BJ94" s="2"/>
      <c r="BK94" s="2"/>
    </row>
    <row r="95" spans="1:63" x14ac:dyDescent="0.3">
      <c r="A95" s="1"/>
      <c r="B95" s="2"/>
      <c r="C95" s="147"/>
      <c r="D95" s="148" t="s">
        <v>81</v>
      </c>
      <c r="E95" s="149"/>
      <c r="F95" s="149"/>
      <c r="G95" s="149"/>
      <c r="H95" s="149"/>
      <c r="I95" s="149"/>
      <c r="J95" s="687">
        <v>-0.28770163290294581</v>
      </c>
      <c r="K95" s="687">
        <v>-0.40636629588100087</v>
      </c>
      <c r="L95" s="687">
        <v>-0.41886517463130879</v>
      </c>
      <c r="M95" s="687">
        <v>-0.49485675225758613</v>
      </c>
      <c r="N95" s="687">
        <v>-0.50272357522275746</v>
      </c>
      <c r="O95" s="687">
        <v>-0.5397576712715082</v>
      </c>
      <c r="P95" s="687">
        <v>-0.35801678425848737</v>
      </c>
      <c r="Q95" s="687">
        <v>-0.25948533411495661</v>
      </c>
      <c r="R95" s="687">
        <v>-0.15934933809715821</v>
      </c>
      <c r="S95" s="687">
        <v>-0.21226718384427357</v>
      </c>
      <c r="T95" s="687">
        <v>-0.31883200390588717</v>
      </c>
      <c r="U95" s="687">
        <v>-0.25180085808097158</v>
      </c>
      <c r="V95" s="687">
        <v>-0.2332005881067078</v>
      </c>
      <c r="W95" s="687">
        <v>-0.19934497921619873</v>
      </c>
      <c r="X95" s="687">
        <v>-9.8862814676049779E-2</v>
      </c>
      <c r="Y95" s="687">
        <v>-6.4081589649662929E-2</v>
      </c>
      <c r="Z95" s="687">
        <v>-8.749021861689131E-2</v>
      </c>
      <c r="AA95" s="687">
        <v>-0.1815287466100374</v>
      </c>
      <c r="AB95" s="687">
        <v>-2.4241884913809783E-3</v>
      </c>
      <c r="AC95" s="687">
        <v>-0.13998072264449768</v>
      </c>
      <c r="AD95" s="687">
        <v>2.2010408237821362E-2</v>
      </c>
      <c r="AE95" s="687">
        <v>3.3438620317391442E-2</v>
      </c>
      <c r="AF95" s="687">
        <v>-2.1045080234566172E-4</v>
      </c>
      <c r="AG95" s="687">
        <v>3.0029328064050759E-2</v>
      </c>
      <c r="AH95" s="687">
        <v>-2.6341421395576558E-2</v>
      </c>
      <c r="AI95" s="687">
        <v>-3.4226610529497138E-2</v>
      </c>
      <c r="AJ95" s="687">
        <v>-2.3948312387104393E-2</v>
      </c>
      <c r="AK95" s="687">
        <v>-2.682669579925202E-2</v>
      </c>
      <c r="AL95" s="687">
        <v>-1.3714664119939129E-2</v>
      </c>
      <c r="AM95" s="687">
        <v>-4.055335942591904E-3</v>
      </c>
      <c r="AN95" s="2"/>
      <c r="AO95" s="2"/>
      <c r="AP95" s="162"/>
      <c r="AQ95" s="163"/>
      <c r="AR95" s="2"/>
      <c r="AS95" s="2"/>
      <c r="AT95" s="164"/>
      <c r="AU95" s="165"/>
      <c r="AV95" s="163"/>
      <c r="AW95" s="2"/>
      <c r="AX95" s="2"/>
      <c r="AY95" s="166"/>
      <c r="AZ95" s="167"/>
      <c r="BA95" s="2"/>
      <c r="BB95" s="2"/>
      <c r="BC95" s="168"/>
      <c r="BD95" s="169"/>
      <c r="BE95" s="170"/>
      <c r="BF95" s="2"/>
      <c r="BG95" s="2"/>
      <c r="BH95" s="171"/>
      <c r="BI95" s="172"/>
      <c r="BJ95" s="2"/>
      <c r="BK95" s="2"/>
    </row>
    <row r="96" spans="1:63" x14ac:dyDescent="0.3">
      <c r="A96" s="1"/>
      <c r="B96" s="2"/>
      <c r="C96" s="2" t="s">
        <v>38</v>
      </c>
      <c r="D96" s="2" t="s">
        <v>82</v>
      </c>
      <c r="E96" s="2"/>
      <c r="F96" s="2"/>
      <c r="G96" s="2"/>
      <c r="H96" s="2"/>
      <c r="I96" s="2"/>
      <c r="J96" s="10">
        <v>0</v>
      </c>
      <c r="K96" s="10">
        <v>-0.14702617811154656</v>
      </c>
      <c r="L96" s="10">
        <v>-0.14136684057081483</v>
      </c>
      <c r="M96" s="10">
        <v>-0.18113919824491423</v>
      </c>
      <c r="N96" s="10">
        <v>-0.21929663156202264</v>
      </c>
      <c r="O96" s="10">
        <v>-0.33372748428321147</v>
      </c>
      <c r="P96" s="10">
        <v>-0.18939628865549724</v>
      </c>
      <c r="Q96" s="10">
        <v>-0.22781732395801479</v>
      </c>
      <c r="R96" s="10">
        <v>-0.12093304568633018</v>
      </c>
      <c r="S96" s="10">
        <v>-0.14060545942956465</v>
      </c>
      <c r="T96" s="10">
        <v>-8.6273223396873377E-2</v>
      </c>
      <c r="U96" s="10">
        <v>-0.10752004250015332</v>
      </c>
      <c r="V96" s="10">
        <v>-0.11599803186504218</v>
      </c>
      <c r="W96" s="10">
        <v>-6.5868826149169196E-2</v>
      </c>
      <c r="X96" s="10">
        <v>-5.9245269199125088E-2</v>
      </c>
      <c r="Y96" s="10">
        <v>-4.8452267894418526E-2</v>
      </c>
      <c r="Z96" s="10">
        <v>-6.6135117981465624E-2</v>
      </c>
      <c r="AA96" s="10">
        <v>-6.8428024014230704E-2</v>
      </c>
      <c r="AB96" s="10">
        <v>-4.7976021365670557E-2</v>
      </c>
      <c r="AC96" s="10">
        <v>-6.0118043698525442E-2</v>
      </c>
      <c r="AD96" s="10">
        <v>-7.9619454424003838E-2</v>
      </c>
      <c r="AE96" s="10">
        <v>-7.1589921198214057E-2</v>
      </c>
      <c r="AF96" s="10">
        <v>-7.9126736117089896E-2</v>
      </c>
      <c r="AG96" s="10">
        <v>-6.2761271458524504E-2</v>
      </c>
      <c r="AH96" s="10">
        <v>-6.2137788538073759E-2</v>
      </c>
      <c r="AI96" s="10">
        <v>-5.5494541545290613E-2</v>
      </c>
      <c r="AJ96" s="10">
        <v>-5.997632893823733E-2</v>
      </c>
      <c r="AK96" s="10">
        <v>-4.6391161720965621E-2</v>
      </c>
      <c r="AL96" s="10">
        <v>-3.9006039439799627E-2</v>
      </c>
      <c r="AM96" s="10">
        <v>-4.4743265239831097E-2</v>
      </c>
      <c r="AN96" s="2"/>
      <c r="AO96" s="2"/>
      <c r="AP96" s="54">
        <v>-5.7372258000314702E-3</v>
      </c>
      <c r="AQ96" s="55">
        <v>-0.14708557655247406</v>
      </c>
      <c r="AR96" s="2"/>
      <c r="AS96" s="2"/>
      <c r="AT96" s="55">
        <v>-4.3252654111168949E-3</v>
      </c>
      <c r="AU96" s="55">
        <v>-3.4068542117205881E-3</v>
      </c>
      <c r="AV96" s="55">
        <v>-4.2273338463689625E-3</v>
      </c>
      <c r="AW96" s="2"/>
      <c r="AX96" s="2"/>
      <c r="AY96" s="56">
        <v>-8.2047963464837448E-4</v>
      </c>
      <c r="AZ96" s="57">
        <v>-0.24083203555517033</v>
      </c>
      <c r="BA96" s="2"/>
      <c r="BB96" s="2"/>
      <c r="BC96" s="27">
        <v>-52.360227676033432</v>
      </c>
      <c r="BD96" s="27">
        <v>-41.851973647853676</v>
      </c>
      <c r="BE96" s="27">
        <v>-52.639135576271876</v>
      </c>
      <c r="BF96" s="2"/>
      <c r="BG96" s="2"/>
      <c r="BH96" s="58">
        <v>-10.7871619284182</v>
      </c>
      <c r="BI96" s="59">
        <v>-0.25774559687871268</v>
      </c>
      <c r="BJ96" s="2"/>
      <c r="BK96" s="2"/>
    </row>
    <row r="97" spans="1:63" x14ac:dyDescent="0.3">
      <c r="A97" s="1"/>
      <c r="B97" s="2"/>
      <c r="C97" s="2" t="s">
        <v>38</v>
      </c>
      <c r="D97" s="2" t="s">
        <v>83</v>
      </c>
      <c r="E97" s="2"/>
      <c r="F97" s="2"/>
      <c r="G97" s="2"/>
      <c r="H97" s="2"/>
      <c r="I97" s="2"/>
      <c r="J97" s="10">
        <v>-0.47089629556998014</v>
      </c>
      <c r="K97" s="10">
        <v>-0.17770088611749268</v>
      </c>
      <c r="L97" s="10">
        <v>-0.17860725218658868</v>
      </c>
      <c r="M97" s="10">
        <v>-0.17560141204627022</v>
      </c>
      <c r="N97" s="10">
        <v>-0.48105105514912805</v>
      </c>
      <c r="O97" s="10">
        <v>-0.31956514892301352</v>
      </c>
      <c r="P97" s="10">
        <v>-0.30974237934483606</v>
      </c>
      <c r="Q97" s="10">
        <v>-0.19216664017120172</v>
      </c>
      <c r="R97" s="10">
        <v>-0.28163776227152049</v>
      </c>
      <c r="S97" s="10">
        <v>-0.19090835703563261</v>
      </c>
      <c r="T97" s="10">
        <v>-0.20238507898281557</v>
      </c>
      <c r="U97" s="10">
        <v>-0.22255333785570358</v>
      </c>
      <c r="V97" s="10">
        <v>-0.23430334745935377</v>
      </c>
      <c r="W97" s="10">
        <v>-0.1474940382355299</v>
      </c>
      <c r="X97" s="10">
        <v>-0.15063667649950835</v>
      </c>
      <c r="Y97" s="10">
        <v>-0.1069154216820461</v>
      </c>
      <c r="Z97" s="10">
        <v>-0.12897065065026092</v>
      </c>
      <c r="AA97" s="10">
        <v>-0.11419080566261484</v>
      </c>
      <c r="AB97" s="10">
        <v>-0.10464081312256387</v>
      </c>
      <c r="AC97" s="10">
        <v>-9.6660541916767179E-2</v>
      </c>
      <c r="AD97" s="10">
        <v>-0.13806732862739435</v>
      </c>
      <c r="AE97" s="10">
        <v>-0.1374631730615295</v>
      </c>
      <c r="AF97" s="10">
        <v>-0.1455228824795522</v>
      </c>
      <c r="AG97" s="10">
        <v>-0.1348898096579742</v>
      </c>
      <c r="AH97" s="10">
        <v>-0.11956849131069248</v>
      </c>
      <c r="AI97" s="10">
        <v>-0.15947993133583022</v>
      </c>
      <c r="AJ97" s="10">
        <v>-0.15774239417071478</v>
      </c>
      <c r="AK97" s="10">
        <v>-0.19716238154527219</v>
      </c>
      <c r="AL97" s="10">
        <v>-0.20018035594595546</v>
      </c>
      <c r="AM97" s="10">
        <v>-0.21845814776049366</v>
      </c>
      <c r="AN97" s="2"/>
      <c r="AO97" s="2"/>
      <c r="AP97" s="54">
        <v>-1.8277791814538202E-2</v>
      </c>
      <c r="AQ97" s="55">
        <v>-9.1306620613027717E-2</v>
      </c>
      <c r="AR97" s="2"/>
      <c r="AS97" s="2"/>
      <c r="AT97" s="55">
        <v>-1.8382372797657271E-2</v>
      </c>
      <c r="AU97" s="55">
        <v>-1.7484094733861762E-2</v>
      </c>
      <c r="AV97" s="55">
        <v>-2.0639877690931188E-2</v>
      </c>
      <c r="AW97" s="2"/>
      <c r="AX97" s="2"/>
      <c r="AY97" s="56">
        <v>-3.1557829570694265E-3</v>
      </c>
      <c r="AZ97" s="57">
        <v>-0.18049450115124147</v>
      </c>
      <c r="BA97" s="2"/>
      <c r="BB97" s="2"/>
      <c r="BC97" s="27">
        <v>-222.53090467863677</v>
      </c>
      <c r="BD97" s="27">
        <v>-214.78578964158311</v>
      </c>
      <c r="BE97" s="27">
        <v>-257.00958560058075</v>
      </c>
      <c r="BF97" s="2"/>
      <c r="BG97" s="2"/>
      <c r="BH97" s="58">
        <v>-42.223795958997641</v>
      </c>
      <c r="BI97" s="59">
        <v>-0.19658561224863733</v>
      </c>
      <c r="BJ97" s="2"/>
      <c r="BK97" s="2"/>
    </row>
    <row r="98" spans="1:63" x14ac:dyDescent="0.3">
      <c r="A98" s="1"/>
      <c r="B98" s="2"/>
      <c r="C98" s="2" t="s">
        <v>38</v>
      </c>
      <c r="D98" s="2" t="s">
        <v>84</v>
      </c>
      <c r="E98" s="2"/>
      <c r="F98" s="2"/>
      <c r="G98" s="2"/>
      <c r="H98" s="2"/>
      <c r="I98" s="60"/>
      <c r="J98" s="10">
        <v>0</v>
      </c>
      <c r="K98" s="10">
        <v>-7.2042440973763971E-2</v>
      </c>
      <c r="L98" s="10">
        <v>-9.8394942074574179E-2</v>
      </c>
      <c r="M98" s="10">
        <v>-6.9100143597925795E-2</v>
      </c>
      <c r="N98" s="10">
        <v>-7.8333013103947247E-2</v>
      </c>
      <c r="O98" s="10">
        <v>-7.1238763269092106E-2</v>
      </c>
      <c r="P98" s="10">
        <v>-6.6070911477869504E-2</v>
      </c>
      <c r="Q98" s="10">
        <v>-3.9037478854580664E-2</v>
      </c>
      <c r="R98" s="10">
        <v>-4.4419716222535911E-2</v>
      </c>
      <c r="S98" s="10">
        <v>1.3393576676935803E-4</v>
      </c>
      <c r="T98" s="10">
        <v>0</v>
      </c>
      <c r="U98" s="10">
        <v>0</v>
      </c>
      <c r="V98" s="10">
        <v>0</v>
      </c>
      <c r="W98" s="10">
        <v>-2.629137389202256E-2</v>
      </c>
      <c r="X98" s="10">
        <v>-4.00596111010776E-2</v>
      </c>
      <c r="Y98" s="10">
        <v>-1.3688450808638487E-2</v>
      </c>
      <c r="Z98" s="10">
        <v>-1.6097472938244688E-2</v>
      </c>
      <c r="AA98" s="10">
        <v>-1.2207441446783276E-2</v>
      </c>
      <c r="AB98" s="10">
        <v>-2.1799556084885225E-2</v>
      </c>
      <c r="AC98" s="10">
        <v>-1.4144655492141219E-2</v>
      </c>
      <c r="AD98" s="10">
        <v>-3.1434893755303207E-2</v>
      </c>
      <c r="AE98" s="10">
        <v>-3.4312983617055356E-2</v>
      </c>
      <c r="AF98" s="10">
        <v>-3.390675850193714E-2</v>
      </c>
      <c r="AG98" s="10">
        <v>-2.8120267658236123E-2</v>
      </c>
      <c r="AH98" s="10">
        <v>-3.2849505837092063E-2</v>
      </c>
      <c r="AI98" s="10">
        <v>-3.6588223054515194E-2</v>
      </c>
      <c r="AJ98" s="10">
        <v>-3.576897814018043E-2</v>
      </c>
      <c r="AK98" s="10">
        <v>-5.9882413363768421E-2</v>
      </c>
      <c r="AL98" s="10">
        <v>-4.9476685363530525E-2</v>
      </c>
      <c r="AM98" s="10">
        <v>-5.8502230483271384E-2</v>
      </c>
      <c r="AN98" s="2"/>
      <c r="AO98" s="2"/>
      <c r="AP98" s="54">
        <v>-9.025545119740859E-3</v>
      </c>
      <c r="AQ98" s="55">
        <v>-0.18242016524400453</v>
      </c>
      <c r="AR98" s="2"/>
      <c r="AS98" s="2"/>
      <c r="AT98" s="55">
        <v>-5.5831180261100921E-3</v>
      </c>
      <c r="AU98" s="55">
        <v>-4.3213783386766794E-3</v>
      </c>
      <c r="AV98" s="55">
        <v>-5.527277852530388E-3</v>
      </c>
      <c r="AW98" s="2"/>
      <c r="AX98" s="2"/>
      <c r="AY98" s="56">
        <v>-1.2058995138537086E-3</v>
      </c>
      <c r="AZ98" s="57">
        <v>-0.27905437093086993</v>
      </c>
      <c r="BA98" s="2"/>
      <c r="BB98" s="2"/>
      <c r="BC98" s="27">
        <v>-67.587373999738631</v>
      </c>
      <c r="BD98" s="27">
        <v>-53.086572278466228</v>
      </c>
      <c r="BE98" s="27">
        <v>-68.826153509731043</v>
      </c>
      <c r="BF98" s="2"/>
      <c r="BG98" s="2"/>
      <c r="BH98" s="58">
        <v>-15.739581231264815</v>
      </c>
      <c r="BI98" s="59">
        <v>-0.2964889341263674</v>
      </c>
      <c r="BJ98" s="2"/>
      <c r="BK98" s="2"/>
    </row>
    <row r="99" spans="1:63" x14ac:dyDescent="0.3">
      <c r="A99" s="1"/>
      <c r="B99" s="2"/>
      <c r="C99" s="2" t="s">
        <v>38</v>
      </c>
      <c r="D99" s="2" t="s">
        <v>85</v>
      </c>
      <c r="E99" s="2"/>
      <c r="F99" s="2"/>
      <c r="G99" s="2"/>
      <c r="H99" s="2"/>
      <c r="I99" s="2"/>
      <c r="J99" s="10">
        <v>-0.18903487929715884</v>
      </c>
      <c r="K99" s="10">
        <v>9.3038560589973188E-2</v>
      </c>
      <c r="L99" s="10">
        <v>4.2004668559153274E-2</v>
      </c>
      <c r="M99" s="10">
        <v>-6.8373667730355067E-2</v>
      </c>
      <c r="N99" s="10">
        <v>-6.5345485971541134E-2</v>
      </c>
      <c r="O99" s="10">
        <v>-0.16397402865093275</v>
      </c>
      <c r="P99" s="10">
        <v>-0.25323109735767269</v>
      </c>
      <c r="Q99" s="10">
        <v>-0.27612765515132986</v>
      </c>
      <c r="R99" s="10">
        <v>-3.9432729405103742E-2</v>
      </c>
      <c r="S99" s="10">
        <v>-3.9367675989571013E-2</v>
      </c>
      <c r="T99" s="10">
        <v>-7.2975180619617094E-2</v>
      </c>
      <c r="U99" s="10">
        <v>-0.10429529024744079</v>
      </c>
      <c r="V99" s="10">
        <v>-1.3141273786724257E-2</v>
      </c>
      <c r="W99" s="10">
        <v>-9.2727639000805776E-3</v>
      </c>
      <c r="X99" s="10">
        <v>-8.7492224028254371E-3</v>
      </c>
      <c r="Y99" s="10">
        <v>-1.2173471975653063E-2</v>
      </c>
      <c r="Z99" s="10">
        <v>-8.1769332606494716E-3</v>
      </c>
      <c r="AA99" s="10">
        <v>-8.4309220278683678E-3</v>
      </c>
      <c r="AB99" s="10">
        <v>-8.8061209758914377E-3</v>
      </c>
      <c r="AC99" s="10">
        <v>-7.7057414975784666E-3</v>
      </c>
      <c r="AD99" s="10">
        <v>-8.6295607589680634E-3</v>
      </c>
      <c r="AE99" s="10">
        <v>-6.9907679171780646E-3</v>
      </c>
      <c r="AF99" s="10">
        <v>-1.1693499784761103E-2</v>
      </c>
      <c r="AG99" s="10">
        <v>-6.765168392084896E-3</v>
      </c>
      <c r="AH99" s="10">
        <v>-3.86790262669143E-3</v>
      </c>
      <c r="AI99" s="10">
        <v>-5.7176792897766686E-3</v>
      </c>
      <c r="AJ99" s="10">
        <v>-7.615544760582931E-3</v>
      </c>
      <c r="AK99" s="10">
        <v>-6.7469046136819522E-3</v>
      </c>
      <c r="AL99" s="10">
        <v>-1.0360660740113593E-2</v>
      </c>
      <c r="AM99" s="10">
        <v>-1.0752813368462833E-2</v>
      </c>
      <c r="AN99" s="2"/>
      <c r="AO99" s="2"/>
      <c r="AP99" s="54">
        <v>-3.9215262834924047E-4</v>
      </c>
      <c r="AQ99" s="55">
        <v>-3.7850156296589728E-2</v>
      </c>
      <c r="AR99" s="2"/>
      <c r="AS99" s="2"/>
      <c r="AT99" s="55">
        <v>-6.290455352937457E-4</v>
      </c>
      <c r="AU99" s="55">
        <v>-9.0491783286894664E-4</v>
      </c>
      <c r="AV99" s="55">
        <v>-1.0159234390369489E-3</v>
      </c>
      <c r="AW99" s="2"/>
      <c r="AX99" s="2"/>
      <c r="AY99" s="56">
        <v>-1.1100560616800225E-4</v>
      </c>
      <c r="AZ99" s="57">
        <v>-0.12266926580070886</v>
      </c>
      <c r="BA99" s="2"/>
      <c r="BB99" s="2"/>
      <c r="BC99" s="27">
        <v>-7.6150164939976888</v>
      </c>
      <c r="BD99" s="27">
        <v>-11.116588776945914</v>
      </c>
      <c r="BE99" s="27">
        <v>-12.650368668779803</v>
      </c>
      <c r="BF99" s="2"/>
      <c r="BG99" s="2"/>
      <c r="BH99" s="58">
        <v>-1.5337798918338894</v>
      </c>
      <c r="BI99" s="59">
        <v>-0.13797217137461373</v>
      </c>
      <c r="BJ99" s="2"/>
      <c r="BK99" s="2"/>
    </row>
    <row r="100" spans="1:63" x14ac:dyDescent="0.3">
      <c r="A100" s="1"/>
      <c r="B100" s="2"/>
      <c r="C100" s="122" t="s">
        <v>22</v>
      </c>
      <c r="D100" s="122" t="s">
        <v>86</v>
      </c>
      <c r="E100" s="122"/>
      <c r="F100" s="123"/>
      <c r="G100" s="122"/>
      <c r="H100" s="122"/>
      <c r="I100" s="122"/>
      <c r="J100" s="129">
        <v>-4.1138785735300134</v>
      </c>
      <c r="K100" s="129">
        <v>-3.6738624625957992</v>
      </c>
      <c r="L100" s="129">
        <v>-3.243652581709378</v>
      </c>
      <c r="M100" s="129">
        <v>-3.8625399182289604</v>
      </c>
      <c r="N100" s="129">
        <v>-4.4981072654554151</v>
      </c>
      <c r="O100" s="129">
        <v>-4.8439788829147439</v>
      </c>
      <c r="P100" s="129">
        <v>-4.4749936109027111</v>
      </c>
      <c r="Q100" s="129">
        <v>-3.7758301314582701</v>
      </c>
      <c r="R100" s="129">
        <v>-2.541422880318525</v>
      </c>
      <c r="S100" s="129">
        <v>-2.1227472777781848</v>
      </c>
      <c r="T100" s="129">
        <v>-3.1243392883098946</v>
      </c>
      <c r="U100" s="129">
        <v>-2.9169556738986633</v>
      </c>
      <c r="V100" s="129">
        <v>-3.1640080559064447</v>
      </c>
      <c r="W100" s="129">
        <v>-2.1084259625228681</v>
      </c>
      <c r="X100" s="129">
        <v>-1.0787444635081127</v>
      </c>
      <c r="Y100" s="129">
        <v>-0.73865289022416514</v>
      </c>
      <c r="Z100" s="129">
        <v>-0.93305574332216534</v>
      </c>
      <c r="AA100" s="129">
        <v>-1.3663374332938194</v>
      </c>
      <c r="AB100" s="129">
        <v>-0.2026846512676751</v>
      </c>
      <c r="AC100" s="129">
        <v>-1.5642097757074318</v>
      </c>
      <c r="AD100" s="129">
        <v>-5.8723712876646107E-2</v>
      </c>
      <c r="AE100" s="129">
        <v>5.4221694894442299E-2</v>
      </c>
      <c r="AF100" s="129">
        <v>-0.27209408867844875</v>
      </c>
      <c r="AG100" s="129">
        <v>-7.3872919669545917E-3</v>
      </c>
      <c r="AH100" s="129">
        <v>-0.4674803843857791</v>
      </c>
      <c r="AI100" s="129">
        <v>-0.60300603239006367</v>
      </c>
      <c r="AJ100" s="129">
        <v>-0.49704411346287858</v>
      </c>
      <c r="AK100" s="129">
        <v>-0.5979158590993926</v>
      </c>
      <c r="AL100" s="129">
        <v>-0.45604681800542612</v>
      </c>
      <c r="AM100" s="129">
        <v>-0.37537924892627955</v>
      </c>
      <c r="AN100" s="2"/>
      <c r="AO100" s="2"/>
      <c r="AP100" s="130">
        <v>8.0667569079146573E-2</v>
      </c>
      <c r="AQ100" s="131">
        <v>0.1768844028601177</v>
      </c>
      <c r="AR100" s="2"/>
      <c r="AS100" s="2"/>
      <c r="AT100" s="131">
        <v>-5.574649756943003E-2</v>
      </c>
      <c r="AU100" s="131">
        <v>-3.9831909237067108E-2</v>
      </c>
      <c r="AV100" s="131">
        <v>-3.5465748771459395E-2</v>
      </c>
      <c r="AW100" s="2"/>
      <c r="AX100" s="2"/>
      <c r="AY100" s="132">
        <v>4.366160465607713E-3</v>
      </c>
      <c r="AZ100" s="133">
        <v>0.10961464185966299</v>
      </c>
      <c r="BA100" s="2"/>
      <c r="BB100" s="2"/>
      <c r="BC100" s="134">
        <v>-674.84859943498043</v>
      </c>
      <c r="BD100" s="134">
        <v>-489.32062017749587</v>
      </c>
      <c r="BE100" s="134">
        <v>-441.62264579562299</v>
      </c>
      <c r="BF100" s="2"/>
      <c r="BG100" s="2"/>
      <c r="BH100" s="135">
        <v>47.697974381872882</v>
      </c>
      <c r="BI100" s="136">
        <v>9.7477957018387962E-2</v>
      </c>
      <c r="BJ100" s="2"/>
      <c r="BK100" s="2"/>
    </row>
    <row r="101" spans="1:63" x14ac:dyDescent="0.3">
      <c r="A101" s="1"/>
      <c r="B101" s="2"/>
      <c r="C101" s="124"/>
      <c r="D101" s="125" t="s">
        <v>87</v>
      </c>
      <c r="E101" s="125"/>
      <c r="F101" s="126"/>
      <c r="G101" s="125"/>
      <c r="H101" s="125"/>
      <c r="I101" s="125"/>
      <c r="J101" s="685">
        <v>-0.3426715715552649</v>
      </c>
      <c r="K101" s="685">
        <v>-0.44298979803459754</v>
      </c>
      <c r="L101" s="685">
        <v>-0.4738460186061676</v>
      </c>
      <c r="M101" s="685">
        <v>-0.56746414837997561</v>
      </c>
      <c r="N101" s="685">
        <v>-0.61884356611763602</v>
      </c>
      <c r="O101" s="685">
        <v>-0.66100172063655649</v>
      </c>
      <c r="P101" s="685">
        <v>-0.43815113606759049</v>
      </c>
      <c r="Q101" s="685">
        <v>-0.32222141437570706</v>
      </c>
      <c r="R101" s="685">
        <v>-0.19706770187960743</v>
      </c>
      <c r="S101" s="685">
        <v>-0.25718587808147181</v>
      </c>
      <c r="T101" s="685">
        <v>-0.36056657001223813</v>
      </c>
      <c r="U101" s="685">
        <v>-0.29585748281807789</v>
      </c>
      <c r="V101" s="685">
        <v>-0.26346413430490728</v>
      </c>
      <c r="W101" s="685">
        <v>-0.2260308495143194</v>
      </c>
      <c r="X101" s="685">
        <v>-0.13004967360024347</v>
      </c>
      <c r="Y101" s="685">
        <v>-8.4915814040477169E-2</v>
      </c>
      <c r="Z101" s="685">
        <v>-0.11438425885524682</v>
      </c>
      <c r="AA101" s="685">
        <v>-0.21325228746200015</v>
      </c>
      <c r="AB101" s="685">
        <v>-2.5246237365743999E-2</v>
      </c>
      <c r="AC101" s="685">
        <v>-0.15802702798791532</v>
      </c>
      <c r="AD101" s="685">
        <v>-6.4942419179213808E-3</v>
      </c>
      <c r="AE101" s="685">
        <v>5.9528115948112035E-3</v>
      </c>
      <c r="AF101" s="685">
        <v>-3.1049806441848179E-2</v>
      </c>
      <c r="AG101" s="685">
        <v>-9.8528171164561089E-4</v>
      </c>
      <c r="AH101" s="685">
        <v>-4.9442950113058756E-2</v>
      </c>
      <c r="AI101" s="685">
        <v>-5.9697196866482019E-2</v>
      </c>
      <c r="AJ101" s="685">
        <v>-5.0450639721172197E-2</v>
      </c>
      <c r="AK101" s="685">
        <v>-5.574649756943003E-2</v>
      </c>
      <c r="AL101" s="685">
        <v>-3.9831909237067108E-2</v>
      </c>
      <c r="AM101" s="685">
        <v>-3.5465748771459395E-2</v>
      </c>
      <c r="AN101" s="2"/>
      <c r="AO101" s="2"/>
      <c r="AP101" s="137"/>
      <c r="AQ101" s="138"/>
      <c r="AR101" s="2"/>
      <c r="AS101" s="2"/>
      <c r="AT101" s="138"/>
      <c r="AU101" s="138"/>
      <c r="AV101" s="138"/>
      <c r="AW101" s="2"/>
      <c r="AX101" s="2"/>
      <c r="AY101" s="139"/>
      <c r="AZ101" s="140"/>
      <c r="BA101" s="2"/>
      <c r="BB101" s="2"/>
      <c r="BC101" s="141"/>
      <c r="BD101" s="141"/>
      <c r="BE101" s="141"/>
      <c r="BF101" s="2"/>
      <c r="BG101" s="2"/>
      <c r="BH101" s="142"/>
      <c r="BI101" s="143"/>
      <c r="BJ101" s="2"/>
      <c r="BK101" s="2"/>
    </row>
    <row r="102" spans="1:63" x14ac:dyDescent="0.3">
      <c r="A102" s="1"/>
      <c r="B102" s="2"/>
      <c r="C102" s="2" t="s">
        <v>38</v>
      </c>
      <c r="D102" s="2" t="s">
        <v>88</v>
      </c>
      <c r="E102" s="2"/>
      <c r="F102" s="2"/>
      <c r="G102" s="2"/>
      <c r="H102" s="2"/>
      <c r="I102" s="2"/>
      <c r="J102" s="10">
        <v>-0.94297889873512042</v>
      </c>
      <c r="K102" s="10">
        <v>-1.2605408444217072</v>
      </c>
      <c r="L102" s="10">
        <v>-1.0834612192880164</v>
      </c>
      <c r="M102" s="10">
        <v>-1.1187293691104903</v>
      </c>
      <c r="N102" s="10">
        <v>-1.0420513439625372</v>
      </c>
      <c r="O102" s="10">
        <v>-0.84362555086055879</v>
      </c>
      <c r="P102" s="10">
        <v>-1.1016643715928978</v>
      </c>
      <c r="Q102" s="10">
        <v>-0.88228056248777764</v>
      </c>
      <c r="R102" s="10">
        <v>-0.85758235660326432</v>
      </c>
      <c r="S102" s="10">
        <v>-0.95113856279971731</v>
      </c>
      <c r="T102" s="10">
        <v>-0.8860591615984329</v>
      </c>
      <c r="U102" s="10">
        <v>-0.94730940398877939</v>
      </c>
      <c r="V102" s="10">
        <v>-0.84243380424017744</v>
      </c>
      <c r="W102" s="10">
        <v>-0.67410492303958813</v>
      </c>
      <c r="X102" s="10">
        <v>-0.54151274917230763</v>
      </c>
      <c r="Y102" s="10">
        <v>-0.60496122749175762</v>
      </c>
      <c r="Z102" s="10">
        <v>-0.56248259894089259</v>
      </c>
      <c r="AA102" s="10">
        <v>-0.53174262117496451</v>
      </c>
      <c r="AB102" s="10">
        <v>-0.54102699963909362</v>
      </c>
      <c r="AC102" s="10">
        <v>-0.49240080903161804</v>
      </c>
      <c r="AD102" s="10">
        <v>-0.51084231084003784</v>
      </c>
      <c r="AE102" s="10">
        <v>-0.42000714898026131</v>
      </c>
      <c r="AF102" s="10">
        <v>-0.43318728263369211</v>
      </c>
      <c r="AG102" s="10">
        <v>-0.25794019918752475</v>
      </c>
      <c r="AH102" s="10">
        <v>-0.36668231643036003</v>
      </c>
      <c r="AI102" s="10">
        <v>-0.35638381278418862</v>
      </c>
      <c r="AJ102" s="10">
        <v>-0.39775425451315355</v>
      </c>
      <c r="AK102" s="10">
        <v>-0.44532545638568272</v>
      </c>
      <c r="AL102" s="10">
        <v>-0.43680382692190306</v>
      </c>
      <c r="AM102" s="10">
        <v>-0.45420982056502307</v>
      </c>
      <c r="AN102" s="2"/>
      <c r="AO102" s="2"/>
      <c r="AP102" s="54">
        <v>-1.740599364312001E-2</v>
      </c>
      <c r="AQ102" s="55">
        <v>-3.9848537421884947E-2</v>
      </c>
      <c r="AR102" s="2"/>
      <c r="AS102" s="2"/>
      <c r="AT102" s="55">
        <v>-4.1519779236835766E-2</v>
      </c>
      <c r="AU102" s="55">
        <v>-3.8151193477135054E-2</v>
      </c>
      <c r="AV102" s="55">
        <v>-4.2913643819593159E-2</v>
      </c>
      <c r="AW102" s="2"/>
      <c r="AX102" s="2"/>
      <c r="AY102" s="56">
        <v>-4.7624503424581049E-3</v>
      </c>
      <c r="AZ102" s="57">
        <v>-0.12483096617442278</v>
      </c>
      <c r="BA102" s="2"/>
      <c r="BB102" s="2"/>
      <c r="BC102" s="27">
        <v>-502.62466860686544</v>
      </c>
      <c r="BD102" s="27">
        <v>-468.67363403637671</v>
      </c>
      <c r="BE102" s="27">
        <v>-534.36449478238001</v>
      </c>
      <c r="BF102" s="2"/>
      <c r="BG102" s="2"/>
      <c r="BH102" s="58">
        <v>-65.690860746003295</v>
      </c>
      <c r="BI102" s="59">
        <v>-0.1401633375025842</v>
      </c>
      <c r="BJ102" s="2"/>
      <c r="BK102" s="2"/>
    </row>
    <row r="103" spans="1:63" x14ac:dyDescent="0.3">
      <c r="A103" s="1"/>
      <c r="B103" s="2"/>
      <c r="C103" s="122" t="s">
        <v>22</v>
      </c>
      <c r="D103" s="122" t="s">
        <v>89</v>
      </c>
      <c r="E103" s="122"/>
      <c r="F103" s="123"/>
      <c r="G103" s="122"/>
      <c r="H103" s="122"/>
      <c r="I103" s="122"/>
      <c r="J103" s="129">
        <v>-5.0568574722651336</v>
      </c>
      <c r="K103" s="129">
        <v>-4.9344033070175062</v>
      </c>
      <c r="L103" s="129">
        <v>-4.3271138009973944</v>
      </c>
      <c r="M103" s="129">
        <v>-4.9812692873394511</v>
      </c>
      <c r="N103" s="129">
        <v>-5.5401586094179525</v>
      </c>
      <c r="O103" s="129">
        <v>-5.6876044337753022</v>
      </c>
      <c r="P103" s="129">
        <v>-5.5766579824956093</v>
      </c>
      <c r="Q103" s="129">
        <v>-4.6581106939460479</v>
      </c>
      <c r="R103" s="129">
        <v>-3.3990052369217896</v>
      </c>
      <c r="S103" s="129">
        <v>-3.0738858405779022</v>
      </c>
      <c r="T103" s="129">
        <v>-4.0103984499083278</v>
      </c>
      <c r="U103" s="129">
        <v>-3.8642650778874428</v>
      </c>
      <c r="V103" s="129">
        <v>-4.0064418601466221</v>
      </c>
      <c r="W103" s="129">
        <v>-2.7825308855624562</v>
      </c>
      <c r="X103" s="129">
        <v>-1.6202572126804204</v>
      </c>
      <c r="Y103" s="129">
        <v>-1.3436141177159229</v>
      </c>
      <c r="Z103" s="129">
        <v>-1.4955383422630579</v>
      </c>
      <c r="AA103" s="129">
        <v>-1.8980800544687839</v>
      </c>
      <c r="AB103" s="129">
        <v>-0.74371165090676872</v>
      </c>
      <c r="AC103" s="129">
        <v>-2.0566105847390497</v>
      </c>
      <c r="AD103" s="129">
        <v>-0.56956602371668397</v>
      </c>
      <c r="AE103" s="129">
        <v>-0.36578545408581903</v>
      </c>
      <c r="AF103" s="129">
        <v>-0.70528137131214086</v>
      </c>
      <c r="AG103" s="129">
        <v>-0.26532749115447934</v>
      </c>
      <c r="AH103" s="129">
        <v>-0.83416270081613919</v>
      </c>
      <c r="AI103" s="129">
        <v>-0.9593898451742523</v>
      </c>
      <c r="AJ103" s="129">
        <v>-0.89479836797603207</v>
      </c>
      <c r="AK103" s="129">
        <v>-1.0432413154850753</v>
      </c>
      <c r="AL103" s="129">
        <v>-0.89285064492732924</v>
      </c>
      <c r="AM103" s="129">
        <v>-0.82958906949130262</v>
      </c>
      <c r="AN103" s="2"/>
      <c r="AO103" s="2"/>
      <c r="AP103" s="130">
        <v>6.3261575436026618E-2</v>
      </c>
      <c r="AQ103" s="131">
        <v>7.085348013740371E-2</v>
      </c>
      <c r="AR103" s="2"/>
      <c r="AS103" s="2"/>
      <c r="AT103" s="131">
        <v>-9.7266276806265803E-2</v>
      </c>
      <c r="AU103" s="131">
        <v>-7.7983102714202168E-2</v>
      </c>
      <c r="AV103" s="131">
        <v>-7.8379392591052546E-2</v>
      </c>
      <c r="AW103" s="2"/>
      <c r="AX103" s="2"/>
      <c r="AY103" s="132">
        <v>-3.9628987685037809E-4</v>
      </c>
      <c r="AZ103" s="133">
        <v>-5.0817403137026805E-3</v>
      </c>
      <c r="BA103" s="2"/>
      <c r="BB103" s="2"/>
      <c r="BC103" s="134">
        <v>-1177.4732680418458</v>
      </c>
      <c r="BD103" s="134">
        <v>-957.99425421387264</v>
      </c>
      <c r="BE103" s="134">
        <v>-975.98714057800316</v>
      </c>
      <c r="BF103" s="2"/>
      <c r="BG103" s="2"/>
      <c r="BH103" s="135">
        <v>-17.992886364130527</v>
      </c>
      <c r="BI103" s="136">
        <v>-1.8781831190517358E-2</v>
      </c>
      <c r="BJ103" s="2"/>
      <c r="BK103" s="2"/>
    </row>
    <row r="104" spans="1:63" x14ac:dyDescent="0.3">
      <c r="A104" s="1"/>
      <c r="B104" s="2"/>
      <c r="C104" s="124"/>
      <c r="D104" s="125" t="s">
        <v>90</v>
      </c>
      <c r="E104" s="125"/>
      <c r="F104" s="126"/>
      <c r="G104" s="125"/>
      <c r="H104" s="125"/>
      <c r="I104" s="125"/>
      <c r="J104" s="685">
        <v>-0.42121838702331243</v>
      </c>
      <c r="K104" s="685">
        <v>-0.59498425612059402</v>
      </c>
      <c r="L104" s="685">
        <v>-0.63212245917467513</v>
      </c>
      <c r="M104" s="685">
        <v>-0.73182201189716001</v>
      </c>
      <c r="N104" s="685">
        <v>-0.76220759274454697</v>
      </c>
      <c r="O104" s="685">
        <v>-0.77612153312348608</v>
      </c>
      <c r="P104" s="685">
        <v>-0.54601620537240358</v>
      </c>
      <c r="Q104" s="685">
        <v>-0.39751338483604404</v>
      </c>
      <c r="R104" s="685">
        <v>-0.26356658543696398</v>
      </c>
      <c r="S104" s="685">
        <v>-0.37242305634172623</v>
      </c>
      <c r="T104" s="685">
        <v>-0.46282284989862982</v>
      </c>
      <c r="U104" s="685">
        <v>-0.39194004527245357</v>
      </c>
      <c r="V104" s="685">
        <v>-0.33361284727325718</v>
      </c>
      <c r="W104" s="685">
        <v>-0.29829732276249754</v>
      </c>
      <c r="X104" s="685">
        <v>-0.19533256372160679</v>
      </c>
      <c r="Y104" s="685">
        <v>-0.15446238425669739</v>
      </c>
      <c r="Z104" s="685">
        <v>-0.18333957654049687</v>
      </c>
      <c r="AA104" s="685">
        <v>-0.29624447339167909</v>
      </c>
      <c r="AB104" s="685">
        <v>-9.2636125888315227E-2</v>
      </c>
      <c r="AC104" s="685">
        <v>-0.2077726808015988</v>
      </c>
      <c r="AD104" s="685">
        <v>-6.2988175730893048E-2</v>
      </c>
      <c r="AE104" s="685">
        <v>-4.0158314795108563E-2</v>
      </c>
      <c r="AF104" s="685">
        <v>-8.0482638092746375E-2</v>
      </c>
      <c r="AG104" s="685">
        <v>-3.538811323563977E-2</v>
      </c>
      <c r="AH104" s="685">
        <v>-8.8225016878122869E-2</v>
      </c>
      <c r="AI104" s="685">
        <v>-9.4978957726285562E-2</v>
      </c>
      <c r="AJ104" s="685">
        <v>-9.0823226476502969E-2</v>
      </c>
      <c r="AK104" s="685">
        <v>-9.7266276806265803E-2</v>
      </c>
      <c r="AL104" s="685">
        <v>-7.7983102714202168E-2</v>
      </c>
      <c r="AM104" s="685">
        <v>-7.8379392591052546E-2</v>
      </c>
      <c r="AN104" s="2"/>
      <c r="AO104" s="2"/>
      <c r="AP104" s="137"/>
      <c r="AQ104" s="138"/>
      <c r="AR104" s="2"/>
      <c r="AS104" s="2"/>
      <c r="AT104" s="138"/>
      <c r="AU104" s="138"/>
      <c r="AV104" s="138"/>
      <c r="AW104" s="2"/>
      <c r="AX104" s="2"/>
      <c r="AY104" s="139"/>
      <c r="AZ104" s="140"/>
      <c r="BA104" s="2"/>
      <c r="BB104" s="2"/>
      <c r="BC104" s="141"/>
      <c r="BD104" s="141"/>
      <c r="BE104" s="141"/>
      <c r="BF104" s="2"/>
      <c r="BG104" s="2"/>
      <c r="BH104" s="142"/>
      <c r="BI104" s="143"/>
      <c r="BJ104" s="2"/>
      <c r="BK104" s="2"/>
    </row>
    <row r="105" spans="1:63" x14ac:dyDescent="0.3">
      <c r="A105" s="1"/>
      <c r="B105" s="2"/>
      <c r="C105" s="2" t="s">
        <v>38</v>
      </c>
      <c r="D105" s="2" t="s">
        <v>91</v>
      </c>
      <c r="E105" s="2"/>
      <c r="F105" s="2"/>
      <c r="G105" s="2"/>
      <c r="H105" s="2"/>
      <c r="I105" s="2"/>
      <c r="J105" s="10">
        <v>-0.38462126744446806</v>
      </c>
      <c r="K105" s="10">
        <v>-0.34056401170097383</v>
      </c>
      <c r="L105" s="10">
        <v>-0.36525827163884017</v>
      </c>
      <c r="M105" s="10">
        <v>-0.36235875976769061</v>
      </c>
      <c r="N105" s="10">
        <v>-0.4021143658909645</v>
      </c>
      <c r="O105" s="10">
        <v>-0.29910962601391949</v>
      </c>
      <c r="P105" s="10">
        <v>-0.31428296174773529</v>
      </c>
      <c r="Q105" s="10">
        <v>-0.3449114265150095</v>
      </c>
      <c r="R105" s="10">
        <v>-0.14132868699473899</v>
      </c>
      <c r="S105" s="10">
        <v>-0.2486050204573888</v>
      </c>
      <c r="T105" s="10">
        <v>-0.15397312135189173</v>
      </c>
      <c r="U105" s="10">
        <v>-0.16003982398435332</v>
      </c>
      <c r="V105" s="10">
        <v>-0.18721672860050331</v>
      </c>
      <c r="W105" s="10">
        <v>-0.18242700375184101</v>
      </c>
      <c r="X105" s="10">
        <v>-0.16765358297382552</v>
      </c>
      <c r="Y105" s="10">
        <v>-0.1834827635058319</v>
      </c>
      <c r="Z105" s="10">
        <v>-6.7389442403594665E-2</v>
      </c>
      <c r="AA105" s="10">
        <v>-0.1187618431062169</v>
      </c>
      <c r="AB105" s="10">
        <v>-0.13615194457694174</v>
      </c>
      <c r="AC105" s="10">
        <v>-0.12862551446027706</v>
      </c>
      <c r="AD105" s="10">
        <v>-0.12978617288144725</v>
      </c>
      <c r="AE105" s="10">
        <v>-0.13932717334623154</v>
      </c>
      <c r="AF105" s="10">
        <v>-0.13395934004070711</v>
      </c>
      <c r="AG105" s="10">
        <v>-0.1252613318278977</v>
      </c>
      <c r="AH105" s="10">
        <v>-0.15412152089175774</v>
      </c>
      <c r="AI105" s="10">
        <v>-0.13890751855905611</v>
      </c>
      <c r="AJ105" s="10">
        <v>-0.12901781762464151</v>
      </c>
      <c r="AK105" s="10">
        <v>-0.1481776770481209</v>
      </c>
      <c r="AL105" s="10">
        <v>-0.1620477340004001</v>
      </c>
      <c r="AM105" s="10">
        <v>-0.16868489292991765</v>
      </c>
      <c r="AN105" s="2"/>
      <c r="AO105" s="2"/>
      <c r="AP105" s="54">
        <v>-6.6371589295175504E-3</v>
      </c>
      <c r="AQ105" s="55">
        <v>-4.0958048382837391E-2</v>
      </c>
      <c r="AR105" s="2"/>
      <c r="AS105" s="2"/>
      <c r="AT105" s="55">
        <v>-1.3815299239342842E-2</v>
      </c>
      <c r="AU105" s="55">
        <v>-1.4153526300230717E-2</v>
      </c>
      <c r="AV105" s="55">
        <v>-1.593731153574739E-2</v>
      </c>
      <c r="AW105" s="2"/>
      <c r="AX105" s="2"/>
      <c r="AY105" s="56">
        <v>-1.7837852355166734E-3</v>
      </c>
      <c r="AZ105" s="57">
        <v>-0.1260311527797561</v>
      </c>
      <c r="BA105" s="2"/>
      <c r="BB105" s="2"/>
      <c r="BC105" s="27">
        <v>-167.24342781954957</v>
      </c>
      <c r="BD105" s="27">
        <v>-173.87095922789712</v>
      </c>
      <c r="BE105" s="27">
        <v>-198.45281521166783</v>
      </c>
      <c r="BF105" s="2"/>
      <c r="BG105" s="2"/>
      <c r="BH105" s="58">
        <v>-24.581855983770708</v>
      </c>
      <c r="BI105" s="59">
        <v>-0.14137988363859338</v>
      </c>
      <c r="BJ105" s="2"/>
      <c r="BK105" s="2"/>
    </row>
    <row r="106" spans="1:63" x14ac:dyDescent="0.3">
      <c r="A106" s="1"/>
      <c r="B106" s="2"/>
      <c r="C106" s="2" t="s">
        <v>17</v>
      </c>
      <c r="D106" s="2" t="s">
        <v>92</v>
      </c>
      <c r="E106" s="2"/>
      <c r="F106" s="2"/>
      <c r="G106" s="2"/>
      <c r="H106" s="2"/>
      <c r="I106" s="2"/>
      <c r="J106" s="10">
        <v>0.47488138568038751</v>
      </c>
      <c r="K106" s="10">
        <v>0.36596349543427487</v>
      </c>
      <c r="L106" s="10">
        <v>0.42672311071044955</v>
      </c>
      <c r="M106" s="10">
        <v>0.45385348823294791</v>
      </c>
      <c r="N106" s="10">
        <v>0.54696384355655558</v>
      </c>
      <c r="O106" s="10">
        <v>0.3268042625991967</v>
      </c>
      <c r="P106" s="10">
        <v>0.32426376594148598</v>
      </c>
      <c r="Q106" s="10">
        <v>0.30060191174972006</v>
      </c>
      <c r="R106" s="10">
        <v>0.26453016742831759</v>
      </c>
      <c r="S106" s="10">
        <v>0.28331616299281004</v>
      </c>
      <c r="T106" s="10">
        <v>0.23670242867055791</v>
      </c>
      <c r="U106" s="10">
        <v>0.31491024498886283</v>
      </c>
      <c r="V106" s="10">
        <v>0.29411834888553845</v>
      </c>
      <c r="W106" s="10">
        <v>0.26266442586623689</v>
      </c>
      <c r="X106" s="10">
        <v>0.2983194750466559</v>
      </c>
      <c r="Y106" s="10">
        <v>0.27465960514251164</v>
      </c>
      <c r="Z106" s="10">
        <v>0.25651129974301057</v>
      </c>
      <c r="AA106" s="10">
        <v>0.18785469908093685</v>
      </c>
      <c r="AB106" s="10">
        <v>0.20062701205428077</v>
      </c>
      <c r="AC106" s="10">
        <v>0.13282161388473779</v>
      </c>
      <c r="AD106" s="10">
        <v>0.15229680272968527</v>
      </c>
      <c r="AE106" s="10">
        <v>0.1249523347030258</v>
      </c>
      <c r="AF106" s="10">
        <v>8.3251707275075193E-2</v>
      </c>
      <c r="AG106" s="10">
        <v>0.20856618726248188</v>
      </c>
      <c r="AH106" s="10">
        <v>0.20387674615282569</v>
      </c>
      <c r="AI106" s="10">
        <v>0.25039910528506037</v>
      </c>
      <c r="AJ106" s="10">
        <v>0.26697581714087448</v>
      </c>
      <c r="AK106" s="10">
        <v>0.29028306183855568</v>
      </c>
      <c r="AL106" s="10">
        <v>0.33420003351324656</v>
      </c>
      <c r="AM106" s="10">
        <v>0.3553123434511134</v>
      </c>
      <c r="AN106" s="2"/>
      <c r="AO106" s="2"/>
      <c r="AP106" s="54">
        <v>2.1112309937866836E-2</v>
      </c>
      <c r="AQ106" s="55">
        <v>6.3172674508514118E-2</v>
      </c>
      <c r="AR106" s="2"/>
      <c r="AS106" s="2"/>
      <c r="AT106" s="55">
        <v>2.7064450214791421E-2</v>
      </c>
      <c r="AU106" s="55">
        <v>2.9189602638047648E-2</v>
      </c>
      <c r="AV106" s="55">
        <v>3.356983196135721E-2</v>
      </c>
      <c r="AW106" s="2"/>
      <c r="AX106" s="2"/>
      <c r="AY106" s="56">
        <v>4.3802293233095625E-3</v>
      </c>
      <c r="AZ106" s="57">
        <v>0.15006128646643802</v>
      </c>
      <c r="BA106" s="2"/>
      <c r="BB106" s="2"/>
      <c r="BC106" s="27">
        <v>327.63325263945336</v>
      </c>
      <c r="BD106" s="27">
        <v>358.5837269455435</v>
      </c>
      <c r="BE106" s="27">
        <v>418.01452170719222</v>
      </c>
      <c r="BF106" s="2"/>
      <c r="BG106" s="2"/>
      <c r="BH106" s="58">
        <v>59.430794761648713</v>
      </c>
      <c r="BI106" s="59">
        <v>0.16573756781404136</v>
      </c>
      <c r="BJ106" s="2"/>
      <c r="BK106" s="2"/>
    </row>
    <row r="107" spans="1:63" x14ac:dyDescent="0.3">
      <c r="A107" s="1"/>
      <c r="B107" s="2"/>
      <c r="C107" s="2"/>
      <c r="D107" s="2"/>
      <c r="E107" s="2" t="s">
        <v>149</v>
      </c>
      <c r="F107" s="2"/>
      <c r="G107" s="2"/>
      <c r="H107" s="2"/>
      <c r="I107" s="2"/>
      <c r="J107" s="10">
        <v>0.47488138568038751</v>
      </c>
      <c r="K107" s="10">
        <v>0.36596349543427487</v>
      </c>
      <c r="L107" s="10">
        <v>0.42672311071044955</v>
      </c>
      <c r="M107" s="10">
        <v>0.45385348823294791</v>
      </c>
      <c r="N107" s="10">
        <v>0.54696384355655558</v>
      </c>
      <c r="O107" s="10">
        <v>0.3268042625991967</v>
      </c>
      <c r="P107" s="10">
        <v>0.32426376594148598</v>
      </c>
      <c r="Q107" s="10">
        <v>0.30060191174972006</v>
      </c>
      <c r="R107" s="10">
        <v>0.26453016742831759</v>
      </c>
      <c r="S107" s="10">
        <v>0.28331616299281004</v>
      </c>
      <c r="T107" s="10">
        <v>0.23670242867055791</v>
      </c>
      <c r="U107" s="10">
        <v>0.22063287836374279</v>
      </c>
      <c r="V107" s="10">
        <v>0.27028830935984677</v>
      </c>
      <c r="W107" s="10">
        <v>0.23164463134568897</v>
      </c>
      <c r="X107" s="10">
        <v>0.26582139546083927</v>
      </c>
      <c r="Y107" s="10">
        <v>0.22850554829395819</v>
      </c>
      <c r="Z107" s="10">
        <v>0.21160370687641139</v>
      </c>
      <c r="AA107" s="10">
        <v>0.14077826489771716</v>
      </c>
      <c r="AB107" s="10">
        <v>0.14914633138443811</v>
      </c>
      <c r="AC107" s="10">
        <v>7.2681792485101537E-2</v>
      </c>
      <c r="AD107" s="10">
        <v>8.3639134516437605E-2</v>
      </c>
      <c r="AE107" s="10">
        <v>4.9164224344949048E-2</v>
      </c>
      <c r="AF107" s="10">
        <v>-1.2384824795523164E-2</v>
      </c>
      <c r="AG107" s="10">
        <v>0.1228408416328135</v>
      </c>
      <c r="AH107" s="10">
        <v>9.9715735274608641E-2</v>
      </c>
      <c r="AI107" s="10">
        <v>0.10125566652795118</v>
      </c>
      <c r="AJ107" s="10">
        <v>0.11538379250520484</v>
      </c>
      <c r="AK107" s="10">
        <v>0.12092299405132462</v>
      </c>
      <c r="AL107" s="10">
        <v>0.14493703919285983</v>
      </c>
      <c r="AM107" s="10">
        <v>0.1264478940339987</v>
      </c>
      <c r="AN107" s="2"/>
      <c r="AO107" s="2"/>
      <c r="AP107" s="54">
        <v>-1.8489145158861131E-2</v>
      </c>
      <c r="AQ107" s="55">
        <v>-0.12756673699025017</v>
      </c>
      <c r="AR107" s="2"/>
      <c r="AS107" s="2"/>
      <c r="AT107" s="55">
        <v>1.1274217419360667E-2</v>
      </c>
      <c r="AU107" s="55">
        <v>1.2659048944730364E-2</v>
      </c>
      <c r="AV107" s="55">
        <v>1.1946769181614079E-2</v>
      </c>
      <c r="AW107" s="2"/>
      <c r="AX107" s="2"/>
      <c r="AY107" s="56">
        <v>-7.1227976311628513E-4</v>
      </c>
      <c r="AZ107" s="57">
        <v>-5.6266451470889434E-2</v>
      </c>
      <c r="BA107" s="2"/>
      <c r="BB107" s="2"/>
      <c r="BC107" s="27">
        <v>136.48193459517452</v>
      </c>
      <c r="BD107" s="27">
        <v>155.51184462753201</v>
      </c>
      <c r="BE107" s="27">
        <v>148.76222827529259</v>
      </c>
      <c r="BF107" s="2"/>
      <c r="BG107" s="2"/>
      <c r="BH107" s="58">
        <v>-6.7496163522394284</v>
      </c>
      <c r="BI107" s="59">
        <v>-4.34025869116626E-2</v>
      </c>
      <c r="BJ107" s="2"/>
      <c r="BK107" s="2"/>
    </row>
    <row r="108" spans="1:63" x14ac:dyDescent="0.3">
      <c r="A108" s="1"/>
      <c r="B108" s="2"/>
      <c r="C108" s="2"/>
      <c r="D108" s="2"/>
      <c r="E108" s="2" t="s">
        <v>150</v>
      </c>
      <c r="F108" s="2"/>
      <c r="G108" s="2"/>
      <c r="H108" s="2"/>
      <c r="I108" s="2"/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9.4277366625120054E-2</v>
      </c>
      <c r="V108" s="10">
        <v>2.3830039525691699E-2</v>
      </c>
      <c r="W108" s="10">
        <v>3.1019794520547945E-2</v>
      </c>
      <c r="X108" s="10">
        <v>3.2498079585816624E-2</v>
      </c>
      <c r="Y108" s="10">
        <v>4.6154056848553421E-2</v>
      </c>
      <c r="Z108" s="10">
        <v>4.4907592866599177E-2</v>
      </c>
      <c r="AA108" s="10">
        <v>4.707643418321969E-2</v>
      </c>
      <c r="AB108" s="10">
        <v>5.1480680669842654E-2</v>
      </c>
      <c r="AC108" s="10">
        <v>6.0139821399636251E-2</v>
      </c>
      <c r="AD108" s="10">
        <v>6.8657668213247647E-2</v>
      </c>
      <c r="AE108" s="10">
        <v>7.5788110358076755E-2</v>
      </c>
      <c r="AF108" s="10">
        <v>9.5636532070598357E-2</v>
      </c>
      <c r="AG108" s="10">
        <v>8.5725345629668381E-2</v>
      </c>
      <c r="AH108" s="10">
        <v>0.10416101087821704</v>
      </c>
      <c r="AI108" s="10">
        <v>0.14914343875710917</v>
      </c>
      <c r="AJ108" s="10">
        <v>0.15159202463566968</v>
      </c>
      <c r="AK108" s="10">
        <v>0.16936006778723106</v>
      </c>
      <c r="AL108" s="10">
        <v>0.18926299432038673</v>
      </c>
      <c r="AM108" s="10">
        <v>0.2288644494171147</v>
      </c>
      <c r="AN108" s="2"/>
      <c r="AO108" s="2"/>
      <c r="AP108" s="54">
        <v>3.9601455096727967E-2</v>
      </c>
      <c r="AQ108" s="55">
        <v>0.20924034959359322</v>
      </c>
      <c r="AR108" s="2"/>
      <c r="AS108" s="2"/>
      <c r="AT108" s="55">
        <v>1.5790232795430754E-2</v>
      </c>
      <c r="AU108" s="55">
        <v>1.6530553693317282E-2</v>
      </c>
      <c r="AV108" s="55">
        <v>2.162306277974313E-2</v>
      </c>
      <c r="AW108" s="2"/>
      <c r="AX108" s="2"/>
      <c r="AY108" s="56">
        <v>5.0925090864258477E-3</v>
      </c>
      <c r="AZ108" s="57">
        <v>0.30806645566171015</v>
      </c>
      <c r="BA108" s="2"/>
      <c r="BB108" s="2"/>
      <c r="BC108" s="27">
        <v>191.15131804427884</v>
      </c>
      <c r="BD108" s="27">
        <v>203.07188231801152</v>
      </c>
      <c r="BE108" s="27">
        <v>269.25229343189966</v>
      </c>
      <c r="BF108" s="2"/>
      <c r="BG108" s="2"/>
      <c r="BH108" s="58">
        <v>66.180411113888141</v>
      </c>
      <c r="BI108" s="59">
        <v>0.32589647743673988</v>
      </c>
      <c r="BJ108" s="2"/>
      <c r="BK108" s="2"/>
    </row>
    <row r="109" spans="1:63" x14ac:dyDescent="0.3">
      <c r="A109" s="1"/>
      <c r="B109" s="2"/>
      <c r="C109" s="2"/>
      <c r="D109" s="2"/>
      <c r="E109" s="2" t="s">
        <v>151</v>
      </c>
      <c r="F109" s="2"/>
      <c r="G109" s="2"/>
      <c r="H109" s="2"/>
      <c r="I109" s="2"/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2"/>
      <c r="AO109" s="2"/>
      <c r="AP109" s="54">
        <v>0</v>
      </c>
      <c r="AQ109" s="55">
        <v>0</v>
      </c>
      <c r="AR109" s="2"/>
      <c r="AS109" s="2"/>
      <c r="AT109" s="55">
        <v>0</v>
      </c>
      <c r="AU109" s="55">
        <v>0</v>
      </c>
      <c r="AV109" s="55">
        <v>0</v>
      </c>
      <c r="AW109" s="2"/>
      <c r="AX109" s="2"/>
      <c r="AY109" s="56">
        <v>0</v>
      </c>
      <c r="AZ109" s="57">
        <v>0</v>
      </c>
      <c r="BA109" s="2"/>
      <c r="BB109" s="2"/>
      <c r="BC109" s="27">
        <v>0</v>
      </c>
      <c r="BD109" s="27">
        <v>0</v>
      </c>
      <c r="BE109" s="27">
        <v>0</v>
      </c>
      <c r="BF109" s="2"/>
      <c r="BG109" s="2"/>
      <c r="BH109" s="58">
        <v>0</v>
      </c>
      <c r="BI109" s="59">
        <v>0</v>
      </c>
      <c r="BJ109" s="2"/>
      <c r="BK109" s="2"/>
    </row>
    <row r="110" spans="1:63" x14ac:dyDescent="0.3">
      <c r="A110" s="1"/>
      <c r="B110" s="2"/>
      <c r="C110" s="2"/>
      <c r="D110" s="2"/>
      <c r="E110" s="2" t="s">
        <v>152</v>
      </c>
      <c r="F110" s="2"/>
      <c r="G110" s="2"/>
      <c r="H110" s="2"/>
      <c r="I110" s="2"/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2"/>
      <c r="AO110" s="2"/>
      <c r="AP110" s="54">
        <v>0</v>
      </c>
      <c r="AQ110" s="55">
        <v>0</v>
      </c>
      <c r="AR110" s="2"/>
      <c r="AS110" s="2"/>
      <c r="AT110" s="55">
        <v>0</v>
      </c>
      <c r="AU110" s="55">
        <v>0</v>
      </c>
      <c r="AV110" s="55">
        <v>0</v>
      </c>
      <c r="AW110" s="2"/>
      <c r="AX110" s="2"/>
      <c r="AY110" s="56">
        <v>0</v>
      </c>
      <c r="AZ110" s="57">
        <v>0</v>
      </c>
      <c r="BA110" s="2"/>
      <c r="BB110" s="2"/>
      <c r="BC110" s="27">
        <v>0</v>
      </c>
      <c r="BD110" s="27">
        <v>0</v>
      </c>
      <c r="BE110" s="27">
        <v>0</v>
      </c>
      <c r="BF110" s="2"/>
      <c r="BG110" s="2"/>
      <c r="BH110" s="58">
        <v>0</v>
      </c>
      <c r="BI110" s="59">
        <v>0</v>
      </c>
      <c r="BJ110" s="2"/>
      <c r="BK110" s="2"/>
    </row>
    <row r="111" spans="1:63" x14ac:dyDescent="0.3">
      <c r="A111" s="1"/>
      <c r="B111" s="2"/>
      <c r="C111" s="2" t="s">
        <v>93</v>
      </c>
      <c r="D111" s="2" t="s">
        <v>94</v>
      </c>
      <c r="E111" s="2"/>
      <c r="F111" s="2"/>
      <c r="G111" s="2"/>
      <c r="H111" s="2"/>
      <c r="I111" s="2"/>
      <c r="J111" s="10">
        <v>0.12326402251289388</v>
      </c>
      <c r="K111" s="10">
        <v>-1.826158806154554E-3</v>
      </c>
      <c r="L111" s="10">
        <v>-6.2801941077182755E-3</v>
      </c>
      <c r="M111" s="10">
        <v>-6.6555723972875954E-3</v>
      </c>
      <c r="N111" s="10">
        <v>-7.6112332181043518E-2</v>
      </c>
      <c r="O111" s="10">
        <v>-0.28909317552812314</v>
      </c>
      <c r="P111" s="10">
        <v>-9.0791183212469734E-2</v>
      </c>
      <c r="Q111" s="10">
        <v>-0.15688457760114141</v>
      </c>
      <c r="R111" s="10">
        <v>-0.11322801391191818</v>
      </c>
      <c r="S111" s="10">
        <v>-7.724982025756498E-2</v>
      </c>
      <c r="T111" s="10">
        <v>4.1633331972734666E-4</v>
      </c>
      <c r="U111" s="10">
        <v>-3.6565374634764964E-3</v>
      </c>
      <c r="V111" s="10">
        <v>-6.3295028727435712E-2</v>
      </c>
      <c r="W111" s="10">
        <v>-1.2714216357775983E-2</v>
      </c>
      <c r="X111" s="10">
        <v>-8.6668396444123372E-2</v>
      </c>
      <c r="Y111" s="10">
        <v>-8.3665611892545705E-2</v>
      </c>
      <c r="Z111" s="10">
        <v>-1.5258642239700939E-2</v>
      </c>
      <c r="AA111" s="10">
        <v>-5.5995276830714508E-2</v>
      </c>
      <c r="AB111" s="10">
        <v>-0.10606679117944284</v>
      </c>
      <c r="AC111" s="10">
        <v>-5.7752813135768688E-2</v>
      </c>
      <c r="AD111" s="10">
        <v>-2.2670684768283655E-2</v>
      </c>
      <c r="AE111" s="10">
        <v>-7.4273358592596456E-2</v>
      </c>
      <c r="AF111" s="10">
        <v>-0.13430498148945336</v>
      </c>
      <c r="AG111" s="10">
        <v>-0.27238147850871441</v>
      </c>
      <c r="AH111" s="10">
        <v>1.9301265256036051E-2</v>
      </c>
      <c r="AI111" s="10">
        <v>-0.10289995318352056</v>
      </c>
      <c r="AJ111" s="10">
        <v>-0.17782090388619015</v>
      </c>
      <c r="AK111" s="10">
        <v>-1.605301929860966E-2</v>
      </c>
      <c r="AL111" s="10">
        <v>-0.11689766289201678</v>
      </c>
      <c r="AM111" s="10">
        <v>-0.18928232215685567</v>
      </c>
      <c r="AN111" s="2"/>
      <c r="AO111" s="2"/>
      <c r="AP111" s="54">
        <v>-7.2384659264838891E-2</v>
      </c>
      <c r="AQ111" s="55">
        <v>-0.61921391304207341</v>
      </c>
      <c r="AR111" s="2"/>
      <c r="AS111" s="2"/>
      <c r="AT111" s="55">
        <v>-1.4966982188094062E-3</v>
      </c>
      <c r="AU111" s="55">
        <v>-1.0210041852072914E-2</v>
      </c>
      <c r="AV111" s="55">
        <v>-1.7883352113083516E-2</v>
      </c>
      <c r="AW111" s="2"/>
      <c r="AX111" s="2"/>
      <c r="AY111" s="56">
        <v>-7.6733102610106029E-3</v>
      </c>
      <c r="AZ111" s="57">
        <v>-0.75154542676558311</v>
      </c>
      <c r="BA111" s="2"/>
      <c r="BB111" s="2"/>
      <c r="BC111" s="27">
        <v>-18.118531939740024</v>
      </c>
      <c r="BD111" s="27">
        <v>-125.4266769227648</v>
      </c>
      <c r="BE111" s="27">
        <v>-222.68508489041844</v>
      </c>
      <c r="BF111" s="2"/>
      <c r="BG111" s="2"/>
      <c r="BH111" s="58">
        <v>-97.258407967653639</v>
      </c>
      <c r="BI111" s="59">
        <v>-0.77542043171201447</v>
      </c>
      <c r="BJ111" s="2"/>
      <c r="BK111" s="2"/>
    </row>
    <row r="112" spans="1:63" ht="4.05" customHeight="1" x14ac:dyDescent="0.3">
      <c r="A112" s="1"/>
      <c r="B112" s="2"/>
      <c r="C112" s="2"/>
      <c r="D112" s="1"/>
      <c r="E112" s="2"/>
      <c r="F112" s="2"/>
      <c r="G112" s="2"/>
      <c r="H112" s="2"/>
      <c r="I112" s="2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2"/>
      <c r="AO112" s="2"/>
      <c r="AP112" s="54"/>
      <c r="AQ112" s="55"/>
      <c r="AR112" s="2"/>
      <c r="AS112" s="2"/>
      <c r="AT112" s="55"/>
      <c r="AU112" s="55"/>
      <c r="AV112" s="55"/>
      <c r="AW112" s="2"/>
      <c r="AX112" s="2"/>
      <c r="AY112" s="56"/>
      <c r="AZ112" s="57"/>
      <c r="BA112" s="2"/>
      <c r="BB112" s="2"/>
      <c r="BC112" s="27"/>
      <c r="BD112" s="27"/>
      <c r="BE112" s="27"/>
      <c r="BF112" s="2"/>
      <c r="BG112" s="2"/>
      <c r="BH112" s="58"/>
      <c r="BI112" s="59"/>
      <c r="BJ112" s="2"/>
      <c r="BK112" s="2"/>
    </row>
    <row r="113" spans="1:63" x14ac:dyDescent="0.3">
      <c r="A113" s="1"/>
      <c r="B113" s="2"/>
      <c r="C113" s="89" t="s">
        <v>22</v>
      </c>
      <c r="D113" s="90" t="s">
        <v>95</v>
      </c>
      <c r="E113" s="90"/>
      <c r="F113" s="90"/>
      <c r="G113" s="90"/>
      <c r="H113" s="90"/>
      <c r="I113" s="90"/>
      <c r="J113" s="144">
        <v>-4.8433333315163214</v>
      </c>
      <c r="K113" s="144">
        <v>-4.9108299820903598</v>
      </c>
      <c r="L113" s="144">
        <v>-4.2719291560335035</v>
      </c>
      <c r="M113" s="144">
        <v>-4.8964301312714813</v>
      </c>
      <c r="N113" s="144">
        <v>-5.4714214639334049</v>
      </c>
      <c r="O113" s="144">
        <v>-5.9490029727181479</v>
      </c>
      <c r="P113" s="144">
        <v>-5.6574683615143284</v>
      </c>
      <c r="Q113" s="144">
        <v>-4.8593047863124799</v>
      </c>
      <c r="R113" s="144">
        <v>-3.3890317704001292</v>
      </c>
      <c r="S113" s="144">
        <v>-3.1164245183000459</v>
      </c>
      <c r="T113" s="144">
        <v>-3.9272528092699344</v>
      </c>
      <c r="U113" s="144">
        <v>-3.7130511943464097</v>
      </c>
      <c r="V113" s="144">
        <v>-3.9628352685890222</v>
      </c>
      <c r="W113" s="144">
        <v>-2.7150076798058365</v>
      </c>
      <c r="X113" s="144">
        <v>-1.5762597170517134</v>
      </c>
      <c r="Y113" s="144">
        <v>-1.3361028879717887</v>
      </c>
      <c r="Z113" s="144">
        <v>-1.3216751271633429</v>
      </c>
      <c r="AA113" s="144">
        <v>-1.8849824753247786</v>
      </c>
      <c r="AB113" s="144">
        <v>-0.78530337460887245</v>
      </c>
      <c r="AC113" s="144">
        <v>-2.1101672984503579</v>
      </c>
      <c r="AD113" s="144">
        <v>-0.56972607863672953</v>
      </c>
      <c r="AE113" s="144">
        <v>-0.45443365132162117</v>
      </c>
      <c r="AF113" s="144">
        <v>-0.89029398556722616</v>
      </c>
      <c r="AG113" s="144">
        <v>-0.4544041142286096</v>
      </c>
      <c r="AH113" s="144">
        <v>-0.76510621029903514</v>
      </c>
      <c r="AI113" s="144">
        <v>-0.95079821163176859</v>
      </c>
      <c r="AJ113" s="144">
        <v>-0.93466127234598928</v>
      </c>
      <c r="AK113" s="144">
        <v>-0.91718894999325018</v>
      </c>
      <c r="AL113" s="144">
        <v>-0.8375960083064995</v>
      </c>
      <c r="AM113" s="144">
        <v>-0.83224394112696254</v>
      </c>
      <c r="AN113" s="2"/>
      <c r="AO113" s="2"/>
      <c r="AP113" s="95">
        <v>5.3520671795369568E-3</v>
      </c>
      <c r="AQ113" s="96">
        <v>6.3897954699641876E-3</v>
      </c>
      <c r="AR113" s="2"/>
      <c r="AS113" s="2"/>
      <c r="AT113" s="97">
        <v>-8.5513824049626624E-2</v>
      </c>
      <c r="AU113" s="98">
        <v>-7.3157068228458147E-2</v>
      </c>
      <c r="AV113" s="96">
        <v>-7.8630224278526242E-2</v>
      </c>
      <c r="AW113" s="2"/>
      <c r="AX113" s="2"/>
      <c r="AY113" s="99">
        <v>-5.4731560500680954E-3</v>
      </c>
      <c r="AZ113" s="100">
        <v>-7.4813769641181901E-2</v>
      </c>
      <c r="BA113" s="2"/>
      <c r="BB113" s="2"/>
      <c r="BC113" s="101">
        <v>-1035.201975161682</v>
      </c>
      <c r="BD113" s="102">
        <v>-898.70816341899092</v>
      </c>
      <c r="BE113" s="103">
        <v>-979.11051897289701</v>
      </c>
      <c r="BF113" s="2"/>
      <c r="BG113" s="2"/>
      <c r="BH113" s="104">
        <v>-80.402355553906091</v>
      </c>
      <c r="BI113" s="105">
        <v>-8.946436543763911E-2</v>
      </c>
      <c r="BJ113" s="2"/>
      <c r="BK113" s="2"/>
    </row>
    <row r="114" spans="1:63" x14ac:dyDescent="0.3">
      <c r="A114" s="1"/>
      <c r="B114" s="2"/>
      <c r="C114" s="91"/>
      <c r="D114" s="92" t="s">
        <v>96</v>
      </c>
      <c r="E114" s="93"/>
      <c r="F114" s="93"/>
      <c r="G114" s="93"/>
      <c r="H114" s="93"/>
      <c r="I114" s="93"/>
      <c r="J114" s="686">
        <v>-0.40343257940464006</v>
      </c>
      <c r="K114" s="686">
        <v>-0.59214181371704744</v>
      </c>
      <c r="L114" s="686">
        <v>-0.62406086082354895</v>
      </c>
      <c r="M114" s="686">
        <v>-0.71935788713299165</v>
      </c>
      <c r="N114" s="686">
        <v>-0.75275082843768304</v>
      </c>
      <c r="O114" s="686">
        <v>-0.81179156558843646</v>
      </c>
      <c r="P114" s="686">
        <v>-0.55392843105398659</v>
      </c>
      <c r="Q114" s="686">
        <v>-0.4146828661816761</v>
      </c>
      <c r="R114" s="686">
        <v>-0.26279322019247131</v>
      </c>
      <c r="S114" s="686">
        <v>-0.3775769186488046</v>
      </c>
      <c r="T114" s="686">
        <v>-0.45322736884168191</v>
      </c>
      <c r="U114" s="686">
        <v>-0.37660290479002673</v>
      </c>
      <c r="V114" s="686">
        <v>-0.32998176521160949</v>
      </c>
      <c r="W114" s="686">
        <v>-0.29105859214999996</v>
      </c>
      <c r="X114" s="686">
        <v>-0.19002837895931951</v>
      </c>
      <c r="Y114" s="686">
        <v>-0.15359889046061323</v>
      </c>
      <c r="Z114" s="686">
        <v>-0.16202550699673907</v>
      </c>
      <c r="AA114" s="686">
        <v>-0.29420025748672474</v>
      </c>
      <c r="AB114" s="686">
        <v>-9.7816757586208461E-2</v>
      </c>
      <c r="AC114" s="686">
        <v>-0.21318334146108101</v>
      </c>
      <c r="AD114" s="686">
        <v>-6.3005876167735536E-2</v>
      </c>
      <c r="AE114" s="686">
        <v>-4.9890692534161549E-2</v>
      </c>
      <c r="AF114" s="686">
        <v>-0.10159520944562679</v>
      </c>
      <c r="AG114" s="686">
        <v>-6.0606249955833677E-2</v>
      </c>
      <c r="AH114" s="686">
        <v>-8.0921273812825698E-2</v>
      </c>
      <c r="AI114" s="686">
        <v>-9.4128391709628292E-2</v>
      </c>
      <c r="AJ114" s="686">
        <v>-9.4869364378825094E-2</v>
      </c>
      <c r="AK114" s="686">
        <v>-8.5513824049626624E-2</v>
      </c>
      <c r="AL114" s="686">
        <v>-7.3157068228458147E-2</v>
      </c>
      <c r="AM114" s="686">
        <v>-7.8630224278526242E-2</v>
      </c>
      <c r="AN114" s="2"/>
      <c r="AO114" s="2"/>
      <c r="AP114" s="106"/>
      <c r="AQ114" s="107"/>
      <c r="AR114" s="2"/>
      <c r="AS114" s="2"/>
      <c r="AT114" s="108"/>
      <c r="AU114" s="109"/>
      <c r="AV114" s="107"/>
      <c r="AW114" s="2"/>
      <c r="AX114" s="2"/>
      <c r="AY114" s="110"/>
      <c r="AZ114" s="111"/>
      <c r="BA114" s="2"/>
      <c r="BB114" s="2"/>
      <c r="BC114" s="112"/>
      <c r="BD114" s="113"/>
      <c r="BE114" s="114"/>
      <c r="BF114" s="2"/>
      <c r="BG114" s="2"/>
      <c r="BH114" s="115"/>
      <c r="BI114" s="116"/>
      <c r="BJ114" s="2"/>
      <c r="BK114" s="2"/>
    </row>
    <row r="115" spans="1:63" ht="4.05" customHeight="1" x14ac:dyDescent="0.3">
      <c r="A115" s="1"/>
      <c r="B115" s="2"/>
      <c r="C115" s="2"/>
      <c r="D115" s="1"/>
      <c r="E115" s="2"/>
      <c r="F115" s="2"/>
      <c r="G115" s="2"/>
      <c r="H115" s="2"/>
      <c r="I115" s="2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2"/>
      <c r="AO115" s="2"/>
      <c r="AP115" s="54"/>
      <c r="AQ115" s="48"/>
      <c r="AR115" s="2"/>
      <c r="AS115" s="2"/>
      <c r="AT115" s="48"/>
      <c r="AU115" s="48"/>
      <c r="AV115" s="48"/>
      <c r="AW115" s="2"/>
      <c r="AX115" s="2"/>
      <c r="AY115" s="56"/>
      <c r="AZ115" s="128"/>
      <c r="BA115" s="2"/>
      <c r="BB115" s="2"/>
      <c r="BC115" s="27"/>
      <c r="BD115" s="27"/>
      <c r="BE115" s="27"/>
      <c r="BF115" s="2"/>
      <c r="BG115" s="2"/>
      <c r="BH115" s="58"/>
      <c r="BI115" s="53"/>
      <c r="BJ115" s="2"/>
      <c r="BK115" s="2"/>
    </row>
    <row r="116" spans="1:63" x14ac:dyDescent="0.3">
      <c r="A116" s="1"/>
      <c r="B116" s="2"/>
      <c r="C116" s="2" t="s">
        <v>38</v>
      </c>
      <c r="D116" s="2" t="s">
        <v>97</v>
      </c>
      <c r="E116" s="2"/>
      <c r="F116" s="2"/>
      <c r="G116" s="2"/>
      <c r="H116" s="2"/>
      <c r="I116" s="2"/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2"/>
      <c r="AO116" s="2"/>
      <c r="AP116" s="54">
        <v>0</v>
      </c>
      <c r="AQ116" s="48">
        <v>0</v>
      </c>
      <c r="AR116" s="2"/>
      <c r="AS116" s="2"/>
      <c r="AT116" s="48">
        <v>0</v>
      </c>
      <c r="AU116" s="48">
        <v>0</v>
      </c>
      <c r="AV116" s="48">
        <v>0</v>
      </c>
      <c r="AW116" s="2"/>
      <c r="AX116" s="2"/>
      <c r="AY116" s="56">
        <v>0</v>
      </c>
      <c r="AZ116" s="128">
        <v>0</v>
      </c>
      <c r="BA116" s="2"/>
      <c r="BB116" s="2"/>
      <c r="BC116" s="27">
        <v>0</v>
      </c>
      <c r="BD116" s="27">
        <v>0</v>
      </c>
      <c r="BE116" s="27">
        <v>0</v>
      </c>
      <c r="BF116" s="2"/>
      <c r="BG116" s="2"/>
      <c r="BH116" s="58">
        <v>0</v>
      </c>
      <c r="BI116" s="53">
        <v>0</v>
      </c>
      <c r="BJ116" s="2"/>
      <c r="BK116" s="2"/>
    </row>
    <row r="117" spans="1:63" ht="4.05" customHeight="1" x14ac:dyDescent="0.3">
      <c r="A117" s="1"/>
      <c r="B117" s="2"/>
      <c r="C117" s="2"/>
      <c r="D117" s="1"/>
      <c r="E117" s="2"/>
      <c r="F117" s="2"/>
      <c r="G117" s="2"/>
      <c r="H117" s="2"/>
      <c r="I117" s="2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2"/>
      <c r="AO117" s="2"/>
      <c r="AP117" s="54"/>
      <c r="AQ117" s="48"/>
      <c r="AR117" s="2"/>
      <c r="AS117" s="2"/>
      <c r="AT117" s="48"/>
      <c r="AU117" s="48"/>
      <c r="AV117" s="48"/>
      <c r="AW117" s="2"/>
      <c r="AX117" s="2"/>
      <c r="AY117" s="56"/>
      <c r="AZ117" s="128"/>
      <c r="BA117" s="2"/>
      <c r="BB117" s="2"/>
      <c r="BC117" s="27"/>
      <c r="BD117" s="27"/>
      <c r="BE117" s="27"/>
      <c r="BF117" s="2"/>
      <c r="BG117" s="2"/>
      <c r="BH117" s="58"/>
      <c r="BI117" s="53"/>
      <c r="BJ117" s="2"/>
      <c r="BK117" s="2"/>
    </row>
    <row r="118" spans="1:63" x14ac:dyDescent="0.3">
      <c r="A118" s="1"/>
      <c r="B118" s="2"/>
      <c r="C118" s="89" t="s">
        <v>22</v>
      </c>
      <c r="D118" s="90" t="s">
        <v>98</v>
      </c>
      <c r="E118" s="90"/>
      <c r="F118" s="90"/>
      <c r="G118" s="90"/>
      <c r="H118" s="90"/>
      <c r="I118" s="90"/>
      <c r="J118" s="144">
        <v>-4.8433333315163214</v>
      </c>
      <c r="K118" s="144">
        <v>-4.9108299820903598</v>
      </c>
      <c r="L118" s="144">
        <v>-4.2719291560335035</v>
      </c>
      <c r="M118" s="144">
        <v>-4.8964301312714813</v>
      </c>
      <c r="N118" s="144">
        <v>-5.4714214639334049</v>
      </c>
      <c r="O118" s="144">
        <v>-5.9490029727181479</v>
      </c>
      <c r="P118" s="144">
        <v>-5.6574683615143284</v>
      </c>
      <c r="Q118" s="144">
        <v>-4.8593047863124799</v>
      </c>
      <c r="R118" s="144">
        <v>-3.3890317704001292</v>
      </c>
      <c r="S118" s="144">
        <v>-3.1164245183000459</v>
      </c>
      <c r="T118" s="144">
        <v>-3.9272528092699344</v>
      </c>
      <c r="U118" s="144">
        <v>-3.7130511943464097</v>
      </c>
      <c r="V118" s="144">
        <v>-3.9628352685890222</v>
      </c>
      <c r="W118" s="144">
        <v>-2.7150076798058365</v>
      </c>
      <c r="X118" s="144">
        <v>-1.5762597170517134</v>
      </c>
      <c r="Y118" s="144">
        <v>-1.3361028879717887</v>
      </c>
      <c r="Z118" s="144">
        <v>-1.3216751271633429</v>
      </c>
      <c r="AA118" s="144">
        <v>-1.8849824753247786</v>
      </c>
      <c r="AB118" s="144">
        <v>-0.78530337460887245</v>
      </c>
      <c r="AC118" s="144">
        <v>-2.1101672984503579</v>
      </c>
      <c r="AD118" s="144">
        <v>-0.56972607863672953</v>
      </c>
      <c r="AE118" s="144">
        <v>-0.45443365132162117</v>
      </c>
      <c r="AF118" s="144">
        <v>-0.89029398556722616</v>
      </c>
      <c r="AG118" s="144">
        <v>-0.4544041142286096</v>
      </c>
      <c r="AH118" s="144">
        <v>-0.76510621029903514</v>
      </c>
      <c r="AI118" s="144">
        <v>-0.95079821163176859</v>
      </c>
      <c r="AJ118" s="144">
        <v>-0.93466127234598928</v>
      </c>
      <c r="AK118" s="144">
        <v>-0.91718894999325018</v>
      </c>
      <c r="AL118" s="144">
        <v>-0.8375960083064995</v>
      </c>
      <c r="AM118" s="144">
        <v>-0.83224394112696254</v>
      </c>
      <c r="AN118" s="2"/>
      <c r="AO118" s="2"/>
      <c r="AP118" s="95">
        <v>5.3520671795369568E-3</v>
      </c>
      <c r="AQ118" s="96">
        <v>6.3897954699641876E-3</v>
      </c>
      <c r="AR118" s="2"/>
      <c r="AS118" s="2"/>
      <c r="AT118" s="97">
        <v>-8.5513824049626624E-2</v>
      </c>
      <c r="AU118" s="98">
        <v>-7.3157068228458147E-2</v>
      </c>
      <c r="AV118" s="96">
        <v>-7.8630224278526242E-2</v>
      </c>
      <c r="AW118" s="2"/>
      <c r="AX118" s="2"/>
      <c r="AY118" s="99">
        <v>-5.4731560500680954E-3</v>
      </c>
      <c r="AZ118" s="100">
        <v>-7.4813769641181901E-2</v>
      </c>
      <c r="BA118" s="2"/>
      <c r="BB118" s="2"/>
      <c r="BC118" s="101">
        <v>-1035.201975161682</v>
      </c>
      <c r="BD118" s="102">
        <v>-898.70816341899092</v>
      </c>
      <c r="BE118" s="103">
        <v>-979.11051897289701</v>
      </c>
      <c r="BF118" s="2"/>
      <c r="BG118" s="2"/>
      <c r="BH118" s="104">
        <v>-80.402355553906091</v>
      </c>
      <c r="BI118" s="105">
        <v>-8.946436543763911E-2</v>
      </c>
      <c r="BJ118" s="2"/>
      <c r="BK118" s="2"/>
    </row>
    <row r="119" spans="1:63" x14ac:dyDescent="0.3">
      <c r="A119" s="1"/>
      <c r="B119" s="2"/>
      <c r="C119" s="91"/>
      <c r="D119" s="92" t="s">
        <v>96</v>
      </c>
      <c r="E119" s="93"/>
      <c r="F119" s="93"/>
      <c r="G119" s="93"/>
      <c r="H119" s="93"/>
      <c r="I119" s="93"/>
      <c r="J119" s="686">
        <v>-0.40343257940464006</v>
      </c>
      <c r="K119" s="686">
        <v>-0.59214181371704744</v>
      </c>
      <c r="L119" s="686">
        <v>-0.62406086082354895</v>
      </c>
      <c r="M119" s="686">
        <v>-0.71935788713299165</v>
      </c>
      <c r="N119" s="686">
        <v>-0.75275082843768304</v>
      </c>
      <c r="O119" s="686">
        <v>-0.81179156558843646</v>
      </c>
      <c r="P119" s="686">
        <v>-0.55392843105398659</v>
      </c>
      <c r="Q119" s="686">
        <v>-0.4146828661816761</v>
      </c>
      <c r="R119" s="686">
        <v>-0.26279322019247131</v>
      </c>
      <c r="S119" s="686">
        <v>-0.3775769186488046</v>
      </c>
      <c r="T119" s="686">
        <v>-0.45322736884168191</v>
      </c>
      <c r="U119" s="686">
        <v>-0.37660290479002673</v>
      </c>
      <c r="V119" s="686">
        <v>-0.32998176521160949</v>
      </c>
      <c r="W119" s="686">
        <v>-0.29105859214999996</v>
      </c>
      <c r="X119" s="686">
        <v>-0.19002837895931951</v>
      </c>
      <c r="Y119" s="686">
        <v>-0.15359889046061323</v>
      </c>
      <c r="Z119" s="686">
        <v>-0.16202550699673907</v>
      </c>
      <c r="AA119" s="686">
        <v>-0.29420025748672474</v>
      </c>
      <c r="AB119" s="686">
        <v>-9.7816757586208461E-2</v>
      </c>
      <c r="AC119" s="686">
        <v>-0.21318334146108101</v>
      </c>
      <c r="AD119" s="686">
        <v>-6.3005876167735536E-2</v>
      </c>
      <c r="AE119" s="686">
        <v>-4.9890692534161549E-2</v>
      </c>
      <c r="AF119" s="686">
        <v>-0.10159520944562679</v>
      </c>
      <c r="AG119" s="686">
        <v>-6.0606249955833677E-2</v>
      </c>
      <c r="AH119" s="686">
        <v>-8.0921273812825698E-2</v>
      </c>
      <c r="AI119" s="686">
        <v>-9.4128391709628292E-2</v>
      </c>
      <c r="AJ119" s="686">
        <v>-9.4869364378825094E-2</v>
      </c>
      <c r="AK119" s="686">
        <v>-8.5513824049626624E-2</v>
      </c>
      <c r="AL119" s="686">
        <v>-7.3157068228458147E-2</v>
      </c>
      <c r="AM119" s="686">
        <v>-7.8630224278526242E-2</v>
      </c>
      <c r="AN119" s="2"/>
      <c r="AO119" s="2"/>
      <c r="AP119" s="106"/>
      <c r="AQ119" s="107"/>
      <c r="AR119" s="2"/>
      <c r="AS119" s="2"/>
      <c r="AT119" s="108"/>
      <c r="AU119" s="109"/>
      <c r="AV119" s="107"/>
      <c r="AW119" s="2"/>
      <c r="AX119" s="2"/>
      <c r="AY119" s="110"/>
      <c r="AZ119" s="111"/>
      <c r="BA119" s="2"/>
      <c r="BB119" s="2"/>
      <c r="BC119" s="112"/>
      <c r="BD119" s="113"/>
      <c r="BE119" s="114"/>
      <c r="BF119" s="2"/>
      <c r="BG119" s="2"/>
      <c r="BH119" s="115"/>
      <c r="BI119" s="116"/>
      <c r="BJ119" s="2"/>
      <c r="BK119" s="2"/>
    </row>
    <row r="120" spans="1:63" ht="4.05" customHeight="1" x14ac:dyDescent="0.3">
      <c r="A120" s="1"/>
      <c r="B120" s="2"/>
      <c r="C120" s="2"/>
      <c r="D120" s="1"/>
      <c r="E120" s="2"/>
      <c r="F120" s="2"/>
      <c r="G120" s="2"/>
      <c r="H120" s="2"/>
      <c r="I120" s="2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2"/>
      <c r="AO120" s="2"/>
      <c r="AP120" s="54"/>
      <c r="AQ120" s="48"/>
      <c r="AR120" s="2"/>
      <c r="AS120" s="2"/>
      <c r="AT120" s="48"/>
      <c r="AU120" s="48"/>
      <c r="AV120" s="48"/>
      <c r="AW120" s="2"/>
      <c r="AX120" s="2"/>
      <c r="AY120" s="56"/>
      <c r="AZ120" s="128"/>
      <c r="BA120" s="2"/>
      <c r="BB120" s="2"/>
      <c r="BC120" s="27"/>
      <c r="BD120" s="27"/>
      <c r="BE120" s="27"/>
      <c r="BF120" s="2"/>
      <c r="BG120" s="2"/>
      <c r="BH120" s="58"/>
      <c r="BI120" s="53"/>
      <c r="BJ120" s="2"/>
      <c r="BK120" s="2"/>
    </row>
    <row r="121" spans="1:63" x14ac:dyDescent="0.3">
      <c r="A121" s="1"/>
      <c r="B121" s="2"/>
      <c r="C121" s="2" t="s">
        <v>38</v>
      </c>
      <c r="D121" s="2" t="s">
        <v>99</v>
      </c>
      <c r="E121" s="2"/>
      <c r="F121" s="2"/>
      <c r="G121" s="2"/>
      <c r="H121" s="2"/>
      <c r="I121" s="2"/>
      <c r="J121" s="40">
        <v>-0.40328691977330222</v>
      </c>
      <c r="K121" s="40">
        <v>-0.33855554740439014</v>
      </c>
      <c r="L121" s="40">
        <v>-0.40564214746048788</v>
      </c>
      <c r="M121" s="40">
        <v>-0.42148845831671344</v>
      </c>
      <c r="N121" s="40">
        <v>-0.50116071227590597</v>
      </c>
      <c r="O121" s="40">
        <v>-0.26460786193014452</v>
      </c>
      <c r="P121" s="40">
        <v>-0.23455631824622888</v>
      </c>
      <c r="Q121" s="40">
        <v>-0.1453476999898097</v>
      </c>
      <c r="R121" s="40">
        <v>-8.98180996481584E-2</v>
      </c>
      <c r="S121" s="40">
        <v>-0.12534217824128913</v>
      </c>
      <c r="T121" s="40">
        <v>-0.12923490346544753</v>
      </c>
      <c r="U121" s="40">
        <v>-0.25464945751006185</v>
      </c>
      <c r="V121" s="40">
        <v>-0.21781650910720829</v>
      </c>
      <c r="W121" s="40">
        <v>-0.19598015310233682</v>
      </c>
      <c r="X121" s="40">
        <v>-0.2452171874059359</v>
      </c>
      <c r="Y121" s="40">
        <v>-0.22201859185703984</v>
      </c>
      <c r="Z121" s="40">
        <v>-4.6573625496456522E-2</v>
      </c>
      <c r="AA121" s="40">
        <v>-0.15119984991105839</v>
      </c>
      <c r="AB121" s="40">
        <v>-0.12493444492565373</v>
      </c>
      <c r="AC121" s="40">
        <v>-5.6528511243540719E-2</v>
      </c>
      <c r="AD121" s="40">
        <v>-1.2237395966854053E-2</v>
      </c>
      <c r="AE121" s="40">
        <v>-5.5673267872707544E-2</v>
      </c>
      <c r="AF121" s="40">
        <v>-2.1172254842875479E-2</v>
      </c>
      <c r="AG121" s="40">
        <v>-0.15117546848381569</v>
      </c>
      <c r="AH121" s="40">
        <v>-0.13208079397718231</v>
      </c>
      <c r="AI121" s="40">
        <v>-0.17438001629907066</v>
      </c>
      <c r="AJ121" s="40">
        <v>-0.1997408726578766</v>
      </c>
      <c r="AK121" s="40">
        <v>-0.20330531057619139</v>
      </c>
      <c r="AL121" s="40">
        <v>-0.25661544784280521</v>
      </c>
      <c r="AM121" s="40">
        <v>-0.3007180495903562</v>
      </c>
      <c r="AN121" s="2"/>
      <c r="AO121" s="2"/>
      <c r="AP121" s="54">
        <v>-4.4102601747550985E-2</v>
      </c>
      <c r="AQ121" s="55">
        <v>-0.17186261434489669</v>
      </c>
      <c r="AR121" s="2"/>
      <c r="AS121" s="2"/>
      <c r="AT121" s="55">
        <v>-1.8955106858946642E-2</v>
      </c>
      <c r="AU121" s="55">
        <v>-2.2413232202800563E-2</v>
      </c>
      <c r="AV121" s="55">
        <v>-2.8411775100304942E-2</v>
      </c>
      <c r="AW121" s="2"/>
      <c r="AX121" s="2"/>
      <c r="AY121" s="56">
        <v>-5.9985428975043789E-3</v>
      </c>
      <c r="AZ121" s="57">
        <v>-0.2676339959907636</v>
      </c>
      <c r="BA121" s="2"/>
      <c r="BB121" s="2"/>
      <c r="BC121" s="27">
        <v>-229.46423315597224</v>
      </c>
      <c r="BD121" s="27">
        <v>-275.33846335064936</v>
      </c>
      <c r="BE121" s="27">
        <v>-353.78594069453669</v>
      </c>
      <c r="BF121" s="2"/>
      <c r="BG121" s="2"/>
      <c r="BH121" s="58">
        <v>-78.447477343887329</v>
      </c>
      <c r="BI121" s="59">
        <v>-0.28491289008169851</v>
      </c>
      <c r="BJ121" s="2"/>
      <c r="BK121" s="2"/>
    </row>
    <row r="122" spans="1:63" x14ac:dyDescent="0.3">
      <c r="A122" s="1"/>
      <c r="B122" s="2"/>
      <c r="C122" s="2"/>
      <c r="D122" s="173" t="s">
        <v>100</v>
      </c>
      <c r="E122" s="2"/>
      <c r="F122" s="2"/>
      <c r="G122" s="2"/>
      <c r="H122" s="2"/>
      <c r="I122" s="2"/>
      <c r="J122" s="10">
        <v>7.1594465907085278E-2</v>
      </c>
      <c r="K122" s="10">
        <v>2.7407948029884735E-2</v>
      </c>
      <c r="L122" s="10">
        <v>2.1080963249961643E-2</v>
      </c>
      <c r="M122" s="10">
        <v>3.2365029916234495E-2</v>
      </c>
      <c r="N122" s="10">
        <v>4.5803131280649612E-2</v>
      </c>
      <c r="O122" s="10">
        <v>6.2196400669052188E-2</v>
      </c>
      <c r="P122" s="10">
        <v>8.9707447695257098E-2</v>
      </c>
      <c r="Q122" s="10">
        <v>0.15525421175991036</v>
      </c>
      <c r="R122" s="10">
        <v>0.17471206778015919</v>
      </c>
      <c r="S122" s="10">
        <v>0.15797398475152091</v>
      </c>
      <c r="T122" s="10">
        <v>0.1074675252051104</v>
      </c>
      <c r="U122" s="10">
        <v>6.0260787478800974E-2</v>
      </c>
      <c r="V122" s="10">
        <v>7.6301839778330147E-2</v>
      </c>
      <c r="W122" s="10">
        <v>6.6684272763900071E-2</v>
      </c>
      <c r="X122" s="10">
        <v>5.3102287640719989E-2</v>
      </c>
      <c r="Y122" s="10">
        <v>5.2641013285471806E-2</v>
      </c>
      <c r="Z122" s="10">
        <v>0.20993767424655405</v>
      </c>
      <c r="AA122" s="10">
        <v>3.6654849169878455E-2</v>
      </c>
      <c r="AB122" s="10">
        <v>7.5692567128627042E-2</v>
      </c>
      <c r="AC122" s="10">
        <v>7.6293102641197069E-2</v>
      </c>
      <c r="AD122" s="10">
        <v>0.14005940676283121</v>
      </c>
      <c r="AE122" s="10">
        <v>6.9279066830318259E-2</v>
      </c>
      <c r="AF122" s="10">
        <v>6.2079452432199714E-2</v>
      </c>
      <c r="AG122" s="10">
        <v>5.7390718778666208E-2</v>
      </c>
      <c r="AH122" s="10">
        <v>7.1795952175643399E-2</v>
      </c>
      <c r="AI122" s="10">
        <v>7.6019088985989719E-2</v>
      </c>
      <c r="AJ122" s="10">
        <v>6.7234944482997883E-2</v>
      </c>
      <c r="AK122" s="10">
        <v>8.6977751262364289E-2</v>
      </c>
      <c r="AL122" s="10">
        <v>7.7584585670441325E-2</v>
      </c>
      <c r="AM122" s="10">
        <v>5.4594293860757218E-2</v>
      </c>
      <c r="AN122" s="2"/>
      <c r="AO122" s="2"/>
      <c r="AP122" s="54">
        <v>-2.2990291809684107E-2</v>
      </c>
      <c r="AQ122" s="55">
        <v>-0.29632550861766216</v>
      </c>
      <c r="AR122" s="2"/>
      <c r="AS122" s="2"/>
      <c r="AT122" s="55">
        <v>8.109343355844777E-3</v>
      </c>
      <c r="AU122" s="55">
        <v>6.7763704352470817E-3</v>
      </c>
      <c r="AV122" s="55">
        <v>5.158056861052268E-3</v>
      </c>
      <c r="AW122" s="2"/>
      <c r="AX122" s="2"/>
      <c r="AY122" s="56">
        <v>-1.6183135741948138E-3</v>
      </c>
      <c r="AZ122" s="57">
        <v>-0.23881716468409189</v>
      </c>
      <c r="BA122" s="2"/>
      <c r="BB122" s="2"/>
      <c r="BC122" s="27">
        <v>98.169019483481136</v>
      </c>
      <c r="BD122" s="27">
        <v>83.245263594894126</v>
      </c>
      <c r="BE122" s="27">
        <v>64.228581012655539</v>
      </c>
      <c r="BF122" s="2"/>
      <c r="BG122" s="2"/>
      <c r="BH122" s="58">
        <v>-19.016682582238587</v>
      </c>
      <c r="BI122" s="59">
        <v>-0.22844161650783676</v>
      </c>
      <c r="BJ122" s="2"/>
      <c r="BK122" s="2"/>
    </row>
    <row r="123" spans="1:63" x14ac:dyDescent="0.3">
      <c r="A123" s="1"/>
      <c r="B123" s="2"/>
      <c r="C123" s="2"/>
      <c r="D123" s="173" t="s">
        <v>79</v>
      </c>
      <c r="E123" s="2"/>
      <c r="F123" s="2"/>
      <c r="G123" s="2"/>
      <c r="H123" s="2"/>
      <c r="I123" s="2"/>
      <c r="J123" s="10">
        <v>-0.47488138568038751</v>
      </c>
      <c r="K123" s="10">
        <v>-0.36596349543427487</v>
      </c>
      <c r="L123" s="10">
        <v>-0.42672311071044955</v>
      </c>
      <c r="M123" s="10">
        <v>-0.45385348823294791</v>
      </c>
      <c r="N123" s="10">
        <v>-0.54696384355655558</v>
      </c>
      <c r="O123" s="10">
        <v>-0.3268042625991967</v>
      </c>
      <c r="P123" s="10">
        <v>-0.32426376594148598</v>
      </c>
      <c r="Q123" s="10">
        <v>-0.30060191174972006</v>
      </c>
      <c r="R123" s="10">
        <v>-0.26453016742831759</v>
      </c>
      <c r="S123" s="10">
        <v>-0.28331616299281004</v>
      </c>
      <c r="T123" s="10">
        <v>-0.23670242867055791</v>
      </c>
      <c r="U123" s="10">
        <v>-0.31491024498886283</v>
      </c>
      <c r="V123" s="10">
        <v>-0.29411834888553845</v>
      </c>
      <c r="W123" s="10">
        <v>-0.26266442586623689</v>
      </c>
      <c r="X123" s="10">
        <v>-0.2983194750466559</v>
      </c>
      <c r="Y123" s="10">
        <v>-0.27465960514251164</v>
      </c>
      <c r="Z123" s="10">
        <v>-0.25651129974301057</v>
      </c>
      <c r="AA123" s="10">
        <v>-0.18785469908093685</v>
      </c>
      <c r="AB123" s="10">
        <v>-0.20062701205428077</v>
      </c>
      <c r="AC123" s="10">
        <v>-0.13282161388473779</v>
      </c>
      <c r="AD123" s="10">
        <v>-0.15229680272968527</v>
      </c>
      <c r="AE123" s="10">
        <v>-0.1249523347030258</v>
      </c>
      <c r="AF123" s="10">
        <v>-8.3251707275075193E-2</v>
      </c>
      <c r="AG123" s="10">
        <v>-0.20856618726248188</v>
      </c>
      <c r="AH123" s="10">
        <v>-0.20387674615282569</v>
      </c>
      <c r="AI123" s="10">
        <v>-0.25039910528506037</v>
      </c>
      <c r="AJ123" s="10">
        <v>-0.26697581714087448</v>
      </c>
      <c r="AK123" s="10">
        <v>-0.29028306183855568</v>
      </c>
      <c r="AL123" s="10">
        <v>-0.33420003351324656</v>
      </c>
      <c r="AM123" s="10">
        <v>-0.3553123434511134</v>
      </c>
      <c r="AN123" s="2"/>
      <c r="AO123" s="2"/>
      <c r="AP123" s="54">
        <v>-2.1112309937866836E-2</v>
      </c>
      <c r="AQ123" s="55">
        <v>-6.3172674508514118E-2</v>
      </c>
      <c r="AR123" s="2"/>
      <c r="AS123" s="2"/>
      <c r="AT123" s="55">
        <v>-2.7064450214791421E-2</v>
      </c>
      <c r="AU123" s="55">
        <v>-2.9189602638047648E-2</v>
      </c>
      <c r="AV123" s="55">
        <v>-3.356983196135721E-2</v>
      </c>
      <c r="AW123" s="2"/>
      <c r="AX123" s="2"/>
      <c r="AY123" s="56">
        <v>-4.3802293233095625E-3</v>
      </c>
      <c r="AZ123" s="57">
        <v>-0.15006128646643802</v>
      </c>
      <c r="BA123" s="2"/>
      <c r="BB123" s="2"/>
      <c r="BC123" s="27">
        <v>-327.63325263945336</v>
      </c>
      <c r="BD123" s="27">
        <v>-358.5837269455435</v>
      </c>
      <c r="BE123" s="27">
        <v>-418.01452170719222</v>
      </c>
      <c r="BF123" s="2"/>
      <c r="BG123" s="2"/>
      <c r="BH123" s="58">
        <v>-59.430794761648713</v>
      </c>
      <c r="BI123" s="59">
        <v>-0.16573756781404136</v>
      </c>
      <c r="BJ123" s="2"/>
      <c r="BK123" s="2"/>
    </row>
    <row r="124" spans="1:63" x14ac:dyDescent="0.3">
      <c r="A124" s="1"/>
      <c r="B124" s="2"/>
      <c r="C124" s="2"/>
      <c r="D124" s="173"/>
      <c r="E124" s="2" t="s">
        <v>149</v>
      </c>
      <c r="F124" s="2"/>
      <c r="G124" s="2"/>
      <c r="H124" s="2"/>
      <c r="I124" s="2"/>
      <c r="J124" s="10">
        <v>-0.47488138568038751</v>
      </c>
      <c r="K124" s="10">
        <v>-0.36596349543427487</v>
      </c>
      <c r="L124" s="10">
        <v>-0.42672311071044955</v>
      </c>
      <c r="M124" s="10">
        <v>-0.45385348823294791</v>
      </c>
      <c r="N124" s="10">
        <v>-0.54696384355655558</v>
      </c>
      <c r="O124" s="10">
        <v>-0.3268042625991967</v>
      </c>
      <c r="P124" s="10">
        <v>-0.32426376594148598</v>
      </c>
      <c r="Q124" s="10">
        <v>-0.30060191174972006</v>
      </c>
      <c r="R124" s="10">
        <v>-0.26453016742831759</v>
      </c>
      <c r="S124" s="10">
        <v>-0.28331616299281004</v>
      </c>
      <c r="T124" s="10">
        <v>-0.23670242867055791</v>
      </c>
      <c r="U124" s="10">
        <v>-0.22063287836374279</v>
      </c>
      <c r="V124" s="10">
        <v>-0.27028830935984677</v>
      </c>
      <c r="W124" s="10">
        <v>-0.23164463134568897</v>
      </c>
      <c r="X124" s="10">
        <v>-0.26582139546083927</v>
      </c>
      <c r="Y124" s="10">
        <v>-0.22850554829395819</v>
      </c>
      <c r="Z124" s="10">
        <v>-0.21160370687641139</v>
      </c>
      <c r="AA124" s="10">
        <v>-0.14077826489771716</v>
      </c>
      <c r="AB124" s="10">
        <v>-0.14914633138443811</v>
      </c>
      <c r="AC124" s="10">
        <v>-7.2681792485101537E-2</v>
      </c>
      <c r="AD124" s="10">
        <v>-8.3639134516437605E-2</v>
      </c>
      <c r="AE124" s="10">
        <v>-4.9164224344949048E-2</v>
      </c>
      <c r="AF124" s="10">
        <v>1.2384824795523164E-2</v>
      </c>
      <c r="AG124" s="10">
        <v>-0.1228408416328135</v>
      </c>
      <c r="AH124" s="10">
        <v>-9.9715735274608641E-2</v>
      </c>
      <c r="AI124" s="10">
        <v>-0.10125566652795118</v>
      </c>
      <c r="AJ124" s="10">
        <v>-0.11538379250520484</v>
      </c>
      <c r="AK124" s="10">
        <v>-0.12092299405132462</v>
      </c>
      <c r="AL124" s="10">
        <v>-0.14493703919285983</v>
      </c>
      <c r="AM124" s="10">
        <v>-0.1264478940339987</v>
      </c>
      <c r="AN124" s="2"/>
      <c r="AO124" s="2"/>
      <c r="AP124" s="54">
        <v>1.8489145158861131E-2</v>
      </c>
      <c r="AQ124" s="55">
        <v>0.12756673699025017</v>
      </c>
      <c r="AR124" s="2"/>
      <c r="AS124" s="2"/>
      <c r="AT124" s="55">
        <v>-1.1274217419360667E-2</v>
      </c>
      <c r="AU124" s="55">
        <v>-1.2659048944730364E-2</v>
      </c>
      <c r="AV124" s="55">
        <v>-1.1946769181614079E-2</v>
      </c>
      <c r="AW124" s="2"/>
      <c r="AX124" s="2"/>
      <c r="AY124" s="56">
        <v>7.1227976311628513E-4</v>
      </c>
      <c r="AZ124" s="57">
        <v>5.6266451470889434E-2</v>
      </c>
      <c r="BA124" s="2"/>
      <c r="BB124" s="2"/>
      <c r="BC124" s="27">
        <v>-136.48193459517452</v>
      </c>
      <c r="BD124" s="27">
        <v>-155.51184462753201</v>
      </c>
      <c r="BE124" s="27">
        <v>-148.76222827529259</v>
      </c>
      <c r="BF124" s="2"/>
      <c r="BG124" s="2"/>
      <c r="BH124" s="58">
        <v>6.7496163522394284</v>
      </c>
      <c r="BI124" s="59">
        <v>4.34025869116626E-2</v>
      </c>
      <c r="BJ124" s="2"/>
      <c r="BK124" s="2"/>
    </row>
    <row r="125" spans="1:63" x14ac:dyDescent="0.3">
      <c r="A125" s="1"/>
      <c r="B125" s="2"/>
      <c r="C125" s="2"/>
      <c r="D125" s="173"/>
      <c r="E125" s="2" t="s">
        <v>150</v>
      </c>
      <c r="F125" s="2"/>
      <c r="G125" s="2"/>
      <c r="H125" s="2"/>
      <c r="I125" s="2"/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-9.4277366625120054E-2</v>
      </c>
      <c r="V125" s="10">
        <v>-2.3830039525691699E-2</v>
      </c>
      <c r="W125" s="10">
        <v>-3.1019794520547945E-2</v>
      </c>
      <c r="X125" s="10">
        <v>-3.2498079585816624E-2</v>
      </c>
      <c r="Y125" s="10">
        <v>-4.6154056848553421E-2</v>
      </c>
      <c r="Z125" s="10">
        <v>-4.4907592866599177E-2</v>
      </c>
      <c r="AA125" s="10">
        <v>-4.707643418321969E-2</v>
      </c>
      <c r="AB125" s="10">
        <v>-5.1480680669842654E-2</v>
      </c>
      <c r="AC125" s="10">
        <v>-6.0139821399636251E-2</v>
      </c>
      <c r="AD125" s="10">
        <v>-6.8657668213247647E-2</v>
      </c>
      <c r="AE125" s="10">
        <v>-7.5788110358076755E-2</v>
      </c>
      <c r="AF125" s="10">
        <v>-9.5636532070598357E-2</v>
      </c>
      <c r="AG125" s="10">
        <v>-8.5725345629668381E-2</v>
      </c>
      <c r="AH125" s="10">
        <v>-0.10416101087821704</v>
      </c>
      <c r="AI125" s="10">
        <v>-0.14914343875710917</v>
      </c>
      <c r="AJ125" s="10">
        <v>-0.15159202463566968</v>
      </c>
      <c r="AK125" s="10">
        <v>-0.16936006778723106</v>
      </c>
      <c r="AL125" s="10">
        <v>-0.18926299432038673</v>
      </c>
      <c r="AM125" s="10">
        <v>-0.2288644494171147</v>
      </c>
      <c r="AN125" s="2"/>
      <c r="AO125" s="2"/>
      <c r="AP125" s="54">
        <v>-3.9601455096727967E-2</v>
      </c>
      <c r="AQ125" s="55">
        <v>-0.20924034959359322</v>
      </c>
      <c r="AR125" s="2"/>
      <c r="AS125" s="2"/>
      <c r="AT125" s="55">
        <v>-1.5790232795430754E-2</v>
      </c>
      <c r="AU125" s="55">
        <v>-1.6530553693317282E-2</v>
      </c>
      <c r="AV125" s="55">
        <v>-2.162306277974313E-2</v>
      </c>
      <c r="AW125" s="2"/>
      <c r="AX125" s="2"/>
      <c r="AY125" s="56">
        <v>-5.0925090864258477E-3</v>
      </c>
      <c r="AZ125" s="57">
        <v>-0.30806645566171015</v>
      </c>
      <c r="BA125" s="2"/>
      <c r="BB125" s="2"/>
      <c r="BC125" s="27">
        <v>-191.15131804427884</v>
      </c>
      <c r="BD125" s="27">
        <v>-203.07188231801152</v>
      </c>
      <c r="BE125" s="27">
        <v>-269.25229343189966</v>
      </c>
      <c r="BF125" s="2"/>
      <c r="BG125" s="2"/>
      <c r="BH125" s="58">
        <v>-66.180411113888141</v>
      </c>
      <c r="BI125" s="59">
        <v>-0.32589647743673988</v>
      </c>
      <c r="BJ125" s="2"/>
      <c r="BK125" s="2"/>
    </row>
    <row r="126" spans="1:63" x14ac:dyDescent="0.3">
      <c r="A126" s="1"/>
      <c r="B126" s="2"/>
      <c r="C126" s="2"/>
      <c r="D126" s="173"/>
      <c r="E126" s="2" t="s">
        <v>151</v>
      </c>
      <c r="F126" s="2"/>
      <c r="G126" s="2"/>
      <c r="H126" s="2"/>
      <c r="I126" s="2"/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2"/>
      <c r="AO126" s="2"/>
      <c r="AP126" s="54">
        <v>0</v>
      </c>
      <c r="AQ126" s="55">
        <v>0</v>
      </c>
      <c r="AR126" s="2"/>
      <c r="AS126" s="2"/>
      <c r="AT126" s="55">
        <v>0</v>
      </c>
      <c r="AU126" s="55">
        <v>0</v>
      </c>
      <c r="AV126" s="55">
        <v>0</v>
      </c>
      <c r="AW126" s="2"/>
      <c r="AX126" s="2"/>
      <c r="AY126" s="56">
        <v>0</v>
      </c>
      <c r="AZ126" s="57">
        <v>0</v>
      </c>
      <c r="BA126" s="2"/>
      <c r="BB126" s="2"/>
      <c r="BC126" s="27">
        <v>0</v>
      </c>
      <c r="BD126" s="27">
        <v>0</v>
      </c>
      <c r="BE126" s="27">
        <v>0</v>
      </c>
      <c r="BF126" s="2"/>
      <c r="BG126" s="2"/>
      <c r="BH126" s="58">
        <v>0</v>
      </c>
      <c r="BI126" s="59">
        <v>0</v>
      </c>
      <c r="BJ126" s="2"/>
      <c r="BK126" s="2"/>
    </row>
    <row r="127" spans="1:63" x14ac:dyDescent="0.3">
      <c r="A127" s="1"/>
      <c r="B127" s="2"/>
      <c r="C127" s="2"/>
      <c r="D127" s="173"/>
      <c r="E127" s="2" t="s">
        <v>152</v>
      </c>
      <c r="F127" s="2"/>
      <c r="G127" s="2"/>
      <c r="H127" s="2"/>
      <c r="I127" s="2"/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2"/>
      <c r="AO127" s="2"/>
      <c r="AP127" s="54">
        <v>0</v>
      </c>
      <c r="AQ127" s="55">
        <v>0</v>
      </c>
      <c r="AR127" s="2"/>
      <c r="AS127" s="2"/>
      <c r="AT127" s="55">
        <v>0</v>
      </c>
      <c r="AU127" s="55">
        <v>0</v>
      </c>
      <c r="AV127" s="55">
        <v>0</v>
      </c>
      <c r="AW127" s="2"/>
      <c r="AX127" s="2"/>
      <c r="AY127" s="56">
        <v>0</v>
      </c>
      <c r="AZ127" s="57">
        <v>0</v>
      </c>
      <c r="BA127" s="2"/>
      <c r="BB127" s="2"/>
      <c r="BC127" s="27">
        <v>0</v>
      </c>
      <c r="BD127" s="27">
        <v>0</v>
      </c>
      <c r="BE127" s="27">
        <v>0</v>
      </c>
      <c r="BF127" s="2"/>
      <c r="BG127" s="2"/>
      <c r="BH127" s="58">
        <v>0</v>
      </c>
      <c r="BI127" s="59">
        <v>0</v>
      </c>
      <c r="BJ127" s="2"/>
      <c r="BK127" s="2"/>
    </row>
    <row r="128" spans="1:63" ht="4.05" customHeight="1" x14ac:dyDescent="0.3">
      <c r="A128" s="1"/>
      <c r="B128" s="2"/>
      <c r="C128" s="2"/>
      <c r="D128" s="60"/>
      <c r="E128" s="2"/>
      <c r="F128" s="2"/>
      <c r="G128" s="2"/>
      <c r="H128" s="2"/>
      <c r="I128" s="2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2"/>
      <c r="AO128" s="2"/>
      <c r="AP128" s="54"/>
      <c r="AQ128" s="55"/>
      <c r="AR128" s="2"/>
      <c r="AS128" s="2"/>
      <c r="AT128" s="55"/>
      <c r="AU128" s="55"/>
      <c r="AV128" s="55"/>
      <c r="AW128" s="2"/>
      <c r="AX128" s="2"/>
      <c r="AY128" s="56"/>
      <c r="AZ128" s="57"/>
      <c r="BA128" s="2"/>
      <c r="BB128" s="2"/>
      <c r="BC128" s="27"/>
      <c r="BD128" s="27"/>
      <c r="BE128" s="27"/>
      <c r="BF128" s="2"/>
      <c r="BG128" s="2"/>
      <c r="BH128" s="58"/>
      <c r="BI128" s="59"/>
      <c r="BJ128" s="2"/>
      <c r="BK128" s="2"/>
    </row>
    <row r="129" spans="1:63" x14ac:dyDescent="0.3">
      <c r="A129" s="1"/>
      <c r="B129" s="2"/>
      <c r="C129" s="89" t="s">
        <v>22</v>
      </c>
      <c r="D129" s="90" t="s">
        <v>101</v>
      </c>
      <c r="E129" s="90"/>
      <c r="F129" s="90"/>
      <c r="G129" s="90"/>
      <c r="H129" s="90"/>
      <c r="I129" s="90"/>
      <c r="J129" s="144">
        <v>-5.2466202512896238</v>
      </c>
      <c r="K129" s="144">
        <v>-5.2493855294947496</v>
      </c>
      <c r="L129" s="144">
        <v>-4.6775713034939912</v>
      </c>
      <c r="M129" s="144">
        <v>-5.3179185895881949</v>
      </c>
      <c r="N129" s="144">
        <v>-5.9725821762093112</v>
      </c>
      <c r="O129" s="144">
        <v>-6.2136108346482928</v>
      </c>
      <c r="P129" s="144">
        <v>-5.8920246797605573</v>
      </c>
      <c r="Q129" s="144">
        <v>-5.0046524863022892</v>
      </c>
      <c r="R129" s="144">
        <v>-3.4788498700482875</v>
      </c>
      <c r="S129" s="144">
        <v>-3.241766696541335</v>
      </c>
      <c r="T129" s="144">
        <v>-4.0564877127353816</v>
      </c>
      <c r="U129" s="144">
        <v>-3.9677006518564717</v>
      </c>
      <c r="V129" s="144">
        <v>-4.1806517776962302</v>
      </c>
      <c r="W129" s="144">
        <v>-2.9109878329081731</v>
      </c>
      <c r="X129" s="144">
        <v>-1.8214769044576493</v>
      </c>
      <c r="Y129" s="144">
        <v>-1.5581214798288285</v>
      </c>
      <c r="Z129" s="144">
        <v>-1.3682487526597995</v>
      </c>
      <c r="AA129" s="144">
        <v>-2.0361823252358371</v>
      </c>
      <c r="AB129" s="144">
        <v>-0.9102378195345262</v>
      </c>
      <c r="AC129" s="144">
        <v>-2.1666958096938984</v>
      </c>
      <c r="AD129" s="144">
        <v>-0.58196347460358355</v>
      </c>
      <c r="AE129" s="144">
        <v>-0.51010691919432871</v>
      </c>
      <c r="AF129" s="144">
        <v>-0.9114662404101016</v>
      </c>
      <c r="AG129" s="144">
        <v>-0.60557958271242529</v>
      </c>
      <c r="AH129" s="144">
        <v>-0.89718700427621745</v>
      </c>
      <c r="AI129" s="144">
        <v>-1.1251782279308393</v>
      </c>
      <c r="AJ129" s="144">
        <v>-1.1344021450038659</v>
      </c>
      <c r="AK129" s="144">
        <v>-1.1204942605694415</v>
      </c>
      <c r="AL129" s="144">
        <v>-1.0942114561493046</v>
      </c>
      <c r="AM129" s="144">
        <v>-1.1329619907173187</v>
      </c>
      <c r="AN129" s="2"/>
      <c r="AO129" s="2"/>
      <c r="AP129" s="95">
        <v>-3.8750534568014139E-2</v>
      </c>
      <c r="AQ129" s="96">
        <v>-3.541411886179946E-2</v>
      </c>
      <c r="AR129" s="2"/>
      <c r="AS129" s="2"/>
      <c r="AT129" s="97">
        <v>-0.10446893090857326</v>
      </c>
      <c r="AU129" s="98">
        <v>-9.5570300431258692E-2</v>
      </c>
      <c r="AV129" s="96">
        <v>-0.10704199937883119</v>
      </c>
      <c r="AW129" s="2"/>
      <c r="AX129" s="2"/>
      <c r="AY129" s="99">
        <v>-1.1471698947572495E-2</v>
      </c>
      <c r="AZ129" s="100">
        <v>-0.12003414131593945</v>
      </c>
      <c r="BA129" s="2"/>
      <c r="BB129" s="2"/>
      <c r="BC129" s="101">
        <v>-1264.6662083176539</v>
      </c>
      <c r="BD129" s="102">
        <v>-1174.0466267696402</v>
      </c>
      <c r="BE129" s="103">
        <v>-1332.8964596674336</v>
      </c>
      <c r="BF129" s="2"/>
      <c r="BG129" s="2"/>
      <c r="BH129" s="104">
        <v>-158.84983289779348</v>
      </c>
      <c r="BI129" s="105">
        <v>-0.13530112797552582</v>
      </c>
      <c r="BJ129" s="2"/>
      <c r="BK129" s="2"/>
    </row>
    <row r="130" spans="1:63" x14ac:dyDescent="0.3">
      <c r="A130" s="1"/>
      <c r="B130" s="2"/>
      <c r="C130" s="91"/>
      <c r="D130" s="92" t="s">
        <v>102</v>
      </c>
      <c r="E130" s="93"/>
      <c r="F130" s="93"/>
      <c r="G130" s="93"/>
      <c r="H130" s="93"/>
      <c r="I130" s="93"/>
      <c r="J130" s="686">
        <v>-0.4370249570396022</v>
      </c>
      <c r="K130" s="686">
        <v>-0.632964423462268</v>
      </c>
      <c r="L130" s="686">
        <v>-0.68331872266635885</v>
      </c>
      <c r="M130" s="686">
        <v>-0.78128076537222824</v>
      </c>
      <c r="N130" s="686">
        <v>-0.82169984723158596</v>
      </c>
      <c r="O130" s="686">
        <v>-0.84789953720794542</v>
      </c>
      <c r="P130" s="686">
        <v>-0.57689407664977665</v>
      </c>
      <c r="Q130" s="686">
        <v>-0.42708653367634819</v>
      </c>
      <c r="R130" s="686">
        <v>-0.26975791962204348</v>
      </c>
      <c r="S130" s="686">
        <v>-0.39276301192947577</v>
      </c>
      <c r="T130" s="686">
        <v>-0.46814181364694057</v>
      </c>
      <c r="U130" s="686">
        <v>-0.40243118465525352</v>
      </c>
      <c r="V130" s="686">
        <v>-0.34811915203087501</v>
      </c>
      <c r="W130" s="686">
        <v>-0.3120683697191694</v>
      </c>
      <c r="X130" s="686">
        <v>-0.21959090860568545</v>
      </c>
      <c r="Y130" s="686">
        <v>-0.179122231273562</v>
      </c>
      <c r="Z130" s="686">
        <v>-0.1677350154293715</v>
      </c>
      <c r="AA130" s="686">
        <v>-0.31779890381797155</v>
      </c>
      <c r="AB130" s="686">
        <v>-0.11337849169889683</v>
      </c>
      <c r="AC130" s="686">
        <v>-0.21889423316315984</v>
      </c>
      <c r="AD130" s="686">
        <v>-6.4359206976723801E-2</v>
      </c>
      <c r="AE130" s="686">
        <v>-5.6002867285593991E-2</v>
      </c>
      <c r="AF130" s="686">
        <v>-0.1040112649284993</v>
      </c>
      <c r="AG130" s="686">
        <v>-8.0769311739889008E-2</v>
      </c>
      <c r="AH130" s="686">
        <v>-9.4890767134106699E-2</v>
      </c>
      <c r="AI130" s="686">
        <v>-0.11139189755106257</v>
      </c>
      <c r="AJ130" s="686">
        <v>-0.11514332906547795</v>
      </c>
      <c r="AK130" s="686">
        <v>-0.10446893090857326</v>
      </c>
      <c r="AL130" s="686">
        <v>-9.5570300431258692E-2</v>
      </c>
      <c r="AM130" s="686">
        <v>-0.10704199937883119</v>
      </c>
      <c r="AN130" s="2"/>
      <c r="AO130" s="2"/>
      <c r="AP130" s="106"/>
      <c r="AQ130" s="107"/>
      <c r="AR130" s="2"/>
      <c r="AS130" s="2"/>
      <c r="AT130" s="108"/>
      <c r="AU130" s="109"/>
      <c r="AV130" s="107"/>
      <c r="AW130" s="2"/>
      <c r="AX130" s="2"/>
      <c r="AY130" s="110"/>
      <c r="AZ130" s="111"/>
      <c r="BA130" s="2"/>
      <c r="BB130" s="2"/>
      <c r="BC130" s="112"/>
      <c r="BD130" s="113"/>
      <c r="BE130" s="114"/>
      <c r="BF130" s="2"/>
      <c r="BG130" s="2"/>
      <c r="BH130" s="115"/>
      <c r="BI130" s="116"/>
      <c r="BJ130" s="2"/>
      <c r="BK130" s="2"/>
    </row>
    <row r="131" spans="1:63" x14ac:dyDescent="0.3">
      <c r="A131" s="1"/>
      <c r="B131" s="2"/>
      <c r="C131" s="2" t="s">
        <v>17</v>
      </c>
      <c r="D131" s="2" t="s">
        <v>103</v>
      </c>
      <c r="E131" s="2"/>
      <c r="F131" s="2"/>
      <c r="G131" s="2"/>
      <c r="H131" s="2"/>
      <c r="I131" s="2"/>
      <c r="J131" s="10">
        <v>0.40328691977330222</v>
      </c>
      <c r="K131" s="10">
        <v>0.33855554740439014</v>
      </c>
      <c r="L131" s="10">
        <v>0.40564214746048788</v>
      </c>
      <c r="M131" s="10">
        <v>0.42148845831671344</v>
      </c>
      <c r="N131" s="10">
        <v>0.50116071227590597</v>
      </c>
      <c r="O131" s="10">
        <v>0.26460786193014452</v>
      </c>
      <c r="P131" s="10">
        <v>0.23455631824622888</v>
      </c>
      <c r="Q131" s="10">
        <v>0.1453476999898097</v>
      </c>
      <c r="R131" s="10">
        <v>8.98180996481584E-2</v>
      </c>
      <c r="S131" s="10">
        <v>0.12534217824128913</v>
      </c>
      <c r="T131" s="10">
        <v>0.12923490346544753</v>
      </c>
      <c r="U131" s="10">
        <v>0.25464945751006185</v>
      </c>
      <c r="V131" s="10">
        <v>0.21781650910720829</v>
      </c>
      <c r="W131" s="10">
        <v>0.19598015310233682</v>
      </c>
      <c r="X131" s="10">
        <v>0.2452171874059359</v>
      </c>
      <c r="Y131" s="10">
        <v>0.22201859185703984</v>
      </c>
      <c r="Z131" s="10">
        <v>4.6573625496456522E-2</v>
      </c>
      <c r="AA131" s="10">
        <v>0.15119984991105839</v>
      </c>
      <c r="AB131" s="10">
        <v>0.12493444492565373</v>
      </c>
      <c r="AC131" s="10">
        <v>5.6528511243540719E-2</v>
      </c>
      <c r="AD131" s="10">
        <v>1.2237395966854053E-2</v>
      </c>
      <c r="AE131" s="10">
        <v>5.5673267872707544E-2</v>
      </c>
      <c r="AF131" s="10">
        <v>2.1172254842875479E-2</v>
      </c>
      <c r="AG131" s="10">
        <v>0.15117546848381569</v>
      </c>
      <c r="AH131" s="10">
        <v>0.13208079397718231</v>
      </c>
      <c r="AI131" s="10">
        <v>0.17438001629907066</v>
      </c>
      <c r="AJ131" s="10">
        <v>0.1997408726578766</v>
      </c>
      <c r="AK131" s="10">
        <v>0.20330531057619139</v>
      </c>
      <c r="AL131" s="10">
        <v>0.25661544784280521</v>
      </c>
      <c r="AM131" s="10">
        <v>0.3007180495903562</v>
      </c>
      <c r="AN131" s="2"/>
      <c r="AO131" s="2"/>
      <c r="AP131" s="54">
        <v>4.4102601747550985E-2</v>
      </c>
      <c r="AQ131" s="55">
        <v>0.17186261434489669</v>
      </c>
      <c r="AR131" s="2"/>
      <c r="AS131" s="2"/>
      <c r="AT131" s="55">
        <v>1.8955106858946642E-2</v>
      </c>
      <c r="AU131" s="55">
        <v>2.2413232202800563E-2</v>
      </c>
      <c r="AV131" s="55">
        <v>2.8411775100304942E-2</v>
      </c>
      <c r="AW131" s="2"/>
      <c r="AX131" s="2"/>
      <c r="AY131" s="56">
        <v>5.9985428975043789E-3</v>
      </c>
      <c r="AZ131" s="57">
        <v>0.2676339959907636</v>
      </c>
      <c r="BA131" s="2"/>
      <c r="BB131" s="2"/>
      <c r="BC131" s="27">
        <v>229.46423315597224</v>
      </c>
      <c r="BD131" s="27">
        <v>275.33846335064936</v>
      </c>
      <c r="BE131" s="27">
        <v>353.78594069453669</v>
      </c>
      <c r="BF131" s="2"/>
      <c r="BG131" s="2"/>
      <c r="BH131" s="58">
        <v>78.447477343887329</v>
      </c>
      <c r="BI131" s="59">
        <v>0.28491289008169851</v>
      </c>
      <c r="BJ131" s="2"/>
      <c r="BK131" s="2"/>
    </row>
    <row r="132" spans="1:63" ht="4.05" customHeight="1" x14ac:dyDescent="0.3">
      <c r="A132" s="1"/>
      <c r="B132" s="2"/>
      <c r="C132" s="2"/>
      <c r="D132" s="174"/>
      <c r="E132" s="2"/>
      <c r="F132" s="2"/>
      <c r="G132" s="2"/>
      <c r="H132" s="2"/>
      <c r="I132" s="2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2"/>
      <c r="AO132" s="2"/>
      <c r="AP132" s="54"/>
      <c r="AQ132" s="55"/>
      <c r="AR132" s="2"/>
      <c r="AS132" s="2"/>
      <c r="AT132" s="55"/>
      <c r="AU132" s="55"/>
      <c r="AV132" s="55"/>
      <c r="AW132" s="2"/>
      <c r="AX132" s="2"/>
      <c r="AY132" s="56"/>
      <c r="AZ132" s="57"/>
      <c r="BA132" s="2"/>
      <c r="BB132" s="2"/>
      <c r="BC132" s="27"/>
      <c r="BD132" s="27"/>
      <c r="BE132" s="27"/>
      <c r="BF132" s="2"/>
      <c r="BG132" s="2"/>
      <c r="BH132" s="58"/>
      <c r="BI132" s="59"/>
      <c r="BJ132" s="2"/>
      <c r="BK132" s="2"/>
    </row>
    <row r="133" spans="1:63" x14ac:dyDescent="0.3">
      <c r="A133" s="1"/>
      <c r="B133" s="2"/>
      <c r="C133" s="2" t="s">
        <v>38</v>
      </c>
      <c r="D133" s="2" t="s">
        <v>104</v>
      </c>
      <c r="E133" s="2"/>
      <c r="F133" s="2"/>
      <c r="G133" s="2"/>
      <c r="H133" s="2"/>
      <c r="I133" s="2"/>
      <c r="J133" s="10">
        <v>-0.39398396250465745</v>
      </c>
      <c r="K133" s="10">
        <v>-0.39347667136431214</v>
      </c>
      <c r="L133" s="10">
        <v>-0.24799774244284178</v>
      </c>
      <c r="M133" s="10">
        <v>-0.41328079377742316</v>
      </c>
      <c r="N133" s="10">
        <v>-0.41455999276469196</v>
      </c>
      <c r="O133" s="10">
        <v>-0.39907624652169399</v>
      </c>
      <c r="P133" s="10">
        <v>-0.32226352629824051</v>
      </c>
      <c r="Q133" s="10">
        <v>-0.36654118414348358</v>
      </c>
      <c r="R133" s="10">
        <v>-0.42762050188053635</v>
      </c>
      <c r="S133" s="10">
        <v>-0.37972252706012505</v>
      </c>
      <c r="T133" s="10">
        <v>-0.39771673945875358</v>
      </c>
      <c r="U133" s="10">
        <v>-0.41354833983776323</v>
      </c>
      <c r="V133" s="10">
        <v>-0.38710431930239186</v>
      </c>
      <c r="W133" s="10">
        <v>-0.35636059629331174</v>
      </c>
      <c r="X133" s="10">
        <v>-0.36623358417113172</v>
      </c>
      <c r="Y133" s="10">
        <v>-0.36246281823679738</v>
      </c>
      <c r="Z133" s="10">
        <v>-0.38031843314383601</v>
      </c>
      <c r="AA133" s="10">
        <v>-0.35284229728728134</v>
      </c>
      <c r="AB133" s="10">
        <v>-0.34918271618305219</v>
      </c>
      <c r="AC133" s="10">
        <v>-0.3246227661451484</v>
      </c>
      <c r="AD133" s="10">
        <v>-0.33409578812442386</v>
      </c>
      <c r="AE133" s="10">
        <v>-0.32555121938203774</v>
      </c>
      <c r="AF133" s="10">
        <v>-0.32308149806284958</v>
      </c>
      <c r="AG133" s="10">
        <v>-0.29211017232341829</v>
      </c>
      <c r="AH133" s="10">
        <v>-0.29621548156009547</v>
      </c>
      <c r="AI133" s="10">
        <v>-0.30788343736995433</v>
      </c>
      <c r="AJ133" s="10">
        <v>-0.310242968424705</v>
      </c>
      <c r="AK133" s="10">
        <v>-0.31011235214774852</v>
      </c>
      <c r="AL133" s="10">
        <v>-0.31466663844498544</v>
      </c>
      <c r="AM133" s="10">
        <v>-0.32163164543256195</v>
      </c>
      <c r="AN133" s="2"/>
      <c r="AO133" s="2"/>
      <c r="AP133" s="54">
        <v>-6.9650069875765164E-3</v>
      </c>
      <c r="AQ133" s="55">
        <v>-2.2134558089780591E-2</v>
      </c>
      <c r="AR133" s="2"/>
      <c r="AS133" s="2"/>
      <c r="AT133" s="55">
        <v>-2.8913227876735299E-2</v>
      </c>
      <c r="AU133" s="55">
        <v>-2.7483522497298823E-2</v>
      </c>
      <c r="AV133" s="55">
        <v>-3.0387687029824445E-2</v>
      </c>
      <c r="AW133" s="2"/>
      <c r="AX133" s="2"/>
      <c r="AY133" s="56">
        <v>-2.9041645325256216E-3</v>
      </c>
      <c r="AZ133" s="57">
        <v>-0.10566929813349264</v>
      </c>
      <c r="BA133" s="2"/>
      <c r="BB133" s="2"/>
      <c r="BC133" s="27">
        <v>-350.01394147601411</v>
      </c>
      <c r="BD133" s="27">
        <v>-337.62514854612175</v>
      </c>
      <c r="BE133" s="27">
        <v>-378.39017109713171</v>
      </c>
      <c r="BF133" s="2"/>
      <c r="BG133" s="2"/>
      <c r="BH133" s="58">
        <v>-40.765022551009963</v>
      </c>
      <c r="BI133" s="59">
        <v>-0.12074048016432402</v>
      </c>
      <c r="BJ133" s="2"/>
      <c r="BK133" s="2"/>
    </row>
    <row r="134" spans="1:63" x14ac:dyDescent="0.3">
      <c r="A134" s="1"/>
      <c r="B134" s="2"/>
      <c r="C134" s="2"/>
      <c r="D134" s="1" t="s">
        <v>105</v>
      </c>
      <c r="E134" s="2"/>
      <c r="F134" s="2"/>
      <c r="G134" s="2"/>
      <c r="H134" s="2"/>
      <c r="I134" s="2"/>
      <c r="J134" s="690">
        <v>-3.2817474114992022E-2</v>
      </c>
      <c r="K134" s="690">
        <v>-4.7444931037468628E-2</v>
      </c>
      <c r="L134" s="690">
        <v>-3.6228523221784166E-2</v>
      </c>
      <c r="M134" s="690">
        <v>-6.0717051123768857E-2</v>
      </c>
      <c r="N134" s="690">
        <v>-5.703460792552463E-2</v>
      </c>
      <c r="O134" s="690">
        <v>-5.445731535833806E-2</v>
      </c>
      <c r="P134" s="690">
        <v>-3.1553146761306446E-2</v>
      </c>
      <c r="Q134" s="690">
        <v>-3.1279854937765778E-2</v>
      </c>
      <c r="R134" s="690">
        <v>-3.3158664870302806E-2</v>
      </c>
      <c r="S134" s="690">
        <v>-4.6006075509605976E-2</v>
      </c>
      <c r="T134" s="690">
        <v>-4.5898779661880933E-2</v>
      </c>
      <c r="U134" s="690">
        <v>-4.1944885190684671E-2</v>
      </c>
      <c r="V134" s="690">
        <v>-3.2233832079001101E-2</v>
      </c>
      <c r="W134" s="690">
        <v>-3.8203138144450283E-2</v>
      </c>
      <c r="X134" s="690">
        <v>-4.41518447547933E-2</v>
      </c>
      <c r="Y134" s="690">
        <v>-4.1668861893497035E-2</v>
      </c>
      <c r="Z134" s="690">
        <v>-4.6623626096823564E-2</v>
      </c>
      <c r="AA134" s="690">
        <v>-5.5070164350594315E-2</v>
      </c>
      <c r="AB134" s="690">
        <v>-4.3493918664469146E-2</v>
      </c>
      <c r="AC134" s="690">
        <v>-3.2795582630809998E-2</v>
      </c>
      <c r="AD134" s="690">
        <v>-3.6947576465341032E-2</v>
      </c>
      <c r="AE134" s="690">
        <v>-3.5741137882448572E-2</v>
      </c>
      <c r="AF134" s="690">
        <v>-3.6868195220693831E-2</v>
      </c>
      <c r="AG134" s="690">
        <v>-3.8960259302511617E-2</v>
      </c>
      <c r="AH134" s="690">
        <v>-3.1329158969385422E-2</v>
      </c>
      <c r="AI134" s="690">
        <v>-3.048025589354985E-2</v>
      </c>
      <c r="AJ134" s="690">
        <v>-3.1490074627331346E-2</v>
      </c>
      <c r="AK134" s="690">
        <v>-2.8913227876735299E-2</v>
      </c>
      <c r="AL134" s="690">
        <v>-2.7483522497298823E-2</v>
      </c>
      <c r="AM134" s="690">
        <v>-3.0387687029824445E-2</v>
      </c>
      <c r="AN134" s="2"/>
      <c r="AO134" s="2"/>
      <c r="AP134" s="54"/>
      <c r="AQ134" s="55"/>
      <c r="AR134" s="2"/>
      <c r="AS134" s="2"/>
      <c r="AT134" s="55"/>
      <c r="AU134" s="55"/>
      <c r="AV134" s="55"/>
      <c r="AW134" s="2"/>
      <c r="AX134" s="2"/>
      <c r="AY134" s="56"/>
      <c r="AZ134" s="57"/>
      <c r="BA134" s="2"/>
      <c r="BB134" s="2"/>
      <c r="BC134" s="27"/>
      <c r="BD134" s="27"/>
      <c r="BE134" s="27"/>
      <c r="BF134" s="2"/>
      <c r="BG134" s="2"/>
      <c r="BH134" s="58"/>
      <c r="BI134" s="59"/>
      <c r="BJ134" s="2"/>
      <c r="BK134" s="2"/>
    </row>
    <row r="135" spans="1:63" x14ac:dyDescent="0.3">
      <c r="A135" s="1"/>
      <c r="B135" s="2"/>
      <c r="C135" s="175" t="s">
        <v>22</v>
      </c>
      <c r="D135" s="122" t="s">
        <v>106</v>
      </c>
      <c r="E135" s="122"/>
      <c r="F135" s="122"/>
      <c r="G135" s="122"/>
      <c r="H135" s="122"/>
      <c r="I135" s="122"/>
      <c r="J135" s="129">
        <v>-5.2373172940209791</v>
      </c>
      <c r="K135" s="129">
        <v>-5.3043066534546721</v>
      </c>
      <c r="L135" s="129">
        <v>-4.5199268984763457</v>
      </c>
      <c r="M135" s="129">
        <v>-5.3097109250489041</v>
      </c>
      <c r="N135" s="129">
        <v>-5.8859814566980972</v>
      </c>
      <c r="O135" s="129">
        <v>-6.3480792192398416</v>
      </c>
      <c r="P135" s="129">
        <v>-5.9797318878125694</v>
      </c>
      <c r="Q135" s="129">
        <v>-5.2258459704559632</v>
      </c>
      <c r="R135" s="129">
        <v>-3.8166522722806655</v>
      </c>
      <c r="S135" s="129">
        <v>-3.4961470453601708</v>
      </c>
      <c r="T135" s="129">
        <v>-4.3249695487286877</v>
      </c>
      <c r="U135" s="129">
        <v>-4.126599534184173</v>
      </c>
      <c r="V135" s="129">
        <v>-4.3499395878914138</v>
      </c>
      <c r="W135" s="129">
        <v>-3.0713682760991481</v>
      </c>
      <c r="X135" s="129">
        <v>-1.9424933012228451</v>
      </c>
      <c r="Y135" s="129">
        <v>-1.6985657062085862</v>
      </c>
      <c r="Z135" s="129">
        <v>-1.701993560307179</v>
      </c>
      <c r="AA135" s="129">
        <v>-2.2378247726120599</v>
      </c>
      <c r="AB135" s="129">
        <v>-1.1344860907919245</v>
      </c>
      <c r="AC135" s="129">
        <v>-2.4347900645955063</v>
      </c>
      <c r="AD135" s="129">
        <v>-0.90382186676115339</v>
      </c>
      <c r="AE135" s="129">
        <v>-0.77998487070365896</v>
      </c>
      <c r="AF135" s="129">
        <v>-1.2133754836300756</v>
      </c>
      <c r="AG135" s="129">
        <v>-0.74651428655202789</v>
      </c>
      <c r="AH135" s="129">
        <v>-1.0613216918591306</v>
      </c>
      <c r="AI135" s="129">
        <v>-1.258681649001723</v>
      </c>
      <c r="AJ135" s="129">
        <v>-1.2449042407706943</v>
      </c>
      <c r="AK135" s="129">
        <v>-1.2273013021409986</v>
      </c>
      <c r="AL135" s="129">
        <v>-1.1522626467514847</v>
      </c>
      <c r="AM135" s="129">
        <v>-1.1538755865595245</v>
      </c>
      <c r="AN135" s="2"/>
      <c r="AO135" s="2"/>
      <c r="AP135" s="179">
        <v>-1.6129398080397817E-3</v>
      </c>
      <c r="AQ135" s="180">
        <v>-1.399802217477986E-3</v>
      </c>
      <c r="AR135" s="2"/>
      <c r="AS135" s="2"/>
      <c r="AT135" s="181">
        <v>-0.11442705192636192</v>
      </c>
      <c r="AU135" s="131">
        <v>-0.10064059072575694</v>
      </c>
      <c r="AV135" s="180">
        <v>-0.10901791130835069</v>
      </c>
      <c r="AW135" s="2"/>
      <c r="AX135" s="2"/>
      <c r="AY135" s="182">
        <v>-8.3773205825937447E-3</v>
      </c>
      <c r="AZ135" s="183">
        <v>-8.3239978245176746E-2</v>
      </c>
      <c r="BA135" s="2"/>
      <c r="BB135" s="2"/>
      <c r="BC135" s="184">
        <v>-1385.215916637696</v>
      </c>
      <c r="BD135" s="134">
        <v>-1236.3333119651124</v>
      </c>
      <c r="BE135" s="185">
        <v>-1357.5006900700289</v>
      </c>
      <c r="BF135" s="2"/>
      <c r="BG135" s="2"/>
      <c r="BH135" s="186">
        <v>-121.16737810491645</v>
      </c>
      <c r="BI135" s="187">
        <v>-9.8005430196105262E-2</v>
      </c>
      <c r="BJ135" s="2"/>
      <c r="BK135" s="2"/>
    </row>
    <row r="136" spans="1:63" x14ac:dyDescent="0.3">
      <c r="A136" s="1"/>
      <c r="B136" s="2"/>
      <c r="C136" s="176"/>
      <c r="D136" s="177" t="s">
        <v>107</v>
      </c>
      <c r="E136" s="178"/>
      <c r="F136" s="178"/>
      <c r="G136" s="178"/>
      <c r="H136" s="178"/>
      <c r="I136" s="178"/>
      <c r="J136" s="688">
        <v>-0.43625005351963214</v>
      </c>
      <c r="K136" s="688">
        <v>-0.63958674475451605</v>
      </c>
      <c r="L136" s="688">
        <v>-0.66028938404533311</v>
      </c>
      <c r="M136" s="688">
        <v>-0.78007493825676055</v>
      </c>
      <c r="N136" s="688">
        <v>-0.80978543636320777</v>
      </c>
      <c r="O136" s="688">
        <v>-0.86624888094677455</v>
      </c>
      <c r="P136" s="688">
        <v>-0.58548157781529309</v>
      </c>
      <c r="Q136" s="688">
        <v>-0.44596272111944185</v>
      </c>
      <c r="R136" s="688">
        <v>-0.29595188506277414</v>
      </c>
      <c r="S136" s="688">
        <v>-0.42358299415841061</v>
      </c>
      <c r="T136" s="688">
        <v>-0.49912614850356279</v>
      </c>
      <c r="U136" s="688">
        <v>-0.4185477899807114</v>
      </c>
      <c r="V136" s="688">
        <v>-0.36221559729061059</v>
      </c>
      <c r="W136" s="688">
        <v>-0.32926173029445022</v>
      </c>
      <c r="X136" s="688">
        <v>-0.23418022371411282</v>
      </c>
      <c r="Y136" s="688">
        <v>-0.19526775235411029</v>
      </c>
      <c r="Z136" s="688">
        <v>-0.20864913309356264</v>
      </c>
      <c r="AA136" s="688">
        <v>-0.34927042183731905</v>
      </c>
      <c r="AB136" s="688">
        <v>-0.14131067625067759</v>
      </c>
      <c r="AC136" s="688">
        <v>-0.24597892409189098</v>
      </c>
      <c r="AD136" s="688">
        <v>-9.9953452633076575E-2</v>
      </c>
      <c r="AE136" s="688">
        <v>-8.5631830416610127E-2</v>
      </c>
      <c r="AF136" s="688">
        <v>-0.13846340466632059</v>
      </c>
      <c r="AG136" s="688">
        <v>-9.9566509258345287E-2</v>
      </c>
      <c r="AH136" s="688">
        <v>-0.11225043278221113</v>
      </c>
      <c r="AI136" s="688">
        <v>-0.12460864760317815</v>
      </c>
      <c r="AJ136" s="688">
        <v>-0.12635943900615643</v>
      </c>
      <c r="AK136" s="688">
        <v>-0.11442705192636192</v>
      </c>
      <c r="AL136" s="688">
        <v>-0.10064059072575694</v>
      </c>
      <c r="AM136" s="688">
        <v>-0.10901791130835069</v>
      </c>
      <c r="AN136" s="2"/>
      <c r="AO136" s="2"/>
      <c r="AP136" s="188"/>
      <c r="AQ136" s="189"/>
      <c r="AR136" s="2"/>
      <c r="AS136" s="2"/>
      <c r="AT136" s="190"/>
      <c r="AU136" s="191"/>
      <c r="AV136" s="189"/>
      <c r="AW136" s="2"/>
      <c r="AX136" s="2"/>
      <c r="AY136" s="192"/>
      <c r="AZ136" s="193"/>
      <c r="BA136" s="2"/>
      <c r="BB136" s="2"/>
      <c r="BC136" s="194"/>
      <c r="BD136" s="195"/>
      <c r="BE136" s="196"/>
      <c r="BF136" s="2"/>
      <c r="BG136" s="2"/>
      <c r="BH136" s="197"/>
      <c r="BI136" s="198"/>
      <c r="BJ136" s="2"/>
      <c r="BK136" s="2"/>
    </row>
    <row r="137" spans="1:63" x14ac:dyDescent="0.3">
      <c r="A137" s="1"/>
      <c r="B137" s="2"/>
      <c r="C137" s="2" t="s">
        <v>38</v>
      </c>
      <c r="D137" s="2" t="s">
        <v>100</v>
      </c>
      <c r="E137" s="2"/>
      <c r="F137" s="2"/>
      <c r="G137" s="2"/>
      <c r="H137" s="2"/>
      <c r="I137" s="2"/>
      <c r="J137" s="199">
        <v>7.1594465907085278E-2</v>
      </c>
      <c r="K137" s="199">
        <v>2.7407948029884735E-2</v>
      </c>
      <c r="L137" s="199">
        <v>2.1080963249961643E-2</v>
      </c>
      <c r="M137" s="199">
        <v>3.2365029916234495E-2</v>
      </c>
      <c r="N137" s="199">
        <v>4.5803131280649612E-2</v>
      </c>
      <c r="O137" s="199">
        <v>6.2196400669052188E-2</v>
      </c>
      <c r="P137" s="199">
        <v>8.9707447695257098E-2</v>
      </c>
      <c r="Q137" s="199">
        <v>0.15525421175991036</v>
      </c>
      <c r="R137" s="199">
        <v>0.17471206778015919</v>
      </c>
      <c r="S137" s="199">
        <v>0.15797398475152091</v>
      </c>
      <c r="T137" s="199">
        <v>0.1074675252051104</v>
      </c>
      <c r="U137" s="199">
        <v>6.0260787478800974E-2</v>
      </c>
      <c r="V137" s="199">
        <v>7.6301839778330147E-2</v>
      </c>
      <c r="W137" s="199">
        <v>6.6684272763900071E-2</v>
      </c>
      <c r="X137" s="199">
        <v>5.3102287640719989E-2</v>
      </c>
      <c r="Y137" s="199">
        <v>5.2641013285471806E-2</v>
      </c>
      <c r="Z137" s="199">
        <v>0.20993767424655405</v>
      </c>
      <c r="AA137" s="199">
        <v>3.6654849169878455E-2</v>
      </c>
      <c r="AB137" s="199">
        <v>7.5692567128627042E-2</v>
      </c>
      <c r="AC137" s="199">
        <v>7.6293102641197069E-2</v>
      </c>
      <c r="AD137" s="199">
        <v>0.14005940676283121</v>
      </c>
      <c r="AE137" s="199">
        <v>6.9279066830318259E-2</v>
      </c>
      <c r="AF137" s="199">
        <v>6.2079452432199714E-2</v>
      </c>
      <c r="AG137" s="199">
        <v>5.7390718778666208E-2</v>
      </c>
      <c r="AH137" s="199">
        <v>7.1795952175643399E-2</v>
      </c>
      <c r="AI137" s="199">
        <v>7.6019088985989719E-2</v>
      </c>
      <c r="AJ137" s="199">
        <v>6.7234944482997883E-2</v>
      </c>
      <c r="AK137" s="199">
        <v>8.6977751262364289E-2</v>
      </c>
      <c r="AL137" s="199">
        <v>7.7584585670441325E-2</v>
      </c>
      <c r="AM137" s="199">
        <v>5.4594293860757218E-2</v>
      </c>
      <c r="AN137" s="2"/>
      <c r="AO137" s="2"/>
      <c r="AP137" s="54">
        <v>-2.2990291809684107E-2</v>
      </c>
      <c r="AQ137" s="55">
        <v>-0.29632550861766216</v>
      </c>
      <c r="AR137" s="2"/>
      <c r="AS137" s="2"/>
      <c r="AT137" s="55">
        <v>8.109343355844777E-3</v>
      </c>
      <c r="AU137" s="55">
        <v>6.7763704352470817E-3</v>
      </c>
      <c r="AV137" s="55">
        <v>5.158056861052268E-3</v>
      </c>
      <c r="AW137" s="2"/>
      <c r="AX137" s="2"/>
      <c r="AY137" s="56">
        <v>-1.6183135741948138E-3</v>
      </c>
      <c r="AZ137" s="57">
        <v>-0.23881716468409189</v>
      </c>
      <c r="BA137" s="2"/>
      <c r="BB137" s="2"/>
      <c r="BC137" s="27">
        <v>98.169019483481136</v>
      </c>
      <c r="BD137" s="27">
        <v>83.245263594894126</v>
      </c>
      <c r="BE137" s="27">
        <v>64.228581012655539</v>
      </c>
      <c r="BF137" s="2"/>
      <c r="BG137" s="2"/>
      <c r="BH137" s="58">
        <v>-19.016682582238587</v>
      </c>
      <c r="BI137" s="59">
        <v>-0.22844161650783676</v>
      </c>
      <c r="BJ137" s="2"/>
      <c r="BK137" s="2"/>
    </row>
    <row r="138" spans="1:63" x14ac:dyDescent="0.3">
      <c r="A138" s="1"/>
      <c r="B138" s="2"/>
      <c r="C138" s="2" t="s">
        <v>38</v>
      </c>
      <c r="D138" s="173" t="s">
        <v>79</v>
      </c>
      <c r="E138" s="2"/>
      <c r="F138" s="2"/>
      <c r="G138" s="2"/>
      <c r="H138" s="2"/>
      <c r="I138" s="2"/>
      <c r="J138" s="199">
        <v>-0.47488138568038751</v>
      </c>
      <c r="K138" s="199">
        <v>-0.36596349543427487</v>
      </c>
      <c r="L138" s="199">
        <v>-0.42672311071044955</v>
      </c>
      <c r="M138" s="199">
        <v>-0.45385348823294791</v>
      </c>
      <c r="N138" s="199">
        <v>-0.54696384355655558</v>
      </c>
      <c r="O138" s="199">
        <v>-0.3268042625991967</v>
      </c>
      <c r="P138" s="199">
        <v>-0.32426376594148598</v>
      </c>
      <c r="Q138" s="199">
        <v>-0.30060191174972006</v>
      </c>
      <c r="R138" s="199">
        <v>-0.26453016742831759</v>
      </c>
      <c r="S138" s="199">
        <v>-0.28331616299281004</v>
      </c>
      <c r="T138" s="199">
        <v>-0.23670242867055791</v>
      </c>
      <c r="U138" s="199">
        <v>-0.31491024498886283</v>
      </c>
      <c r="V138" s="199">
        <v>-0.29411834888553845</v>
      </c>
      <c r="W138" s="199">
        <v>-0.26266442586623689</v>
      </c>
      <c r="X138" s="199">
        <v>-0.2983194750466559</v>
      </c>
      <c r="Y138" s="199">
        <v>-0.27465960514251164</v>
      </c>
      <c r="Z138" s="199">
        <v>-0.25651129974301057</v>
      </c>
      <c r="AA138" s="199">
        <v>-0.18785469908093685</v>
      </c>
      <c r="AB138" s="199">
        <v>-0.20062701205428077</v>
      </c>
      <c r="AC138" s="199">
        <v>-0.13282161388473779</v>
      </c>
      <c r="AD138" s="199">
        <v>-0.15229680272968527</v>
      </c>
      <c r="AE138" s="199">
        <v>-0.1249523347030258</v>
      </c>
      <c r="AF138" s="199">
        <v>-8.3251707275075193E-2</v>
      </c>
      <c r="AG138" s="199">
        <v>-0.20856618726248188</v>
      </c>
      <c r="AH138" s="199">
        <v>-0.20387674615282569</v>
      </c>
      <c r="AI138" s="199">
        <v>-0.25039910528506037</v>
      </c>
      <c r="AJ138" s="199">
        <v>-0.26697581714087448</v>
      </c>
      <c r="AK138" s="199">
        <v>-0.29028306183855568</v>
      </c>
      <c r="AL138" s="199">
        <v>-0.33420003351324656</v>
      </c>
      <c r="AM138" s="199">
        <v>-0.3553123434511134</v>
      </c>
      <c r="AN138" s="2"/>
      <c r="AO138" s="2"/>
      <c r="AP138" s="54">
        <v>-2.1112309937866836E-2</v>
      </c>
      <c r="AQ138" s="55">
        <v>-6.3172674508514118E-2</v>
      </c>
      <c r="AR138" s="2"/>
      <c r="AS138" s="2"/>
      <c r="AT138" s="55">
        <v>-2.7064450214791421E-2</v>
      </c>
      <c r="AU138" s="55">
        <v>-2.9189602638047648E-2</v>
      </c>
      <c r="AV138" s="55">
        <v>-3.356983196135721E-2</v>
      </c>
      <c r="AW138" s="2"/>
      <c r="AX138" s="2"/>
      <c r="AY138" s="56">
        <v>-4.3802293233095625E-3</v>
      </c>
      <c r="AZ138" s="57">
        <v>-0.15006128646643802</v>
      </c>
      <c r="BA138" s="2"/>
      <c r="BB138" s="2"/>
      <c r="BC138" s="27">
        <v>-327.63325263945336</v>
      </c>
      <c r="BD138" s="27">
        <v>-358.5837269455435</v>
      </c>
      <c r="BE138" s="27">
        <v>-418.01452170719222</v>
      </c>
      <c r="BF138" s="2"/>
      <c r="BG138" s="2"/>
      <c r="BH138" s="58">
        <v>-59.430794761648713</v>
      </c>
      <c r="BI138" s="59">
        <v>-0.16573756781404136</v>
      </c>
      <c r="BJ138" s="2"/>
      <c r="BK138" s="2"/>
    </row>
    <row r="139" spans="1:63" x14ac:dyDescent="0.3">
      <c r="A139" s="1"/>
      <c r="B139" s="2"/>
      <c r="C139" s="2"/>
      <c r="D139" s="173"/>
      <c r="E139" s="2" t="s">
        <v>149</v>
      </c>
      <c r="F139" s="2"/>
      <c r="G139" s="2"/>
      <c r="H139" s="2"/>
      <c r="I139" s="2"/>
      <c r="J139" s="10">
        <v>-0.47488138568038751</v>
      </c>
      <c r="K139" s="10">
        <v>-0.36596349543427487</v>
      </c>
      <c r="L139" s="10">
        <v>-0.42672311071044955</v>
      </c>
      <c r="M139" s="10">
        <v>-0.45385348823294791</v>
      </c>
      <c r="N139" s="10">
        <v>-0.54696384355655558</v>
      </c>
      <c r="O139" s="10">
        <v>-0.3268042625991967</v>
      </c>
      <c r="P139" s="10">
        <v>-0.32426376594148598</v>
      </c>
      <c r="Q139" s="10">
        <v>-0.30060191174972006</v>
      </c>
      <c r="R139" s="10">
        <v>-0.26453016742831759</v>
      </c>
      <c r="S139" s="10">
        <v>-0.28331616299281004</v>
      </c>
      <c r="T139" s="10">
        <v>-0.23670242867055791</v>
      </c>
      <c r="U139" s="10">
        <v>-0.22063287836374279</v>
      </c>
      <c r="V139" s="10">
        <v>-0.27028830935984677</v>
      </c>
      <c r="W139" s="10">
        <v>-0.23164463134568897</v>
      </c>
      <c r="X139" s="10">
        <v>-0.26582139546083927</v>
      </c>
      <c r="Y139" s="10">
        <v>-0.22850554829395819</v>
      </c>
      <c r="Z139" s="10">
        <v>-0.21160370687641139</v>
      </c>
      <c r="AA139" s="10">
        <v>-0.14077826489771716</v>
      </c>
      <c r="AB139" s="10">
        <v>-0.14914633138443811</v>
      </c>
      <c r="AC139" s="10">
        <v>-7.2681792485101537E-2</v>
      </c>
      <c r="AD139" s="10">
        <v>-8.3639134516437605E-2</v>
      </c>
      <c r="AE139" s="10">
        <v>-4.9164224344949048E-2</v>
      </c>
      <c r="AF139" s="10">
        <v>1.2384824795523164E-2</v>
      </c>
      <c r="AG139" s="10">
        <v>-0.1228408416328135</v>
      </c>
      <c r="AH139" s="10">
        <v>-9.9715735274608641E-2</v>
      </c>
      <c r="AI139" s="10">
        <v>-0.10125566652795118</v>
      </c>
      <c r="AJ139" s="10">
        <v>-0.11538379250520484</v>
      </c>
      <c r="AK139" s="10">
        <v>-0.12092299405132462</v>
      </c>
      <c r="AL139" s="10">
        <v>-0.14493703919285983</v>
      </c>
      <c r="AM139" s="10">
        <v>-0.1264478940339987</v>
      </c>
      <c r="AN139" s="2"/>
      <c r="AO139" s="2"/>
      <c r="AP139" s="54">
        <v>1.8489145158861131E-2</v>
      </c>
      <c r="AQ139" s="55">
        <v>0.12756673699025017</v>
      </c>
      <c r="AR139" s="2"/>
      <c r="AS139" s="2"/>
      <c r="AT139" s="55">
        <v>-1.1274217419360667E-2</v>
      </c>
      <c r="AU139" s="55">
        <v>-1.2659048944730364E-2</v>
      </c>
      <c r="AV139" s="55">
        <v>-1.1946769181614079E-2</v>
      </c>
      <c r="AW139" s="2"/>
      <c r="AX139" s="2"/>
      <c r="AY139" s="56">
        <v>7.1227976311628513E-4</v>
      </c>
      <c r="AZ139" s="57">
        <v>5.6266451470889434E-2</v>
      </c>
      <c r="BA139" s="2"/>
      <c r="BB139" s="2"/>
      <c r="BC139" s="27">
        <v>-136.48193459517452</v>
      </c>
      <c r="BD139" s="27">
        <v>-155.51184462753201</v>
      </c>
      <c r="BE139" s="27">
        <v>-148.76222827529259</v>
      </c>
      <c r="BF139" s="2"/>
      <c r="BG139" s="2"/>
      <c r="BH139" s="58">
        <v>6.7496163522394284</v>
      </c>
      <c r="BI139" s="59">
        <v>4.34025869116626E-2</v>
      </c>
      <c r="BJ139" s="2"/>
      <c r="BK139" s="2"/>
    </row>
    <row r="140" spans="1:63" x14ac:dyDescent="0.3">
      <c r="A140" s="1"/>
      <c r="B140" s="2"/>
      <c r="C140" s="2"/>
      <c r="D140" s="173"/>
      <c r="E140" s="2" t="s">
        <v>150</v>
      </c>
      <c r="F140" s="2"/>
      <c r="G140" s="2"/>
      <c r="H140" s="2"/>
      <c r="I140" s="2"/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-9.4277366625120054E-2</v>
      </c>
      <c r="V140" s="10">
        <v>-2.3830039525691699E-2</v>
      </c>
      <c r="W140" s="10">
        <v>-3.1019794520547945E-2</v>
      </c>
      <c r="X140" s="10">
        <v>-3.2498079585816624E-2</v>
      </c>
      <c r="Y140" s="10">
        <v>-4.6154056848553421E-2</v>
      </c>
      <c r="Z140" s="10">
        <v>-4.4907592866599177E-2</v>
      </c>
      <c r="AA140" s="10">
        <v>-4.707643418321969E-2</v>
      </c>
      <c r="AB140" s="10">
        <v>-5.1480680669842654E-2</v>
      </c>
      <c r="AC140" s="10">
        <v>-6.0139821399636251E-2</v>
      </c>
      <c r="AD140" s="10">
        <v>-6.8657668213247647E-2</v>
      </c>
      <c r="AE140" s="10">
        <v>-7.5788110358076755E-2</v>
      </c>
      <c r="AF140" s="10">
        <v>-9.5636532070598357E-2</v>
      </c>
      <c r="AG140" s="10">
        <v>-8.5725345629668381E-2</v>
      </c>
      <c r="AH140" s="10">
        <v>-0.10416101087821704</v>
      </c>
      <c r="AI140" s="10">
        <v>-0.14914343875710917</v>
      </c>
      <c r="AJ140" s="10">
        <v>-0.15159202463566968</v>
      </c>
      <c r="AK140" s="10">
        <v>-0.16936006778723106</v>
      </c>
      <c r="AL140" s="10">
        <v>-0.18926299432038673</v>
      </c>
      <c r="AM140" s="10">
        <v>-0.2288644494171147</v>
      </c>
      <c r="AN140" s="2"/>
      <c r="AO140" s="2"/>
      <c r="AP140" s="54">
        <v>-3.9601455096727967E-2</v>
      </c>
      <c r="AQ140" s="55">
        <v>-0.20924034959359322</v>
      </c>
      <c r="AR140" s="2"/>
      <c r="AS140" s="2"/>
      <c r="AT140" s="55">
        <v>-1.5790232795430754E-2</v>
      </c>
      <c r="AU140" s="55">
        <v>-1.6530553693317282E-2</v>
      </c>
      <c r="AV140" s="55">
        <v>-2.162306277974313E-2</v>
      </c>
      <c r="AW140" s="2"/>
      <c r="AX140" s="2"/>
      <c r="AY140" s="56">
        <v>-5.0925090864258477E-3</v>
      </c>
      <c r="AZ140" s="57">
        <v>-0.30806645566171015</v>
      </c>
      <c r="BA140" s="2"/>
      <c r="BB140" s="2"/>
      <c r="BC140" s="27">
        <v>-191.15131804427884</v>
      </c>
      <c r="BD140" s="27">
        <v>-203.07188231801152</v>
      </c>
      <c r="BE140" s="27">
        <v>-269.25229343189966</v>
      </c>
      <c r="BF140" s="2"/>
      <c r="BG140" s="2"/>
      <c r="BH140" s="58">
        <v>-66.180411113888141</v>
      </c>
      <c r="BI140" s="59">
        <v>-0.32589647743673988</v>
      </c>
      <c r="BJ140" s="2"/>
      <c r="BK140" s="2"/>
    </row>
    <row r="141" spans="1:63" x14ac:dyDescent="0.3">
      <c r="A141" s="1"/>
      <c r="B141" s="2"/>
      <c r="C141" s="2"/>
      <c r="D141" s="173"/>
      <c r="E141" s="2" t="s">
        <v>151</v>
      </c>
      <c r="F141" s="2"/>
      <c r="G141" s="2"/>
      <c r="H141" s="2"/>
      <c r="I141" s="2"/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2"/>
      <c r="AO141" s="2"/>
      <c r="AP141" s="54">
        <v>0</v>
      </c>
      <c r="AQ141" s="55">
        <v>0</v>
      </c>
      <c r="AR141" s="2"/>
      <c r="AS141" s="2"/>
      <c r="AT141" s="55">
        <v>0</v>
      </c>
      <c r="AU141" s="55">
        <v>0</v>
      </c>
      <c r="AV141" s="55">
        <v>0</v>
      </c>
      <c r="AW141" s="2"/>
      <c r="AX141" s="2"/>
      <c r="AY141" s="56">
        <v>0</v>
      </c>
      <c r="AZ141" s="57">
        <v>0</v>
      </c>
      <c r="BA141" s="2"/>
      <c r="BB141" s="2"/>
      <c r="BC141" s="27">
        <v>0</v>
      </c>
      <c r="BD141" s="27">
        <v>0</v>
      </c>
      <c r="BE141" s="27">
        <v>0</v>
      </c>
      <c r="BF141" s="2"/>
      <c r="BG141" s="2"/>
      <c r="BH141" s="58">
        <v>0</v>
      </c>
      <c r="BI141" s="59">
        <v>0</v>
      </c>
      <c r="BJ141" s="2"/>
      <c r="BK141" s="2"/>
    </row>
    <row r="142" spans="1:63" x14ac:dyDescent="0.3">
      <c r="A142" s="1"/>
      <c r="B142" s="2"/>
      <c r="C142" s="2"/>
      <c r="D142" s="173"/>
      <c r="E142" s="2" t="s">
        <v>152</v>
      </c>
      <c r="F142" s="2"/>
      <c r="G142" s="2"/>
      <c r="H142" s="2"/>
      <c r="I142" s="2"/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2"/>
      <c r="AO142" s="2"/>
      <c r="AP142" s="54">
        <v>0</v>
      </c>
      <c r="AQ142" s="55">
        <v>0</v>
      </c>
      <c r="AR142" s="2"/>
      <c r="AS142" s="2"/>
      <c r="AT142" s="55">
        <v>0</v>
      </c>
      <c r="AU142" s="55">
        <v>0</v>
      </c>
      <c r="AV142" s="55">
        <v>0</v>
      </c>
      <c r="AW142" s="2"/>
      <c r="AX142" s="2"/>
      <c r="AY142" s="56">
        <v>0</v>
      </c>
      <c r="AZ142" s="57">
        <v>0</v>
      </c>
      <c r="BA142" s="2"/>
      <c r="BB142" s="2"/>
      <c r="BC142" s="27">
        <v>0</v>
      </c>
      <c r="BD142" s="27">
        <v>0</v>
      </c>
      <c r="BE142" s="27">
        <v>0</v>
      </c>
      <c r="BF142" s="2"/>
      <c r="BG142" s="2"/>
      <c r="BH142" s="58">
        <v>0</v>
      </c>
      <c r="BI142" s="59">
        <v>0</v>
      </c>
      <c r="BJ142" s="2"/>
      <c r="BK142" s="2"/>
    </row>
    <row r="143" spans="1:63" x14ac:dyDescent="0.3">
      <c r="A143" s="1"/>
      <c r="B143" s="2"/>
      <c r="C143" s="2" t="s">
        <v>93</v>
      </c>
      <c r="D143" s="2" t="s">
        <v>108</v>
      </c>
      <c r="E143" s="2"/>
      <c r="F143" s="2"/>
      <c r="G143" s="2"/>
      <c r="H143" s="2"/>
      <c r="I143" s="2"/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2"/>
      <c r="AO143" s="2"/>
      <c r="AP143" s="54">
        <v>0</v>
      </c>
      <c r="AQ143" s="55">
        <v>0</v>
      </c>
      <c r="AR143" s="2"/>
      <c r="AS143" s="2"/>
      <c r="AT143" s="55">
        <v>0</v>
      </c>
      <c r="AU143" s="55">
        <v>0</v>
      </c>
      <c r="AV143" s="55">
        <v>0</v>
      </c>
      <c r="AW143" s="2"/>
      <c r="AX143" s="2"/>
      <c r="AY143" s="56">
        <v>0</v>
      </c>
      <c r="AZ143" s="57">
        <v>0</v>
      </c>
      <c r="BA143" s="2"/>
      <c r="BB143" s="2"/>
      <c r="BC143" s="27">
        <v>0</v>
      </c>
      <c r="BD143" s="27">
        <v>0</v>
      </c>
      <c r="BE143" s="27">
        <v>0</v>
      </c>
      <c r="BF143" s="2"/>
      <c r="BG143" s="2"/>
      <c r="BH143" s="58">
        <v>0</v>
      </c>
      <c r="BI143" s="59">
        <v>0</v>
      </c>
      <c r="BJ143" s="2"/>
      <c r="BK143" s="2"/>
    </row>
    <row r="144" spans="1:63" x14ac:dyDescent="0.3">
      <c r="A144" s="1"/>
      <c r="B144" s="2"/>
      <c r="C144" s="61" t="s">
        <v>22</v>
      </c>
      <c r="D144" s="61" t="s">
        <v>109</v>
      </c>
      <c r="E144" s="61"/>
      <c r="F144" s="61"/>
      <c r="G144" s="61"/>
      <c r="H144" s="61"/>
      <c r="I144" s="61"/>
      <c r="J144" s="200">
        <v>-5.6406042137942816</v>
      </c>
      <c r="K144" s="200">
        <v>-5.6428622008590619</v>
      </c>
      <c r="L144" s="200">
        <v>-4.9255690459368333</v>
      </c>
      <c r="M144" s="200">
        <v>-5.7311993833656176</v>
      </c>
      <c r="N144" s="200">
        <v>-6.3871421689740036</v>
      </c>
      <c r="O144" s="200">
        <v>-6.6126870811699865</v>
      </c>
      <c r="P144" s="200">
        <v>-6.2142882060587983</v>
      </c>
      <c r="Q144" s="200">
        <v>-5.3711936704457734</v>
      </c>
      <c r="R144" s="200">
        <v>-3.9064703719288238</v>
      </c>
      <c r="S144" s="200">
        <v>-3.62148922360146</v>
      </c>
      <c r="T144" s="200">
        <v>-4.4542044521941353</v>
      </c>
      <c r="U144" s="200">
        <v>-4.3812489916942354</v>
      </c>
      <c r="V144" s="200">
        <v>-4.5677560969986217</v>
      </c>
      <c r="W144" s="200">
        <v>-3.2673484292014852</v>
      </c>
      <c r="X144" s="200">
        <v>-2.187710488628781</v>
      </c>
      <c r="Y144" s="200">
        <v>-1.920584298065626</v>
      </c>
      <c r="Z144" s="200">
        <v>-1.7485671858036356</v>
      </c>
      <c r="AA144" s="200">
        <v>-2.3890246225231184</v>
      </c>
      <c r="AB144" s="200">
        <v>-1.2594205357175783</v>
      </c>
      <c r="AC144" s="200">
        <v>-2.4913185758390473</v>
      </c>
      <c r="AD144" s="200">
        <v>-0.91605926272800742</v>
      </c>
      <c r="AE144" s="200">
        <v>-0.8356581385763665</v>
      </c>
      <c r="AF144" s="200">
        <v>-1.2345477384729511</v>
      </c>
      <c r="AG144" s="200">
        <v>-0.89768975503584358</v>
      </c>
      <c r="AH144" s="200">
        <v>-1.1934024858363128</v>
      </c>
      <c r="AI144" s="200">
        <v>-1.4330616653007935</v>
      </c>
      <c r="AJ144" s="200">
        <v>-1.4446451134285709</v>
      </c>
      <c r="AK144" s="200">
        <v>-1.4306066127171899</v>
      </c>
      <c r="AL144" s="200">
        <v>-1.4088780945942898</v>
      </c>
      <c r="AM144" s="200">
        <v>-1.4545936361498806</v>
      </c>
      <c r="AN144" s="2"/>
      <c r="AO144" s="2"/>
      <c r="AP144" s="65">
        <v>-4.5715541555590766E-2</v>
      </c>
      <c r="AQ144" s="66">
        <v>-3.2448188193851736E-2</v>
      </c>
      <c r="AR144" s="2"/>
      <c r="AS144" s="2"/>
      <c r="AT144" s="66">
        <v>-0.13338215878530857</v>
      </c>
      <c r="AU144" s="66">
        <v>-0.1230538229285575</v>
      </c>
      <c r="AV144" s="66">
        <v>-0.13742968640865563</v>
      </c>
      <c r="AW144" s="2"/>
      <c r="AX144" s="2"/>
      <c r="AY144" s="67">
        <v>-1.4375863480098131E-2</v>
      </c>
      <c r="AZ144" s="68">
        <v>-0.11682581766227985</v>
      </c>
      <c r="BA144" s="2"/>
      <c r="BB144" s="2"/>
      <c r="BC144" s="69">
        <v>-1614.6801497936681</v>
      </c>
      <c r="BD144" s="69">
        <v>-1511.6717753157618</v>
      </c>
      <c r="BE144" s="69">
        <v>-1711.2866307645654</v>
      </c>
      <c r="BF144" s="2"/>
      <c r="BG144" s="2"/>
      <c r="BH144" s="70">
        <v>-199.61485544880361</v>
      </c>
      <c r="BI144" s="71">
        <v>-0.13204907223137613</v>
      </c>
      <c r="BJ144" s="2"/>
      <c r="BK144" s="2"/>
    </row>
    <row r="145" spans="1:64" x14ac:dyDescent="0.3">
      <c r="A145" s="1"/>
      <c r="B145" s="2"/>
      <c r="C145" s="2" t="s">
        <v>110</v>
      </c>
      <c r="D145" s="2" t="s">
        <v>111</v>
      </c>
      <c r="E145" s="1"/>
      <c r="F145" s="60"/>
      <c r="G145" s="1"/>
      <c r="H145" s="1"/>
      <c r="I145" s="1"/>
      <c r="J145" s="10">
        <v>-1.6580673464985387</v>
      </c>
      <c r="K145" s="10">
        <v>-1.4590261375702234</v>
      </c>
      <c r="L145" s="10">
        <v>-1.883171269372411</v>
      </c>
      <c r="M145" s="10">
        <v>-7.7774172317504053E-3</v>
      </c>
      <c r="N145" s="10">
        <v>-8.0803722164102254E-4</v>
      </c>
      <c r="O145" s="10">
        <v>-1.7503680696691752</v>
      </c>
      <c r="P145" s="10">
        <v>4.4521672084689712E-3</v>
      </c>
      <c r="Q145" s="10">
        <v>-5.706171174971975</v>
      </c>
      <c r="R145" s="10">
        <v>-0.18391816637683611</v>
      </c>
      <c r="S145" s="10">
        <v>-0.12110086710910828</v>
      </c>
      <c r="T145" s="10">
        <v>-0.19737193558920652</v>
      </c>
      <c r="U145" s="10">
        <v>0.37065263385454017</v>
      </c>
      <c r="V145" s="10">
        <v>-0.16879726783749643</v>
      </c>
      <c r="W145" s="10">
        <v>-3.666374532634971</v>
      </c>
      <c r="X145" s="10">
        <v>0.85958668552966877</v>
      </c>
      <c r="Y145" s="10">
        <v>9.8211748180809799E-3</v>
      </c>
      <c r="Z145" s="10">
        <v>-9.9125846896974679E-5</v>
      </c>
      <c r="AA145" s="10">
        <v>0.29173702935072665</v>
      </c>
      <c r="AB145" s="10">
        <v>-3.0464100620759105E-2</v>
      </c>
      <c r="AC145" s="10">
        <v>0.8101831013809121</v>
      </c>
      <c r="AD145" s="10">
        <v>9.9294109151306209E-2</v>
      </c>
      <c r="AE145" s="10">
        <v>0.10672928117829139</v>
      </c>
      <c r="AF145" s="10">
        <v>0.20610236246233304</v>
      </c>
      <c r="AG145" s="10">
        <v>0.23891852312934025</v>
      </c>
      <c r="AH145" s="10">
        <v>0</v>
      </c>
      <c r="AI145" s="10">
        <v>0</v>
      </c>
      <c r="AJ145" s="10">
        <v>0</v>
      </c>
      <c r="AK145" s="10">
        <v>0.49587646987618461</v>
      </c>
      <c r="AL145" s="10">
        <v>0</v>
      </c>
      <c r="AM145" s="10">
        <v>0</v>
      </c>
      <c r="AN145" s="2"/>
      <c r="AO145" s="2"/>
      <c r="AP145" s="54">
        <v>0</v>
      </c>
      <c r="AQ145" s="48">
        <v>0</v>
      </c>
      <c r="AR145" s="2"/>
      <c r="AS145" s="2"/>
      <c r="AT145" s="48">
        <v>4.6232887122826867E-2</v>
      </c>
      <c r="AU145" s="48">
        <v>0</v>
      </c>
      <c r="AV145" s="48">
        <v>0</v>
      </c>
      <c r="AW145" s="2"/>
      <c r="AX145" s="2"/>
      <c r="AY145" s="56">
        <v>0</v>
      </c>
      <c r="AZ145" s="128">
        <v>0</v>
      </c>
      <c r="BA145" s="2"/>
      <c r="BB145" s="2"/>
      <c r="BC145" s="27">
        <v>559.67998857357179</v>
      </c>
      <c r="BD145" s="27">
        <v>0</v>
      </c>
      <c r="BE145" s="27">
        <v>0</v>
      </c>
      <c r="BF145" s="2"/>
      <c r="BG145" s="2"/>
      <c r="BH145" s="58">
        <v>0</v>
      </c>
      <c r="BI145" s="53">
        <v>0</v>
      </c>
      <c r="BJ145" s="2"/>
      <c r="BK145" s="2"/>
    </row>
    <row r="146" spans="1:64" ht="4.05" customHeight="1" x14ac:dyDescent="0.3">
      <c r="A146" s="1"/>
      <c r="B146" s="2"/>
      <c r="C146" s="2"/>
      <c r="D146" s="173"/>
      <c r="E146" s="1"/>
      <c r="F146" s="60"/>
      <c r="G146" s="1"/>
      <c r="H146" s="1"/>
      <c r="I146" s="1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2"/>
      <c r="AO146" s="2"/>
      <c r="AP146" s="54"/>
      <c r="AQ146" s="55"/>
      <c r="AR146" s="2"/>
      <c r="AS146" s="2"/>
      <c r="AT146" s="55"/>
      <c r="AU146" s="55"/>
      <c r="AV146" s="55"/>
      <c r="AW146" s="2"/>
      <c r="AX146" s="2"/>
      <c r="AY146" s="56"/>
      <c r="AZ146" s="57"/>
      <c r="BA146" s="2"/>
      <c r="BB146" s="2"/>
      <c r="BC146" s="27"/>
      <c r="BD146" s="27"/>
      <c r="BE146" s="27"/>
      <c r="BF146" s="2"/>
      <c r="BG146" s="2"/>
      <c r="BH146" s="58"/>
      <c r="BI146" s="59"/>
      <c r="BJ146" s="2"/>
      <c r="BK146" s="2"/>
    </row>
    <row r="147" spans="1:64" x14ac:dyDescent="0.3">
      <c r="A147" s="1"/>
      <c r="B147" s="2"/>
      <c r="C147" s="61" t="s">
        <v>22</v>
      </c>
      <c r="D147" s="61" t="s">
        <v>112</v>
      </c>
      <c r="E147" s="61"/>
      <c r="F147" s="61"/>
      <c r="G147" s="61"/>
      <c r="H147" s="61"/>
      <c r="I147" s="61"/>
      <c r="J147" s="200">
        <v>-7.2986715602928207</v>
      </c>
      <c r="K147" s="200">
        <v>-7.1018883384292852</v>
      </c>
      <c r="L147" s="200">
        <v>-6.8087403153092438</v>
      </c>
      <c r="M147" s="200">
        <v>-5.738976800597368</v>
      </c>
      <c r="N147" s="200">
        <v>-6.3879502061956446</v>
      </c>
      <c r="O147" s="200">
        <v>-8.3630551508391626</v>
      </c>
      <c r="P147" s="200">
        <v>-6.2098360388503293</v>
      </c>
      <c r="Q147" s="200">
        <v>-11.077364845417748</v>
      </c>
      <c r="R147" s="200">
        <v>-4.0903885383056604</v>
      </c>
      <c r="S147" s="200">
        <v>-3.7425900907105683</v>
      </c>
      <c r="T147" s="200">
        <v>-4.6515763877833418</v>
      </c>
      <c r="U147" s="200">
        <v>-4.0105963578396953</v>
      </c>
      <c r="V147" s="200">
        <v>-4.7365533648361184</v>
      </c>
      <c r="W147" s="200">
        <v>-6.9337229618364562</v>
      </c>
      <c r="X147" s="200">
        <v>-1.3281238030991123</v>
      </c>
      <c r="Y147" s="200">
        <v>-1.910763123247545</v>
      </c>
      <c r="Z147" s="200">
        <v>-1.7486663116505325</v>
      </c>
      <c r="AA147" s="200">
        <v>-2.0972875931723918</v>
      </c>
      <c r="AB147" s="200">
        <v>-1.2898846363383374</v>
      </c>
      <c r="AC147" s="200">
        <v>-1.6811354744581353</v>
      </c>
      <c r="AD147" s="200">
        <v>-0.81676515357670121</v>
      </c>
      <c r="AE147" s="200">
        <v>-0.72892885739807511</v>
      </c>
      <c r="AF147" s="200">
        <v>-1.028445376010618</v>
      </c>
      <c r="AG147" s="200">
        <v>-0.65877123190650333</v>
      </c>
      <c r="AH147" s="200">
        <v>-1.1934024858363128</v>
      </c>
      <c r="AI147" s="200">
        <v>-1.4330616653007935</v>
      </c>
      <c r="AJ147" s="200">
        <v>-1.4446451134285709</v>
      </c>
      <c r="AK147" s="200">
        <v>-0.93473014284100531</v>
      </c>
      <c r="AL147" s="200">
        <v>-1.4088780945942898</v>
      </c>
      <c r="AM147" s="200">
        <v>-1.4545936361498806</v>
      </c>
      <c r="AN147" s="2"/>
      <c r="AO147" s="2"/>
      <c r="AP147" s="65">
        <v>-4.5715541555590766E-2</v>
      </c>
      <c r="AQ147" s="66">
        <v>-3.2448188193851736E-2</v>
      </c>
      <c r="AR147" s="2"/>
      <c r="AS147" s="2"/>
      <c r="AT147" s="66">
        <v>-8.7149271662481695E-2</v>
      </c>
      <c r="AU147" s="66">
        <v>-0.1230538229285575</v>
      </c>
      <c r="AV147" s="66">
        <v>-0.13742968640865563</v>
      </c>
      <c r="AW147" s="2"/>
      <c r="AX147" s="2"/>
      <c r="AY147" s="67">
        <v>-1.4375863480098131E-2</v>
      </c>
      <c r="AZ147" s="68">
        <v>-0.11682581766227985</v>
      </c>
      <c r="BA147" s="2"/>
      <c r="BB147" s="2"/>
      <c r="BC147" s="69">
        <v>-1055.0001612200963</v>
      </c>
      <c r="BD147" s="69">
        <v>-1511.6717753157618</v>
      </c>
      <c r="BE147" s="69">
        <v>-1711.2866307645654</v>
      </c>
      <c r="BF147" s="2"/>
      <c r="BG147" s="2"/>
      <c r="BH147" s="70">
        <v>-199.61485544880361</v>
      </c>
      <c r="BI147" s="71">
        <v>-0.13204907223137613</v>
      </c>
      <c r="BJ147" s="2"/>
      <c r="BK147" s="2"/>
    </row>
    <row r="148" spans="1:64" x14ac:dyDescent="0.3">
      <c r="A148" s="1"/>
      <c r="B148" s="2"/>
      <c r="C148" s="2" t="s">
        <v>38</v>
      </c>
      <c r="D148" s="2" t="s">
        <v>113</v>
      </c>
      <c r="E148" s="2"/>
      <c r="F148" s="2"/>
      <c r="G148" s="2"/>
      <c r="H148" s="2"/>
      <c r="I148" s="2"/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2"/>
      <c r="AO148" s="2"/>
      <c r="AP148" s="54">
        <v>0</v>
      </c>
      <c r="AQ148" s="55">
        <v>0</v>
      </c>
      <c r="AR148" s="2"/>
      <c r="AS148" s="2"/>
      <c r="AT148" s="55">
        <v>0</v>
      </c>
      <c r="AU148" s="55">
        <v>0</v>
      </c>
      <c r="AV148" s="55">
        <v>0</v>
      </c>
      <c r="AW148" s="2"/>
      <c r="AX148" s="2"/>
      <c r="AY148" s="56">
        <v>0</v>
      </c>
      <c r="AZ148" s="57">
        <v>0</v>
      </c>
      <c r="BA148" s="2"/>
      <c r="BB148" s="2"/>
      <c r="BC148" s="27">
        <v>0</v>
      </c>
      <c r="BD148" s="27">
        <v>0</v>
      </c>
      <c r="BE148" s="27">
        <v>0</v>
      </c>
      <c r="BF148" s="2"/>
      <c r="BG148" s="2"/>
      <c r="BH148" s="58">
        <v>0</v>
      </c>
      <c r="BI148" s="59">
        <v>0</v>
      </c>
      <c r="BJ148" s="2"/>
      <c r="BK148" s="2"/>
    </row>
    <row r="149" spans="1:64" x14ac:dyDescent="0.3">
      <c r="A149" s="1"/>
      <c r="B149" s="2"/>
      <c r="C149" s="175" t="s">
        <v>22</v>
      </c>
      <c r="D149" s="122" t="s">
        <v>114</v>
      </c>
      <c r="E149" s="122"/>
      <c r="F149" s="122"/>
      <c r="G149" s="122"/>
      <c r="H149" s="122"/>
      <c r="I149" s="122"/>
      <c r="J149" s="129">
        <v>-7.2986715602928207</v>
      </c>
      <c r="K149" s="129">
        <v>-7.1018883384292852</v>
      </c>
      <c r="L149" s="129">
        <v>-6.8087403153092438</v>
      </c>
      <c r="M149" s="129">
        <v>-5.738976800597368</v>
      </c>
      <c r="N149" s="129">
        <v>-6.3879502061956446</v>
      </c>
      <c r="O149" s="129">
        <v>-8.3630551508391626</v>
      </c>
      <c r="P149" s="129">
        <v>-6.2098360388503293</v>
      </c>
      <c r="Q149" s="129">
        <v>-11.077364845417748</v>
      </c>
      <c r="R149" s="129">
        <v>-4.0903885383056604</v>
      </c>
      <c r="S149" s="129">
        <v>-3.7425900907105683</v>
      </c>
      <c r="T149" s="129">
        <v>-4.6515763877833418</v>
      </c>
      <c r="U149" s="129">
        <v>-4.0105963578396953</v>
      </c>
      <c r="V149" s="129">
        <v>-4.7365533648361184</v>
      </c>
      <c r="W149" s="129">
        <v>-6.9337229618364562</v>
      </c>
      <c r="X149" s="129">
        <v>-1.3281238030991123</v>
      </c>
      <c r="Y149" s="129">
        <v>-1.910763123247545</v>
      </c>
      <c r="Z149" s="129">
        <v>-1.7486663116505325</v>
      </c>
      <c r="AA149" s="129">
        <v>-2.0972875931723918</v>
      </c>
      <c r="AB149" s="129">
        <v>-1.2898846363383374</v>
      </c>
      <c r="AC149" s="129">
        <v>-1.6811354744581353</v>
      </c>
      <c r="AD149" s="129">
        <v>-0.81676515357670121</v>
      </c>
      <c r="AE149" s="129">
        <v>-0.72892885739807511</v>
      </c>
      <c r="AF149" s="129">
        <v>-1.028445376010618</v>
      </c>
      <c r="AG149" s="129">
        <v>-0.65877123190650333</v>
      </c>
      <c r="AH149" s="129">
        <v>-1.1934024858363128</v>
      </c>
      <c r="AI149" s="129">
        <v>-1.4330616653007935</v>
      </c>
      <c r="AJ149" s="129">
        <v>-1.4446451134285709</v>
      </c>
      <c r="AK149" s="129">
        <v>-0.93473014284100531</v>
      </c>
      <c r="AL149" s="129">
        <v>-1.4088780945942898</v>
      </c>
      <c r="AM149" s="129">
        <v>-1.4545936361498806</v>
      </c>
      <c r="AN149" s="2"/>
      <c r="AO149" s="2"/>
      <c r="AP149" s="179">
        <v>-4.5715541555590766E-2</v>
      </c>
      <c r="AQ149" s="180">
        <v>-3.2448188193851736E-2</v>
      </c>
      <c r="AR149" s="2"/>
      <c r="AS149" s="2"/>
      <c r="AT149" s="181">
        <v>-8.7149271662481695E-2</v>
      </c>
      <c r="AU149" s="131">
        <v>-0.1230538229285575</v>
      </c>
      <c r="AV149" s="180">
        <v>-0.13742968640865563</v>
      </c>
      <c r="AW149" s="2"/>
      <c r="AX149" s="2"/>
      <c r="AY149" s="182">
        <v>-1.4375863480098131E-2</v>
      </c>
      <c r="AZ149" s="183">
        <v>-0.11682581766227985</v>
      </c>
      <c r="BA149" s="2"/>
      <c r="BB149" s="2"/>
      <c r="BC149" s="184">
        <v>-1055.0001612200963</v>
      </c>
      <c r="BD149" s="134">
        <v>-1511.6717753157618</v>
      </c>
      <c r="BE149" s="185">
        <v>-1711.2866307645654</v>
      </c>
      <c r="BF149" s="2"/>
      <c r="BG149" s="2"/>
      <c r="BH149" s="186">
        <v>-199.61485544880361</v>
      </c>
      <c r="BI149" s="187">
        <v>-0.13204907223137613</v>
      </c>
      <c r="BJ149" s="2"/>
      <c r="BK149" s="2"/>
    </row>
    <row r="150" spans="1:64" x14ac:dyDescent="0.3">
      <c r="A150" s="1"/>
      <c r="B150" s="2"/>
      <c r="C150" s="176"/>
      <c r="D150" s="177" t="s">
        <v>115</v>
      </c>
      <c r="E150" s="178"/>
      <c r="F150" s="178"/>
      <c r="G150" s="178"/>
      <c r="H150" s="178"/>
      <c r="I150" s="178"/>
      <c r="J150" s="688">
        <v>-0.60795359151429051</v>
      </c>
      <c r="K150" s="688">
        <v>-0.85633692407803808</v>
      </c>
      <c r="L150" s="688">
        <v>-0.99464859717878817</v>
      </c>
      <c r="M150" s="688">
        <v>-0.84314043392894122</v>
      </c>
      <c r="N150" s="688">
        <v>-0.87884562383457554</v>
      </c>
      <c r="O150" s="688">
        <v>-1.1412093194668864</v>
      </c>
      <c r="P150" s="688">
        <v>-0.60801130723109109</v>
      </c>
      <c r="Q150" s="688">
        <v>-0.94531905402950744</v>
      </c>
      <c r="R150" s="688">
        <v>-0.31717801680354507</v>
      </c>
      <c r="S150" s="688">
        <v>-0.45344131581498276</v>
      </c>
      <c r="T150" s="688">
        <v>-0.53681844016378766</v>
      </c>
      <c r="U150" s="688">
        <v>-0.4067819588920587</v>
      </c>
      <c r="V150" s="688">
        <v>-0.39440858234415399</v>
      </c>
      <c r="W150" s="688">
        <v>-0.74332004975196697</v>
      </c>
      <c r="X150" s="688">
        <v>-0.16011397781088554</v>
      </c>
      <c r="Y150" s="688">
        <v>-0.21966204721658822</v>
      </c>
      <c r="Z150" s="688">
        <v>-0.2143707934652532</v>
      </c>
      <c r="AA150" s="688">
        <v>-0.32733596095036332</v>
      </c>
      <c r="AB150" s="688">
        <v>-0.16066699426794528</v>
      </c>
      <c r="AC150" s="688">
        <v>-0.16983965117691652</v>
      </c>
      <c r="AD150" s="688">
        <v>-9.0325870719335385E-2</v>
      </c>
      <c r="AE150" s="688">
        <v>-8.0026568010446081E-2</v>
      </c>
      <c r="AF150" s="688">
        <v>-0.11736024849433901</v>
      </c>
      <c r="AG150" s="688">
        <v>-8.7863759799832089E-2</v>
      </c>
      <c r="AH150" s="688">
        <v>-0.12621992610349211</v>
      </c>
      <c r="AI150" s="688">
        <v>-0.1418721534446124</v>
      </c>
      <c r="AJ150" s="688">
        <v>-0.14663340369280928</v>
      </c>
      <c r="AK150" s="688">
        <v>-8.7149271662481695E-2</v>
      </c>
      <c r="AL150" s="688">
        <v>-0.1230538229285575</v>
      </c>
      <c r="AM150" s="688">
        <v>-0.13742968640865563</v>
      </c>
      <c r="AN150" s="2"/>
      <c r="AO150" s="2"/>
      <c r="AP150" s="188"/>
      <c r="AQ150" s="189"/>
      <c r="AR150" s="2"/>
      <c r="AS150" s="2"/>
      <c r="AT150" s="190"/>
      <c r="AU150" s="191"/>
      <c r="AV150" s="189"/>
      <c r="AW150" s="2"/>
      <c r="AX150" s="2"/>
      <c r="AY150" s="192"/>
      <c r="AZ150" s="193"/>
      <c r="BA150" s="2"/>
      <c r="BB150" s="2"/>
      <c r="BC150" s="194"/>
      <c r="BD150" s="195"/>
      <c r="BE150" s="196"/>
      <c r="BF150" s="2"/>
      <c r="BG150" s="2"/>
      <c r="BH150" s="197"/>
      <c r="BI150" s="198"/>
      <c r="BJ150" s="2"/>
      <c r="BK150" s="2"/>
    </row>
    <row r="151" spans="1:64" ht="4.0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2"/>
      <c r="AO151" s="2"/>
      <c r="AP151" s="54"/>
      <c r="AQ151" s="55"/>
      <c r="AR151" s="2"/>
      <c r="AS151" s="2"/>
      <c r="AT151" s="55"/>
      <c r="AU151" s="55"/>
      <c r="AV151" s="55"/>
      <c r="AW151" s="2"/>
      <c r="AX151" s="2"/>
      <c r="AY151" s="56"/>
      <c r="AZ151" s="57"/>
      <c r="BA151" s="2"/>
      <c r="BB151" s="2"/>
      <c r="BC151" s="27"/>
      <c r="BD151" s="27"/>
      <c r="BE151" s="27"/>
      <c r="BF151" s="2"/>
      <c r="BG151" s="2"/>
      <c r="BH151" s="58"/>
      <c r="BI151" s="59"/>
      <c r="BJ151" s="2"/>
      <c r="BK151" s="2"/>
    </row>
    <row r="152" spans="1:64" x14ac:dyDescent="0.3">
      <c r="A152" s="1"/>
      <c r="B152" s="2"/>
      <c r="C152" s="2" t="s">
        <v>110</v>
      </c>
      <c r="D152" s="2" t="s">
        <v>116</v>
      </c>
      <c r="E152" s="2"/>
      <c r="F152" s="2"/>
      <c r="G152" s="2"/>
      <c r="H152" s="2"/>
      <c r="I152" s="2"/>
      <c r="J152" s="40">
        <v>1.8608531151337639</v>
      </c>
      <c r="K152" s="40">
        <v>1.9811206027143373</v>
      </c>
      <c r="L152" s="40">
        <v>2.5813843332821849</v>
      </c>
      <c r="M152" s="40">
        <v>0.89204289788591939</v>
      </c>
      <c r="N152" s="40">
        <v>1.3903792668220918</v>
      </c>
      <c r="O152" s="40">
        <v>3.5182114521282073</v>
      </c>
      <c r="P152" s="40">
        <v>0.1501236871717922</v>
      </c>
      <c r="Q152" s="40">
        <v>2.4439028717008053</v>
      </c>
      <c r="R152" s="40">
        <v>0.15611006187568355</v>
      </c>
      <c r="S152" s="40">
        <v>0.73424238958679033</v>
      </c>
      <c r="T152" s="40">
        <v>1.3271048644558996</v>
      </c>
      <c r="U152" s="40">
        <v>0.60758655932653594</v>
      </c>
      <c r="V152" s="40">
        <v>0.87077010716759695</v>
      </c>
      <c r="W152" s="40">
        <v>0.83989334407735683</v>
      </c>
      <c r="X152" s="40">
        <v>-0.15865637027672441</v>
      </c>
      <c r="Y152" s="40">
        <v>0.57250543514309726</v>
      </c>
      <c r="Z152" s="40">
        <v>0.48503731407211192</v>
      </c>
      <c r="AA152" s="40">
        <v>1.2353658260450642</v>
      </c>
      <c r="AB152" s="40">
        <v>6.8003952552511931E-2</v>
      </c>
      <c r="AC152" s="40">
        <v>0.78501909313684914</v>
      </c>
      <c r="AD152" s="40">
        <v>-0.18103574263057237</v>
      </c>
      <c r="AE152" s="40">
        <v>-0.13843940067950972</v>
      </c>
      <c r="AF152" s="40">
        <v>0.43544147051226861</v>
      </c>
      <c r="AG152" s="40">
        <v>-1.1227958327872753E-2</v>
      </c>
      <c r="AH152" s="40">
        <v>0.29386772353409396</v>
      </c>
      <c r="AI152" s="40">
        <v>0.37563480891940637</v>
      </c>
      <c r="AJ152" s="40">
        <v>0.49598213046495487</v>
      </c>
      <c r="AK152" s="40">
        <v>0.36054887597703533</v>
      </c>
      <c r="AL152" s="40">
        <v>0.43661965110946488</v>
      </c>
      <c r="AM152" s="40">
        <v>0.45781223156603001</v>
      </c>
      <c r="AN152" s="2"/>
      <c r="AO152" s="2"/>
      <c r="AP152" s="54">
        <v>2.1192580456565135E-2</v>
      </c>
      <c r="AQ152" s="55">
        <v>4.8537853032299606E-2</v>
      </c>
      <c r="AR152" s="2"/>
      <c r="AS152" s="2"/>
      <c r="AT152" s="55">
        <v>3.3615661355076022E-2</v>
      </c>
      <c r="AU152" s="55">
        <v>3.8135107246609894E-2</v>
      </c>
      <c r="AV152" s="55">
        <v>4.3253998817635003E-2</v>
      </c>
      <c r="AW152" s="2"/>
      <c r="AX152" s="2"/>
      <c r="AY152" s="56">
        <v>5.1188915710251096E-3</v>
      </c>
      <c r="AZ152" s="57">
        <v>0.13423042284692055</v>
      </c>
      <c r="BA152" s="2"/>
      <c r="BB152" s="2"/>
      <c r="BC152" s="27">
        <v>406.94004060613469</v>
      </c>
      <c r="BD152" s="27">
        <v>468.47602050371773</v>
      </c>
      <c r="BE152" s="27">
        <v>538.60262537180006</v>
      </c>
      <c r="BF152" s="2"/>
      <c r="BG152" s="2"/>
      <c r="BH152" s="58">
        <v>70.126604868082325</v>
      </c>
      <c r="BI152" s="59">
        <v>0.14969091650129787</v>
      </c>
      <c r="BJ152" s="2"/>
      <c r="BK152" s="2"/>
    </row>
    <row r="153" spans="1:64" x14ac:dyDescent="0.3">
      <c r="A153" s="1"/>
      <c r="B153" s="2"/>
      <c r="C153" s="2"/>
      <c r="D153" s="2"/>
      <c r="E153" s="173" t="s">
        <v>117</v>
      </c>
      <c r="F153" s="2"/>
      <c r="G153" s="2"/>
      <c r="H153" s="2"/>
      <c r="I153" s="2"/>
      <c r="J153" s="10">
        <v>0.39398396250465745</v>
      </c>
      <c r="K153" s="10">
        <v>0.39347667136431214</v>
      </c>
      <c r="L153" s="10">
        <v>0.24799774244284178</v>
      </c>
      <c r="M153" s="10">
        <v>0.41328079377742316</v>
      </c>
      <c r="N153" s="10">
        <v>0.41455999276469196</v>
      </c>
      <c r="O153" s="10">
        <v>0.39907624652169399</v>
      </c>
      <c r="P153" s="10">
        <v>0.32226352629824051</v>
      </c>
      <c r="Q153" s="10">
        <v>0.36654118414348358</v>
      </c>
      <c r="R153" s="10">
        <v>0.42762050188053635</v>
      </c>
      <c r="S153" s="10">
        <v>0.37972252706012505</v>
      </c>
      <c r="T153" s="10">
        <v>0.39771673945875358</v>
      </c>
      <c r="U153" s="10">
        <v>0.41354833983776323</v>
      </c>
      <c r="V153" s="10">
        <v>0.38710431930239186</v>
      </c>
      <c r="W153" s="10">
        <v>0.35636059629331174</v>
      </c>
      <c r="X153" s="10">
        <v>0.36623358417113172</v>
      </c>
      <c r="Y153" s="10">
        <v>0.36246281823679738</v>
      </c>
      <c r="Z153" s="10">
        <v>0.38031843314383601</v>
      </c>
      <c r="AA153" s="10">
        <v>0.35284229728728134</v>
      </c>
      <c r="AB153" s="10">
        <v>0.34918271618305219</v>
      </c>
      <c r="AC153" s="10">
        <v>0.3246227661451484</v>
      </c>
      <c r="AD153" s="10">
        <v>0.33409578812442386</v>
      </c>
      <c r="AE153" s="10">
        <v>0.32555121938203774</v>
      </c>
      <c r="AF153" s="10">
        <v>0.32308149806284958</v>
      </c>
      <c r="AG153" s="10">
        <v>0.29211017232341829</v>
      </c>
      <c r="AH153" s="10">
        <v>0.29621548156009547</v>
      </c>
      <c r="AI153" s="10">
        <v>0.30788343736995433</v>
      </c>
      <c r="AJ153" s="10">
        <v>0.310242968424705</v>
      </c>
      <c r="AK153" s="10">
        <v>0.31011235214774852</v>
      </c>
      <c r="AL153" s="10">
        <v>0.31466663844498544</v>
      </c>
      <c r="AM153" s="10">
        <v>0.32163164543256195</v>
      </c>
      <c r="AN153" s="2"/>
      <c r="AO153" s="2"/>
      <c r="AP153" s="54">
        <v>6.9650069875765164E-3</v>
      </c>
      <c r="AQ153" s="55">
        <v>2.2134558089780591E-2</v>
      </c>
      <c r="AR153" s="2"/>
      <c r="AS153" s="2"/>
      <c r="AT153" s="55">
        <v>2.8913227876735299E-2</v>
      </c>
      <c r="AU153" s="55">
        <v>2.7483522497298823E-2</v>
      </c>
      <c r="AV153" s="55">
        <v>3.0387687029824445E-2</v>
      </c>
      <c r="AW153" s="2"/>
      <c r="AX153" s="2"/>
      <c r="AY153" s="56">
        <v>2.9041645325256216E-3</v>
      </c>
      <c r="AZ153" s="57">
        <v>0.10566929813349264</v>
      </c>
      <c r="BA153" s="2"/>
      <c r="BB153" s="2"/>
      <c r="BC153" s="27">
        <v>350.01394147601411</v>
      </c>
      <c r="BD153" s="27">
        <v>337.62514854612175</v>
      </c>
      <c r="BE153" s="27">
        <v>378.39017109713171</v>
      </c>
      <c r="BF153" s="2"/>
      <c r="BG153" s="2"/>
      <c r="BH153" s="58">
        <v>40.765022551009963</v>
      </c>
      <c r="BI153" s="59">
        <v>0.12074048016432402</v>
      </c>
      <c r="BJ153" s="2"/>
      <c r="BK153" s="2"/>
    </row>
    <row r="154" spans="1:64" x14ac:dyDescent="0.3">
      <c r="A154" s="1"/>
      <c r="B154" s="2"/>
      <c r="C154" s="2"/>
      <c r="D154" s="2"/>
      <c r="E154" s="173" t="s">
        <v>58</v>
      </c>
      <c r="F154" s="2"/>
      <c r="G154" s="2"/>
      <c r="H154" s="2"/>
      <c r="I154" s="2"/>
      <c r="J154" s="10">
        <v>-0.32039783107454345</v>
      </c>
      <c r="K154" s="10">
        <v>0.27191749840730511</v>
      </c>
      <c r="L154" s="10">
        <v>0.45021532146693272</v>
      </c>
      <c r="M154" s="10">
        <v>0.47876210410849618</v>
      </c>
      <c r="N154" s="10">
        <v>0.79581927405739994</v>
      </c>
      <c r="O154" s="10">
        <v>1.2223615788931259</v>
      </c>
      <c r="P154" s="10">
        <v>-0.20630703509210635</v>
      </c>
      <c r="Q154" s="10">
        <v>-0.17447676959135849</v>
      </c>
      <c r="R154" s="10">
        <v>-0.32650367614348674</v>
      </c>
      <c r="S154" s="10">
        <v>0.21277667298727998</v>
      </c>
      <c r="T154" s="10">
        <v>0.85854484159782363</v>
      </c>
      <c r="U154" s="10">
        <v>0.55584717108354953</v>
      </c>
      <c r="V154" s="10">
        <v>0.40862778411637668</v>
      </c>
      <c r="W154" s="10">
        <v>0.31493439564867032</v>
      </c>
      <c r="X154" s="10">
        <v>0.10259021331246365</v>
      </c>
      <c r="Y154" s="10">
        <v>0.12359620944614602</v>
      </c>
      <c r="Z154" s="10">
        <v>8.6253124756638822E-2</v>
      </c>
      <c r="AA154" s="10">
        <v>0.75496729358138182</v>
      </c>
      <c r="AB154" s="10">
        <v>-0.50487911912353911</v>
      </c>
      <c r="AC154" s="10">
        <v>0.16990537223592589</v>
      </c>
      <c r="AD154" s="10">
        <v>-0.53754460869184517</v>
      </c>
      <c r="AE154" s="10">
        <v>-0.54243772325097406</v>
      </c>
      <c r="AF154" s="10">
        <v>-4.0251817477399809E-2</v>
      </c>
      <c r="AG154" s="10">
        <v>-0.40541060313196198</v>
      </c>
      <c r="AH154" s="10">
        <v>8.1813130140620839E-3</v>
      </c>
      <c r="AI154" s="10">
        <v>-1.6778767859619917E-2</v>
      </c>
      <c r="AJ154" s="10">
        <v>1.1546452116585703E-2</v>
      </c>
      <c r="AK154" s="10">
        <v>3.6465943833437091E-2</v>
      </c>
      <c r="AL154" s="10">
        <v>-6.8698627720745892E-4</v>
      </c>
      <c r="AM154" s="10">
        <v>-5.1205236943732628E-2</v>
      </c>
      <c r="AN154" s="2"/>
      <c r="AO154" s="2"/>
      <c r="AP154" s="54">
        <v>-5.0518250666525169E-2</v>
      </c>
      <c r="AQ154" s="55">
        <v>-73.536040445927952</v>
      </c>
      <c r="AR154" s="2"/>
      <c r="AS154" s="2"/>
      <c r="AT154" s="55">
        <v>3.399890834706475E-3</v>
      </c>
      <c r="AU154" s="55">
        <v>-6.000255666845272E-5</v>
      </c>
      <c r="AV154" s="55">
        <v>-4.8378595098796245E-3</v>
      </c>
      <c r="AW154" s="2"/>
      <c r="AX154" s="2"/>
      <c r="AY154" s="56">
        <v>-4.7778569532111719E-3</v>
      </c>
      <c r="AZ154" s="57">
        <v>-79.627556199171167</v>
      </c>
      <c r="BA154" s="2"/>
      <c r="BB154" s="2"/>
      <c r="BC154" s="27">
        <v>41.157950150606197</v>
      </c>
      <c r="BD154" s="27">
        <v>-0.73710973949298175</v>
      </c>
      <c r="BE154" s="27">
        <v>-60.241455227920738</v>
      </c>
      <c r="BF154" s="2"/>
      <c r="BG154" s="2"/>
      <c r="BH154" s="58">
        <v>-59.504345488427759</v>
      </c>
      <c r="BI154" s="59">
        <v>-80.72657611247628</v>
      </c>
      <c r="BJ154" s="2"/>
      <c r="BK154" s="2"/>
    </row>
    <row r="155" spans="1:64" x14ac:dyDescent="0.3">
      <c r="A155" s="1"/>
      <c r="B155" s="2"/>
      <c r="C155" s="2"/>
      <c r="D155" s="2"/>
      <c r="E155" s="173" t="s">
        <v>118</v>
      </c>
      <c r="F155" s="2"/>
      <c r="G155" s="2"/>
      <c r="H155" s="2"/>
      <c r="I155" s="2"/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2"/>
      <c r="AO155" s="2"/>
      <c r="AP155" s="54">
        <v>0</v>
      </c>
      <c r="AQ155" s="55">
        <v>0</v>
      </c>
      <c r="AR155" s="2"/>
      <c r="AS155" s="2"/>
      <c r="AT155" s="55">
        <v>0</v>
      </c>
      <c r="AU155" s="55">
        <v>0</v>
      </c>
      <c r="AV155" s="55">
        <v>0</v>
      </c>
      <c r="AW155" s="2"/>
      <c r="AX155" s="2"/>
      <c r="AY155" s="56">
        <v>0</v>
      </c>
      <c r="AZ155" s="57">
        <v>0</v>
      </c>
      <c r="BA155" s="2"/>
      <c r="BB155" s="2"/>
      <c r="BC155" s="27">
        <v>0</v>
      </c>
      <c r="BD155" s="27">
        <v>0</v>
      </c>
      <c r="BE155" s="27">
        <v>0</v>
      </c>
      <c r="BF155" s="2"/>
      <c r="BG155" s="2"/>
      <c r="BH155" s="58">
        <v>0</v>
      </c>
      <c r="BI155" s="59">
        <v>0</v>
      </c>
      <c r="BJ155" s="2"/>
      <c r="BK155" s="2"/>
    </row>
    <row r="156" spans="1:64" x14ac:dyDescent="0.3">
      <c r="A156" s="1"/>
      <c r="B156" s="2"/>
      <c r="C156" s="2"/>
      <c r="D156" s="2"/>
      <c r="E156" s="173" t="s">
        <v>119</v>
      </c>
      <c r="F156" s="2"/>
      <c r="G156" s="2"/>
      <c r="H156" s="2"/>
      <c r="I156" s="2"/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2"/>
      <c r="AO156" s="2"/>
      <c r="AP156" s="54">
        <v>0</v>
      </c>
      <c r="AQ156" s="55">
        <v>0</v>
      </c>
      <c r="AR156" s="2"/>
      <c r="AS156" s="2"/>
      <c r="AT156" s="55">
        <v>0</v>
      </c>
      <c r="AU156" s="55">
        <v>0</v>
      </c>
      <c r="AV156" s="55">
        <v>0</v>
      </c>
      <c r="AW156" s="2"/>
      <c r="AX156" s="2"/>
      <c r="AY156" s="56">
        <v>0</v>
      </c>
      <c r="AZ156" s="57">
        <v>0</v>
      </c>
      <c r="BA156" s="2"/>
      <c r="BB156" s="2"/>
      <c r="BC156" s="27">
        <v>0</v>
      </c>
      <c r="BD156" s="27">
        <v>0</v>
      </c>
      <c r="BE156" s="27">
        <v>0</v>
      </c>
      <c r="BF156" s="2"/>
      <c r="BG156" s="2"/>
      <c r="BH156" s="58">
        <v>0</v>
      </c>
      <c r="BI156" s="59">
        <v>0</v>
      </c>
      <c r="BJ156" s="2"/>
      <c r="BK156" s="2"/>
    </row>
    <row r="157" spans="1:64" x14ac:dyDescent="0.3">
      <c r="A157" s="1"/>
      <c r="B157" s="2"/>
      <c r="C157" s="2"/>
      <c r="D157" s="2"/>
      <c r="E157" s="173" t="s">
        <v>120</v>
      </c>
      <c r="F157" s="2"/>
      <c r="G157" s="2"/>
      <c r="H157" s="2"/>
      <c r="I157" s="2"/>
      <c r="J157" s="10">
        <v>0</v>
      </c>
      <c r="K157" s="10">
        <v>0</v>
      </c>
      <c r="L157" s="10">
        <v>0</v>
      </c>
      <c r="M157" s="10">
        <v>0</v>
      </c>
      <c r="N157" s="10">
        <v>0.18</v>
      </c>
      <c r="O157" s="10">
        <v>0.23359852416778318</v>
      </c>
      <c r="P157" s="10">
        <v>3.4167195965658037E-2</v>
      </c>
      <c r="Q157" s="10">
        <v>8.3970243554468582E-2</v>
      </c>
      <c r="R157" s="10">
        <v>5.4993236138633939E-2</v>
      </c>
      <c r="S157" s="10">
        <v>4.7658835031998081E-2</v>
      </c>
      <c r="T157" s="10">
        <v>2.9729503245030431E-2</v>
      </c>
      <c r="U157" s="10">
        <v>6.9301485462087697E-3</v>
      </c>
      <c r="V157" s="10">
        <v>7.0443054480257535E-3</v>
      </c>
      <c r="W157" s="10">
        <v>3.6478924254633352E-2</v>
      </c>
      <c r="X157" s="10">
        <v>8.8461140208295694E-3</v>
      </c>
      <c r="Y157" s="10">
        <v>-1.6785028970522253E-2</v>
      </c>
      <c r="Z157" s="10">
        <v>0</v>
      </c>
      <c r="AA157" s="10">
        <v>-1.3948469463385682E-3</v>
      </c>
      <c r="AB157" s="10">
        <v>0</v>
      </c>
      <c r="AC157" s="10">
        <v>0</v>
      </c>
      <c r="AD157" s="10">
        <v>6.8937368886642231E-2</v>
      </c>
      <c r="AE157" s="10">
        <v>0</v>
      </c>
      <c r="AF157" s="10">
        <v>6.7988442531209656E-2</v>
      </c>
      <c r="AG157" s="10">
        <v>-7.6367628751146666E-3</v>
      </c>
      <c r="AH157" s="10">
        <v>-1.3885977712921197E-4</v>
      </c>
      <c r="AI157" s="10">
        <v>0</v>
      </c>
      <c r="AJ157" s="10">
        <v>9.6434160305343495E-3</v>
      </c>
      <c r="AK157" s="10">
        <v>-2.2508921283807153E-2</v>
      </c>
      <c r="AL157" s="10">
        <v>4.210205665502522E-2</v>
      </c>
      <c r="AM157" s="10">
        <v>1.945106832208467E-2</v>
      </c>
      <c r="AN157" s="2"/>
      <c r="AO157" s="2"/>
      <c r="AP157" s="54">
        <v>-2.2650988332940551E-2</v>
      </c>
      <c r="AQ157" s="55">
        <v>-0.53800194414580871</v>
      </c>
      <c r="AR157" s="2"/>
      <c r="AS157" s="2"/>
      <c r="AT157" s="55">
        <v>-2.0986122153178427E-3</v>
      </c>
      <c r="AU157" s="55">
        <v>3.6772656516087529E-3</v>
      </c>
      <c r="AV157" s="55">
        <v>1.8377326515004711E-3</v>
      </c>
      <c r="AW157" s="2"/>
      <c r="AX157" s="2"/>
      <c r="AY157" s="56">
        <v>-1.8395330001082818E-3</v>
      </c>
      <c r="AZ157" s="57">
        <v>-0.50024479447208592</v>
      </c>
      <c r="BA157" s="2"/>
      <c r="BB157" s="2"/>
      <c r="BC157" s="27">
        <v>-25.405103029127712</v>
      </c>
      <c r="BD157" s="27">
        <v>45.173880531142942</v>
      </c>
      <c r="BE157" s="27">
        <v>22.883609790687849</v>
      </c>
      <c r="BF157" s="2"/>
      <c r="BG157" s="2"/>
      <c r="BH157" s="58">
        <v>-22.290270740455092</v>
      </c>
      <c r="BI157" s="59">
        <v>-0.49343271993399251</v>
      </c>
      <c r="BJ157" s="2"/>
      <c r="BK157" s="2"/>
    </row>
    <row r="158" spans="1:64" x14ac:dyDescent="0.3">
      <c r="A158" s="1"/>
      <c r="B158" s="2"/>
      <c r="C158" s="2"/>
      <c r="D158" s="2"/>
      <c r="E158" s="173" t="s">
        <v>121</v>
      </c>
      <c r="F158" s="2"/>
      <c r="G158" s="2"/>
      <c r="H158" s="2"/>
      <c r="I158" s="2"/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2"/>
      <c r="AO158" s="2"/>
      <c r="AP158" s="54">
        <v>0</v>
      </c>
      <c r="AQ158" s="55">
        <v>0</v>
      </c>
      <c r="AR158" s="2"/>
      <c r="AS158" s="2"/>
      <c r="AT158" s="55">
        <v>0</v>
      </c>
      <c r="AU158" s="55">
        <v>0</v>
      </c>
      <c r="AV158" s="55">
        <v>0</v>
      </c>
      <c r="AW158" s="2"/>
      <c r="AX158" s="2"/>
      <c r="AY158" s="56">
        <v>0</v>
      </c>
      <c r="AZ158" s="57">
        <v>0</v>
      </c>
      <c r="BA158" s="2"/>
      <c r="BB158" s="2"/>
      <c r="BC158" s="27">
        <v>0</v>
      </c>
      <c r="BD158" s="27">
        <v>0</v>
      </c>
      <c r="BE158" s="27">
        <v>0</v>
      </c>
      <c r="BF158" s="2"/>
      <c r="BG158" s="2"/>
      <c r="BH158" s="58">
        <v>0</v>
      </c>
      <c r="BI158" s="59">
        <v>0</v>
      </c>
      <c r="BJ158" s="2"/>
      <c r="BK158" s="2"/>
    </row>
    <row r="159" spans="1:64" x14ac:dyDescent="0.3">
      <c r="A159" s="1"/>
      <c r="B159" s="2"/>
      <c r="C159" s="2"/>
      <c r="D159" s="2"/>
      <c r="E159" s="173" t="s">
        <v>122</v>
      </c>
      <c r="F159" s="2"/>
      <c r="G159" s="2"/>
      <c r="H159" s="2"/>
      <c r="I159" s="2"/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6.9647223071435893E-2</v>
      </c>
      <c r="R159" s="10">
        <v>0</v>
      </c>
      <c r="S159" s="10">
        <v>9.4084354507387252E-2</v>
      </c>
      <c r="T159" s="10">
        <v>-3.3667953794032396E-2</v>
      </c>
      <c r="U159" s="10">
        <v>4.9101597842303502E-2</v>
      </c>
      <c r="V159" s="10">
        <v>5.7454176683916697E-2</v>
      </c>
      <c r="W159" s="10">
        <v>-2.831751208702659E-2</v>
      </c>
      <c r="X159" s="10">
        <v>7.4348209018120531E-2</v>
      </c>
      <c r="Y159" s="10">
        <v>9.4943732807897155E-2</v>
      </c>
      <c r="Z159" s="10">
        <v>1.2800574332217096E-2</v>
      </c>
      <c r="AA159" s="10">
        <v>4.9993559146160688E-2</v>
      </c>
      <c r="AB159" s="10">
        <v>2.0816782156777847E-2</v>
      </c>
      <c r="AC159" s="10">
        <v>0.19051645211817869</v>
      </c>
      <c r="AD159" s="10">
        <v>-5.3835948078207629E-2</v>
      </c>
      <c r="AE159" s="10">
        <v>7.8447103189426604E-2</v>
      </c>
      <c r="AF159" s="10">
        <v>8.4623347395609172E-2</v>
      </c>
      <c r="AG159" s="10">
        <v>0.10970923535578553</v>
      </c>
      <c r="AH159" s="10">
        <v>-1.0390211262934435E-2</v>
      </c>
      <c r="AI159" s="10">
        <v>8.4530139409071975E-2</v>
      </c>
      <c r="AJ159" s="10">
        <v>0.16454929389312978</v>
      </c>
      <c r="AK159" s="10">
        <v>3.6479501279656906E-2</v>
      </c>
      <c r="AL159" s="10">
        <v>8.0537942286661723E-2</v>
      </c>
      <c r="AM159" s="10">
        <v>0.16793475475511604</v>
      </c>
      <c r="AN159" s="2"/>
      <c r="AO159" s="2"/>
      <c r="AP159" s="54">
        <v>8.7396812468454321E-2</v>
      </c>
      <c r="AQ159" s="55">
        <v>1.0851632160824218</v>
      </c>
      <c r="AR159" s="2"/>
      <c r="AS159" s="2"/>
      <c r="AT159" s="55">
        <v>3.4011548589520917E-3</v>
      </c>
      <c r="AU159" s="55">
        <v>7.0343216543707785E-3</v>
      </c>
      <c r="AV159" s="55">
        <v>1.5866438646189716E-2</v>
      </c>
      <c r="AW159" s="2"/>
      <c r="AX159" s="2"/>
      <c r="AY159" s="56">
        <v>8.832116991818937E-3</v>
      </c>
      <c r="AZ159" s="57">
        <v>1.2555747982225263</v>
      </c>
      <c r="BA159" s="2"/>
      <c r="BB159" s="2"/>
      <c r="BC159" s="27">
        <v>41.173252008642102</v>
      </c>
      <c r="BD159" s="27">
        <v>86.41410116594605</v>
      </c>
      <c r="BE159" s="27">
        <v>197.57029971190124</v>
      </c>
      <c r="BF159" s="2"/>
      <c r="BG159" s="2"/>
      <c r="BH159" s="58">
        <v>111.15619854595519</v>
      </c>
      <c r="BI159" s="59">
        <v>1.2863201381044911</v>
      </c>
      <c r="BJ159" s="2"/>
      <c r="BK159" s="2"/>
    </row>
    <row r="160" spans="1:64" x14ac:dyDescent="0.3">
      <c r="A160" s="1"/>
      <c r="B160" s="2"/>
      <c r="C160" s="2"/>
      <c r="D160" s="2"/>
      <c r="E160" s="2" t="s">
        <v>146</v>
      </c>
      <c r="F160" s="2"/>
      <c r="G160" s="2"/>
      <c r="H160" s="2"/>
      <c r="I160" s="2"/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2"/>
      <c r="AP160" s="2"/>
      <c r="AQ160" s="54"/>
      <c r="AR160" s="55"/>
      <c r="AS160" s="2"/>
      <c r="AT160" s="2"/>
      <c r="AU160" s="55"/>
      <c r="AV160" s="55"/>
      <c r="AW160" s="55"/>
      <c r="AX160" s="2"/>
      <c r="AY160" s="2"/>
      <c r="AZ160" s="56"/>
      <c r="BA160" s="57"/>
      <c r="BB160" s="2"/>
      <c r="BC160" s="2"/>
      <c r="BD160" s="27"/>
      <c r="BE160" s="27"/>
      <c r="BF160" s="27"/>
      <c r="BG160" s="2"/>
      <c r="BH160" s="2"/>
      <c r="BI160" s="58"/>
      <c r="BJ160" s="59"/>
      <c r="BK160" s="2"/>
      <c r="BL160" s="2"/>
    </row>
    <row r="161" spans="1:63" x14ac:dyDescent="0.3">
      <c r="A161" s="1"/>
      <c r="B161" s="2"/>
      <c r="C161" s="2"/>
      <c r="D161" s="173"/>
      <c r="E161" s="2" t="s">
        <v>123</v>
      </c>
      <c r="F161" s="2"/>
      <c r="G161" s="2"/>
      <c r="H161" s="60"/>
      <c r="I161" s="60"/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0</v>
      </c>
      <c r="AN161" s="2"/>
      <c r="AO161" s="2"/>
      <c r="AP161" s="54">
        <v>0</v>
      </c>
      <c r="AQ161" s="55">
        <v>0</v>
      </c>
      <c r="AR161" s="2"/>
      <c r="AS161" s="2"/>
      <c r="AT161" s="55">
        <v>0</v>
      </c>
      <c r="AU161" s="55">
        <v>0</v>
      </c>
      <c r="AV161" s="55">
        <v>0</v>
      </c>
      <c r="AW161" s="2"/>
      <c r="AX161" s="2"/>
      <c r="AY161" s="56">
        <v>0</v>
      </c>
      <c r="AZ161" s="57">
        <v>0</v>
      </c>
      <c r="BA161" s="2"/>
      <c r="BB161" s="2"/>
      <c r="BC161" s="27">
        <v>0</v>
      </c>
      <c r="BD161" s="27">
        <v>0</v>
      </c>
      <c r="BE161" s="27">
        <v>0</v>
      </c>
      <c r="BF161" s="2"/>
      <c r="BG161" s="2"/>
      <c r="BH161" s="58">
        <v>0</v>
      </c>
      <c r="BI161" s="59">
        <v>0</v>
      </c>
      <c r="BJ161" s="2"/>
      <c r="BK161" s="2"/>
    </row>
    <row r="162" spans="1:63" x14ac:dyDescent="0.3">
      <c r="A162" s="1"/>
      <c r="B162" s="2"/>
      <c r="C162" s="2"/>
      <c r="D162" s="2"/>
      <c r="E162" s="173" t="s">
        <v>124</v>
      </c>
      <c r="F162" s="2"/>
      <c r="G162" s="2"/>
      <c r="H162" s="2"/>
      <c r="I162" s="2"/>
      <c r="J162" s="10">
        <v>1.7872669837036499</v>
      </c>
      <c r="K162" s="10">
        <v>1.3157264329427201</v>
      </c>
      <c r="L162" s="10">
        <v>1.8831712693724101</v>
      </c>
      <c r="M162" s="10">
        <v>0</v>
      </c>
      <c r="N162" s="10">
        <v>0</v>
      </c>
      <c r="O162" s="10">
        <v>1.6631751025456043</v>
      </c>
      <c r="P162" s="10">
        <v>0</v>
      </c>
      <c r="Q162" s="10">
        <v>2.0982209905227758</v>
      </c>
      <c r="R162" s="10">
        <v>0</v>
      </c>
      <c r="S162" s="10">
        <v>0</v>
      </c>
      <c r="T162" s="10">
        <v>7.4781733948324422E-2</v>
      </c>
      <c r="U162" s="10">
        <v>-0.41784069798328921</v>
      </c>
      <c r="V162" s="10">
        <v>1.0539521616886E-2</v>
      </c>
      <c r="W162" s="10">
        <v>0.16043693996776798</v>
      </c>
      <c r="X162" s="10">
        <v>-0.71067449079926992</v>
      </c>
      <c r="Y162" s="10">
        <v>8.2877036227789747E-3</v>
      </c>
      <c r="Z162" s="10">
        <v>5.6651818394199971E-3</v>
      </c>
      <c r="AA162" s="10">
        <v>7.8957522976578987E-2</v>
      </c>
      <c r="AB162" s="10">
        <v>0.20288357333622101</v>
      </c>
      <c r="AC162" s="10">
        <v>9.9974502637596108E-2</v>
      </c>
      <c r="AD162" s="10">
        <v>7.3116571284143339E-3</v>
      </c>
      <c r="AE162" s="10">
        <v>0</v>
      </c>
      <c r="AF162" s="10">
        <v>0</v>
      </c>
      <c r="AG162" s="10">
        <v>6.852157730108388E-17</v>
      </c>
      <c r="AH162" s="10">
        <v>3.2862601528904632E-20</v>
      </c>
      <c r="AI162" s="10">
        <v>0</v>
      </c>
      <c r="AJ162" s="10">
        <v>1.8189894035458564E-18</v>
      </c>
      <c r="AK162" s="10">
        <v>0</v>
      </c>
      <c r="AL162" s="10">
        <v>-2.7284841053187852E-18</v>
      </c>
      <c r="AM162" s="10">
        <v>0</v>
      </c>
      <c r="AN162" s="2"/>
      <c r="AO162" s="2"/>
      <c r="AP162" s="54">
        <v>2.7284841053187852E-18</v>
      </c>
      <c r="AQ162" s="55">
        <v>1</v>
      </c>
      <c r="AR162" s="2"/>
      <c r="AS162" s="2"/>
      <c r="AT162" s="55">
        <v>0</v>
      </c>
      <c r="AU162" s="55">
        <v>-2.3831046933550799E-19</v>
      </c>
      <c r="AV162" s="55">
        <v>0</v>
      </c>
      <c r="AW162" s="2"/>
      <c r="AX162" s="2"/>
      <c r="AY162" s="56">
        <v>2.3831046933550799E-19</v>
      </c>
      <c r="AZ162" s="57">
        <v>1</v>
      </c>
      <c r="BA162" s="2"/>
      <c r="BB162" s="2"/>
      <c r="BC162" s="27">
        <v>0</v>
      </c>
      <c r="BD162" s="27">
        <v>-2.9275580529171514E-15</v>
      </c>
      <c r="BE162" s="27">
        <v>0</v>
      </c>
      <c r="BF162" s="2"/>
      <c r="BG162" s="2"/>
      <c r="BH162" s="58">
        <v>2.9275580529171514E-15</v>
      </c>
      <c r="BI162" s="59">
        <v>1</v>
      </c>
      <c r="BJ162" s="2"/>
      <c r="BK162" s="2"/>
    </row>
    <row r="163" spans="1:63" ht="4.05" customHeight="1" x14ac:dyDescent="0.3">
      <c r="A163" s="1"/>
      <c r="B163" s="2"/>
      <c r="C163" s="2"/>
      <c r="D163" s="2"/>
      <c r="E163" s="60"/>
      <c r="F163" s="2"/>
      <c r="G163" s="2"/>
      <c r="H163" s="2"/>
      <c r="I163" s="2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2"/>
      <c r="AO163" s="2"/>
      <c r="AP163" s="54"/>
      <c r="AQ163" s="55"/>
      <c r="AR163" s="2"/>
      <c r="AS163" s="2"/>
      <c r="AT163" s="55"/>
      <c r="AU163" s="55"/>
      <c r="AV163" s="55"/>
      <c r="AW163" s="2"/>
      <c r="AX163" s="2"/>
      <c r="AY163" s="56"/>
      <c r="AZ163" s="57"/>
      <c r="BA163" s="2"/>
      <c r="BB163" s="2"/>
      <c r="BC163" s="27"/>
      <c r="BD163" s="27"/>
      <c r="BE163" s="27"/>
      <c r="BF163" s="2"/>
      <c r="BG163" s="2"/>
      <c r="BH163" s="58"/>
      <c r="BI163" s="59"/>
      <c r="BJ163" s="2"/>
      <c r="BK163" s="2"/>
    </row>
    <row r="164" spans="1:63" x14ac:dyDescent="0.3">
      <c r="A164" s="1"/>
      <c r="B164" s="2"/>
      <c r="C164" s="201" t="s">
        <v>22</v>
      </c>
      <c r="D164" s="202" t="s">
        <v>125</v>
      </c>
      <c r="E164" s="202"/>
      <c r="F164" s="202"/>
      <c r="G164" s="202"/>
      <c r="H164" s="202"/>
      <c r="I164" s="202"/>
      <c r="J164" s="203">
        <v>-5.4378184451590563</v>
      </c>
      <c r="K164" s="203">
        <v>-5.1207677357149475</v>
      </c>
      <c r="L164" s="203">
        <v>-4.227355982027059</v>
      </c>
      <c r="M164" s="203">
        <v>-4.8469339027114486</v>
      </c>
      <c r="N164" s="203">
        <v>-4.9975709393735528</v>
      </c>
      <c r="O164" s="203">
        <v>-4.8448436987109549</v>
      </c>
      <c r="P164" s="203">
        <v>-6.0597123516785372</v>
      </c>
      <c r="Q164" s="203">
        <v>-8.6334619737169422</v>
      </c>
      <c r="R164" s="203">
        <v>-3.9342784764299767</v>
      </c>
      <c r="S164" s="203">
        <v>-3.0083477011237778</v>
      </c>
      <c r="T164" s="203">
        <v>-3.3244715233274422</v>
      </c>
      <c r="U164" s="203">
        <v>-3.4030097985131595</v>
      </c>
      <c r="V164" s="203">
        <v>-3.8657832576685216</v>
      </c>
      <c r="W164" s="203">
        <v>-6.0938296177590994</v>
      </c>
      <c r="X164" s="203">
        <v>-1.4867801733758368</v>
      </c>
      <c r="Y164" s="203">
        <v>-1.3382576881044477</v>
      </c>
      <c r="Z164" s="203">
        <v>-1.2636289975784205</v>
      </c>
      <c r="AA164" s="203">
        <v>-0.8619217671273276</v>
      </c>
      <c r="AB164" s="203">
        <v>-1.2218806837858254</v>
      </c>
      <c r="AC164" s="203">
        <v>-0.89611638132128613</v>
      </c>
      <c r="AD164" s="203">
        <v>-0.99780089620727352</v>
      </c>
      <c r="AE164" s="203">
        <v>-0.86736825807758478</v>
      </c>
      <c r="AF164" s="203">
        <v>-0.59300390549834936</v>
      </c>
      <c r="AG164" s="203">
        <v>-0.66999919023437604</v>
      </c>
      <c r="AH164" s="203">
        <v>-0.89953476230221885</v>
      </c>
      <c r="AI164" s="203">
        <v>-1.0574268563813871</v>
      </c>
      <c r="AJ164" s="203">
        <v>-0.94866298296361606</v>
      </c>
      <c r="AK164" s="203">
        <v>-0.57418126686396997</v>
      </c>
      <c r="AL164" s="203">
        <v>-0.97225844348482493</v>
      </c>
      <c r="AM164" s="203">
        <v>-0.99678140458385056</v>
      </c>
      <c r="AN164" s="2"/>
      <c r="AO164" s="2"/>
      <c r="AP164" s="204">
        <v>-2.4522961099025631E-2</v>
      </c>
      <c r="AQ164" s="205">
        <v>-2.5222677430425819E-2</v>
      </c>
      <c r="AR164" s="2"/>
      <c r="AS164" s="2"/>
      <c r="AT164" s="206">
        <v>-5.3533610307405673E-2</v>
      </c>
      <c r="AU164" s="207">
        <v>-8.4918715681947601E-2</v>
      </c>
      <c r="AV164" s="205">
        <v>-9.4175687591020615E-2</v>
      </c>
      <c r="AW164" s="2"/>
      <c r="AX164" s="2"/>
      <c r="AY164" s="208">
        <v>-9.256971909073014E-3</v>
      </c>
      <c r="AZ164" s="209">
        <v>-0.10900979642395725</v>
      </c>
      <c r="BA164" s="2"/>
      <c r="BB164" s="2"/>
      <c r="BC164" s="210">
        <v>-648.06012061396166</v>
      </c>
      <c r="BD164" s="211">
        <v>-1043.1957548120438</v>
      </c>
      <c r="BE164" s="212">
        <v>-1172.6840053927654</v>
      </c>
      <c r="BF164" s="2"/>
      <c r="BG164" s="2"/>
      <c r="BH164" s="213">
        <v>-129.48825058072157</v>
      </c>
      <c r="BI164" s="214">
        <v>-0.12412651219430232</v>
      </c>
      <c r="BJ164" s="2"/>
      <c r="BK164" s="2"/>
    </row>
    <row r="165" spans="1:63" ht="4.0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2"/>
      <c r="AO165" s="2"/>
      <c r="AP165" s="54"/>
      <c r="AQ165" s="55"/>
      <c r="AR165" s="2"/>
      <c r="AS165" s="2"/>
      <c r="AT165" s="55"/>
      <c r="AU165" s="55"/>
      <c r="AV165" s="55"/>
      <c r="AW165" s="2"/>
      <c r="AX165" s="2"/>
      <c r="AY165" s="56"/>
      <c r="AZ165" s="57"/>
      <c r="BA165" s="2"/>
      <c r="BB165" s="2"/>
      <c r="BC165" s="27"/>
      <c r="BD165" s="27"/>
      <c r="BE165" s="27"/>
      <c r="BF165" s="2"/>
      <c r="BG165" s="2"/>
      <c r="BH165" s="58"/>
      <c r="BI165" s="59"/>
      <c r="BJ165" s="2"/>
      <c r="BK165" s="2"/>
    </row>
    <row r="166" spans="1:63" x14ac:dyDescent="0.3">
      <c r="A166" s="1"/>
      <c r="B166" s="2"/>
      <c r="C166" s="2" t="s">
        <v>38</v>
      </c>
      <c r="D166" s="2" t="s">
        <v>126</v>
      </c>
      <c r="E166" s="2"/>
      <c r="F166" s="2"/>
      <c r="G166" s="2"/>
      <c r="H166" s="2"/>
      <c r="I166" s="2"/>
      <c r="J166" s="40">
        <v>-3.4187539466201081E-2</v>
      </c>
      <c r="K166" s="40">
        <v>5.6458460588042193E-2</v>
      </c>
      <c r="L166" s="40">
        <v>-0.1111135932944608</v>
      </c>
      <c r="M166" s="40">
        <v>-7.1899234144395807E-2</v>
      </c>
      <c r="N166" s="40">
        <v>-9.0674455342068999E-2</v>
      </c>
      <c r="O166" s="40">
        <v>5.6200449345563203E-2</v>
      </c>
      <c r="P166" s="40">
        <v>-2.1138342919063191E-2</v>
      </c>
      <c r="Q166" s="40">
        <v>-1.3577811066951884E-2</v>
      </c>
      <c r="R166" s="40">
        <v>-5.8490718647632722E-3</v>
      </c>
      <c r="S166" s="40">
        <v>-7.7726066603460375E-2</v>
      </c>
      <c r="T166" s="40">
        <v>-7.7119747744806372E-2</v>
      </c>
      <c r="U166" s="40">
        <v>-1.7127247093438769E-2</v>
      </c>
      <c r="V166" s="40">
        <v>-5.5536734444399227E-3</v>
      </c>
      <c r="W166" s="40">
        <v>0</v>
      </c>
      <c r="X166" s="40">
        <v>-2.0046956835831665E-3</v>
      </c>
      <c r="Y166" s="40">
        <v>-2.699845685635693E-2</v>
      </c>
      <c r="Z166" s="40">
        <v>-9.0957966669262518E-3</v>
      </c>
      <c r="AA166" s="40">
        <v>-9.3587663059590855E-3</v>
      </c>
      <c r="AB166" s="40">
        <v>-2.6715583946874535E-2</v>
      </c>
      <c r="AC166" s="40">
        <v>-2.1394807626523644E-2</v>
      </c>
      <c r="AD166" s="40">
        <v>-1.3449838421404212E-2</v>
      </c>
      <c r="AE166" s="40">
        <v>-2.7220735720511594E-2</v>
      </c>
      <c r="AF166" s="40">
        <v>1.8080068876422106E-7</v>
      </c>
      <c r="AG166" s="40">
        <v>-1.8418742628751147E-2</v>
      </c>
      <c r="AH166" s="40">
        <v>-1.2293363624303535E-3</v>
      </c>
      <c r="AI166" s="40">
        <v>-1.127063392981E-2</v>
      </c>
      <c r="AJ166" s="40">
        <v>-4.0003950381679414E-2</v>
      </c>
      <c r="AK166" s="40">
        <v>-4.1877061285190594E-2</v>
      </c>
      <c r="AL166" s="40">
        <v>-1.1487825872226364E-2</v>
      </c>
      <c r="AM166" s="40">
        <v>-1.1506420760096748E-2</v>
      </c>
      <c r="AN166" s="2"/>
      <c r="AO166" s="2"/>
      <c r="AP166" s="54">
        <v>-1.8594887870383367E-5</v>
      </c>
      <c r="AQ166" s="55">
        <v>-1.6186603172093207E-3</v>
      </c>
      <c r="AR166" s="2"/>
      <c r="AS166" s="2"/>
      <c r="AT166" s="55">
        <v>-3.9043946729663214E-3</v>
      </c>
      <c r="AU166" s="55">
        <v>-1.0033663637322152E-3</v>
      </c>
      <c r="AV166" s="55">
        <v>-1.0871240994369386E-3</v>
      </c>
      <c r="AW166" s="2"/>
      <c r="AX166" s="2"/>
      <c r="AY166" s="56">
        <v>-8.375773570472333E-5</v>
      </c>
      <c r="AZ166" s="57">
        <v>-8.3476722692965535E-2</v>
      </c>
      <c r="BA166" s="2"/>
      <c r="BB166" s="2"/>
      <c r="BC166" s="27">
        <v>-47.26530619096004</v>
      </c>
      <c r="BD166" s="27">
        <v>-12.325993425135584</v>
      </c>
      <c r="BE166" s="27">
        <v>-13.53696560011382</v>
      </c>
      <c r="BF166" s="2"/>
      <c r="BG166" s="2"/>
      <c r="BH166" s="58">
        <v>-1.2109721749782363</v>
      </c>
      <c r="BI166" s="59">
        <v>-9.8245401665457713E-2</v>
      </c>
      <c r="BJ166" s="2"/>
      <c r="BK166" s="2"/>
    </row>
    <row r="167" spans="1:63" x14ac:dyDescent="0.3">
      <c r="A167" s="1"/>
      <c r="B167" s="2"/>
      <c r="C167" s="2"/>
      <c r="D167" s="2"/>
      <c r="E167" s="173" t="s">
        <v>127</v>
      </c>
      <c r="F167" s="2"/>
      <c r="G167" s="2"/>
      <c r="H167" s="2"/>
      <c r="I167" s="2"/>
      <c r="J167" s="10">
        <v>-3.432106367540514E-3</v>
      </c>
      <c r="K167" s="10">
        <v>-4.4607729878955268E-2</v>
      </c>
      <c r="L167" s="10">
        <v>-5.0812296685591674E-2</v>
      </c>
      <c r="M167" s="10">
        <v>-7.1859772636619079E-3</v>
      </c>
      <c r="N167" s="10">
        <v>-4.7773012300023829E-2</v>
      </c>
      <c r="O167" s="10">
        <v>-9.8938472637324915E-4</v>
      </c>
      <c r="P167" s="10">
        <v>-2.2430607651914292E-3</v>
      </c>
      <c r="Q167" s="10">
        <v>-2.5476408845407639E-3</v>
      </c>
      <c r="R167" s="10">
        <v>-5.8490718647632722E-3</v>
      </c>
      <c r="S167" s="10">
        <v>-3.1745782965947628E-2</v>
      </c>
      <c r="T167" s="10">
        <v>-7.6650928609331453E-2</v>
      </c>
      <c r="U167" s="10">
        <v>-5.3646227089758636E-3</v>
      </c>
      <c r="V167" s="10">
        <v>-1.2224440731836519E-3</v>
      </c>
      <c r="W167" s="10">
        <v>0</v>
      </c>
      <c r="X167" s="10">
        <v>0</v>
      </c>
      <c r="Y167" s="10">
        <v>-1.0282851791880449E-2</v>
      </c>
      <c r="Z167" s="10">
        <v>-2.1987033720115307E-3</v>
      </c>
      <c r="AA167" s="10">
        <v>-3.3353098132226505E-4</v>
      </c>
      <c r="AB167" s="10">
        <v>-1.1287128266204698E-2</v>
      </c>
      <c r="AC167" s="10">
        <v>-1.2388862682966399E-2</v>
      </c>
      <c r="AD167" s="10">
        <v>-5.3257749453882453E-3</v>
      </c>
      <c r="AE167" s="10">
        <v>-1.5658396926196694E-2</v>
      </c>
      <c r="AF167" s="10">
        <v>0</v>
      </c>
      <c r="AG167" s="10">
        <v>-1.7404622592058709E-2</v>
      </c>
      <c r="AH167" s="10">
        <v>-8.2913239586097096E-4</v>
      </c>
      <c r="AI167" s="10">
        <v>-1.127063392981E-2</v>
      </c>
      <c r="AJ167" s="10">
        <v>-3.7618454198473303E-2</v>
      </c>
      <c r="AK167" s="10">
        <v>-2.9772198588918893E-2</v>
      </c>
      <c r="AL167" s="10">
        <v>-1.0567917239919594E-2</v>
      </c>
      <c r="AM167" s="10">
        <v>-3.8227397408597263E-3</v>
      </c>
      <c r="AN167" s="2"/>
      <c r="AO167" s="2"/>
      <c r="AP167" s="54">
        <v>6.7451774990598679E-3</v>
      </c>
      <c r="AQ167" s="55">
        <v>0.63826933405386777</v>
      </c>
      <c r="AR167" s="2"/>
      <c r="AS167" s="2"/>
      <c r="AT167" s="55">
        <v>-2.7758015965217292E-3</v>
      </c>
      <c r="AU167" s="55">
        <v>-9.2301997011259829E-4</v>
      </c>
      <c r="AV167" s="55">
        <v>-3.6117160886171032E-4</v>
      </c>
      <c r="AW167" s="2"/>
      <c r="AX167" s="2"/>
      <c r="AY167" s="56">
        <v>5.6184836125088792E-4</v>
      </c>
      <c r="AZ167" s="57">
        <v>0.60870661463841202</v>
      </c>
      <c r="BA167" s="2"/>
      <c r="BB167" s="2"/>
      <c r="BC167" s="27">
        <v>-33.602932944603715</v>
      </c>
      <c r="BD167" s="27">
        <v>-11.338966995621883</v>
      </c>
      <c r="BE167" s="27">
        <v>-4.4973408715996781</v>
      </c>
      <c r="BF167" s="2"/>
      <c r="BG167" s="2"/>
      <c r="BH167" s="58">
        <v>6.8416261240222047</v>
      </c>
      <c r="BI167" s="59">
        <v>0.60337296392729978</v>
      </c>
      <c r="BJ167" s="2"/>
      <c r="BK167" s="2"/>
    </row>
    <row r="168" spans="1:63" x14ac:dyDescent="0.3">
      <c r="A168" s="1"/>
      <c r="B168" s="2"/>
      <c r="C168" s="2"/>
      <c r="D168" s="2"/>
      <c r="E168" s="173" t="s">
        <v>128</v>
      </c>
      <c r="F168" s="2"/>
      <c r="G168" s="2"/>
      <c r="H168" s="2"/>
      <c r="I168" s="2"/>
      <c r="J168" s="10">
        <v>-0.11724378640205518</v>
      </c>
      <c r="K168" s="10">
        <v>8.5864257997258636E-2</v>
      </c>
      <c r="L168" s="10">
        <v>-1.9016456958723255E-3</v>
      </c>
      <c r="M168" s="10">
        <v>-2.7279617072197906E-3</v>
      </c>
      <c r="N168" s="10">
        <v>1.5103706085698203E-2</v>
      </c>
      <c r="O168" s="10">
        <v>-1.7094185303514395E-2</v>
      </c>
      <c r="P168" s="10">
        <v>-7.2374656164040929E-3</v>
      </c>
      <c r="Q168" s="10">
        <v>0</v>
      </c>
      <c r="R168" s="10">
        <v>0</v>
      </c>
      <c r="S168" s="10">
        <v>-4.5980283637512755E-2</v>
      </c>
      <c r="T168" s="10">
        <v>-4.6881913547491827E-4</v>
      </c>
      <c r="U168" s="10">
        <v>0</v>
      </c>
      <c r="V168" s="10">
        <v>0</v>
      </c>
      <c r="W168" s="10">
        <v>0</v>
      </c>
      <c r="X168" s="10">
        <v>0</v>
      </c>
      <c r="Y168" s="10">
        <v>-1.237577791217152E-2</v>
      </c>
      <c r="Z168" s="10">
        <v>-3.9767599875399108E-3</v>
      </c>
      <c r="AA168" s="10">
        <v>-2.5399106878149988E-3</v>
      </c>
      <c r="AB168" s="10">
        <v>-9.1125902266493385E-3</v>
      </c>
      <c r="AC168" s="10">
        <v>-9.0411392974812377E-4</v>
      </c>
      <c r="AD168" s="10">
        <v>0</v>
      </c>
      <c r="AE168" s="10">
        <v>0</v>
      </c>
      <c r="AF168" s="10">
        <v>1.8080068876422106E-7</v>
      </c>
      <c r="AG168" s="10">
        <v>-5.4776569256978144E-4</v>
      </c>
      <c r="AH168" s="10">
        <v>-4.1456619793048602E-4</v>
      </c>
      <c r="AI168" s="10">
        <v>0</v>
      </c>
      <c r="AJ168" s="10">
        <v>-2.3854961832061095E-3</v>
      </c>
      <c r="AK168" s="10">
        <v>0</v>
      </c>
      <c r="AL168" s="10">
        <v>-9.1990863230676997E-4</v>
      </c>
      <c r="AM168" s="10">
        <v>0</v>
      </c>
      <c r="AN168" s="2"/>
      <c r="AO168" s="2"/>
      <c r="AP168" s="54">
        <v>9.1990863230676997E-4</v>
      </c>
      <c r="AQ168" s="55">
        <v>1</v>
      </c>
      <c r="AR168" s="2"/>
      <c r="AS168" s="2"/>
      <c r="AT168" s="55">
        <v>0</v>
      </c>
      <c r="AU168" s="55">
        <v>-8.0346393619616982E-5</v>
      </c>
      <c r="AV168" s="55">
        <v>0</v>
      </c>
      <c r="AW168" s="2"/>
      <c r="AX168" s="2"/>
      <c r="AY168" s="56">
        <v>8.0346393619616982E-5</v>
      </c>
      <c r="AZ168" s="57">
        <v>1</v>
      </c>
      <c r="BA168" s="2"/>
      <c r="BB168" s="2"/>
      <c r="BC168" s="27">
        <v>0</v>
      </c>
      <c r="BD168" s="27">
        <v>-0.98702642951370168</v>
      </c>
      <c r="BE168" s="27">
        <v>0</v>
      </c>
      <c r="BF168" s="2"/>
      <c r="BG168" s="2"/>
      <c r="BH168" s="58">
        <v>0.98702642951370168</v>
      </c>
      <c r="BI168" s="59">
        <v>1</v>
      </c>
      <c r="BJ168" s="2"/>
      <c r="BK168" s="2"/>
    </row>
    <row r="169" spans="1:63" x14ac:dyDescent="0.3">
      <c r="A169" s="1"/>
      <c r="B169" s="2"/>
      <c r="C169" s="2"/>
      <c r="D169" s="2"/>
      <c r="E169" s="173" t="s">
        <v>129</v>
      </c>
      <c r="F169" s="2"/>
      <c r="G169" s="2"/>
      <c r="H169" s="2"/>
      <c r="I169" s="2"/>
      <c r="J169" s="10">
        <v>0.10555938462141866</v>
      </c>
      <c r="K169" s="10">
        <v>2.4953614934651272E-2</v>
      </c>
      <c r="L169" s="10">
        <v>-7.3530535522479679E-3</v>
      </c>
      <c r="M169" s="10">
        <v>-2.8545275229357764E-2</v>
      </c>
      <c r="N169" s="10">
        <v>-3.9189362086984481E-2</v>
      </c>
      <c r="O169" s="10">
        <v>8.9606715448830199E-2</v>
      </c>
      <c r="P169" s="10">
        <v>-6.5183379178127554E-3</v>
      </c>
      <c r="Q169" s="10">
        <v>0</v>
      </c>
      <c r="R169" s="10">
        <v>0</v>
      </c>
      <c r="S169" s="10">
        <v>0</v>
      </c>
      <c r="T169" s="10">
        <v>0</v>
      </c>
      <c r="U169" s="10">
        <v>-1.1762624384462905E-2</v>
      </c>
      <c r="V169" s="10">
        <v>-4.3312293712562712E-3</v>
      </c>
      <c r="W169" s="10">
        <v>0</v>
      </c>
      <c r="X169" s="10">
        <v>-2.0046956835831665E-3</v>
      </c>
      <c r="Y169" s="10">
        <v>-4.3807331395462421E-4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-1.15623387943149E-2</v>
      </c>
      <c r="AF169" s="10">
        <v>0</v>
      </c>
      <c r="AG169" s="10">
        <v>-4.6635434412265614E-4</v>
      </c>
      <c r="AH169" s="10">
        <v>1.4362231361103699E-5</v>
      </c>
      <c r="AI169" s="10">
        <v>0</v>
      </c>
      <c r="AJ169" s="10">
        <v>0</v>
      </c>
      <c r="AK169" s="10">
        <v>-1.2104862696271703E-2</v>
      </c>
      <c r="AL169" s="10">
        <v>0</v>
      </c>
      <c r="AM169" s="10">
        <v>-7.6836810192370212E-3</v>
      </c>
      <c r="AN169" s="2"/>
      <c r="AO169" s="2"/>
      <c r="AP169" s="54">
        <v>-7.6836810192370212E-3</v>
      </c>
      <c r="AQ169" s="55">
        <v>0</v>
      </c>
      <c r="AR169" s="2"/>
      <c r="AS169" s="2"/>
      <c r="AT169" s="55">
        <v>-1.1285930764445922E-3</v>
      </c>
      <c r="AU169" s="55">
        <v>0</v>
      </c>
      <c r="AV169" s="55">
        <v>-7.2595249057522831E-4</v>
      </c>
      <c r="AW169" s="2"/>
      <c r="AX169" s="2"/>
      <c r="AY169" s="56">
        <v>-7.2595249057522831E-4</v>
      </c>
      <c r="AZ169" s="57">
        <v>0</v>
      </c>
      <c r="BA169" s="2"/>
      <c r="BB169" s="2"/>
      <c r="BC169" s="27">
        <v>-13.662373246356324</v>
      </c>
      <c r="BD169" s="27">
        <v>0</v>
      </c>
      <c r="BE169" s="27">
        <v>-9.0396247285141413</v>
      </c>
      <c r="BF169" s="2"/>
      <c r="BG169" s="2"/>
      <c r="BH169" s="58">
        <v>-9.0396247285141413</v>
      </c>
      <c r="BI169" s="59">
        <v>0</v>
      </c>
      <c r="BJ169" s="2"/>
      <c r="BK169" s="2"/>
    </row>
    <row r="170" spans="1:63" x14ac:dyDescent="0.3">
      <c r="A170" s="1"/>
      <c r="B170" s="2"/>
      <c r="C170" s="2"/>
      <c r="D170" s="2"/>
      <c r="E170" s="173" t="s">
        <v>130</v>
      </c>
      <c r="F170" s="2"/>
      <c r="G170" s="2"/>
      <c r="H170" s="2"/>
      <c r="I170" s="2"/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2"/>
      <c r="AO170" s="2"/>
      <c r="AP170" s="54">
        <v>0</v>
      </c>
      <c r="AQ170" s="55">
        <v>0</v>
      </c>
      <c r="AR170" s="2"/>
      <c r="AS170" s="2"/>
      <c r="AT170" s="55">
        <v>0</v>
      </c>
      <c r="AU170" s="55">
        <v>0</v>
      </c>
      <c r="AV170" s="55">
        <v>0</v>
      </c>
      <c r="AW170" s="2"/>
      <c r="AX170" s="2"/>
      <c r="AY170" s="56">
        <v>0</v>
      </c>
      <c r="AZ170" s="57">
        <v>0</v>
      </c>
      <c r="BA170" s="2"/>
      <c r="BB170" s="2"/>
      <c r="BC170" s="27">
        <v>0</v>
      </c>
      <c r="BD170" s="27">
        <v>0</v>
      </c>
      <c r="BE170" s="27">
        <v>0</v>
      </c>
      <c r="BF170" s="2"/>
      <c r="BG170" s="2"/>
      <c r="BH170" s="58">
        <v>0</v>
      </c>
      <c r="BI170" s="59">
        <v>0</v>
      </c>
      <c r="BJ170" s="2"/>
      <c r="BK170" s="2"/>
    </row>
    <row r="171" spans="1:63" x14ac:dyDescent="0.3">
      <c r="A171" s="1"/>
      <c r="B171" s="2"/>
      <c r="C171" s="2"/>
      <c r="D171" s="2"/>
      <c r="E171" s="173" t="s">
        <v>131</v>
      </c>
      <c r="F171" s="2"/>
      <c r="G171" s="2"/>
      <c r="H171" s="2"/>
      <c r="I171" s="2"/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2"/>
      <c r="AO171" s="2"/>
      <c r="AP171" s="54">
        <v>0</v>
      </c>
      <c r="AQ171" s="55">
        <v>0</v>
      </c>
      <c r="AR171" s="2"/>
      <c r="AS171" s="2"/>
      <c r="AT171" s="55">
        <v>0</v>
      </c>
      <c r="AU171" s="55">
        <v>0</v>
      </c>
      <c r="AV171" s="55">
        <v>0</v>
      </c>
      <c r="AW171" s="2"/>
      <c r="AX171" s="2"/>
      <c r="AY171" s="56">
        <v>0</v>
      </c>
      <c r="AZ171" s="57">
        <v>0</v>
      </c>
      <c r="BA171" s="2"/>
      <c r="BB171" s="2"/>
      <c r="BC171" s="27">
        <v>0</v>
      </c>
      <c r="BD171" s="27">
        <v>0</v>
      </c>
      <c r="BE171" s="27">
        <v>0</v>
      </c>
      <c r="BF171" s="2"/>
      <c r="BG171" s="2"/>
      <c r="BH171" s="58">
        <v>0</v>
      </c>
      <c r="BI171" s="59">
        <v>0</v>
      </c>
      <c r="BJ171" s="2"/>
      <c r="BK171" s="2"/>
    </row>
    <row r="172" spans="1:63" x14ac:dyDescent="0.3">
      <c r="A172" s="1"/>
      <c r="B172" s="2"/>
      <c r="C172" s="2"/>
      <c r="D172" s="2"/>
      <c r="E172" s="173" t="s">
        <v>132</v>
      </c>
      <c r="F172" s="2"/>
      <c r="G172" s="2"/>
      <c r="H172" s="2"/>
      <c r="I172" s="2"/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2"/>
      <c r="AO172" s="2"/>
      <c r="AP172" s="54">
        <v>0</v>
      </c>
      <c r="AQ172" s="55">
        <v>0</v>
      </c>
      <c r="AR172" s="2"/>
      <c r="AS172" s="2"/>
      <c r="AT172" s="55">
        <v>0</v>
      </c>
      <c r="AU172" s="55">
        <v>0</v>
      </c>
      <c r="AV172" s="55">
        <v>0</v>
      </c>
      <c r="AW172" s="2"/>
      <c r="AX172" s="2"/>
      <c r="AY172" s="56">
        <v>0</v>
      </c>
      <c r="AZ172" s="57">
        <v>0</v>
      </c>
      <c r="BA172" s="2"/>
      <c r="BB172" s="2"/>
      <c r="BC172" s="27">
        <v>0</v>
      </c>
      <c r="BD172" s="27">
        <v>0</v>
      </c>
      <c r="BE172" s="27">
        <v>0</v>
      </c>
      <c r="BF172" s="2"/>
      <c r="BG172" s="2"/>
      <c r="BH172" s="58">
        <v>0</v>
      </c>
      <c r="BI172" s="59">
        <v>0</v>
      </c>
      <c r="BJ172" s="2"/>
      <c r="BK172" s="2"/>
    </row>
    <row r="173" spans="1:63" x14ac:dyDescent="0.3">
      <c r="A173" s="1"/>
      <c r="B173" s="2"/>
      <c r="C173" s="2"/>
      <c r="D173" s="2"/>
      <c r="E173" s="173" t="s">
        <v>133</v>
      </c>
      <c r="F173" s="2"/>
      <c r="G173" s="2"/>
      <c r="H173" s="2"/>
      <c r="I173" s="2"/>
      <c r="J173" s="10">
        <v>-1.907103131802404E-2</v>
      </c>
      <c r="K173" s="10">
        <v>-9.7516824649124464E-3</v>
      </c>
      <c r="L173" s="10">
        <v>-5.1046597360748826E-2</v>
      </c>
      <c r="M173" s="10">
        <v>-3.3440019944156352E-2</v>
      </c>
      <c r="N173" s="10">
        <v>-1.8815787040758897E-2</v>
      </c>
      <c r="O173" s="10">
        <v>-1.5322696073379355E-2</v>
      </c>
      <c r="P173" s="10">
        <v>-5.1394786196549136E-3</v>
      </c>
      <c r="Q173" s="10">
        <v>-1.103017018241112E-2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-3.9017538383503388E-3</v>
      </c>
      <c r="Z173" s="10">
        <v>-2.9203333073748103E-3</v>
      </c>
      <c r="AA173" s="10">
        <v>-6.4853246368218207E-3</v>
      </c>
      <c r="AB173" s="10">
        <v>-6.3158654540204986E-3</v>
      </c>
      <c r="AC173" s="10">
        <v>-8.1018310138091208E-3</v>
      </c>
      <c r="AD173" s="10">
        <v>-8.124063476015967E-3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2"/>
      <c r="AO173" s="2"/>
      <c r="AP173" s="54">
        <v>0</v>
      </c>
      <c r="AQ173" s="55">
        <v>0</v>
      </c>
      <c r="AR173" s="2"/>
      <c r="AS173" s="2"/>
      <c r="AT173" s="55">
        <v>0</v>
      </c>
      <c r="AU173" s="55">
        <v>0</v>
      </c>
      <c r="AV173" s="55">
        <v>0</v>
      </c>
      <c r="AW173" s="2"/>
      <c r="AX173" s="2"/>
      <c r="AY173" s="56">
        <v>0</v>
      </c>
      <c r="AZ173" s="57">
        <v>0</v>
      </c>
      <c r="BA173" s="2"/>
      <c r="BB173" s="2"/>
      <c r="BC173" s="27">
        <v>0</v>
      </c>
      <c r="BD173" s="27">
        <v>0</v>
      </c>
      <c r="BE173" s="27">
        <v>0</v>
      </c>
      <c r="BF173" s="2"/>
      <c r="BG173" s="2"/>
      <c r="BH173" s="58">
        <v>0</v>
      </c>
      <c r="BI173" s="59">
        <v>0</v>
      </c>
      <c r="BJ173" s="2"/>
      <c r="BK173" s="2"/>
    </row>
    <row r="174" spans="1:63" ht="10.25" customHeight="1" x14ac:dyDescent="0.3">
      <c r="A174" s="1"/>
      <c r="B174" s="2"/>
      <c r="C174" s="201" t="s">
        <v>22</v>
      </c>
      <c r="D174" s="215" t="s">
        <v>134</v>
      </c>
      <c r="E174" s="215"/>
      <c r="F174" s="215"/>
      <c r="G174" s="215"/>
      <c r="H174" s="215"/>
      <c r="I174" s="215"/>
      <c r="J174" s="216">
        <v>-5.4720059846252571</v>
      </c>
      <c r="K174" s="216">
        <v>-5.064309275126905</v>
      </c>
      <c r="L174" s="216">
        <v>-4.3384695753215201</v>
      </c>
      <c r="M174" s="216">
        <v>-4.9188331368558442</v>
      </c>
      <c r="N174" s="216">
        <v>-5.0882453947156217</v>
      </c>
      <c r="O174" s="216">
        <v>-4.7886432493653919</v>
      </c>
      <c r="P174" s="216">
        <v>-6.0808506945976006</v>
      </c>
      <c r="Q174" s="216">
        <v>-8.6470397847838942</v>
      </c>
      <c r="R174" s="216">
        <v>-3.9401275482947402</v>
      </c>
      <c r="S174" s="216">
        <v>-3.0860737677272381</v>
      </c>
      <c r="T174" s="216">
        <v>-3.4015912710722485</v>
      </c>
      <c r="U174" s="216">
        <v>-3.4201370456065985</v>
      </c>
      <c r="V174" s="216">
        <v>-3.8713369311129617</v>
      </c>
      <c r="W174" s="216">
        <v>-6.0938296177590994</v>
      </c>
      <c r="X174" s="216">
        <v>-1.4887848690594199</v>
      </c>
      <c r="Y174" s="216">
        <v>-1.3652561449608045</v>
      </c>
      <c r="Z174" s="216">
        <v>-1.2727247942453468</v>
      </c>
      <c r="AA174" s="216">
        <v>-0.87128053343328671</v>
      </c>
      <c r="AB174" s="216">
        <v>-1.2485962677326998</v>
      </c>
      <c r="AC174" s="216">
        <v>-0.91751118894780981</v>
      </c>
      <c r="AD174" s="216">
        <v>-1.0112507346286776</v>
      </c>
      <c r="AE174" s="216">
        <v>-0.89458899379809642</v>
      </c>
      <c r="AF174" s="216">
        <v>-0.59300372469766061</v>
      </c>
      <c r="AG174" s="216">
        <v>-0.68841793286312714</v>
      </c>
      <c r="AH174" s="216">
        <v>-0.90076409866464924</v>
      </c>
      <c r="AI174" s="216">
        <v>-1.0686974903111972</v>
      </c>
      <c r="AJ174" s="216">
        <v>-0.98866693334529543</v>
      </c>
      <c r="AK174" s="216">
        <v>-0.61605832814916062</v>
      </c>
      <c r="AL174" s="216">
        <v>-0.98374626935705134</v>
      </c>
      <c r="AM174" s="216">
        <v>-1.0082878253439473</v>
      </c>
      <c r="AN174" s="2"/>
      <c r="AO174" s="2"/>
      <c r="AP174" s="204">
        <v>-2.4541555986896002E-2</v>
      </c>
      <c r="AQ174" s="205">
        <v>-2.4947038429874471E-2</v>
      </c>
      <c r="AR174" s="2"/>
      <c r="AS174" s="2"/>
      <c r="AT174" s="206">
        <v>-5.7438004980371993E-2</v>
      </c>
      <c r="AU174" s="207">
        <v>-8.5922082045679818E-2</v>
      </c>
      <c r="AV174" s="205">
        <v>-9.5262811690457555E-2</v>
      </c>
      <c r="AW174" s="2"/>
      <c r="AX174" s="2"/>
      <c r="AY174" s="208">
        <v>-9.3407296447777372E-3</v>
      </c>
      <c r="AZ174" s="209">
        <v>-0.10871163061216102</v>
      </c>
      <c r="BA174" s="2"/>
      <c r="BB174" s="2"/>
      <c r="BC174" s="210">
        <v>-695.32542680492168</v>
      </c>
      <c r="BD174" s="211">
        <v>-1055.5217482371795</v>
      </c>
      <c r="BE174" s="212">
        <v>-1186.2209709928791</v>
      </c>
      <c r="BF174" s="2"/>
      <c r="BG174" s="2"/>
      <c r="BH174" s="213">
        <v>-130.69922275569957</v>
      </c>
      <c r="BI174" s="214">
        <v>-0.12382428213722696</v>
      </c>
      <c r="BJ174" s="2"/>
      <c r="BK174" s="2"/>
    </row>
    <row r="175" spans="1:63" ht="4.0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2"/>
      <c r="AO175" s="2"/>
      <c r="AP175" s="40"/>
      <c r="AQ175" s="55"/>
      <c r="AR175" s="2"/>
      <c r="AS175" s="2"/>
      <c r="AT175" s="55"/>
      <c r="AU175" s="55"/>
      <c r="AV175" s="55"/>
      <c r="AW175" s="2"/>
      <c r="AX175" s="2"/>
      <c r="AY175" s="56"/>
      <c r="AZ175" s="57"/>
      <c r="BA175" s="2"/>
      <c r="BB175" s="2"/>
      <c r="BC175" s="27"/>
      <c r="BD175" s="27"/>
      <c r="BE175" s="27"/>
      <c r="BF175" s="2"/>
      <c r="BG175" s="2"/>
      <c r="BH175" s="58"/>
      <c r="BI175" s="59"/>
      <c r="BJ175" s="2"/>
      <c r="BK175" s="2"/>
    </row>
    <row r="176" spans="1:63" ht="10.25" customHeight="1" x14ac:dyDescent="0.3">
      <c r="A176" s="1"/>
      <c r="B176" s="2"/>
      <c r="C176" s="218" t="s">
        <v>135</v>
      </c>
      <c r="D176" s="2"/>
      <c r="E176" s="2"/>
      <c r="F176" s="2"/>
      <c r="G176" s="2"/>
      <c r="H176" s="2"/>
      <c r="I176" s="2"/>
      <c r="J176" s="217">
        <v>0</v>
      </c>
      <c r="K176" s="217">
        <v>0</v>
      </c>
      <c r="L176" s="217">
        <v>0</v>
      </c>
      <c r="M176" s="217">
        <v>0</v>
      </c>
      <c r="N176" s="217">
        <v>0</v>
      </c>
      <c r="O176" s="217">
        <v>0</v>
      </c>
      <c r="P176" s="217">
        <v>0</v>
      </c>
      <c r="Q176" s="217">
        <v>0</v>
      </c>
      <c r="R176" s="217">
        <v>0</v>
      </c>
      <c r="S176" s="217">
        <v>0</v>
      </c>
      <c r="T176" s="217">
        <v>0</v>
      </c>
      <c r="U176" s="217">
        <v>0</v>
      </c>
      <c r="V176" s="217">
        <v>0</v>
      </c>
      <c r="W176" s="217">
        <v>0</v>
      </c>
      <c r="X176" s="217">
        <v>0</v>
      </c>
      <c r="Y176" s="217">
        <v>0</v>
      </c>
      <c r="Z176" s="217">
        <v>0</v>
      </c>
      <c r="AA176" s="217">
        <v>0</v>
      </c>
      <c r="AB176" s="217">
        <v>0</v>
      </c>
      <c r="AC176" s="217">
        <v>0</v>
      </c>
      <c r="AD176" s="217">
        <v>0</v>
      </c>
      <c r="AE176" s="217">
        <v>0</v>
      </c>
      <c r="AF176" s="217">
        <v>0</v>
      </c>
      <c r="AG176" s="217">
        <v>0</v>
      </c>
      <c r="AH176" s="217">
        <v>0</v>
      </c>
      <c r="AI176" s="217">
        <v>0</v>
      </c>
      <c r="AJ176" s="217">
        <v>0</v>
      </c>
      <c r="AK176" s="217">
        <v>0</v>
      </c>
      <c r="AL176" s="217">
        <v>0</v>
      </c>
      <c r="AM176" s="217">
        <v>0</v>
      </c>
      <c r="AN176" s="2"/>
      <c r="AO176" s="2"/>
      <c r="AP176" s="40"/>
      <c r="AQ176" s="55"/>
      <c r="AR176" s="2"/>
      <c r="AS176" s="2"/>
      <c r="AT176" s="55"/>
      <c r="AU176" s="55"/>
      <c r="AV176" s="55"/>
      <c r="AW176" s="2"/>
      <c r="AX176" s="2"/>
      <c r="AY176" s="56"/>
      <c r="AZ176" s="57"/>
      <c r="BA176" s="2"/>
      <c r="BB176" s="2"/>
      <c r="BC176" s="27"/>
      <c r="BD176" s="27"/>
      <c r="BE176" s="27"/>
      <c r="BF176" s="2"/>
      <c r="BG176" s="2"/>
      <c r="BH176" s="58"/>
      <c r="BI176" s="59"/>
      <c r="BJ176" s="2"/>
      <c r="BK176" s="2"/>
    </row>
    <row r="177" spans="1:63" ht="4.0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2"/>
      <c r="AO177" s="2"/>
      <c r="AP177" s="40"/>
      <c r="AQ177" s="55"/>
      <c r="AR177" s="2"/>
      <c r="AS177" s="2"/>
      <c r="AT177" s="55"/>
      <c r="AU177" s="55"/>
      <c r="AV177" s="55"/>
      <c r="AW177" s="2"/>
      <c r="AX177" s="2"/>
      <c r="AY177" s="56"/>
      <c r="AZ177" s="57"/>
      <c r="BA177" s="2"/>
      <c r="BB177" s="2"/>
      <c r="BC177" s="27"/>
      <c r="BD177" s="27"/>
      <c r="BE177" s="27"/>
      <c r="BF177" s="2"/>
      <c r="BG177" s="2"/>
      <c r="BH177" s="58"/>
      <c r="BI177" s="59"/>
      <c r="BJ177" s="2"/>
      <c r="BK177" s="2"/>
    </row>
    <row r="178" spans="1:63" ht="4.0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676"/>
      <c r="K178" s="676"/>
      <c r="L178" s="676"/>
      <c r="M178" s="676"/>
      <c r="N178" s="676"/>
      <c r="O178" s="676"/>
      <c r="P178" s="676"/>
      <c r="Q178" s="676"/>
      <c r="R178" s="676"/>
      <c r="S178" s="676"/>
      <c r="T178" s="676"/>
      <c r="U178" s="676"/>
      <c r="V178" s="676"/>
      <c r="W178" s="676"/>
      <c r="X178" s="676"/>
      <c r="Y178" s="676"/>
      <c r="Z178" s="676"/>
      <c r="AA178" s="676"/>
      <c r="AB178" s="676"/>
      <c r="AC178" s="676"/>
      <c r="AD178" s="676"/>
      <c r="AE178" s="676"/>
      <c r="AF178" s="676"/>
      <c r="AG178" s="676"/>
      <c r="AH178" s="676"/>
      <c r="AI178" s="676"/>
      <c r="AJ178" s="676"/>
      <c r="AK178" s="676"/>
      <c r="AL178" s="676"/>
      <c r="AM178" s="676"/>
      <c r="AN178" s="2"/>
      <c r="AO178" s="2"/>
      <c r="AP178" s="40"/>
      <c r="AQ178" s="55"/>
      <c r="AR178" s="2"/>
      <c r="AS178" s="2"/>
      <c r="AT178" s="55"/>
      <c r="AU178" s="55"/>
      <c r="AV178" s="55"/>
      <c r="AW178" s="2"/>
      <c r="AX178" s="2"/>
      <c r="AY178" s="56"/>
      <c r="AZ178" s="57"/>
      <c r="BA178" s="2"/>
      <c r="BB178" s="2"/>
      <c r="BC178" s="27"/>
      <c r="BD178" s="27"/>
      <c r="BE178" s="27"/>
      <c r="BF178" s="2"/>
      <c r="BG178" s="2"/>
      <c r="BH178" s="58"/>
      <c r="BI178" s="59"/>
      <c r="BJ178" s="2"/>
      <c r="BK17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759C-B798-4BEF-B6B2-8A8D86093263}">
  <sheetPr>
    <tabColor theme="0"/>
  </sheetPr>
  <dimension ref="A3:BG159"/>
  <sheetViews>
    <sheetView topLeftCell="T127" zoomScaleNormal="100" workbookViewId="0">
      <selection activeCell="AF157" sqref="AF157"/>
    </sheetView>
  </sheetViews>
  <sheetFormatPr baseColWidth="10" defaultColWidth="0" defaultRowHeight="10.25" customHeight="1" zeroHeight="1" x14ac:dyDescent="0.3"/>
  <cols>
    <col min="1" max="2" width="0.9140625" style="233" customWidth="1"/>
    <col min="3" max="7" width="2.9140625" style="233" customWidth="1"/>
    <col min="8" max="8" width="68.6640625" style="233" customWidth="1"/>
    <col min="9" max="9" width="0.9140625" style="233" customWidth="1"/>
    <col min="10" max="28" width="9.58203125" style="233" customWidth="1"/>
    <col min="29" max="29" width="7.6640625" style="233" bestFit="1" customWidth="1"/>
    <col min="30" max="32" width="8.58203125" style="233" bestFit="1" customWidth="1"/>
    <col min="33" max="34" width="0.9140625" style="233" customWidth="1"/>
    <col min="35" max="36" width="9.08203125" style="233" customWidth="1"/>
    <col min="37" max="38" width="0.9140625" style="233" customWidth="1"/>
    <col min="39" max="41" width="9.58203125" style="233" customWidth="1"/>
    <col min="42" max="43" width="0.9140625" style="233" customWidth="1"/>
    <col min="44" max="45" width="9.58203125" style="233" customWidth="1"/>
    <col min="46" max="47" width="0.9140625" style="233" customWidth="1"/>
    <col min="48" max="50" width="9.58203125" style="233" customWidth="1"/>
    <col min="51" max="52" width="0.9140625" style="233" customWidth="1"/>
    <col min="53" max="54" width="9.58203125" style="233" customWidth="1"/>
    <col min="55" max="56" width="0.9140625" style="233" customWidth="1"/>
    <col min="57" max="59" width="0" style="233" hidden="1" customWidth="1"/>
    <col min="60" max="16384" width="9.08203125" style="233" hidden="1"/>
  </cols>
  <sheetData>
    <row r="3" spans="3:54" ht="10.15" x14ac:dyDescent="0.3">
      <c r="C3" s="450" t="s">
        <v>0</v>
      </c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2"/>
      <c r="P3" s="452"/>
      <c r="Q3" s="452"/>
      <c r="R3" s="452"/>
      <c r="S3" s="452"/>
      <c r="T3" s="452"/>
      <c r="U3" s="452"/>
      <c r="V3" s="452"/>
      <c r="W3" s="452"/>
      <c r="X3" s="452"/>
      <c r="Y3" s="452"/>
      <c r="Z3" s="452"/>
      <c r="AA3" s="452"/>
      <c r="AB3" s="232"/>
      <c r="AC3" s="232"/>
      <c r="AD3" s="232"/>
      <c r="AE3" s="232"/>
      <c r="AF3" s="232"/>
      <c r="AG3" s="451"/>
      <c r="AH3" s="451"/>
      <c r="AI3" s="451"/>
      <c r="AJ3" s="451"/>
      <c r="AK3" s="451"/>
      <c r="AL3" s="451"/>
      <c r="AM3" s="451"/>
      <c r="AN3" s="451"/>
      <c r="AO3" s="451"/>
      <c r="AP3" s="451"/>
      <c r="AQ3" s="451"/>
      <c r="AR3" s="451"/>
      <c r="AS3" s="451"/>
      <c r="AT3" s="451"/>
      <c r="AU3" s="451"/>
      <c r="AV3" s="451"/>
      <c r="AW3" s="451"/>
      <c r="AX3" s="451"/>
      <c r="AY3" s="451"/>
      <c r="AZ3" s="451"/>
      <c r="BA3" s="451"/>
      <c r="BB3" s="451"/>
    </row>
    <row r="4" spans="3:54" ht="10.15" x14ac:dyDescent="0.3">
      <c r="C4" s="451" t="s">
        <v>16</v>
      </c>
      <c r="D4" s="451"/>
      <c r="E4" s="451"/>
      <c r="F4" s="451"/>
      <c r="G4" s="451"/>
      <c r="H4" s="451"/>
      <c r="I4" s="451"/>
      <c r="J4" s="451"/>
      <c r="K4" s="451"/>
      <c r="L4" s="451"/>
      <c r="M4" s="451"/>
      <c r="N4" s="451"/>
      <c r="O4" s="452"/>
      <c r="P4" s="452"/>
      <c r="Q4" s="452"/>
      <c r="R4" s="452"/>
      <c r="S4" s="452"/>
      <c r="T4" s="452"/>
      <c r="U4" s="452"/>
      <c r="V4" s="452"/>
      <c r="W4" s="452"/>
      <c r="X4" s="452"/>
      <c r="Y4" s="452"/>
      <c r="Z4" s="452"/>
      <c r="AA4" s="452"/>
      <c r="AB4" s="232"/>
      <c r="AC4" s="232"/>
      <c r="AD4" s="232"/>
      <c r="AE4" s="232"/>
      <c r="AF4" s="232"/>
      <c r="AG4" s="451"/>
      <c r="AH4" s="451"/>
      <c r="AI4" s="451"/>
      <c r="AJ4" s="451"/>
      <c r="AK4" s="451"/>
      <c r="AL4" s="451"/>
      <c r="AM4" s="451"/>
      <c r="AN4" s="451"/>
      <c r="AO4" s="451"/>
      <c r="AP4" s="451"/>
      <c r="AQ4" s="451"/>
      <c r="AR4" s="451"/>
      <c r="AS4" s="451"/>
      <c r="AT4" s="451"/>
      <c r="AU4" s="451"/>
      <c r="AV4" s="451"/>
      <c r="AW4" s="451"/>
      <c r="AX4" s="451"/>
      <c r="AY4" s="451"/>
      <c r="AZ4" s="451"/>
      <c r="BA4" s="451"/>
      <c r="BB4" s="451"/>
    </row>
    <row r="5" spans="3:54" ht="10.15" x14ac:dyDescent="0.3">
      <c r="C5" s="450" t="s">
        <v>136</v>
      </c>
      <c r="D5" s="451"/>
      <c r="E5" s="451"/>
      <c r="F5" s="451"/>
      <c r="G5" s="451"/>
      <c r="H5" s="451"/>
      <c r="I5" s="451"/>
      <c r="J5" s="451"/>
      <c r="K5" s="451"/>
      <c r="L5" s="451"/>
      <c r="M5" s="451"/>
      <c r="N5" s="451"/>
      <c r="O5" s="452"/>
      <c r="P5" s="452"/>
      <c r="Q5" s="452"/>
      <c r="R5" s="452"/>
      <c r="S5" s="452"/>
      <c r="T5" s="452"/>
      <c r="U5" s="452"/>
      <c r="V5" s="452"/>
      <c r="W5" s="452"/>
      <c r="X5" s="452"/>
      <c r="Y5" s="452"/>
      <c r="Z5" s="452"/>
      <c r="AA5" s="452"/>
      <c r="AB5" s="232"/>
      <c r="AC5" s="232"/>
      <c r="AD5" s="232"/>
      <c r="AE5" s="232"/>
      <c r="AF5" s="232"/>
      <c r="AG5" s="451"/>
      <c r="AH5" s="451"/>
      <c r="AI5" s="451"/>
      <c r="AJ5" s="451"/>
      <c r="AK5" s="451"/>
      <c r="AL5" s="451"/>
      <c r="AM5" s="451"/>
      <c r="AN5" s="451"/>
      <c r="AO5" s="451"/>
      <c r="AP5" s="451"/>
      <c r="AQ5" s="451"/>
      <c r="AR5" s="451"/>
      <c r="AS5" s="451"/>
      <c r="AT5" s="451"/>
      <c r="AU5" s="451"/>
      <c r="AV5" s="451"/>
      <c r="AW5" s="451"/>
      <c r="AX5" s="451"/>
      <c r="AY5" s="451"/>
      <c r="AZ5" s="451"/>
      <c r="BA5" s="451"/>
      <c r="BB5" s="451"/>
    </row>
    <row r="6" spans="3:54" ht="10.15" x14ac:dyDescent="0.3">
      <c r="C6" s="451" t="s">
        <v>1</v>
      </c>
      <c r="D6" s="451"/>
      <c r="E6" s="451"/>
      <c r="F6" s="451"/>
      <c r="G6" s="451"/>
      <c r="H6" s="451"/>
      <c r="I6" s="451"/>
      <c r="J6" s="451"/>
      <c r="K6" s="451"/>
      <c r="L6" s="451"/>
      <c r="M6" s="451"/>
      <c r="N6" s="451"/>
      <c r="O6" s="451"/>
      <c r="P6" s="451"/>
      <c r="Q6" s="451"/>
      <c r="R6" s="451"/>
      <c r="S6" s="451"/>
      <c r="T6" s="451"/>
      <c r="U6" s="451"/>
      <c r="V6" s="451"/>
      <c r="W6" s="451"/>
      <c r="X6" s="451"/>
      <c r="Y6" s="451"/>
      <c r="Z6" s="451"/>
      <c r="AA6" s="451"/>
      <c r="AB6" s="231"/>
      <c r="AC6" s="231"/>
      <c r="AD6" s="231"/>
      <c r="AE6" s="231"/>
      <c r="AF6" s="23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1"/>
      <c r="AY6" s="451"/>
      <c r="AZ6" s="451"/>
      <c r="BA6" s="451"/>
      <c r="BB6" s="451"/>
    </row>
    <row r="7" spans="3:54" ht="4.05" customHeight="1" x14ac:dyDescent="0.3">
      <c r="C7" s="451"/>
      <c r="D7" s="451"/>
      <c r="E7" s="451"/>
      <c r="F7" s="451"/>
      <c r="G7" s="451"/>
      <c r="H7" s="451"/>
      <c r="I7" s="451"/>
      <c r="J7" s="451"/>
      <c r="K7" s="451"/>
      <c r="L7" s="451"/>
      <c r="M7" s="451"/>
      <c r="N7" s="451"/>
      <c r="O7" s="451"/>
      <c r="P7" s="451"/>
      <c r="Q7" s="451"/>
      <c r="R7" s="451"/>
      <c r="S7" s="451"/>
      <c r="T7" s="451"/>
      <c r="U7" s="451"/>
      <c r="V7" s="451"/>
      <c r="W7" s="451"/>
      <c r="X7" s="451"/>
      <c r="Y7" s="451"/>
      <c r="Z7" s="451"/>
      <c r="AA7" s="451"/>
      <c r="AB7" s="231"/>
      <c r="AC7" s="231"/>
      <c r="AD7" s="231"/>
      <c r="AE7" s="231"/>
      <c r="AF7" s="231"/>
      <c r="AG7" s="451"/>
      <c r="AH7" s="451"/>
      <c r="AI7" s="451"/>
      <c r="AJ7" s="451"/>
      <c r="AK7" s="451"/>
      <c r="AL7" s="451"/>
      <c r="AM7" s="451"/>
      <c r="AN7" s="451"/>
      <c r="AO7" s="451"/>
      <c r="AP7" s="451"/>
      <c r="AQ7" s="451"/>
      <c r="AR7" s="451"/>
      <c r="AS7" s="451"/>
      <c r="AT7" s="451"/>
      <c r="AU7" s="451"/>
      <c r="AV7" s="451"/>
      <c r="AW7" s="451"/>
      <c r="AX7" s="451"/>
      <c r="AY7" s="451"/>
      <c r="AZ7" s="451"/>
      <c r="BA7" s="451"/>
      <c r="BB7" s="451"/>
    </row>
    <row r="8" spans="3:54" ht="10.15" x14ac:dyDescent="0.3">
      <c r="C8" s="451"/>
      <c r="D8" s="453"/>
      <c r="E8" s="453"/>
      <c r="F8" s="453"/>
      <c r="G8" s="453"/>
      <c r="H8" s="453"/>
      <c r="I8" s="453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453"/>
      <c r="AH8" s="453"/>
      <c r="AI8" s="12" t="s">
        <v>10</v>
      </c>
      <c r="AJ8" s="13"/>
      <c r="AK8" s="454"/>
      <c r="AL8" s="454"/>
      <c r="AM8" s="12" t="s">
        <v>11</v>
      </c>
      <c r="AN8" s="12"/>
      <c r="AO8" s="12"/>
      <c r="AP8" s="454"/>
      <c r="AQ8" s="454"/>
      <c r="AR8" s="12" t="s">
        <v>10</v>
      </c>
      <c r="AS8" s="13"/>
      <c r="AT8" s="454"/>
      <c r="AU8" s="454"/>
      <c r="AV8" s="12" t="s">
        <v>12</v>
      </c>
      <c r="AW8" s="13"/>
      <c r="AX8" s="13"/>
      <c r="AY8" s="454"/>
      <c r="AZ8" s="454"/>
      <c r="BA8" s="12" t="s">
        <v>10</v>
      </c>
      <c r="BB8" s="13"/>
    </row>
    <row r="9" spans="3:54" ht="4.05" customHeight="1" x14ac:dyDescent="0.3">
      <c r="C9" s="451"/>
      <c r="D9" s="451"/>
      <c r="E9" s="451"/>
      <c r="F9" s="451"/>
      <c r="G9" s="451"/>
      <c r="H9" s="451"/>
      <c r="I9" s="451"/>
      <c r="J9" s="455"/>
      <c r="K9" s="455"/>
      <c r="L9" s="455"/>
      <c r="M9" s="455"/>
      <c r="N9" s="455"/>
      <c r="O9" s="455"/>
      <c r="P9" s="455"/>
      <c r="Q9" s="455"/>
      <c r="R9" s="455"/>
      <c r="S9" s="455"/>
      <c r="T9" s="455"/>
      <c r="U9" s="455"/>
      <c r="V9" s="455"/>
      <c r="W9" s="455"/>
      <c r="X9" s="455"/>
      <c r="Y9" s="455"/>
      <c r="Z9" s="455"/>
      <c r="AA9" s="455"/>
      <c r="AB9" s="236"/>
      <c r="AC9" s="236"/>
      <c r="AD9" s="236"/>
      <c r="AE9" s="236"/>
      <c r="AF9" s="236"/>
      <c r="AG9" s="451"/>
      <c r="AH9" s="451"/>
      <c r="AI9" s="16"/>
      <c r="AJ9" s="17"/>
      <c r="AK9" s="456"/>
      <c r="AL9" s="456"/>
      <c r="AM9" s="16"/>
      <c r="AN9" s="16"/>
      <c r="AO9" s="16"/>
      <c r="AP9" s="456"/>
      <c r="AQ9" s="456"/>
      <c r="AR9" s="16"/>
      <c r="AS9" s="17"/>
      <c r="AT9" s="456"/>
      <c r="AU9" s="456"/>
      <c r="AV9" s="16"/>
      <c r="AW9" s="17"/>
      <c r="AX9" s="17"/>
      <c r="AY9" s="456"/>
      <c r="AZ9" s="456"/>
      <c r="BA9" s="16"/>
      <c r="BB9" s="17"/>
    </row>
    <row r="10" spans="3:54" ht="10.15" x14ac:dyDescent="0.3">
      <c r="C10" s="457" t="s">
        <v>3</v>
      </c>
      <c r="D10" s="7"/>
      <c r="E10" s="7"/>
      <c r="F10" s="7"/>
      <c r="G10" s="7"/>
      <c r="H10" s="7"/>
      <c r="I10" s="7"/>
      <c r="J10" s="7">
        <v>44957</v>
      </c>
      <c r="K10" s="7">
        <f t="shared" ref="K10:AF10" si="0">EOMONTH(J10,1)</f>
        <v>44985</v>
      </c>
      <c r="L10" s="7">
        <f t="shared" si="0"/>
        <v>45016</v>
      </c>
      <c r="M10" s="7">
        <f t="shared" si="0"/>
        <v>45046</v>
      </c>
      <c r="N10" s="7">
        <f t="shared" si="0"/>
        <v>45077</v>
      </c>
      <c r="O10" s="7">
        <f t="shared" si="0"/>
        <v>45107</v>
      </c>
      <c r="P10" s="7">
        <f t="shared" si="0"/>
        <v>45138</v>
      </c>
      <c r="Q10" s="7">
        <f t="shared" si="0"/>
        <v>45169</v>
      </c>
      <c r="R10" s="7">
        <f t="shared" si="0"/>
        <v>45199</v>
      </c>
      <c r="S10" s="7">
        <f t="shared" si="0"/>
        <v>45230</v>
      </c>
      <c r="T10" s="7">
        <f t="shared" si="0"/>
        <v>45260</v>
      </c>
      <c r="U10" s="7">
        <f t="shared" si="0"/>
        <v>45291</v>
      </c>
      <c r="V10" s="7">
        <f t="shared" si="0"/>
        <v>45322</v>
      </c>
      <c r="W10" s="7">
        <f t="shared" si="0"/>
        <v>45351</v>
      </c>
      <c r="X10" s="7">
        <f t="shared" si="0"/>
        <v>45382</v>
      </c>
      <c r="Y10" s="7">
        <f t="shared" si="0"/>
        <v>45412</v>
      </c>
      <c r="Z10" s="7">
        <f t="shared" si="0"/>
        <v>45443</v>
      </c>
      <c r="AA10" s="7">
        <f t="shared" si="0"/>
        <v>45473</v>
      </c>
      <c r="AB10" s="7">
        <f t="shared" si="0"/>
        <v>45504</v>
      </c>
      <c r="AC10" s="7">
        <f t="shared" si="0"/>
        <v>45535</v>
      </c>
      <c r="AD10" s="7">
        <f t="shared" si="0"/>
        <v>45565</v>
      </c>
      <c r="AE10" s="7">
        <f t="shared" si="0"/>
        <v>45596</v>
      </c>
      <c r="AF10" s="7">
        <f t="shared" si="0"/>
        <v>45626</v>
      </c>
      <c r="AG10" s="456"/>
      <c r="AH10" s="456"/>
      <c r="AI10" s="7" t="s">
        <v>13</v>
      </c>
      <c r="AJ10" s="7" t="s">
        <v>14</v>
      </c>
      <c r="AK10" s="456"/>
      <c r="AL10" s="456"/>
      <c r="AM10" s="7">
        <f ca="1">OFFSET(AM10,0,-9)</f>
        <v>45565</v>
      </c>
      <c r="AN10" s="7">
        <f ca="1">OFFSET(AN10,0,-9)</f>
        <v>45596</v>
      </c>
      <c r="AO10" s="7">
        <f ca="1">OFFSET(AO10,0,-9)</f>
        <v>45626</v>
      </c>
      <c r="AP10" s="456"/>
      <c r="AQ10" s="456"/>
      <c r="AR10" s="7" t="s">
        <v>13</v>
      </c>
      <c r="AS10" s="7" t="s">
        <v>14</v>
      </c>
      <c r="AT10" s="456"/>
      <c r="AU10" s="456"/>
      <c r="AV10" s="7">
        <f ca="1">+AM10</f>
        <v>45565</v>
      </c>
      <c r="AW10" s="7">
        <f ca="1">+AN10</f>
        <v>45596</v>
      </c>
      <c r="AX10" s="7">
        <f ca="1">+AO10</f>
        <v>45626</v>
      </c>
      <c r="AY10" s="456"/>
      <c r="AZ10" s="456"/>
      <c r="BA10" s="7" t="s">
        <v>13</v>
      </c>
      <c r="BB10" s="7" t="s">
        <v>14</v>
      </c>
    </row>
    <row r="11" spans="3:54" ht="4.05" customHeight="1" x14ac:dyDescent="0.3"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  <c r="O11" s="451"/>
      <c r="P11" s="451"/>
      <c r="Q11" s="451"/>
      <c r="R11" s="451"/>
      <c r="S11" s="451"/>
      <c r="T11" s="451"/>
      <c r="U11" s="451"/>
      <c r="V11" s="451"/>
      <c r="W11" s="451"/>
      <c r="X11" s="451"/>
      <c r="Y11" s="451"/>
      <c r="Z11" s="451"/>
      <c r="AA11" s="451"/>
      <c r="AB11" s="231"/>
      <c r="AC11" s="231"/>
      <c r="AD11" s="231"/>
      <c r="AE11" s="231"/>
      <c r="AF11" s="231"/>
      <c r="AG11" s="451"/>
      <c r="AH11" s="451"/>
      <c r="AI11" s="451"/>
      <c r="AJ11" s="451"/>
      <c r="AK11" s="451"/>
      <c r="AL11" s="451"/>
      <c r="AM11" s="451"/>
      <c r="AN11" s="451"/>
      <c r="AO11" s="451"/>
      <c r="AP11" s="451"/>
      <c r="AQ11" s="451"/>
      <c r="AR11" s="451"/>
      <c r="AS11" s="451"/>
      <c r="AT11" s="451"/>
      <c r="AU11" s="451"/>
      <c r="AV11" s="451"/>
      <c r="AW11" s="451"/>
      <c r="AX11" s="451"/>
      <c r="AY11" s="451"/>
      <c r="AZ11" s="451"/>
      <c r="BA11" s="451"/>
      <c r="BB11" s="451"/>
    </row>
    <row r="12" spans="3:54" ht="10.15" x14ac:dyDescent="0.3">
      <c r="C12" s="458" t="s">
        <v>4</v>
      </c>
      <c r="D12" s="458"/>
      <c r="E12" s="458"/>
      <c r="F12" s="458"/>
      <c r="G12" s="458"/>
      <c r="H12" s="458"/>
      <c r="I12" s="458"/>
      <c r="J12" s="459">
        <v>0</v>
      </c>
      <c r="K12" s="459">
        <v>0</v>
      </c>
      <c r="L12" s="459">
        <v>0</v>
      </c>
      <c r="M12" s="459">
        <v>0</v>
      </c>
      <c r="N12" s="459">
        <v>0</v>
      </c>
      <c r="O12" s="459">
        <v>0</v>
      </c>
      <c r="P12" s="459">
        <v>0</v>
      </c>
      <c r="Q12" s="459">
        <v>0</v>
      </c>
      <c r="R12" s="459">
        <v>0</v>
      </c>
      <c r="S12" s="459">
        <v>0</v>
      </c>
      <c r="T12" s="459">
        <v>0</v>
      </c>
      <c r="U12" s="459">
        <v>0</v>
      </c>
      <c r="V12" s="459">
        <v>276</v>
      </c>
      <c r="W12" s="459">
        <v>276</v>
      </c>
      <c r="X12" s="459">
        <v>276</v>
      </c>
      <c r="Y12" s="459">
        <v>276</v>
      </c>
      <c r="Z12" s="459">
        <v>276</v>
      </c>
      <c r="AA12" s="459">
        <v>276</v>
      </c>
      <c r="AB12" s="240">
        <v>276</v>
      </c>
      <c r="AC12" s="240">
        <v>215</v>
      </c>
      <c r="AD12" s="240">
        <v>131</v>
      </c>
      <c r="AE12" s="240">
        <v>24</v>
      </c>
      <c r="AF12" s="240">
        <v>0</v>
      </c>
      <c r="AG12" s="451"/>
      <c r="AH12" s="451"/>
      <c r="AI12" s="460">
        <f t="shared" ref="AI12:AI17" ca="1" si="1">IFERROR(OFFSET(AI12,0,-3)-OFFSET(AI12,0,-4),0)</f>
        <v>-24</v>
      </c>
      <c r="AJ12" s="461">
        <f t="shared" ref="AJ12:AJ17" ca="1" si="2">IFERROR(IF(OFFSET(AI12,0,-4)&lt;0,-(AI12/OFFSET(AI12,0,-4)),AI12/OFFSET(AI12,0,-4)),0)</f>
        <v>-1</v>
      </c>
      <c r="AK12" s="451"/>
      <c r="AL12" s="451"/>
      <c r="AM12" s="460">
        <f t="shared" ref="AM12:AO17" ca="1" si="3">OFFSET(AM12,0,-9)</f>
        <v>131</v>
      </c>
      <c r="AN12" s="460">
        <f t="shared" ca="1" si="3"/>
        <v>24</v>
      </c>
      <c r="AO12" s="460">
        <f t="shared" ca="1" si="3"/>
        <v>0</v>
      </c>
      <c r="AP12" s="451"/>
      <c r="AQ12" s="451"/>
      <c r="AR12" s="460">
        <f t="shared" ref="AR12:AR17" ca="1" si="4">IFERROR(AO12-AN12,0)</f>
        <v>-24</v>
      </c>
      <c r="AS12" s="462">
        <f t="shared" ref="AS12:AS17" ca="1" si="5">IFERROR(IF(AN12&lt;0,-(AR12/AN12),AR12/AN12),0)</f>
        <v>-1</v>
      </c>
      <c r="AT12" s="451"/>
      <c r="AU12" s="451"/>
      <c r="AV12" s="460">
        <f t="shared" ref="AV12:AX17" ca="1" si="6">AM12</f>
        <v>131</v>
      </c>
      <c r="AW12" s="460">
        <f t="shared" ca="1" si="6"/>
        <v>24</v>
      </c>
      <c r="AX12" s="460">
        <f t="shared" ca="1" si="6"/>
        <v>0</v>
      </c>
      <c r="AY12" s="451"/>
      <c r="AZ12" s="451"/>
      <c r="BA12" s="460">
        <f t="shared" ref="BA12:BA17" ca="1" si="7">IFERROR(AX12-AW12,0)</f>
        <v>-24</v>
      </c>
      <c r="BB12" s="463">
        <f t="shared" ref="BB12:BB17" ca="1" si="8">IFERROR(IF(AW12&lt;0,-(BA12/AW12),BA12/AW12),0)</f>
        <v>-1</v>
      </c>
    </row>
    <row r="13" spans="3:54" ht="10.15" x14ac:dyDescent="0.3">
      <c r="C13" s="464" t="s">
        <v>5</v>
      </c>
      <c r="D13" s="464"/>
      <c r="E13" s="464"/>
      <c r="F13" s="464"/>
      <c r="G13" s="464"/>
      <c r="H13" s="464"/>
      <c r="I13" s="464"/>
      <c r="J13" s="465">
        <v>0</v>
      </c>
      <c r="K13" s="465">
        <v>0</v>
      </c>
      <c r="L13" s="465">
        <v>0</v>
      </c>
      <c r="M13" s="465">
        <v>0</v>
      </c>
      <c r="N13" s="465">
        <v>0</v>
      </c>
      <c r="O13" s="465">
        <v>0</v>
      </c>
      <c r="P13" s="465">
        <v>0</v>
      </c>
      <c r="Q13" s="465">
        <v>0</v>
      </c>
      <c r="R13" s="465">
        <v>0</v>
      </c>
      <c r="S13" s="465">
        <v>0</v>
      </c>
      <c r="T13" s="465">
        <v>0</v>
      </c>
      <c r="U13" s="465">
        <v>0</v>
      </c>
      <c r="V13" s="465">
        <v>0</v>
      </c>
      <c r="W13" s="465">
        <v>0</v>
      </c>
      <c r="X13" s="465">
        <v>0</v>
      </c>
      <c r="Y13" s="465">
        <v>0</v>
      </c>
      <c r="Z13" s="465">
        <v>0</v>
      </c>
      <c r="AA13" s="465">
        <v>0</v>
      </c>
      <c r="AB13" s="246">
        <v>0</v>
      </c>
      <c r="AC13" s="246">
        <v>0</v>
      </c>
      <c r="AD13" s="246">
        <v>0</v>
      </c>
      <c r="AE13" s="246">
        <v>0</v>
      </c>
      <c r="AF13" s="246">
        <v>0</v>
      </c>
      <c r="AG13" s="451"/>
      <c r="AH13" s="451"/>
      <c r="AI13" s="466">
        <f t="shared" ca="1" si="1"/>
        <v>0</v>
      </c>
      <c r="AJ13" s="467">
        <f t="shared" ca="1" si="2"/>
        <v>0</v>
      </c>
      <c r="AK13" s="451"/>
      <c r="AL13" s="451"/>
      <c r="AM13" s="466">
        <f t="shared" ca="1" si="3"/>
        <v>0</v>
      </c>
      <c r="AN13" s="466">
        <f t="shared" ca="1" si="3"/>
        <v>0</v>
      </c>
      <c r="AO13" s="466">
        <f t="shared" ca="1" si="3"/>
        <v>0</v>
      </c>
      <c r="AP13" s="451"/>
      <c r="AQ13" s="451"/>
      <c r="AR13" s="466">
        <f t="shared" ca="1" si="4"/>
        <v>0</v>
      </c>
      <c r="AS13" s="467">
        <f t="shared" ca="1" si="5"/>
        <v>0</v>
      </c>
      <c r="AT13" s="451"/>
      <c r="AU13" s="451"/>
      <c r="AV13" s="466">
        <f t="shared" ca="1" si="6"/>
        <v>0</v>
      </c>
      <c r="AW13" s="466">
        <f t="shared" ca="1" si="6"/>
        <v>0</v>
      </c>
      <c r="AX13" s="466">
        <f t="shared" ca="1" si="6"/>
        <v>0</v>
      </c>
      <c r="AY13" s="451"/>
      <c r="AZ13" s="451"/>
      <c r="BA13" s="466">
        <f t="shared" ca="1" si="7"/>
        <v>0</v>
      </c>
      <c r="BB13" s="467">
        <f t="shared" ca="1" si="8"/>
        <v>0</v>
      </c>
    </row>
    <row r="14" spans="3:54" ht="10.15" x14ac:dyDescent="0.3">
      <c r="C14" s="464" t="s">
        <v>6</v>
      </c>
      <c r="D14" s="464"/>
      <c r="E14" s="464"/>
      <c r="F14" s="464"/>
      <c r="G14" s="464"/>
      <c r="H14" s="464"/>
      <c r="I14" s="464"/>
      <c r="J14" s="465">
        <v>0</v>
      </c>
      <c r="K14" s="465">
        <v>0</v>
      </c>
      <c r="L14" s="465">
        <v>0</v>
      </c>
      <c r="M14" s="465">
        <v>0</v>
      </c>
      <c r="N14" s="465">
        <v>0</v>
      </c>
      <c r="O14" s="465">
        <v>0</v>
      </c>
      <c r="P14" s="465">
        <v>0</v>
      </c>
      <c r="Q14" s="465">
        <v>0</v>
      </c>
      <c r="R14" s="465">
        <v>0</v>
      </c>
      <c r="S14" s="465">
        <v>0</v>
      </c>
      <c r="T14" s="465">
        <v>0</v>
      </c>
      <c r="U14" s="465">
        <v>0</v>
      </c>
      <c r="V14" s="465">
        <v>0</v>
      </c>
      <c r="W14" s="465">
        <v>0</v>
      </c>
      <c r="X14" s="465">
        <v>0</v>
      </c>
      <c r="Y14" s="465">
        <v>0</v>
      </c>
      <c r="Z14" s="465">
        <v>0</v>
      </c>
      <c r="AA14" s="465">
        <v>0</v>
      </c>
      <c r="AB14" s="246">
        <v>61</v>
      </c>
      <c r="AC14" s="246">
        <v>84</v>
      </c>
      <c r="AD14" s="246">
        <v>107</v>
      </c>
      <c r="AE14" s="246">
        <v>24</v>
      </c>
      <c r="AF14" s="246">
        <v>0</v>
      </c>
      <c r="AG14" s="451"/>
      <c r="AH14" s="451"/>
      <c r="AI14" s="466">
        <f t="shared" ca="1" si="1"/>
        <v>-24</v>
      </c>
      <c r="AJ14" s="467">
        <f t="shared" ca="1" si="2"/>
        <v>-1</v>
      </c>
      <c r="AK14" s="451"/>
      <c r="AL14" s="451"/>
      <c r="AM14" s="466">
        <f t="shared" ca="1" si="3"/>
        <v>107</v>
      </c>
      <c r="AN14" s="466">
        <f t="shared" ca="1" si="3"/>
        <v>24</v>
      </c>
      <c r="AO14" s="466">
        <f t="shared" ca="1" si="3"/>
        <v>0</v>
      </c>
      <c r="AP14" s="451"/>
      <c r="AQ14" s="451"/>
      <c r="AR14" s="466">
        <f t="shared" ca="1" si="4"/>
        <v>-24</v>
      </c>
      <c r="AS14" s="467">
        <f t="shared" ca="1" si="5"/>
        <v>-1</v>
      </c>
      <c r="AT14" s="451"/>
      <c r="AU14" s="451"/>
      <c r="AV14" s="466">
        <f t="shared" ca="1" si="6"/>
        <v>107</v>
      </c>
      <c r="AW14" s="466">
        <f t="shared" ca="1" si="6"/>
        <v>24</v>
      </c>
      <c r="AX14" s="466">
        <f t="shared" ca="1" si="6"/>
        <v>0</v>
      </c>
      <c r="AY14" s="451"/>
      <c r="AZ14" s="451"/>
      <c r="BA14" s="466">
        <f t="shared" ca="1" si="7"/>
        <v>-24</v>
      </c>
      <c r="BB14" s="467">
        <f t="shared" ca="1" si="8"/>
        <v>-1</v>
      </c>
    </row>
    <row r="15" spans="3:54" ht="10.15" x14ac:dyDescent="0.3">
      <c r="C15" s="464" t="s">
        <v>7</v>
      </c>
      <c r="D15" s="464"/>
      <c r="E15" s="464"/>
      <c r="F15" s="464"/>
      <c r="G15" s="464"/>
      <c r="H15" s="464"/>
      <c r="I15" s="464"/>
      <c r="J15" s="465">
        <v>0</v>
      </c>
      <c r="K15" s="465">
        <v>0</v>
      </c>
      <c r="L15" s="465">
        <v>0</v>
      </c>
      <c r="M15" s="465">
        <v>0</v>
      </c>
      <c r="N15" s="465">
        <v>0</v>
      </c>
      <c r="O15" s="465">
        <v>0</v>
      </c>
      <c r="P15" s="465">
        <v>0</v>
      </c>
      <c r="Q15" s="465">
        <v>0</v>
      </c>
      <c r="R15" s="465">
        <v>0</v>
      </c>
      <c r="S15" s="465">
        <v>0</v>
      </c>
      <c r="T15" s="465">
        <v>0</v>
      </c>
      <c r="U15" s="465">
        <v>0</v>
      </c>
      <c r="V15" s="465">
        <v>0</v>
      </c>
      <c r="W15" s="465">
        <v>0</v>
      </c>
      <c r="X15" s="465">
        <v>0</v>
      </c>
      <c r="Y15" s="465">
        <v>0</v>
      </c>
      <c r="Z15" s="465">
        <v>0</v>
      </c>
      <c r="AA15" s="465">
        <v>0</v>
      </c>
      <c r="AB15" s="246">
        <v>0</v>
      </c>
      <c r="AC15" s="246">
        <v>0</v>
      </c>
      <c r="AD15" s="246">
        <v>0</v>
      </c>
      <c r="AE15" s="246">
        <v>0</v>
      </c>
      <c r="AF15" s="246">
        <v>0</v>
      </c>
      <c r="AG15" s="451"/>
      <c r="AH15" s="451"/>
      <c r="AI15" s="466">
        <f t="shared" ca="1" si="1"/>
        <v>0</v>
      </c>
      <c r="AJ15" s="467">
        <f t="shared" ca="1" si="2"/>
        <v>0</v>
      </c>
      <c r="AK15" s="451"/>
      <c r="AL15" s="451"/>
      <c r="AM15" s="466">
        <f t="shared" ca="1" si="3"/>
        <v>0</v>
      </c>
      <c r="AN15" s="466">
        <f t="shared" ca="1" si="3"/>
        <v>0</v>
      </c>
      <c r="AO15" s="466">
        <f t="shared" ca="1" si="3"/>
        <v>0</v>
      </c>
      <c r="AP15" s="451"/>
      <c r="AQ15" s="451"/>
      <c r="AR15" s="466">
        <f t="shared" ca="1" si="4"/>
        <v>0</v>
      </c>
      <c r="AS15" s="467">
        <f t="shared" ca="1" si="5"/>
        <v>0</v>
      </c>
      <c r="AT15" s="451"/>
      <c r="AU15" s="451"/>
      <c r="AV15" s="466">
        <f t="shared" ca="1" si="6"/>
        <v>0</v>
      </c>
      <c r="AW15" s="466">
        <f t="shared" ca="1" si="6"/>
        <v>0</v>
      </c>
      <c r="AX15" s="466">
        <f t="shared" ca="1" si="6"/>
        <v>0</v>
      </c>
      <c r="AY15" s="451"/>
      <c r="AZ15" s="451"/>
      <c r="BA15" s="466">
        <f t="shared" ca="1" si="7"/>
        <v>0</v>
      </c>
      <c r="BB15" s="467">
        <f t="shared" ca="1" si="8"/>
        <v>0</v>
      </c>
    </row>
    <row r="16" spans="3:54" ht="10.15" x14ac:dyDescent="0.3">
      <c r="C16" s="464" t="s">
        <v>8</v>
      </c>
      <c r="D16" s="464"/>
      <c r="E16" s="464"/>
      <c r="F16" s="464"/>
      <c r="G16" s="464"/>
      <c r="H16" s="464"/>
      <c r="I16" s="464"/>
      <c r="J16" s="465">
        <v>0</v>
      </c>
      <c r="K16" s="465">
        <v>0</v>
      </c>
      <c r="L16" s="465">
        <v>0</v>
      </c>
      <c r="M16" s="465">
        <v>0</v>
      </c>
      <c r="N16" s="465">
        <v>0</v>
      </c>
      <c r="O16" s="465">
        <v>0</v>
      </c>
      <c r="P16" s="465">
        <v>0</v>
      </c>
      <c r="Q16" s="465">
        <v>0</v>
      </c>
      <c r="R16" s="465">
        <v>0</v>
      </c>
      <c r="S16" s="465">
        <v>0</v>
      </c>
      <c r="T16" s="465">
        <v>0</v>
      </c>
      <c r="U16" s="465">
        <v>0</v>
      </c>
      <c r="V16" s="465">
        <v>0</v>
      </c>
      <c r="W16" s="465">
        <v>0</v>
      </c>
      <c r="X16" s="465">
        <v>0</v>
      </c>
      <c r="Y16" s="465">
        <v>0</v>
      </c>
      <c r="Z16" s="465">
        <v>0</v>
      </c>
      <c r="AA16" s="465">
        <v>0</v>
      </c>
      <c r="AB16" s="246">
        <v>0</v>
      </c>
      <c r="AC16" s="246">
        <v>0</v>
      </c>
      <c r="AD16" s="246">
        <v>0</v>
      </c>
      <c r="AE16" s="246">
        <v>0</v>
      </c>
      <c r="AF16" s="246">
        <v>0</v>
      </c>
      <c r="AG16" s="451"/>
      <c r="AH16" s="451"/>
      <c r="AI16" s="466">
        <f t="shared" ca="1" si="1"/>
        <v>0</v>
      </c>
      <c r="AJ16" s="467">
        <f t="shared" ca="1" si="2"/>
        <v>0</v>
      </c>
      <c r="AK16" s="451"/>
      <c r="AL16" s="451"/>
      <c r="AM16" s="466">
        <f t="shared" ca="1" si="3"/>
        <v>0</v>
      </c>
      <c r="AN16" s="466">
        <f t="shared" ca="1" si="3"/>
        <v>0</v>
      </c>
      <c r="AO16" s="466">
        <f t="shared" ca="1" si="3"/>
        <v>0</v>
      </c>
      <c r="AP16" s="451"/>
      <c r="AQ16" s="451"/>
      <c r="AR16" s="466">
        <f t="shared" ca="1" si="4"/>
        <v>0</v>
      </c>
      <c r="AS16" s="467">
        <f t="shared" ca="1" si="5"/>
        <v>0</v>
      </c>
      <c r="AT16" s="451"/>
      <c r="AU16" s="451"/>
      <c r="AV16" s="466">
        <f t="shared" ca="1" si="6"/>
        <v>0</v>
      </c>
      <c r="AW16" s="466">
        <f t="shared" ca="1" si="6"/>
        <v>0</v>
      </c>
      <c r="AX16" s="466">
        <f t="shared" ca="1" si="6"/>
        <v>0</v>
      </c>
      <c r="AY16" s="451"/>
      <c r="AZ16" s="451"/>
      <c r="BA16" s="466">
        <f t="shared" ca="1" si="7"/>
        <v>0</v>
      </c>
      <c r="BB16" s="467">
        <f t="shared" ca="1" si="8"/>
        <v>0</v>
      </c>
    </row>
    <row r="17" spans="3:54" ht="10.15" x14ac:dyDescent="0.3">
      <c r="C17" s="458" t="s">
        <v>9</v>
      </c>
      <c r="D17" s="458"/>
      <c r="E17" s="458"/>
      <c r="F17" s="458"/>
      <c r="G17" s="458"/>
      <c r="H17" s="458"/>
      <c r="I17" s="458"/>
      <c r="J17" s="459">
        <v>0</v>
      </c>
      <c r="K17" s="459">
        <v>0</v>
      </c>
      <c r="L17" s="459">
        <v>0</v>
      </c>
      <c r="M17" s="459">
        <v>0</v>
      </c>
      <c r="N17" s="459">
        <v>0</v>
      </c>
      <c r="O17" s="459">
        <v>0</v>
      </c>
      <c r="P17" s="459">
        <v>0</v>
      </c>
      <c r="Q17" s="459">
        <v>0</v>
      </c>
      <c r="R17" s="459">
        <v>0</v>
      </c>
      <c r="S17" s="459">
        <v>0</v>
      </c>
      <c r="T17" s="459">
        <v>0</v>
      </c>
      <c r="U17" s="459">
        <v>0</v>
      </c>
      <c r="V17" s="459">
        <v>276</v>
      </c>
      <c r="W17" s="459">
        <v>276</v>
      </c>
      <c r="X17" s="459">
        <v>276</v>
      </c>
      <c r="Y17" s="459">
        <v>276</v>
      </c>
      <c r="Z17" s="459">
        <v>276</v>
      </c>
      <c r="AA17" s="459">
        <v>276</v>
      </c>
      <c r="AB17" s="240">
        <v>215</v>
      </c>
      <c r="AC17" s="240">
        <v>131</v>
      </c>
      <c r="AD17" s="240">
        <v>24</v>
      </c>
      <c r="AE17" s="240">
        <v>0</v>
      </c>
      <c r="AF17" s="240">
        <v>0</v>
      </c>
      <c r="AG17" s="451"/>
      <c r="AH17" s="451"/>
      <c r="AI17" s="460">
        <f t="shared" ca="1" si="1"/>
        <v>0</v>
      </c>
      <c r="AJ17" s="463">
        <f t="shared" ca="1" si="2"/>
        <v>0</v>
      </c>
      <c r="AK17" s="451"/>
      <c r="AL17" s="451"/>
      <c r="AM17" s="460">
        <f t="shared" ca="1" si="3"/>
        <v>24</v>
      </c>
      <c r="AN17" s="460">
        <f t="shared" ca="1" si="3"/>
        <v>0</v>
      </c>
      <c r="AO17" s="460">
        <f t="shared" ca="1" si="3"/>
        <v>0</v>
      </c>
      <c r="AP17" s="451"/>
      <c r="AQ17" s="451"/>
      <c r="AR17" s="460">
        <f t="shared" ca="1" si="4"/>
        <v>0</v>
      </c>
      <c r="AS17" s="463">
        <f t="shared" ca="1" si="5"/>
        <v>0</v>
      </c>
      <c r="AT17" s="451"/>
      <c r="AU17" s="451"/>
      <c r="AV17" s="460">
        <f t="shared" ca="1" si="6"/>
        <v>24</v>
      </c>
      <c r="AW17" s="460">
        <f t="shared" ca="1" si="6"/>
        <v>0</v>
      </c>
      <c r="AX17" s="460">
        <f t="shared" ca="1" si="6"/>
        <v>0</v>
      </c>
      <c r="AY17" s="451"/>
      <c r="AZ17" s="451"/>
      <c r="BA17" s="460">
        <f t="shared" ca="1" si="7"/>
        <v>0</v>
      </c>
      <c r="BB17" s="463">
        <f t="shared" ca="1" si="8"/>
        <v>0</v>
      </c>
    </row>
    <row r="18" spans="3:54" ht="4.05" customHeight="1" x14ac:dyDescent="0.3">
      <c r="C18" s="451"/>
      <c r="D18" s="451"/>
      <c r="E18" s="451"/>
      <c r="F18" s="451"/>
      <c r="G18" s="451"/>
      <c r="H18" s="451"/>
      <c r="I18" s="451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249"/>
      <c r="AC18" s="249"/>
      <c r="AD18" s="249"/>
      <c r="AE18" s="249"/>
      <c r="AF18" s="249"/>
      <c r="AG18" s="451"/>
      <c r="AH18" s="451"/>
      <c r="AI18" s="466"/>
      <c r="AJ18" s="467"/>
      <c r="AK18" s="451"/>
      <c r="AL18" s="451"/>
      <c r="AM18" s="466"/>
      <c r="AN18" s="466"/>
      <c r="AO18" s="466"/>
      <c r="AP18" s="451"/>
      <c r="AQ18" s="451"/>
      <c r="AR18" s="466"/>
      <c r="AS18" s="467"/>
      <c r="AT18" s="451"/>
      <c r="AU18" s="451"/>
      <c r="AV18" s="466"/>
      <c r="AW18" s="466"/>
      <c r="AX18" s="466"/>
      <c r="AY18" s="451"/>
      <c r="AZ18" s="451"/>
      <c r="BA18" s="466"/>
      <c r="BB18" s="467"/>
    </row>
    <row r="19" spans="3:54" ht="10.15" x14ac:dyDescent="0.3">
      <c r="C19" s="469" t="s">
        <v>5</v>
      </c>
      <c r="D19" s="470"/>
      <c r="E19" s="470"/>
      <c r="F19" s="470"/>
      <c r="G19" s="470"/>
      <c r="H19" s="470"/>
      <c r="I19" s="470"/>
      <c r="J19" s="471">
        <v>0</v>
      </c>
      <c r="K19" s="471">
        <v>0</v>
      </c>
      <c r="L19" s="471">
        <v>0</v>
      </c>
      <c r="M19" s="471">
        <v>0</v>
      </c>
      <c r="N19" s="471">
        <v>0</v>
      </c>
      <c r="O19" s="471">
        <v>0</v>
      </c>
      <c r="P19" s="471">
        <v>0</v>
      </c>
      <c r="Q19" s="471">
        <v>0</v>
      </c>
      <c r="R19" s="471">
        <v>0</v>
      </c>
      <c r="S19" s="471">
        <v>0</v>
      </c>
      <c r="T19" s="471">
        <v>0</v>
      </c>
      <c r="U19" s="471">
        <v>0</v>
      </c>
      <c r="V19" s="471">
        <v>0</v>
      </c>
      <c r="W19" s="471">
        <v>0</v>
      </c>
      <c r="X19" s="471">
        <v>0</v>
      </c>
      <c r="Y19" s="471">
        <v>0</v>
      </c>
      <c r="Z19" s="471">
        <v>0</v>
      </c>
      <c r="AA19" s="471">
        <v>0</v>
      </c>
      <c r="AB19" s="252">
        <v>0</v>
      </c>
      <c r="AC19" s="252">
        <v>0</v>
      </c>
      <c r="AD19" s="252">
        <v>0</v>
      </c>
      <c r="AE19" s="252">
        <v>0</v>
      </c>
      <c r="AF19" s="252">
        <v>0</v>
      </c>
      <c r="AG19" s="451"/>
      <c r="AH19" s="451"/>
      <c r="AI19" s="472">
        <f ca="1">IFERROR(OFFSET(AI19,0,-3)-OFFSET(AI19,0,-4),0)</f>
        <v>0</v>
      </c>
      <c r="AJ19" s="473">
        <f ca="1">IFERROR(IF(OFFSET(AI19,0,-4)&lt;0,-(AI19/OFFSET(AI19,0,-4)),AI19/OFFSET(AI19,0,-4)),0)</f>
        <v>0</v>
      </c>
      <c r="AK19" s="451"/>
      <c r="AL19" s="451"/>
      <c r="AM19" s="474">
        <f ca="1">OFFSET(AM19,0,-9)</f>
        <v>0</v>
      </c>
      <c r="AN19" s="475">
        <f ca="1">OFFSET(AN19,0,-9)</f>
        <v>0</v>
      </c>
      <c r="AO19" s="476">
        <f ca="1">OFFSET(AO19,0,-9)</f>
        <v>0</v>
      </c>
      <c r="AP19" s="451"/>
      <c r="AQ19" s="451"/>
      <c r="AR19" s="472">
        <f ca="1">IFERROR(AO19-AN19,0)</f>
        <v>0</v>
      </c>
      <c r="AS19" s="473">
        <f ca="1">IFERROR(IF(AN19&lt;0,-(AR19/AN19),AR19/AN19),0)</f>
        <v>0</v>
      </c>
      <c r="AT19" s="451"/>
      <c r="AU19" s="451"/>
      <c r="AV19" s="472">
        <f ca="1">AM19</f>
        <v>0</v>
      </c>
      <c r="AW19" s="477">
        <f ca="1">AN19</f>
        <v>0</v>
      </c>
      <c r="AX19" s="478">
        <f ca="1">AO19</f>
        <v>0</v>
      </c>
      <c r="AY19" s="451"/>
      <c r="AZ19" s="451"/>
      <c r="BA19" s="472">
        <f ca="1">IFERROR(AX19-AW19,0)</f>
        <v>0</v>
      </c>
      <c r="BB19" s="473">
        <f ca="1">IFERROR(IF(AW19&lt;0,-(BA19/AW19),BA19/AW19),0)</f>
        <v>0</v>
      </c>
    </row>
    <row r="20" spans="3:54" ht="4.05" customHeight="1" x14ac:dyDescent="0.3">
      <c r="C20" s="479"/>
      <c r="D20" s="479"/>
      <c r="E20" s="479"/>
      <c r="F20" s="479"/>
      <c r="G20" s="479"/>
      <c r="H20" s="479"/>
      <c r="I20" s="479"/>
      <c r="J20" s="480"/>
      <c r="K20" s="480"/>
      <c r="L20" s="480"/>
      <c r="M20" s="480"/>
      <c r="N20" s="480"/>
      <c r="O20" s="480"/>
      <c r="P20" s="480"/>
      <c r="Q20" s="480"/>
      <c r="R20" s="480"/>
      <c r="S20" s="480"/>
      <c r="T20" s="480"/>
      <c r="U20" s="480"/>
      <c r="V20" s="480"/>
      <c r="W20" s="480"/>
      <c r="X20" s="480"/>
      <c r="Y20" s="480"/>
      <c r="Z20" s="480"/>
      <c r="AA20" s="480"/>
      <c r="AB20" s="261"/>
      <c r="AC20" s="261"/>
      <c r="AD20" s="261"/>
      <c r="AE20" s="261"/>
      <c r="AF20" s="261"/>
      <c r="AG20" s="451"/>
      <c r="AH20" s="451"/>
      <c r="AI20" s="481"/>
      <c r="AJ20" s="482"/>
      <c r="AK20" s="451"/>
      <c r="AL20" s="451"/>
      <c r="AM20" s="479"/>
      <c r="AN20" s="479"/>
      <c r="AO20" s="479"/>
      <c r="AP20" s="451"/>
      <c r="AQ20" s="451"/>
      <c r="AR20" s="483"/>
      <c r="AS20" s="482"/>
      <c r="AT20" s="451"/>
      <c r="AU20" s="451"/>
      <c r="AV20" s="483"/>
      <c r="AW20" s="483"/>
      <c r="AX20" s="483"/>
      <c r="AY20" s="451"/>
      <c r="AZ20" s="451"/>
      <c r="BA20" s="483"/>
      <c r="BB20" s="482"/>
    </row>
    <row r="21" spans="3:54" ht="10.15" x14ac:dyDescent="0.3">
      <c r="C21" s="469" t="s">
        <v>15</v>
      </c>
      <c r="D21" s="470"/>
      <c r="E21" s="470"/>
      <c r="F21" s="470"/>
      <c r="G21" s="470"/>
      <c r="H21" s="470"/>
      <c r="I21" s="470"/>
      <c r="J21" s="471">
        <v>0</v>
      </c>
      <c r="K21" s="471">
        <v>0</v>
      </c>
      <c r="L21" s="471">
        <v>0</v>
      </c>
      <c r="M21" s="471">
        <v>0</v>
      </c>
      <c r="N21" s="471">
        <v>0</v>
      </c>
      <c r="O21" s="471">
        <v>0</v>
      </c>
      <c r="P21" s="471">
        <v>0</v>
      </c>
      <c r="Q21" s="471">
        <v>0</v>
      </c>
      <c r="R21" s="471">
        <v>0</v>
      </c>
      <c r="S21" s="471">
        <v>0</v>
      </c>
      <c r="T21" s="471">
        <v>0</v>
      </c>
      <c r="U21" s="471">
        <v>0</v>
      </c>
      <c r="V21" s="471">
        <v>0</v>
      </c>
      <c r="W21" s="471">
        <v>0</v>
      </c>
      <c r="X21" s="471">
        <v>0</v>
      </c>
      <c r="Y21" s="471">
        <v>0</v>
      </c>
      <c r="Z21" s="471">
        <v>0</v>
      </c>
      <c r="AA21" s="471">
        <v>0</v>
      </c>
      <c r="AB21" s="252">
        <v>0</v>
      </c>
      <c r="AC21" s="252">
        <v>0</v>
      </c>
      <c r="AD21" s="252">
        <v>0</v>
      </c>
      <c r="AE21" s="252">
        <v>0</v>
      </c>
      <c r="AF21" s="252">
        <v>0</v>
      </c>
      <c r="AG21" s="451"/>
      <c r="AH21" s="451"/>
      <c r="AI21" s="472">
        <f ca="1">IFERROR(OFFSET(AI21,0,-3)-OFFSET(AI21,0,-4),0)</f>
        <v>0</v>
      </c>
      <c r="AJ21" s="473">
        <f ca="1">IFERROR(IF(OFFSET(AI21,0,-4)&lt;0,-(AI21/OFFSET(AI21,0,-4)),AI21/OFFSET(AI21,0,-4)),0)</f>
        <v>0</v>
      </c>
      <c r="AK21" s="451"/>
      <c r="AL21" s="451"/>
      <c r="AM21" s="474">
        <f ca="1">OFFSET(AM21,0,-9)</f>
        <v>0</v>
      </c>
      <c r="AN21" s="475">
        <f ca="1">OFFSET(AN21,0,-9)</f>
        <v>0</v>
      </c>
      <c r="AO21" s="476">
        <f ca="1">OFFSET(AO21,0,-9)</f>
        <v>0</v>
      </c>
      <c r="AP21" s="451"/>
      <c r="AQ21" s="451"/>
      <c r="AR21" s="472">
        <f ca="1">IFERROR(AO21-AN21,0)</f>
        <v>0</v>
      </c>
      <c r="AS21" s="473">
        <f ca="1">IFERROR(IF(AN21&lt;0,-(AR21/AN21),AR21/AN21),0)</f>
        <v>0</v>
      </c>
      <c r="AT21" s="451"/>
      <c r="AU21" s="451"/>
      <c r="AV21" s="472">
        <f ca="1">AM21</f>
        <v>0</v>
      </c>
      <c r="AW21" s="477">
        <f ca="1">AN21</f>
        <v>0</v>
      </c>
      <c r="AX21" s="478">
        <f ca="1">AO21</f>
        <v>0</v>
      </c>
      <c r="AY21" s="451"/>
      <c r="AZ21" s="451"/>
      <c r="BA21" s="472">
        <f ca="1">IFERROR(AX21-AW21,0)</f>
        <v>0</v>
      </c>
      <c r="BB21" s="473">
        <f ca="1">IFERROR(IF(AW21&lt;0,-(BA21/AW21),BA21/AW21),0)</f>
        <v>0</v>
      </c>
    </row>
    <row r="22" spans="3:54" ht="4.05" customHeight="1" x14ac:dyDescent="0.3">
      <c r="C22" s="451"/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  <c r="O22" s="451"/>
      <c r="P22" s="451"/>
      <c r="Q22" s="451"/>
      <c r="R22" s="451"/>
      <c r="S22" s="451"/>
      <c r="T22" s="451"/>
      <c r="U22" s="451"/>
      <c r="V22" s="451"/>
      <c r="W22" s="451"/>
      <c r="X22" s="451"/>
      <c r="Y22" s="451"/>
      <c r="Z22" s="451"/>
      <c r="AA22" s="451"/>
      <c r="AB22" s="231"/>
      <c r="AC22" s="231"/>
      <c r="AD22" s="231"/>
      <c r="AE22" s="231"/>
      <c r="AF22" s="231"/>
      <c r="AG22" s="451"/>
      <c r="AH22" s="451"/>
      <c r="AI22" s="481"/>
      <c r="AJ22" s="482"/>
      <c r="AK22" s="451"/>
      <c r="AL22" s="451"/>
      <c r="AM22" s="451"/>
      <c r="AN22" s="451"/>
      <c r="AO22" s="451"/>
      <c r="AP22" s="451"/>
      <c r="AQ22" s="451"/>
      <c r="AR22" s="451"/>
      <c r="AS22" s="451"/>
      <c r="AT22" s="451"/>
      <c r="AU22" s="451"/>
      <c r="AV22" s="483"/>
      <c r="AW22" s="483"/>
      <c r="AX22" s="483"/>
      <c r="AY22" s="451"/>
      <c r="AZ22" s="451"/>
      <c r="BA22" s="451"/>
      <c r="BB22" s="451"/>
    </row>
    <row r="23" spans="3:54" ht="10.15" x14ac:dyDescent="0.3">
      <c r="C23" s="484" t="s">
        <v>16</v>
      </c>
      <c r="D23" s="484"/>
      <c r="E23" s="484"/>
      <c r="F23" s="484"/>
      <c r="G23" s="484"/>
      <c r="H23" s="484"/>
      <c r="I23" s="484"/>
      <c r="J23" s="484"/>
      <c r="K23" s="484"/>
      <c r="L23" s="484"/>
      <c r="M23" s="484"/>
      <c r="N23" s="484"/>
      <c r="O23" s="484"/>
      <c r="P23" s="484"/>
      <c r="Q23" s="484"/>
      <c r="R23" s="484"/>
      <c r="S23" s="484"/>
      <c r="T23" s="484"/>
      <c r="U23" s="484"/>
      <c r="V23" s="484"/>
      <c r="W23" s="484"/>
      <c r="X23" s="484"/>
      <c r="Y23" s="484"/>
      <c r="Z23" s="484"/>
      <c r="AA23" s="484"/>
      <c r="AB23" s="265"/>
      <c r="AC23" s="265"/>
      <c r="AD23" s="265"/>
      <c r="AE23" s="265"/>
      <c r="AF23" s="265"/>
      <c r="AG23" s="451"/>
      <c r="AH23" s="451"/>
      <c r="AI23" s="485"/>
      <c r="AJ23" s="486"/>
      <c r="AK23" s="451"/>
      <c r="AL23" s="451"/>
      <c r="AM23" s="484"/>
      <c r="AN23" s="484"/>
      <c r="AO23" s="484"/>
      <c r="AP23" s="451"/>
      <c r="AQ23" s="451"/>
      <c r="AR23" s="484"/>
      <c r="AS23" s="484"/>
      <c r="AT23" s="451"/>
      <c r="AU23" s="451"/>
      <c r="AV23" s="484"/>
      <c r="AW23" s="484"/>
      <c r="AX23" s="484"/>
      <c r="AY23" s="451"/>
      <c r="AZ23" s="451"/>
      <c r="BA23" s="484"/>
      <c r="BB23" s="484"/>
    </row>
    <row r="24" spans="3:54" ht="4.05" customHeight="1" x14ac:dyDescent="0.3">
      <c r="C24" s="451"/>
      <c r="D24" s="451"/>
      <c r="E24" s="451"/>
      <c r="F24" s="451"/>
      <c r="G24" s="451"/>
      <c r="H24" s="451"/>
      <c r="I24" s="451"/>
      <c r="J24" s="451"/>
      <c r="K24" s="451"/>
      <c r="L24" s="451"/>
      <c r="M24" s="451"/>
      <c r="N24" s="451"/>
      <c r="O24" s="451"/>
      <c r="P24" s="451"/>
      <c r="Q24" s="451"/>
      <c r="R24" s="451"/>
      <c r="S24" s="451"/>
      <c r="T24" s="451"/>
      <c r="U24" s="451"/>
      <c r="V24" s="451"/>
      <c r="W24" s="451"/>
      <c r="X24" s="451"/>
      <c r="Y24" s="451"/>
      <c r="Z24" s="451"/>
      <c r="AA24" s="451"/>
      <c r="AB24" s="231"/>
      <c r="AC24" s="231"/>
      <c r="AD24" s="231"/>
      <c r="AE24" s="231"/>
      <c r="AF24" s="231"/>
      <c r="AG24" s="451"/>
      <c r="AH24" s="451"/>
      <c r="AI24" s="481"/>
      <c r="AJ24" s="482"/>
      <c r="AK24" s="451"/>
      <c r="AL24" s="451"/>
      <c r="AM24" s="451"/>
      <c r="AN24" s="451"/>
      <c r="AO24" s="451"/>
      <c r="AP24" s="451"/>
      <c r="AQ24" s="451"/>
      <c r="AR24" s="451"/>
      <c r="AS24" s="451"/>
      <c r="AT24" s="451"/>
      <c r="AU24" s="451"/>
      <c r="AV24" s="451"/>
      <c r="AW24" s="451"/>
      <c r="AX24" s="451"/>
      <c r="AY24" s="451"/>
      <c r="AZ24" s="451"/>
      <c r="BA24" s="451"/>
      <c r="BB24" s="451"/>
    </row>
    <row r="25" spans="3:54" ht="10.15" x14ac:dyDescent="0.3">
      <c r="C25" s="451" t="s">
        <v>17</v>
      </c>
      <c r="D25" s="451" t="s">
        <v>18</v>
      </c>
      <c r="E25" s="451"/>
      <c r="F25" s="451"/>
      <c r="G25" s="451"/>
      <c r="H25" s="451"/>
      <c r="I25" s="451"/>
      <c r="J25" s="452">
        <v>0</v>
      </c>
      <c r="K25" s="452">
        <v>0</v>
      </c>
      <c r="L25" s="452">
        <v>0</v>
      </c>
      <c r="M25" s="452">
        <v>0</v>
      </c>
      <c r="N25" s="452">
        <v>0</v>
      </c>
      <c r="O25" s="452">
        <v>0</v>
      </c>
      <c r="P25" s="452">
        <v>0</v>
      </c>
      <c r="Q25" s="452">
        <v>0</v>
      </c>
      <c r="R25" s="452">
        <v>0</v>
      </c>
      <c r="S25" s="452">
        <v>0</v>
      </c>
      <c r="T25" s="452">
        <v>0</v>
      </c>
      <c r="U25" s="452">
        <v>0</v>
      </c>
      <c r="V25" s="452">
        <v>0</v>
      </c>
      <c r="W25" s="452">
        <v>0</v>
      </c>
      <c r="X25" s="452">
        <v>0</v>
      </c>
      <c r="Y25" s="452">
        <v>0</v>
      </c>
      <c r="Z25" s="452">
        <v>0</v>
      </c>
      <c r="AA25" s="452">
        <v>0</v>
      </c>
      <c r="AB25" s="232">
        <v>0.53810724700447565</v>
      </c>
      <c r="AC25" s="232">
        <v>5.4530955370932395E-2</v>
      </c>
      <c r="AD25" s="232">
        <v>0.59531981469378525</v>
      </c>
      <c r="AE25" s="232">
        <v>0.11017608873890269</v>
      </c>
      <c r="AF25" s="232">
        <v>0</v>
      </c>
      <c r="AG25" s="452">
        <v>0</v>
      </c>
      <c r="AH25" s="451"/>
      <c r="AI25" s="487">
        <f t="shared" ref="AI25:AI62" ca="1" si="9">IFERROR(OFFSET(AI25,0,-3)-OFFSET(AI25,0,-4),0)</f>
        <v>-0.11017608873890269</v>
      </c>
      <c r="AJ25" s="488">
        <f t="shared" ref="AJ25:AJ42" ca="1" si="10">IFERROR(IF(OFFSET(AI25,0,-4)&lt;0,-(AI25/OFFSET(AI25,0,-4)),AI25/OFFSET(AI25,0,-4)),0)</f>
        <v>-1</v>
      </c>
      <c r="AK25" s="451"/>
      <c r="AL25" s="451"/>
      <c r="AM25" s="489">
        <f t="shared" ref="AM25:AO42" ca="1" si="11">IFERROR(OFFSET(AM25,0,-9)/OFFSET(AM$42,0,-9),0)</f>
        <v>0.52276526334612916</v>
      </c>
      <c r="AN25" s="489">
        <f t="shared" ca="1" si="11"/>
        <v>0.6647438431139937</v>
      </c>
      <c r="AO25" s="489">
        <f t="shared" ca="1" si="11"/>
        <v>0</v>
      </c>
      <c r="AP25" s="451"/>
      <c r="AQ25" s="451"/>
      <c r="AR25" s="490">
        <f t="shared" ref="AR25:AR42" ca="1" si="12">IFERROR(AO25-AN25,0)</f>
        <v>-0.6647438431139937</v>
      </c>
      <c r="AS25" s="491">
        <f t="shared" ref="AS25:AS42" ca="1" si="13">IFERROR(IF(AN25&lt;0,-(AR25/AN25),AR25/AN25),0)</f>
        <v>-1</v>
      </c>
      <c r="AT25" s="451"/>
      <c r="AU25" s="451"/>
      <c r="AV25" s="492">
        <f t="shared" ref="AV25:AX42" ca="1" si="14">IFERROR(OFFSET(AV25,0,-18)/AV$14*10^6,0)</f>
        <v>5563.7365859232259</v>
      </c>
      <c r="AW25" s="492">
        <f t="shared" ca="1" si="14"/>
        <v>4590.670364120946</v>
      </c>
      <c r="AX25" s="492">
        <f t="shared" ca="1" si="14"/>
        <v>0</v>
      </c>
      <c r="AY25" s="451"/>
      <c r="AZ25" s="451"/>
      <c r="BA25" s="493">
        <f t="shared" ref="BA25:BA42" ca="1" si="15">IFERROR(AX25-AW25,0)</f>
        <v>-4590.670364120946</v>
      </c>
      <c r="BB25" s="494">
        <f t="shared" ref="BB25:BB42" ca="1" si="16">IFERROR(IF(AW25&lt;0,-(BA25/AW25),BA25/AW25),0)</f>
        <v>-1</v>
      </c>
    </row>
    <row r="26" spans="3:54" ht="10.15" x14ac:dyDescent="0.3">
      <c r="C26" s="451" t="s">
        <v>17</v>
      </c>
      <c r="D26" s="451" t="s">
        <v>19</v>
      </c>
      <c r="E26" s="451"/>
      <c r="F26" s="451"/>
      <c r="G26" s="451"/>
      <c r="H26" s="451"/>
      <c r="I26" s="451"/>
      <c r="J26" s="452">
        <v>0</v>
      </c>
      <c r="K26" s="452">
        <v>0</v>
      </c>
      <c r="L26" s="452">
        <v>0</v>
      </c>
      <c r="M26" s="452">
        <v>0</v>
      </c>
      <c r="N26" s="452">
        <v>0</v>
      </c>
      <c r="O26" s="452">
        <v>0</v>
      </c>
      <c r="P26" s="452">
        <v>0</v>
      </c>
      <c r="Q26" s="452">
        <v>0</v>
      </c>
      <c r="R26" s="452">
        <v>0</v>
      </c>
      <c r="S26" s="452">
        <v>0</v>
      </c>
      <c r="T26" s="452">
        <v>0</v>
      </c>
      <c r="U26" s="452">
        <v>0</v>
      </c>
      <c r="V26" s="452">
        <v>0</v>
      </c>
      <c r="W26" s="452">
        <v>0</v>
      </c>
      <c r="X26" s="452">
        <v>0</v>
      </c>
      <c r="Y26" s="452">
        <v>0</v>
      </c>
      <c r="Z26" s="452">
        <v>0</v>
      </c>
      <c r="AA26" s="452">
        <v>0</v>
      </c>
      <c r="AB26" s="232">
        <v>0.54519176411144843</v>
      </c>
      <c r="AC26" s="232">
        <v>7.4527127055670245E-2</v>
      </c>
      <c r="AD26" s="232">
        <v>0.54347010964672493</v>
      </c>
      <c r="AE26" s="232">
        <v>5.556608379899191E-2</v>
      </c>
      <c r="AF26" s="232">
        <v>0</v>
      </c>
      <c r="AG26" s="452">
        <v>0</v>
      </c>
      <c r="AH26" s="451"/>
      <c r="AI26" s="495">
        <f t="shared" ca="1" si="9"/>
        <v>-5.556608379899191E-2</v>
      </c>
      <c r="AJ26" s="496">
        <f t="shared" ca="1" si="10"/>
        <v>-1</v>
      </c>
      <c r="AK26" s="451"/>
      <c r="AL26" s="451"/>
      <c r="AM26" s="496">
        <f t="shared" ca="1" si="11"/>
        <v>0.47723473665387089</v>
      </c>
      <c r="AN26" s="496">
        <f t="shared" ca="1" si="11"/>
        <v>0.33525615688600624</v>
      </c>
      <c r="AO26" s="496">
        <f t="shared" ca="1" si="11"/>
        <v>0</v>
      </c>
      <c r="AP26" s="451"/>
      <c r="AQ26" s="451"/>
      <c r="AR26" s="497">
        <f t="shared" ca="1" si="12"/>
        <v>-0.33525615688600624</v>
      </c>
      <c r="AS26" s="498">
        <f t="shared" ca="1" si="13"/>
        <v>-1</v>
      </c>
      <c r="AT26" s="451"/>
      <c r="AU26" s="451"/>
      <c r="AV26" s="468">
        <f t="shared" ca="1" si="14"/>
        <v>5079.1599032404201</v>
      </c>
      <c r="AW26" s="468">
        <f t="shared" ca="1" si="14"/>
        <v>2315.2534916246632</v>
      </c>
      <c r="AX26" s="468">
        <f t="shared" ca="1" si="14"/>
        <v>0</v>
      </c>
      <c r="AY26" s="451"/>
      <c r="AZ26" s="451"/>
      <c r="BA26" s="499">
        <f t="shared" ca="1" si="15"/>
        <v>-2315.2534916246632</v>
      </c>
      <c r="BB26" s="500">
        <f t="shared" ca="1" si="16"/>
        <v>-1</v>
      </c>
    </row>
    <row r="27" spans="3:54" ht="10.15" x14ac:dyDescent="0.3">
      <c r="C27" s="451" t="s">
        <v>17</v>
      </c>
      <c r="D27" s="451" t="s">
        <v>20</v>
      </c>
      <c r="E27" s="451"/>
      <c r="F27" s="451"/>
      <c r="G27" s="451"/>
      <c r="H27" s="451"/>
      <c r="I27" s="501"/>
      <c r="J27" s="452">
        <v>0</v>
      </c>
      <c r="K27" s="452">
        <v>0</v>
      </c>
      <c r="L27" s="452">
        <v>0</v>
      </c>
      <c r="M27" s="452">
        <v>0</v>
      </c>
      <c r="N27" s="452">
        <v>0</v>
      </c>
      <c r="O27" s="452">
        <v>0</v>
      </c>
      <c r="P27" s="452">
        <v>0</v>
      </c>
      <c r="Q27" s="452">
        <v>0</v>
      </c>
      <c r="R27" s="452">
        <v>0</v>
      </c>
      <c r="S27" s="452">
        <v>0</v>
      </c>
      <c r="T27" s="452">
        <v>0</v>
      </c>
      <c r="U27" s="452">
        <v>0</v>
      </c>
      <c r="V27" s="452">
        <v>0</v>
      </c>
      <c r="W27" s="452">
        <v>0</v>
      </c>
      <c r="X27" s="452">
        <v>0</v>
      </c>
      <c r="Y27" s="452">
        <v>0</v>
      </c>
      <c r="Z27" s="452">
        <v>0</v>
      </c>
      <c r="AA27" s="452">
        <v>0</v>
      </c>
      <c r="AB27" s="232">
        <v>0</v>
      </c>
      <c r="AC27" s="232">
        <v>0</v>
      </c>
      <c r="AD27" s="232">
        <v>0</v>
      </c>
      <c r="AE27" s="232">
        <v>0</v>
      </c>
      <c r="AF27" s="232">
        <v>0</v>
      </c>
      <c r="AG27" s="452">
        <v>0</v>
      </c>
      <c r="AH27" s="451"/>
      <c r="AI27" s="495">
        <f t="shared" ca="1" si="9"/>
        <v>0</v>
      </c>
      <c r="AJ27" s="496">
        <f t="shared" ca="1" si="10"/>
        <v>0</v>
      </c>
      <c r="AK27" s="451"/>
      <c r="AL27" s="451"/>
      <c r="AM27" s="496">
        <f t="shared" ca="1" si="11"/>
        <v>0</v>
      </c>
      <c r="AN27" s="496">
        <f t="shared" ca="1" si="11"/>
        <v>0</v>
      </c>
      <c r="AO27" s="496">
        <f t="shared" ca="1" si="11"/>
        <v>0</v>
      </c>
      <c r="AP27" s="451"/>
      <c r="AQ27" s="451"/>
      <c r="AR27" s="497">
        <f t="shared" ca="1" si="12"/>
        <v>0</v>
      </c>
      <c r="AS27" s="498">
        <f t="shared" ca="1" si="13"/>
        <v>0</v>
      </c>
      <c r="AT27" s="451"/>
      <c r="AU27" s="451"/>
      <c r="AV27" s="468">
        <f t="shared" ca="1" si="14"/>
        <v>0</v>
      </c>
      <c r="AW27" s="468">
        <f t="shared" ca="1" si="14"/>
        <v>0</v>
      </c>
      <c r="AX27" s="468">
        <f t="shared" ca="1" si="14"/>
        <v>0</v>
      </c>
      <c r="AY27" s="451"/>
      <c r="AZ27" s="451"/>
      <c r="BA27" s="499">
        <f t="shared" ca="1" si="15"/>
        <v>0</v>
      </c>
      <c r="BB27" s="500">
        <f t="shared" ca="1" si="16"/>
        <v>0</v>
      </c>
    </row>
    <row r="28" spans="3:54" ht="10.15" x14ac:dyDescent="0.3">
      <c r="C28" s="451" t="s">
        <v>17</v>
      </c>
      <c r="D28" s="451" t="s">
        <v>21</v>
      </c>
      <c r="E28" s="451"/>
      <c r="F28" s="451"/>
      <c r="G28" s="451"/>
      <c r="H28" s="451"/>
      <c r="I28" s="501"/>
      <c r="J28" s="452">
        <v>0</v>
      </c>
      <c r="K28" s="452">
        <v>0</v>
      </c>
      <c r="L28" s="452">
        <v>0</v>
      </c>
      <c r="M28" s="452">
        <v>0</v>
      </c>
      <c r="N28" s="452">
        <v>0</v>
      </c>
      <c r="O28" s="452">
        <v>0</v>
      </c>
      <c r="P28" s="452">
        <v>0</v>
      </c>
      <c r="Q28" s="452">
        <v>0</v>
      </c>
      <c r="R28" s="452">
        <v>0</v>
      </c>
      <c r="S28" s="452">
        <v>0</v>
      </c>
      <c r="T28" s="452">
        <v>0</v>
      </c>
      <c r="U28" s="452">
        <v>0</v>
      </c>
      <c r="V28" s="452">
        <v>0</v>
      </c>
      <c r="W28" s="452">
        <v>0</v>
      </c>
      <c r="X28" s="452">
        <v>0</v>
      </c>
      <c r="Y28" s="452">
        <v>0</v>
      </c>
      <c r="Z28" s="452">
        <v>0</v>
      </c>
      <c r="AA28" s="452">
        <v>0</v>
      </c>
      <c r="AB28" s="232">
        <v>0</v>
      </c>
      <c r="AC28" s="232">
        <v>0</v>
      </c>
      <c r="AD28" s="232">
        <v>0</v>
      </c>
      <c r="AE28" s="232">
        <v>0</v>
      </c>
      <c r="AF28" s="232">
        <v>0</v>
      </c>
      <c r="AG28" s="452">
        <v>0</v>
      </c>
      <c r="AH28" s="451"/>
      <c r="AI28" s="495">
        <f t="shared" ca="1" si="9"/>
        <v>0</v>
      </c>
      <c r="AJ28" s="496">
        <f t="shared" ca="1" si="10"/>
        <v>0</v>
      </c>
      <c r="AK28" s="451"/>
      <c r="AL28" s="451"/>
      <c r="AM28" s="496">
        <f t="shared" ca="1" si="11"/>
        <v>0</v>
      </c>
      <c r="AN28" s="496">
        <f t="shared" ca="1" si="11"/>
        <v>0</v>
      </c>
      <c r="AO28" s="496">
        <f t="shared" ca="1" si="11"/>
        <v>0</v>
      </c>
      <c r="AP28" s="451"/>
      <c r="AQ28" s="451"/>
      <c r="AR28" s="497">
        <f t="shared" ca="1" si="12"/>
        <v>0</v>
      </c>
      <c r="AS28" s="498">
        <f t="shared" ca="1" si="13"/>
        <v>0</v>
      </c>
      <c r="AT28" s="451"/>
      <c r="AU28" s="451"/>
      <c r="AV28" s="468">
        <f t="shared" ca="1" si="14"/>
        <v>0</v>
      </c>
      <c r="AW28" s="468">
        <f t="shared" ca="1" si="14"/>
        <v>0</v>
      </c>
      <c r="AX28" s="468">
        <f t="shared" ca="1" si="14"/>
        <v>0</v>
      </c>
      <c r="AY28" s="451"/>
      <c r="AZ28" s="451"/>
      <c r="BA28" s="499">
        <f t="shared" ca="1" si="15"/>
        <v>0</v>
      </c>
      <c r="BB28" s="500">
        <f t="shared" ca="1" si="16"/>
        <v>0</v>
      </c>
    </row>
    <row r="29" spans="3:54" ht="10.15" x14ac:dyDescent="0.3">
      <c r="C29" s="502" t="s">
        <v>22</v>
      </c>
      <c r="D29" s="502" t="s">
        <v>23</v>
      </c>
      <c r="E29" s="502"/>
      <c r="F29" s="502"/>
      <c r="G29" s="502"/>
      <c r="H29" s="502"/>
      <c r="I29" s="502"/>
      <c r="J29" s="503">
        <f>SUM(J25:J28)</f>
        <v>0</v>
      </c>
      <c r="K29" s="503">
        <f t="shared" ref="K29:AB29" si="17">SUM(K25:K28)</f>
        <v>0</v>
      </c>
      <c r="L29" s="503">
        <f t="shared" si="17"/>
        <v>0</v>
      </c>
      <c r="M29" s="503">
        <f t="shared" si="17"/>
        <v>0</v>
      </c>
      <c r="N29" s="503">
        <f t="shared" si="17"/>
        <v>0</v>
      </c>
      <c r="O29" s="503">
        <f t="shared" si="17"/>
        <v>0</v>
      </c>
      <c r="P29" s="503">
        <f t="shared" si="17"/>
        <v>0</v>
      </c>
      <c r="Q29" s="503">
        <f t="shared" si="17"/>
        <v>0</v>
      </c>
      <c r="R29" s="503">
        <f t="shared" si="17"/>
        <v>0</v>
      </c>
      <c r="S29" s="503">
        <f t="shared" si="17"/>
        <v>0</v>
      </c>
      <c r="T29" s="503">
        <f t="shared" si="17"/>
        <v>0</v>
      </c>
      <c r="U29" s="503">
        <f t="shared" si="17"/>
        <v>0</v>
      </c>
      <c r="V29" s="503">
        <f t="shared" si="17"/>
        <v>0</v>
      </c>
      <c r="W29" s="503">
        <f t="shared" si="17"/>
        <v>0</v>
      </c>
      <c r="X29" s="503">
        <f t="shared" si="17"/>
        <v>0</v>
      </c>
      <c r="Y29" s="503">
        <f t="shared" si="17"/>
        <v>0</v>
      </c>
      <c r="Z29" s="503">
        <f t="shared" si="17"/>
        <v>0</v>
      </c>
      <c r="AA29" s="503">
        <f t="shared" si="17"/>
        <v>0</v>
      </c>
      <c r="AB29" s="284">
        <f t="shared" si="17"/>
        <v>1.083299011115924</v>
      </c>
      <c r="AC29" s="284">
        <f t="shared" ref="AC29:AD29" si="18">SUM(AC25:AC28)</f>
        <v>0.12905808242660263</v>
      </c>
      <c r="AD29" s="284">
        <f t="shared" si="18"/>
        <v>1.1387899243405102</v>
      </c>
      <c r="AE29" s="284">
        <f t="shared" ref="AE29:AF29" si="19">SUM(AE25:AE28)</f>
        <v>0.16574217253789461</v>
      </c>
      <c r="AF29" s="284">
        <f t="shared" si="19"/>
        <v>0</v>
      </c>
      <c r="AG29" s="451"/>
      <c r="AH29" s="451"/>
      <c r="AI29" s="504">
        <f t="shared" ca="1" si="9"/>
        <v>-0.16574217253789461</v>
      </c>
      <c r="AJ29" s="505">
        <f t="shared" ca="1" si="10"/>
        <v>-1</v>
      </c>
      <c r="AK29" s="451"/>
      <c r="AL29" s="451"/>
      <c r="AM29" s="505">
        <f t="shared" ca="1" si="11"/>
        <v>1</v>
      </c>
      <c r="AN29" s="505">
        <f t="shared" ca="1" si="11"/>
        <v>1</v>
      </c>
      <c r="AO29" s="505">
        <f t="shared" ca="1" si="11"/>
        <v>0</v>
      </c>
      <c r="AP29" s="451"/>
      <c r="AQ29" s="451"/>
      <c r="AR29" s="506">
        <f t="shared" ca="1" si="12"/>
        <v>-1</v>
      </c>
      <c r="AS29" s="507">
        <f t="shared" ca="1" si="13"/>
        <v>-1</v>
      </c>
      <c r="AT29" s="451"/>
      <c r="AU29" s="451"/>
      <c r="AV29" s="508">
        <f t="shared" ca="1" si="14"/>
        <v>10642.896489163646</v>
      </c>
      <c r="AW29" s="508">
        <f t="shared" ca="1" si="14"/>
        <v>6905.9238557456083</v>
      </c>
      <c r="AX29" s="508">
        <f t="shared" ca="1" si="14"/>
        <v>0</v>
      </c>
      <c r="AY29" s="451"/>
      <c r="AZ29" s="451"/>
      <c r="BA29" s="509">
        <f t="shared" ca="1" si="15"/>
        <v>-6905.9238557456083</v>
      </c>
      <c r="BB29" s="510">
        <f t="shared" ca="1" si="16"/>
        <v>-1</v>
      </c>
    </row>
    <row r="30" spans="3:54" ht="10.15" x14ac:dyDescent="0.3">
      <c r="C30" s="511" t="s">
        <v>17</v>
      </c>
      <c r="D30" s="511" t="s">
        <v>24</v>
      </c>
      <c r="E30" s="511"/>
      <c r="F30" s="511"/>
      <c r="G30" s="511"/>
      <c r="H30" s="512"/>
      <c r="I30" s="512"/>
      <c r="J30" s="513">
        <f t="shared" ref="J30:AB30" si="20">SUM(J31:J41)</f>
        <v>0</v>
      </c>
      <c r="K30" s="513">
        <f t="shared" si="20"/>
        <v>0</v>
      </c>
      <c r="L30" s="513">
        <f t="shared" si="20"/>
        <v>0</v>
      </c>
      <c r="M30" s="513">
        <f t="shared" si="20"/>
        <v>0</v>
      </c>
      <c r="N30" s="513">
        <f t="shared" si="20"/>
        <v>0</v>
      </c>
      <c r="O30" s="513">
        <f t="shared" si="20"/>
        <v>0</v>
      </c>
      <c r="P30" s="513">
        <f t="shared" si="20"/>
        <v>0</v>
      </c>
      <c r="Q30" s="513">
        <f t="shared" si="20"/>
        <v>0</v>
      </c>
      <c r="R30" s="513">
        <f t="shared" si="20"/>
        <v>0</v>
      </c>
      <c r="S30" s="513">
        <f t="shared" si="20"/>
        <v>0</v>
      </c>
      <c r="T30" s="513">
        <f t="shared" si="20"/>
        <v>0</v>
      </c>
      <c r="U30" s="513">
        <f t="shared" si="20"/>
        <v>0</v>
      </c>
      <c r="V30" s="513">
        <f t="shared" si="20"/>
        <v>0</v>
      </c>
      <c r="W30" s="513">
        <f t="shared" si="20"/>
        <v>0</v>
      </c>
      <c r="X30" s="513">
        <f t="shared" si="20"/>
        <v>0</v>
      </c>
      <c r="Y30" s="513">
        <f t="shared" si="20"/>
        <v>0</v>
      </c>
      <c r="Z30" s="513">
        <f t="shared" si="20"/>
        <v>0</v>
      </c>
      <c r="AA30" s="513">
        <f t="shared" si="20"/>
        <v>0</v>
      </c>
      <c r="AB30" s="294">
        <f t="shared" si="20"/>
        <v>0</v>
      </c>
      <c r="AC30" s="294">
        <f t="shared" ref="AC30:AD30" si="21">SUM(AC31:AC41)</f>
        <v>0</v>
      </c>
      <c r="AD30" s="294">
        <f t="shared" si="21"/>
        <v>0</v>
      </c>
      <c r="AE30" s="294">
        <f t="shared" ref="AE30:AF30" si="22">SUM(AE31:AE41)</f>
        <v>0</v>
      </c>
      <c r="AF30" s="294">
        <f t="shared" si="22"/>
        <v>0</v>
      </c>
      <c r="AG30" s="451"/>
      <c r="AH30" s="451"/>
      <c r="AI30" s="514">
        <f t="shared" ca="1" si="9"/>
        <v>0</v>
      </c>
      <c r="AJ30" s="515">
        <f t="shared" ca="1" si="10"/>
        <v>0</v>
      </c>
      <c r="AK30" s="451"/>
      <c r="AL30" s="451"/>
      <c r="AM30" s="515">
        <f t="shared" ca="1" si="11"/>
        <v>0</v>
      </c>
      <c r="AN30" s="515">
        <f t="shared" ca="1" si="11"/>
        <v>0</v>
      </c>
      <c r="AO30" s="515">
        <f t="shared" ca="1" si="11"/>
        <v>0</v>
      </c>
      <c r="AP30" s="451"/>
      <c r="AQ30" s="451"/>
      <c r="AR30" s="516">
        <f t="shared" ca="1" si="12"/>
        <v>0</v>
      </c>
      <c r="AS30" s="517">
        <f t="shared" ca="1" si="13"/>
        <v>0</v>
      </c>
      <c r="AT30" s="451"/>
      <c r="AU30" s="451"/>
      <c r="AV30" s="518">
        <f t="shared" ca="1" si="14"/>
        <v>0</v>
      </c>
      <c r="AW30" s="518">
        <f t="shared" ca="1" si="14"/>
        <v>0</v>
      </c>
      <c r="AX30" s="518">
        <f t="shared" ca="1" si="14"/>
        <v>0</v>
      </c>
      <c r="AY30" s="451"/>
      <c r="AZ30" s="451"/>
      <c r="BA30" s="519">
        <f t="shared" ca="1" si="15"/>
        <v>0</v>
      </c>
      <c r="BB30" s="520">
        <f t="shared" ca="1" si="16"/>
        <v>0</v>
      </c>
    </row>
    <row r="31" spans="3:54" ht="10.15" x14ac:dyDescent="0.3">
      <c r="C31" s="521"/>
      <c r="D31" s="521"/>
      <c r="E31" s="521" t="s">
        <v>25</v>
      </c>
      <c r="F31" s="521"/>
      <c r="G31" s="521"/>
      <c r="H31" s="521"/>
      <c r="I31" s="521"/>
      <c r="J31" s="452">
        <v>0</v>
      </c>
      <c r="K31" s="452">
        <v>0</v>
      </c>
      <c r="L31" s="452">
        <v>0</v>
      </c>
      <c r="M31" s="452">
        <v>0</v>
      </c>
      <c r="N31" s="452">
        <v>0</v>
      </c>
      <c r="O31" s="452">
        <v>0</v>
      </c>
      <c r="P31" s="452">
        <v>0</v>
      </c>
      <c r="Q31" s="452">
        <v>0</v>
      </c>
      <c r="R31" s="452">
        <v>0</v>
      </c>
      <c r="S31" s="452">
        <v>0</v>
      </c>
      <c r="T31" s="452">
        <v>0</v>
      </c>
      <c r="U31" s="452">
        <v>0</v>
      </c>
      <c r="V31" s="452">
        <v>0</v>
      </c>
      <c r="W31" s="452">
        <v>0</v>
      </c>
      <c r="X31" s="452">
        <v>0</v>
      </c>
      <c r="Y31" s="452">
        <v>0</v>
      </c>
      <c r="Z31" s="452">
        <v>0</v>
      </c>
      <c r="AA31" s="452">
        <v>0</v>
      </c>
      <c r="AB31" s="232">
        <v>0</v>
      </c>
      <c r="AC31" s="232">
        <v>0</v>
      </c>
      <c r="AD31" s="232">
        <v>0</v>
      </c>
      <c r="AE31" s="232">
        <v>0</v>
      </c>
      <c r="AF31" s="232">
        <v>0</v>
      </c>
      <c r="AG31" s="451"/>
      <c r="AH31" s="451"/>
      <c r="AI31" s="495">
        <f t="shared" ca="1" si="9"/>
        <v>0</v>
      </c>
      <c r="AJ31" s="496">
        <f t="shared" ca="1" si="10"/>
        <v>0</v>
      </c>
      <c r="AK31" s="451"/>
      <c r="AL31" s="451"/>
      <c r="AM31" s="496">
        <f t="shared" ca="1" si="11"/>
        <v>0</v>
      </c>
      <c r="AN31" s="496">
        <f t="shared" ca="1" si="11"/>
        <v>0</v>
      </c>
      <c r="AO31" s="496">
        <f t="shared" ca="1" si="11"/>
        <v>0</v>
      </c>
      <c r="AP31" s="451"/>
      <c r="AQ31" s="451"/>
      <c r="AR31" s="497">
        <f t="shared" ca="1" si="12"/>
        <v>0</v>
      </c>
      <c r="AS31" s="498">
        <f t="shared" ca="1" si="13"/>
        <v>0</v>
      </c>
      <c r="AT31" s="451"/>
      <c r="AU31" s="451"/>
      <c r="AV31" s="468">
        <f t="shared" ca="1" si="14"/>
        <v>0</v>
      </c>
      <c r="AW31" s="468">
        <f t="shared" ca="1" si="14"/>
        <v>0</v>
      </c>
      <c r="AX31" s="468">
        <f t="shared" ca="1" si="14"/>
        <v>0</v>
      </c>
      <c r="AY31" s="451"/>
      <c r="AZ31" s="451"/>
      <c r="BA31" s="499">
        <f t="shared" ca="1" si="15"/>
        <v>0</v>
      </c>
      <c r="BB31" s="500">
        <f t="shared" ca="1" si="16"/>
        <v>0</v>
      </c>
    </row>
    <row r="32" spans="3:54" ht="10.15" x14ac:dyDescent="0.3">
      <c r="C32" s="521"/>
      <c r="D32" s="521"/>
      <c r="E32" s="521" t="s">
        <v>26</v>
      </c>
      <c r="F32" s="521"/>
      <c r="G32" s="521"/>
      <c r="H32" s="521"/>
      <c r="I32" s="521"/>
      <c r="J32" s="452">
        <v>0</v>
      </c>
      <c r="K32" s="452">
        <v>0</v>
      </c>
      <c r="L32" s="452">
        <v>0</v>
      </c>
      <c r="M32" s="452">
        <v>0</v>
      </c>
      <c r="N32" s="452">
        <v>0</v>
      </c>
      <c r="O32" s="452">
        <v>0</v>
      </c>
      <c r="P32" s="452">
        <v>0</v>
      </c>
      <c r="Q32" s="452">
        <v>0</v>
      </c>
      <c r="R32" s="452">
        <v>0</v>
      </c>
      <c r="S32" s="452">
        <v>0</v>
      </c>
      <c r="T32" s="452">
        <v>0</v>
      </c>
      <c r="U32" s="452">
        <v>0</v>
      </c>
      <c r="V32" s="452">
        <v>0</v>
      </c>
      <c r="W32" s="452">
        <v>0</v>
      </c>
      <c r="X32" s="452">
        <v>0</v>
      </c>
      <c r="Y32" s="452">
        <v>0</v>
      </c>
      <c r="Z32" s="452">
        <v>0</v>
      </c>
      <c r="AA32" s="452">
        <v>0</v>
      </c>
      <c r="AB32" s="232">
        <v>0</v>
      </c>
      <c r="AC32" s="232">
        <v>0</v>
      </c>
      <c r="AD32" s="232">
        <v>0</v>
      </c>
      <c r="AE32" s="232">
        <v>0</v>
      </c>
      <c r="AF32" s="232">
        <v>0</v>
      </c>
      <c r="AG32" s="451"/>
      <c r="AH32" s="451"/>
      <c r="AI32" s="495">
        <f t="shared" ca="1" si="9"/>
        <v>0</v>
      </c>
      <c r="AJ32" s="496">
        <f t="shared" ca="1" si="10"/>
        <v>0</v>
      </c>
      <c r="AK32" s="451"/>
      <c r="AL32" s="451"/>
      <c r="AM32" s="496">
        <f t="shared" ca="1" si="11"/>
        <v>0</v>
      </c>
      <c r="AN32" s="496">
        <f t="shared" ca="1" si="11"/>
        <v>0</v>
      </c>
      <c r="AO32" s="496">
        <f t="shared" ca="1" si="11"/>
        <v>0</v>
      </c>
      <c r="AP32" s="451"/>
      <c r="AQ32" s="451"/>
      <c r="AR32" s="497">
        <f t="shared" ca="1" si="12"/>
        <v>0</v>
      </c>
      <c r="AS32" s="498">
        <f t="shared" ca="1" si="13"/>
        <v>0</v>
      </c>
      <c r="AT32" s="451"/>
      <c r="AU32" s="451"/>
      <c r="AV32" s="468">
        <f t="shared" ca="1" si="14"/>
        <v>0</v>
      </c>
      <c r="AW32" s="468">
        <f t="shared" ca="1" si="14"/>
        <v>0</v>
      </c>
      <c r="AX32" s="468">
        <f t="shared" ca="1" si="14"/>
        <v>0</v>
      </c>
      <c r="AY32" s="451"/>
      <c r="AZ32" s="451"/>
      <c r="BA32" s="499">
        <f t="shared" ca="1" si="15"/>
        <v>0</v>
      </c>
      <c r="BB32" s="500">
        <f t="shared" ca="1" si="16"/>
        <v>0</v>
      </c>
    </row>
    <row r="33" spans="3:54" ht="10.15" x14ac:dyDescent="0.3">
      <c r="C33" s="521"/>
      <c r="D33" s="521"/>
      <c r="E33" s="521" t="s">
        <v>27</v>
      </c>
      <c r="F33" s="451"/>
      <c r="G33" s="521"/>
      <c r="H33" s="501"/>
      <c r="I33" s="501"/>
      <c r="J33" s="452">
        <v>0</v>
      </c>
      <c r="K33" s="452">
        <v>0</v>
      </c>
      <c r="L33" s="452">
        <v>0</v>
      </c>
      <c r="M33" s="452">
        <v>0</v>
      </c>
      <c r="N33" s="452">
        <v>0</v>
      </c>
      <c r="O33" s="452">
        <v>0</v>
      </c>
      <c r="P33" s="452">
        <v>0</v>
      </c>
      <c r="Q33" s="452">
        <v>0</v>
      </c>
      <c r="R33" s="452">
        <v>0</v>
      </c>
      <c r="S33" s="452">
        <v>0</v>
      </c>
      <c r="T33" s="452">
        <v>0</v>
      </c>
      <c r="U33" s="452">
        <v>0</v>
      </c>
      <c r="V33" s="452">
        <v>0</v>
      </c>
      <c r="W33" s="452">
        <v>0</v>
      </c>
      <c r="X33" s="452">
        <v>0</v>
      </c>
      <c r="Y33" s="452">
        <v>0</v>
      </c>
      <c r="Z33" s="452">
        <v>0</v>
      </c>
      <c r="AA33" s="452">
        <v>0</v>
      </c>
      <c r="AB33" s="232">
        <v>0</v>
      </c>
      <c r="AC33" s="232">
        <v>0</v>
      </c>
      <c r="AD33" s="232">
        <v>0</v>
      </c>
      <c r="AE33" s="232">
        <v>0</v>
      </c>
      <c r="AF33" s="232">
        <v>0</v>
      </c>
      <c r="AG33" s="451"/>
      <c r="AH33" s="451"/>
      <c r="AI33" s="495">
        <f t="shared" ca="1" si="9"/>
        <v>0</v>
      </c>
      <c r="AJ33" s="496">
        <f t="shared" ca="1" si="10"/>
        <v>0</v>
      </c>
      <c r="AK33" s="451"/>
      <c r="AL33" s="451"/>
      <c r="AM33" s="496">
        <f t="shared" ca="1" si="11"/>
        <v>0</v>
      </c>
      <c r="AN33" s="496">
        <f t="shared" ca="1" si="11"/>
        <v>0</v>
      </c>
      <c r="AO33" s="496">
        <f t="shared" ca="1" si="11"/>
        <v>0</v>
      </c>
      <c r="AP33" s="451"/>
      <c r="AQ33" s="451"/>
      <c r="AR33" s="497">
        <f t="shared" ca="1" si="12"/>
        <v>0</v>
      </c>
      <c r="AS33" s="498">
        <f t="shared" ca="1" si="13"/>
        <v>0</v>
      </c>
      <c r="AT33" s="451"/>
      <c r="AU33" s="451"/>
      <c r="AV33" s="468">
        <f t="shared" ca="1" si="14"/>
        <v>0</v>
      </c>
      <c r="AW33" s="468">
        <f t="shared" ca="1" si="14"/>
        <v>0</v>
      </c>
      <c r="AX33" s="468">
        <f t="shared" ca="1" si="14"/>
        <v>0</v>
      </c>
      <c r="AY33" s="451"/>
      <c r="AZ33" s="451"/>
      <c r="BA33" s="499">
        <f t="shared" ca="1" si="15"/>
        <v>0</v>
      </c>
      <c r="BB33" s="500">
        <f t="shared" ca="1" si="16"/>
        <v>0</v>
      </c>
    </row>
    <row r="34" spans="3:54" ht="10.15" x14ac:dyDescent="0.3">
      <c r="C34" s="521"/>
      <c r="D34" s="521"/>
      <c r="E34" s="521" t="s">
        <v>28</v>
      </c>
      <c r="F34" s="521"/>
      <c r="G34" s="521"/>
      <c r="H34" s="521"/>
      <c r="I34" s="521"/>
      <c r="J34" s="452">
        <v>0</v>
      </c>
      <c r="K34" s="452">
        <v>0</v>
      </c>
      <c r="L34" s="452">
        <v>0</v>
      </c>
      <c r="M34" s="452">
        <v>0</v>
      </c>
      <c r="N34" s="452">
        <v>0</v>
      </c>
      <c r="O34" s="452">
        <v>0</v>
      </c>
      <c r="P34" s="452">
        <v>0</v>
      </c>
      <c r="Q34" s="452">
        <v>0</v>
      </c>
      <c r="R34" s="452">
        <v>0</v>
      </c>
      <c r="S34" s="452">
        <v>0</v>
      </c>
      <c r="T34" s="452">
        <v>0</v>
      </c>
      <c r="U34" s="452">
        <v>0</v>
      </c>
      <c r="V34" s="452">
        <v>0</v>
      </c>
      <c r="W34" s="452">
        <v>0</v>
      </c>
      <c r="X34" s="452">
        <v>0</v>
      </c>
      <c r="Y34" s="452">
        <v>0</v>
      </c>
      <c r="Z34" s="452">
        <v>0</v>
      </c>
      <c r="AA34" s="452">
        <v>0</v>
      </c>
      <c r="AB34" s="232">
        <v>0</v>
      </c>
      <c r="AC34" s="232">
        <v>0</v>
      </c>
      <c r="AD34" s="232">
        <v>0</v>
      </c>
      <c r="AE34" s="232">
        <v>0</v>
      </c>
      <c r="AF34" s="232">
        <v>0</v>
      </c>
      <c r="AG34" s="451"/>
      <c r="AH34" s="451"/>
      <c r="AI34" s="495">
        <f t="shared" ca="1" si="9"/>
        <v>0</v>
      </c>
      <c r="AJ34" s="496">
        <f t="shared" ca="1" si="10"/>
        <v>0</v>
      </c>
      <c r="AK34" s="451"/>
      <c r="AL34" s="451"/>
      <c r="AM34" s="496">
        <f t="shared" ca="1" si="11"/>
        <v>0</v>
      </c>
      <c r="AN34" s="496">
        <f t="shared" ca="1" si="11"/>
        <v>0</v>
      </c>
      <c r="AO34" s="496">
        <f t="shared" ca="1" si="11"/>
        <v>0</v>
      </c>
      <c r="AP34" s="451"/>
      <c r="AQ34" s="451"/>
      <c r="AR34" s="497">
        <f t="shared" ca="1" si="12"/>
        <v>0</v>
      </c>
      <c r="AS34" s="498">
        <f t="shared" ca="1" si="13"/>
        <v>0</v>
      </c>
      <c r="AT34" s="451"/>
      <c r="AU34" s="451"/>
      <c r="AV34" s="468">
        <f t="shared" ca="1" si="14"/>
        <v>0</v>
      </c>
      <c r="AW34" s="468">
        <f t="shared" ca="1" si="14"/>
        <v>0</v>
      </c>
      <c r="AX34" s="468">
        <f t="shared" ca="1" si="14"/>
        <v>0</v>
      </c>
      <c r="AY34" s="451"/>
      <c r="AZ34" s="451"/>
      <c r="BA34" s="499">
        <f t="shared" ca="1" si="15"/>
        <v>0</v>
      </c>
      <c r="BB34" s="500">
        <f t="shared" ca="1" si="16"/>
        <v>0</v>
      </c>
    </row>
    <row r="35" spans="3:54" ht="10.15" x14ac:dyDescent="0.3">
      <c r="C35" s="521"/>
      <c r="D35" s="521"/>
      <c r="E35" s="522" t="s">
        <v>29</v>
      </c>
      <c r="F35" s="522"/>
      <c r="G35" s="522"/>
      <c r="H35" s="522"/>
      <c r="I35" s="522"/>
      <c r="J35" s="452">
        <v>0</v>
      </c>
      <c r="K35" s="452">
        <v>0</v>
      </c>
      <c r="L35" s="452">
        <v>0</v>
      </c>
      <c r="M35" s="452">
        <v>0</v>
      </c>
      <c r="N35" s="452">
        <v>0</v>
      </c>
      <c r="O35" s="452">
        <v>0</v>
      </c>
      <c r="P35" s="452">
        <v>0</v>
      </c>
      <c r="Q35" s="452">
        <v>0</v>
      </c>
      <c r="R35" s="452">
        <v>0</v>
      </c>
      <c r="S35" s="452">
        <v>0</v>
      </c>
      <c r="T35" s="452">
        <v>0</v>
      </c>
      <c r="U35" s="452">
        <v>0</v>
      </c>
      <c r="V35" s="452">
        <v>0</v>
      </c>
      <c r="W35" s="452">
        <v>0</v>
      </c>
      <c r="X35" s="452">
        <v>0</v>
      </c>
      <c r="Y35" s="452">
        <v>0</v>
      </c>
      <c r="Z35" s="452">
        <v>0</v>
      </c>
      <c r="AA35" s="452">
        <v>0</v>
      </c>
      <c r="AB35" s="232">
        <v>0</v>
      </c>
      <c r="AC35" s="232">
        <v>0</v>
      </c>
      <c r="AD35" s="232">
        <v>0</v>
      </c>
      <c r="AE35" s="232">
        <v>0</v>
      </c>
      <c r="AF35" s="232">
        <v>0</v>
      </c>
      <c r="AG35" s="451"/>
      <c r="AH35" s="451"/>
      <c r="AI35" s="523">
        <f t="shared" ca="1" si="9"/>
        <v>0</v>
      </c>
      <c r="AJ35" s="524">
        <f t="shared" ca="1" si="10"/>
        <v>0</v>
      </c>
      <c r="AK35" s="451"/>
      <c r="AL35" s="451"/>
      <c r="AM35" s="524">
        <f t="shared" ca="1" si="11"/>
        <v>0</v>
      </c>
      <c r="AN35" s="524">
        <f t="shared" ca="1" si="11"/>
        <v>0</v>
      </c>
      <c r="AO35" s="524">
        <f t="shared" ca="1" si="11"/>
        <v>0</v>
      </c>
      <c r="AP35" s="451"/>
      <c r="AQ35" s="451"/>
      <c r="AR35" s="525">
        <f t="shared" ca="1" si="12"/>
        <v>0</v>
      </c>
      <c r="AS35" s="526">
        <f t="shared" ca="1" si="13"/>
        <v>0</v>
      </c>
      <c r="AT35" s="451"/>
      <c r="AU35" s="451"/>
      <c r="AV35" s="527">
        <f t="shared" ca="1" si="14"/>
        <v>0</v>
      </c>
      <c r="AW35" s="527">
        <f t="shared" ca="1" si="14"/>
        <v>0</v>
      </c>
      <c r="AX35" s="527">
        <f t="shared" ca="1" si="14"/>
        <v>0</v>
      </c>
      <c r="AY35" s="451"/>
      <c r="AZ35" s="451"/>
      <c r="BA35" s="528">
        <f t="shared" ca="1" si="15"/>
        <v>0</v>
      </c>
      <c r="BB35" s="529">
        <f t="shared" ca="1" si="16"/>
        <v>0</v>
      </c>
    </row>
    <row r="36" spans="3:54" ht="10.15" x14ac:dyDescent="0.3">
      <c r="C36" s="521"/>
      <c r="D36" s="521"/>
      <c r="E36" s="522" t="s">
        <v>30</v>
      </c>
      <c r="F36" s="501"/>
      <c r="G36" s="521"/>
      <c r="H36" s="521"/>
      <c r="I36" s="521"/>
      <c r="J36" s="452">
        <v>0</v>
      </c>
      <c r="K36" s="452">
        <v>0</v>
      </c>
      <c r="L36" s="452">
        <v>0</v>
      </c>
      <c r="M36" s="452">
        <v>0</v>
      </c>
      <c r="N36" s="452">
        <v>0</v>
      </c>
      <c r="O36" s="452">
        <v>0</v>
      </c>
      <c r="P36" s="452">
        <v>0</v>
      </c>
      <c r="Q36" s="452">
        <v>0</v>
      </c>
      <c r="R36" s="452">
        <v>0</v>
      </c>
      <c r="S36" s="452">
        <v>0</v>
      </c>
      <c r="T36" s="452">
        <v>0</v>
      </c>
      <c r="U36" s="452">
        <v>0</v>
      </c>
      <c r="V36" s="452">
        <v>0</v>
      </c>
      <c r="W36" s="452">
        <v>0</v>
      </c>
      <c r="X36" s="452">
        <v>0</v>
      </c>
      <c r="Y36" s="452">
        <v>0</v>
      </c>
      <c r="Z36" s="452">
        <v>0</v>
      </c>
      <c r="AA36" s="452">
        <v>0</v>
      </c>
      <c r="AB36" s="232">
        <v>0</v>
      </c>
      <c r="AC36" s="232">
        <v>0</v>
      </c>
      <c r="AD36" s="232">
        <v>0</v>
      </c>
      <c r="AE36" s="232">
        <v>0</v>
      </c>
      <c r="AF36" s="232">
        <v>0</v>
      </c>
      <c r="AG36" s="451"/>
      <c r="AH36" s="451"/>
      <c r="AI36" s="495">
        <f t="shared" ca="1" si="9"/>
        <v>0</v>
      </c>
      <c r="AJ36" s="496">
        <f t="shared" ca="1" si="10"/>
        <v>0</v>
      </c>
      <c r="AK36" s="451"/>
      <c r="AL36" s="451"/>
      <c r="AM36" s="496">
        <f t="shared" ca="1" si="11"/>
        <v>0</v>
      </c>
      <c r="AN36" s="496">
        <f t="shared" ca="1" si="11"/>
        <v>0</v>
      </c>
      <c r="AO36" s="496">
        <f t="shared" ca="1" si="11"/>
        <v>0</v>
      </c>
      <c r="AP36" s="451"/>
      <c r="AQ36" s="451"/>
      <c r="AR36" s="497">
        <f t="shared" ca="1" si="12"/>
        <v>0</v>
      </c>
      <c r="AS36" s="498">
        <f t="shared" ca="1" si="13"/>
        <v>0</v>
      </c>
      <c r="AT36" s="451"/>
      <c r="AU36" s="451"/>
      <c r="AV36" s="468">
        <f t="shared" ca="1" si="14"/>
        <v>0</v>
      </c>
      <c r="AW36" s="468">
        <f t="shared" ca="1" si="14"/>
        <v>0</v>
      </c>
      <c r="AX36" s="468">
        <f t="shared" ca="1" si="14"/>
        <v>0</v>
      </c>
      <c r="AY36" s="451"/>
      <c r="AZ36" s="451"/>
      <c r="BA36" s="499">
        <f t="shared" ca="1" si="15"/>
        <v>0</v>
      </c>
      <c r="BB36" s="500">
        <f t="shared" ca="1" si="16"/>
        <v>0</v>
      </c>
    </row>
    <row r="37" spans="3:54" ht="10.15" x14ac:dyDescent="0.3">
      <c r="C37" s="521"/>
      <c r="D37" s="521"/>
      <c r="E37" s="530" t="s">
        <v>31</v>
      </c>
      <c r="F37" s="530"/>
      <c r="G37" s="530"/>
      <c r="H37" s="530"/>
      <c r="I37" s="530"/>
      <c r="J37" s="452">
        <v>0</v>
      </c>
      <c r="K37" s="452">
        <v>0</v>
      </c>
      <c r="L37" s="452">
        <v>0</v>
      </c>
      <c r="M37" s="452">
        <v>0</v>
      </c>
      <c r="N37" s="452">
        <v>0</v>
      </c>
      <c r="O37" s="452">
        <v>0</v>
      </c>
      <c r="P37" s="452">
        <v>0</v>
      </c>
      <c r="Q37" s="452">
        <v>0</v>
      </c>
      <c r="R37" s="452">
        <v>0</v>
      </c>
      <c r="S37" s="452">
        <v>0</v>
      </c>
      <c r="T37" s="452">
        <v>0</v>
      </c>
      <c r="U37" s="452">
        <v>0</v>
      </c>
      <c r="V37" s="452">
        <v>0</v>
      </c>
      <c r="W37" s="452">
        <v>0</v>
      </c>
      <c r="X37" s="452">
        <v>0</v>
      </c>
      <c r="Y37" s="452">
        <v>0</v>
      </c>
      <c r="Z37" s="452">
        <v>0</v>
      </c>
      <c r="AA37" s="452">
        <v>0</v>
      </c>
      <c r="AB37" s="232">
        <v>0</v>
      </c>
      <c r="AC37" s="232">
        <v>0</v>
      </c>
      <c r="AD37" s="232">
        <v>0</v>
      </c>
      <c r="AE37" s="232">
        <v>0</v>
      </c>
      <c r="AF37" s="232">
        <v>0</v>
      </c>
      <c r="AG37" s="451"/>
      <c r="AH37" s="451"/>
      <c r="AI37" s="523">
        <f t="shared" ca="1" si="9"/>
        <v>0</v>
      </c>
      <c r="AJ37" s="524">
        <f t="shared" ca="1" si="10"/>
        <v>0</v>
      </c>
      <c r="AK37" s="451"/>
      <c r="AL37" s="451"/>
      <c r="AM37" s="524">
        <f t="shared" ca="1" si="11"/>
        <v>0</v>
      </c>
      <c r="AN37" s="524">
        <f t="shared" ca="1" si="11"/>
        <v>0</v>
      </c>
      <c r="AO37" s="524">
        <f t="shared" ca="1" si="11"/>
        <v>0</v>
      </c>
      <c r="AP37" s="451"/>
      <c r="AQ37" s="451"/>
      <c r="AR37" s="525">
        <f t="shared" ca="1" si="12"/>
        <v>0</v>
      </c>
      <c r="AS37" s="526">
        <f t="shared" ca="1" si="13"/>
        <v>0</v>
      </c>
      <c r="AT37" s="451"/>
      <c r="AU37" s="451"/>
      <c r="AV37" s="527">
        <f t="shared" ca="1" si="14"/>
        <v>0</v>
      </c>
      <c r="AW37" s="527">
        <f t="shared" ca="1" si="14"/>
        <v>0</v>
      </c>
      <c r="AX37" s="527">
        <f t="shared" ca="1" si="14"/>
        <v>0</v>
      </c>
      <c r="AY37" s="451"/>
      <c r="AZ37" s="451"/>
      <c r="BA37" s="528">
        <f t="shared" ca="1" si="15"/>
        <v>0</v>
      </c>
      <c r="BB37" s="529">
        <f t="shared" ca="1" si="16"/>
        <v>0</v>
      </c>
    </row>
    <row r="38" spans="3:54" ht="10.15" x14ac:dyDescent="0.3">
      <c r="C38" s="521"/>
      <c r="D38" s="521"/>
      <c r="E38" s="530" t="s">
        <v>32</v>
      </c>
      <c r="F38" s="451"/>
      <c r="G38" s="521"/>
      <c r="H38" s="501"/>
      <c r="I38" s="501"/>
      <c r="J38" s="452">
        <v>0</v>
      </c>
      <c r="K38" s="452">
        <v>0</v>
      </c>
      <c r="L38" s="452">
        <v>0</v>
      </c>
      <c r="M38" s="452">
        <v>0</v>
      </c>
      <c r="N38" s="452">
        <v>0</v>
      </c>
      <c r="O38" s="452">
        <v>0</v>
      </c>
      <c r="P38" s="452">
        <v>0</v>
      </c>
      <c r="Q38" s="452">
        <v>0</v>
      </c>
      <c r="R38" s="452">
        <v>0</v>
      </c>
      <c r="S38" s="452">
        <v>0</v>
      </c>
      <c r="T38" s="452">
        <v>0</v>
      </c>
      <c r="U38" s="452">
        <v>0</v>
      </c>
      <c r="V38" s="452">
        <v>0</v>
      </c>
      <c r="W38" s="452">
        <v>0</v>
      </c>
      <c r="X38" s="452">
        <v>0</v>
      </c>
      <c r="Y38" s="452">
        <v>0</v>
      </c>
      <c r="Z38" s="452">
        <v>0</v>
      </c>
      <c r="AA38" s="452">
        <v>0</v>
      </c>
      <c r="AB38" s="232">
        <v>0</v>
      </c>
      <c r="AC38" s="232">
        <v>0</v>
      </c>
      <c r="AD38" s="232">
        <v>0</v>
      </c>
      <c r="AE38" s="232">
        <v>0</v>
      </c>
      <c r="AF38" s="232">
        <v>0</v>
      </c>
      <c r="AG38" s="451"/>
      <c r="AH38" s="451"/>
      <c r="AI38" s="495">
        <f t="shared" ca="1" si="9"/>
        <v>0</v>
      </c>
      <c r="AJ38" s="496">
        <f t="shared" ca="1" si="10"/>
        <v>0</v>
      </c>
      <c r="AK38" s="451"/>
      <c r="AL38" s="451"/>
      <c r="AM38" s="496">
        <f t="shared" ca="1" si="11"/>
        <v>0</v>
      </c>
      <c r="AN38" s="496">
        <f t="shared" ca="1" si="11"/>
        <v>0</v>
      </c>
      <c r="AO38" s="496">
        <f t="shared" ca="1" si="11"/>
        <v>0</v>
      </c>
      <c r="AP38" s="451"/>
      <c r="AQ38" s="451"/>
      <c r="AR38" s="497">
        <f t="shared" ca="1" si="12"/>
        <v>0</v>
      </c>
      <c r="AS38" s="498">
        <f t="shared" ca="1" si="13"/>
        <v>0</v>
      </c>
      <c r="AT38" s="451"/>
      <c r="AU38" s="451"/>
      <c r="AV38" s="468">
        <f t="shared" ca="1" si="14"/>
        <v>0</v>
      </c>
      <c r="AW38" s="468">
        <f t="shared" ca="1" si="14"/>
        <v>0</v>
      </c>
      <c r="AX38" s="468">
        <f t="shared" ca="1" si="14"/>
        <v>0</v>
      </c>
      <c r="AY38" s="451"/>
      <c r="AZ38" s="451"/>
      <c r="BA38" s="499">
        <f t="shared" ca="1" si="15"/>
        <v>0</v>
      </c>
      <c r="BB38" s="500">
        <f t="shared" ca="1" si="16"/>
        <v>0</v>
      </c>
    </row>
    <row r="39" spans="3:54" ht="10.15" x14ac:dyDescent="0.3">
      <c r="C39" s="521"/>
      <c r="D39" s="521"/>
      <c r="E39" s="530" t="s">
        <v>33</v>
      </c>
      <c r="F39" s="451"/>
      <c r="G39" s="521"/>
      <c r="H39" s="501"/>
      <c r="I39" s="501"/>
      <c r="J39" s="452">
        <v>0</v>
      </c>
      <c r="K39" s="452">
        <v>0</v>
      </c>
      <c r="L39" s="452">
        <v>0</v>
      </c>
      <c r="M39" s="452">
        <v>0</v>
      </c>
      <c r="N39" s="452">
        <v>0</v>
      </c>
      <c r="O39" s="452">
        <v>0</v>
      </c>
      <c r="P39" s="452">
        <v>0</v>
      </c>
      <c r="Q39" s="452">
        <v>0</v>
      </c>
      <c r="R39" s="452">
        <v>0</v>
      </c>
      <c r="S39" s="452">
        <v>0</v>
      </c>
      <c r="T39" s="452">
        <v>0</v>
      </c>
      <c r="U39" s="452">
        <v>0</v>
      </c>
      <c r="V39" s="452">
        <v>0</v>
      </c>
      <c r="W39" s="452">
        <v>0</v>
      </c>
      <c r="X39" s="452">
        <v>0</v>
      </c>
      <c r="Y39" s="452">
        <v>0</v>
      </c>
      <c r="Z39" s="452">
        <v>0</v>
      </c>
      <c r="AA39" s="452">
        <v>0</v>
      </c>
      <c r="AB39" s="232">
        <v>0</v>
      </c>
      <c r="AC39" s="232">
        <v>0</v>
      </c>
      <c r="AD39" s="232">
        <v>0</v>
      </c>
      <c r="AE39" s="232">
        <v>0</v>
      </c>
      <c r="AF39" s="232">
        <v>0</v>
      </c>
      <c r="AG39" s="451"/>
      <c r="AH39" s="451"/>
      <c r="AI39" s="495">
        <f t="shared" ca="1" si="9"/>
        <v>0</v>
      </c>
      <c r="AJ39" s="496">
        <f t="shared" ca="1" si="10"/>
        <v>0</v>
      </c>
      <c r="AK39" s="451"/>
      <c r="AL39" s="451"/>
      <c r="AM39" s="496">
        <f t="shared" ca="1" si="11"/>
        <v>0</v>
      </c>
      <c r="AN39" s="496">
        <f t="shared" ca="1" si="11"/>
        <v>0</v>
      </c>
      <c r="AO39" s="496">
        <f t="shared" ca="1" si="11"/>
        <v>0</v>
      </c>
      <c r="AP39" s="451"/>
      <c r="AQ39" s="451"/>
      <c r="AR39" s="497">
        <f t="shared" ca="1" si="12"/>
        <v>0</v>
      </c>
      <c r="AS39" s="498">
        <f t="shared" ca="1" si="13"/>
        <v>0</v>
      </c>
      <c r="AT39" s="451"/>
      <c r="AU39" s="451"/>
      <c r="AV39" s="468">
        <f t="shared" ca="1" si="14"/>
        <v>0</v>
      </c>
      <c r="AW39" s="468">
        <f t="shared" ca="1" si="14"/>
        <v>0</v>
      </c>
      <c r="AX39" s="468">
        <f t="shared" ca="1" si="14"/>
        <v>0</v>
      </c>
      <c r="AY39" s="451"/>
      <c r="AZ39" s="451"/>
      <c r="BA39" s="499">
        <f t="shared" ca="1" si="15"/>
        <v>0</v>
      </c>
      <c r="BB39" s="500">
        <f t="shared" ca="1" si="16"/>
        <v>0</v>
      </c>
    </row>
    <row r="40" spans="3:54" ht="10.15" x14ac:dyDescent="0.3">
      <c r="C40" s="521"/>
      <c r="D40" s="521"/>
      <c r="E40" s="530" t="s">
        <v>34</v>
      </c>
      <c r="F40" s="451"/>
      <c r="G40" s="521"/>
      <c r="H40" s="501"/>
      <c r="I40" s="501"/>
      <c r="J40" s="452">
        <v>0</v>
      </c>
      <c r="K40" s="452">
        <v>0</v>
      </c>
      <c r="L40" s="452">
        <v>0</v>
      </c>
      <c r="M40" s="452">
        <v>0</v>
      </c>
      <c r="N40" s="452">
        <v>0</v>
      </c>
      <c r="O40" s="452">
        <v>0</v>
      </c>
      <c r="P40" s="452">
        <v>0</v>
      </c>
      <c r="Q40" s="452">
        <v>0</v>
      </c>
      <c r="R40" s="452">
        <v>0</v>
      </c>
      <c r="S40" s="452">
        <v>0</v>
      </c>
      <c r="T40" s="452">
        <v>0</v>
      </c>
      <c r="U40" s="452">
        <v>0</v>
      </c>
      <c r="V40" s="452">
        <v>0</v>
      </c>
      <c r="W40" s="452">
        <v>0</v>
      </c>
      <c r="X40" s="452">
        <v>0</v>
      </c>
      <c r="Y40" s="452">
        <v>0</v>
      </c>
      <c r="Z40" s="452">
        <v>0</v>
      </c>
      <c r="AA40" s="452">
        <v>0</v>
      </c>
      <c r="AB40" s="232">
        <v>0</v>
      </c>
      <c r="AC40" s="232">
        <v>0</v>
      </c>
      <c r="AD40" s="232">
        <v>0</v>
      </c>
      <c r="AE40" s="232">
        <v>0</v>
      </c>
      <c r="AF40" s="232">
        <v>0</v>
      </c>
      <c r="AG40" s="451"/>
      <c r="AH40" s="451"/>
      <c r="AI40" s="495">
        <f t="shared" ca="1" si="9"/>
        <v>0</v>
      </c>
      <c r="AJ40" s="496">
        <f t="shared" ca="1" si="10"/>
        <v>0</v>
      </c>
      <c r="AK40" s="451"/>
      <c r="AL40" s="451"/>
      <c r="AM40" s="496">
        <f t="shared" ca="1" si="11"/>
        <v>0</v>
      </c>
      <c r="AN40" s="496">
        <f t="shared" ca="1" si="11"/>
        <v>0</v>
      </c>
      <c r="AO40" s="496">
        <f t="shared" ca="1" si="11"/>
        <v>0</v>
      </c>
      <c r="AP40" s="451"/>
      <c r="AQ40" s="451"/>
      <c r="AR40" s="497">
        <f t="shared" ca="1" si="12"/>
        <v>0</v>
      </c>
      <c r="AS40" s="498">
        <f t="shared" ca="1" si="13"/>
        <v>0</v>
      </c>
      <c r="AT40" s="451"/>
      <c r="AU40" s="451"/>
      <c r="AV40" s="468">
        <f t="shared" ca="1" si="14"/>
        <v>0</v>
      </c>
      <c r="AW40" s="468">
        <f t="shared" ca="1" si="14"/>
        <v>0</v>
      </c>
      <c r="AX40" s="468">
        <f t="shared" ca="1" si="14"/>
        <v>0</v>
      </c>
      <c r="AY40" s="451"/>
      <c r="AZ40" s="451"/>
      <c r="BA40" s="499">
        <f t="shared" ca="1" si="15"/>
        <v>0</v>
      </c>
      <c r="BB40" s="500">
        <f t="shared" ca="1" si="16"/>
        <v>0</v>
      </c>
    </row>
    <row r="41" spans="3:54" ht="10.15" x14ac:dyDescent="0.3">
      <c r="C41" s="521"/>
      <c r="D41" s="521"/>
      <c r="E41" s="522" t="s">
        <v>35</v>
      </c>
      <c r="F41" s="522"/>
      <c r="G41" s="522"/>
      <c r="H41" s="522"/>
      <c r="I41" s="522"/>
      <c r="J41" s="452">
        <v>0</v>
      </c>
      <c r="K41" s="452">
        <v>0</v>
      </c>
      <c r="L41" s="452">
        <v>0</v>
      </c>
      <c r="M41" s="452">
        <v>0</v>
      </c>
      <c r="N41" s="452">
        <v>0</v>
      </c>
      <c r="O41" s="452">
        <v>0</v>
      </c>
      <c r="P41" s="452">
        <v>0</v>
      </c>
      <c r="Q41" s="452">
        <v>0</v>
      </c>
      <c r="R41" s="452">
        <v>0</v>
      </c>
      <c r="S41" s="452">
        <v>0</v>
      </c>
      <c r="T41" s="452">
        <v>0</v>
      </c>
      <c r="U41" s="452">
        <v>0</v>
      </c>
      <c r="V41" s="452">
        <v>0</v>
      </c>
      <c r="W41" s="452">
        <v>0</v>
      </c>
      <c r="X41" s="452">
        <v>0</v>
      </c>
      <c r="Y41" s="452">
        <v>0</v>
      </c>
      <c r="Z41" s="452">
        <v>0</v>
      </c>
      <c r="AA41" s="452">
        <v>0</v>
      </c>
      <c r="AB41" s="232">
        <v>0</v>
      </c>
      <c r="AC41" s="232">
        <v>0</v>
      </c>
      <c r="AD41" s="232">
        <v>0</v>
      </c>
      <c r="AE41" s="232">
        <v>0</v>
      </c>
      <c r="AF41" s="232">
        <v>0</v>
      </c>
      <c r="AG41" s="451"/>
      <c r="AH41" s="451"/>
      <c r="AI41" s="495">
        <f t="shared" ca="1" si="9"/>
        <v>0</v>
      </c>
      <c r="AJ41" s="496">
        <f t="shared" ca="1" si="10"/>
        <v>0</v>
      </c>
      <c r="AK41" s="451"/>
      <c r="AL41" s="451"/>
      <c r="AM41" s="496">
        <f t="shared" ca="1" si="11"/>
        <v>0</v>
      </c>
      <c r="AN41" s="496">
        <f ca="1">IFERROR(OFFSET(AN41,0,-9)/OFFSET(AN$42,0,-9),0)</f>
        <v>0</v>
      </c>
      <c r="AO41" s="496">
        <f ca="1">IFERROR(OFFSET(AO41,0,-9)/OFFSET(AO$42,0,-9),0)</f>
        <v>0</v>
      </c>
      <c r="AP41" s="451"/>
      <c r="AQ41" s="451"/>
      <c r="AR41" s="497">
        <f t="shared" ca="1" si="12"/>
        <v>0</v>
      </c>
      <c r="AS41" s="498">
        <f t="shared" ca="1" si="13"/>
        <v>0</v>
      </c>
      <c r="AT41" s="451"/>
      <c r="AU41" s="451"/>
      <c r="AV41" s="468">
        <f t="shared" ca="1" si="14"/>
        <v>0</v>
      </c>
      <c r="AW41" s="468">
        <f ca="1">IFERROR(OFFSET(AW41,0,-18)/AW$14*10^6,0)</f>
        <v>0</v>
      </c>
      <c r="AX41" s="468">
        <f ca="1">IFERROR(OFFSET(AX41,0,-18)/AX$14*10^6,0)</f>
        <v>0</v>
      </c>
      <c r="AY41" s="451"/>
      <c r="AZ41" s="451"/>
      <c r="BA41" s="499">
        <f t="shared" ca="1" si="15"/>
        <v>0</v>
      </c>
      <c r="BB41" s="500">
        <f t="shared" ca="1" si="16"/>
        <v>0</v>
      </c>
    </row>
    <row r="42" spans="3:54" ht="10.15" x14ac:dyDescent="0.3">
      <c r="C42" s="531" t="s">
        <v>22</v>
      </c>
      <c r="D42" s="532" t="s">
        <v>36</v>
      </c>
      <c r="E42" s="532"/>
      <c r="F42" s="532"/>
      <c r="G42" s="532"/>
      <c r="H42" s="532"/>
      <c r="I42" s="532"/>
      <c r="J42" s="533">
        <f>SUM(J29:J30)</f>
        <v>0</v>
      </c>
      <c r="K42" s="533">
        <f t="shared" ref="K42:AB42" si="23">SUM(K29:K30)</f>
        <v>0</v>
      </c>
      <c r="L42" s="533">
        <f t="shared" si="23"/>
        <v>0</v>
      </c>
      <c r="M42" s="533">
        <f t="shared" si="23"/>
        <v>0</v>
      </c>
      <c r="N42" s="533">
        <f t="shared" si="23"/>
        <v>0</v>
      </c>
      <c r="O42" s="533">
        <f t="shared" si="23"/>
        <v>0</v>
      </c>
      <c r="P42" s="533">
        <f t="shared" si="23"/>
        <v>0</v>
      </c>
      <c r="Q42" s="533">
        <f t="shared" si="23"/>
        <v>0</v>
      </c>
      <c r="R42" s="533">
        <f t="shared" si="23"/>
        <v>0</v>
      </c>
      <c r="S42" s="533">
        <f t="shared" si="23"/>
        <v>0</v>
      </c>
      <c r="T42" s="533">
        <f t="shared" si="23"/>
        <v>0</v>
      </c>
      <c r="U42" s="533">
        <f t="shared" si="23"/>
        <v>0</v>
      </c>
      <c r="V42" s="533">
        <f t="shared" si="23"/>
        <v>0</v>
      </c>
      <c r="W42" s="533">
        <f t="shared" si="23"/>
        <v>0</v>
      </c>
      <c r="X42" s="533">
        <f t="shared" si="23"/>
        <v>0</v>
      </c>
      <c r="Y42" s="533">
        <f t="shared" si="23"/>
        <v>0</v>
      </c>
      <c r="Z42" s="533">
        <f t="shared" si="23"/>
        <v>0</v>
      </c>
      <c r="AA42" s="533">
        <f t="shared" si="23"/>
        <v>0</v>
      </c>
      <c r="AB42" s="314">
        <f t="shared" si="23"/>
        <v>1.083299011115924</v>
      </c>
      <c r="AC42" s="314">
        <f t="shared" ref="AC42:AD42" si="24">SUM(AC29:AC30)</f>
        <v>0.12905808242660263</v>
      </c>
      <c r="AD42" s="314">
        <f t="shared" si="24"/>
        <v>1.1387899243405102</v>
      </c>
      <c r="AE42" s="314">
        <f t="shared" ref="AE42:AF42" si="25">SUM(AE29:AE30)</f>
        <v>0.16574217253789461</v>
      </c>
      <c r="AF42" s="314">
        <f t="shared" si="25"/>
        <v>0</v>
      </c>
      <c r="AG42" s="451"/>
      <c r="AH42" s="451"/>
      <c r="AI42" s="534">
        <f t="shared" ca="1" si="9"/>
        <v>-0.16574217253789461</v>
      </c>
      <c r="AJ42" s="535">
        <f t="shared" ca="1" si="10"/>
        <v>-1</v>
      </c>
      <c r="AK42" s="451"/>
      <c r="AL42" s="451"/>
      <c r="AM42" s="536">
        <f t="shared" ca="1" si="11"/>
        <v>1</v>
      </c>
      <c r="AN42" s="537">
        <f ca="1">IFERROR(OFFSET(AN42,0,-9)/OFFSET(AN$42,0,-9),0)</f>
        <v>1</v>
      </c>
      <c r="AO42" s="535">
        <f ca="1">IFERROR(OFFSET(AO42,0,-9)/OFFSET(AO$42,0,-9),0)</f>
        <v>0</v>
      </c>
      <c r="AP42" s="451"/>
      <c r="AQ42" s="451"/>
      <c r="AR42" s="538">
        <f t="shared" ca="1" si="12"/>
        <v>-1</v>
      </c>
      <c r="AS42" s="539">
        <f t="shared" ca="1" si="13"/>
        <v>-1</v>
      </c>
      <c r="AT42" s="451"/>
      <c r="AU42" s="451"/>
      <c r="AV42" s="540">
        <f t="shared" ca="1" si="14"/>
        <v>10642.896489163646</v>
      </c>
      <c r="AW42" s="541">
        <f ca="1">IFERROR(OFFSET(AW42,0,-18)/AW$14*10^6,0)</f>
        <v>6905.9238557456083</v>
      </c>
      <c r="AX42" s="542">
        <f ca="1">IFERROR(OFFSET(AX42,0,-18)/AX$14*10^6,0)</f>
        <v>0</v>
      </c>
      <c r="AY42" s="451"/>
      <c r="AZ42" s="451"/>
      <c r="BA42" s="543">
        <f t="shared" ca="1" si="15"/>
        <v>-6905.9238557456083</v>
      </c>
      <c r="BB42" s="544">
        <f t="shared" ca="1" si="16"/>
        <v>-1</v>
      </c>
    </row>
    <row r="43" spans="3:54" ht="10.15" x14ac:dyDescent="0.3">
      <c r="C43" s="545"/>
      <c r="D43" s="546" t="s">
        <v>37</v>
      </c>
      <c r="E43" s="547"/>
      <c r="F43" s="547"/>
      <c r="G43" s="547"/>
      <c r="H43" s="547"/>
      <c r="I43" s="547"/>
      <c r="J43" s="548">
        <f>IFERROR(J30/J$42,0)</f>
        <v>0</v>
      </c>
      <c r="K43" s="548">
        <f t="shared" ref="K43:AB43" si="26">IFERROR(K30/K$42,0)</f>
        <v>0</v>
      </c>
      <c r="L43" s="548">
        <f t="shared" si="26"/>
        <v>0</v>
      </c>
      <c r="M43" s="548">
        <f t="shared" si="26"/>
        <v>0</v>
      </c>
      <c r="N43" s="548">
        <f t="shared" si="26"/>
        <v>0</v>
      </c>
      <c r="O43" s="548">
        <f t="shared" si="26"/>
        <v>0</v>
      </c>
      <c r="P43" s="548">
        <f t="shared" si="26"/>
        <v>0</v>
      </c>
      <c r="Q43" s="548">
        <f t="shared" si="26"/>
        <v>0</v>
      </c>
      <c r="R43" s="548">
        <f t="shared" si="26"/>
        <v>0</v>
      </c>
      <c r="S43" s="548">
        <f t="shared" si="26"/>
        <v>0</v>
      </c>
      <c r="T43" s="548">
        <f t="shared" si="26"/>
        <v>0</v>
      </c>
      <c r="U43" s="548">
        <f t="shared" si="26"/>
        <v>0</v>
      </c>
      <c r="V43" s="548">
        <f t="shared" si="26"/>
        <v>0</v>
      </c>
      <c r="W43" s="548">
        <f t="shared" si="26"/>
        <v>0</v>
      </c>
      <c r="X43" s="548">
        <f t="shared" si="26"/>
        <v>0</v>
      </c>
      <c r="Y43" s="548">
        <f t="shared" si="26"/>
        <v>0</v>
      </c>
      <c r="Z43" s="548">
        <f t="shared" si="26"/>
        <v>0</v>
      </c>
      <c r="AA43" s="548">
        <f t="shared" si="26"/>
        <v>0</v>
      </c>
      <c r="AB43" s="329">
        <f t="shared" si="26"/>
        <v>0</v>
      </c>
      <c r="AC43" s="329">
        <f t="shared" ref="AC43:AD43" si="27">IFERROR(AC30/AC$42,0)</f>
        <v>0</v>
      </c>
      <c r="AD43" s="329">
        <f t="shared" si="27"/>
        <v>0</v>
      </c>
      <c r="AE43" s="329">
        <f t="shared" ref="AE43:AF43" si="28">IFERROR(AE30/AE$42,0)</f>
        <v>0</v>
      </c>
      <c r="AF43" s="329">
        <f t="shared" si="28"/>
        <v>0</v>
      </c>
      <c r="AG43" s="521"/>
      <c r="AH43" s="521"/>
      <c r="AI43" s="549"/>
      <c r="AJ43" s="550"/>
      <c r="AK43" s="521"/>
      <c r="AL43" s="521"/>
      <c r="AM43" s="551"/>
      <c r="AN43" s="552"/>
      <c r="AO43" s="550"/>
      <c r="AP43" s="521"/>
      <c r="AQ43" s="521"/>
      <c r="AR43" s="553"/>
      <c r="AS43" s="554"/>
      <c r="AT43" s="521"/>
      <c r="AU43" s="521"/>
      <c r="AV43" s="555"/>
      <c r="AW43" s="556"/>
      <c r="AX43" s="557"/>
      <c r="AY43" s="521"/>
      <c r="AZ43" s="521"/>
      <c r="BA43" s="558"/>
      <c r="BB43" s="559"/>
    </row>
    <row r="44" spans="3:54" ht="10.15" x14ac:dyDescent="0.3">
      <c r="C44" s="451" t="s">
        <v>38</v>
      </c>
      <c r="D44" s="451" t="s">
        <v>39</v>
      </c>
      <c r="E44" s="451"/>
      <c r="F44" s="451"/>
      <c r="G44" s="451"/>
      <c r="H44" s="451"/>
      <c r="I44" s="451"/>
      <c r="J44" s="452">
        <v>0</v>
      </c>
      <c r="K44" s="452">
        <v>0</v>
      </c>
      <c r="L44" s="452">
        <v>0</v>
      </c>
      <c r="M44" s="452">
        <v>0</v>
      </c>
      <c r="N44" s="452">
        <v>0</v>
      </c>
      <c r="O44" s="452">
        <v>0</v>
      </c>
      <c r="P44" s="452">
        <v>0</v>
      </c>
      <c r="Q44" s="452">
        <v>0</v>
      </c>
      <c r="R44" s="452">
        <v>0</v>
      </c>
      <c r="S44" s="452">
        <v>0</v>
      </c>
      <c r="T44" s="452">
        <v>0</v>
      </c>
      <c r="U44" s="452">
        <v>0</v>
      </c>
      <c r="V44" s="452">
        <v>0</v>
      </c>
      <c r="W44" s="452">
        <v>0</v>
      </c>
      <c r="X44" s="452">
        <v>0</v>
      </c>
      <c r="Y44" s="452">
        <v>0</v>
      </c>
      <c r="Z44" s="452">
        <v>0</v>
      </c>
      <c r="AA44" s="452">
        <v>0</v>
      </c>
      <c r="AB44" s="232">
        <v>-1.5216849610220882</v>
      </c>
      <c r="AC44" s="232">
        <v>-0.18458576892440193</v>
      </c>
      <c r="AD44" s="232">
        <v>-1.7797440966067688</v>
      </c>
      <c r="AE44" s="232">
        <v>-0.26113127050879842</v>
      </c>
      <c r="AF44" s="232">
        <v>0</v>
      </c>
      <c r="AG44" s="451"/>
      <c r="AH44" s="451"/>
      <c r="AI44" s="495">
        <f t="shared" ca="1" si="9"/>
        <v>0.26113127050879842</v>
      </c>
      <c r="AJ44" s="496">
        <f ca="1">IFERROR(IF(OFFSET(AI44,0,-4)&lt;0,-(AI44/OFFSET(AI44,0,-4)),AI44/OFFSET(AI44,0,-4)),0)</f>
        <v>1</v>
      </c>
      <c r="AK44" s="451"/>
      <c r="AL44" s="451"/>
      <c r="AM44" s="496">
        <f t="shared" ref="AM44:AO47" ca="1" si="29">IFERROR(OFFSET(AM44,0,-9)/OFFSET(AM$42,0,-9),0)</f>
        <v>-1.5628379375040964</v>
      </c>
      <c r="AN44" s="496">
        <f t="shared" ca="1" si="29"/>
        <v>-1.5755270159083647</v>
      </c>
      <c r="AO44" s="496">
        <f t="shared" ca="1" si="29"/>
        <v>0</v>
      </c>
      <c r="AP44" s="451"/>
      <c r="AQ44" s="451"/>
      <c r="AR44" s="497">
        <f ca="1">IFERROR(AO44-AN44,0)</f>
        <v>1.5755270159083647</v>
      </c>
      <c r="AS44" s="498">
        <f ca="1">IFERROR(IF(AN44&lt;0,-(AR44/AN44),AR44/AN44),0)</f>
        <v>1</v>
      </c>
      <c r="AT44" s="451"/>
      <c r="AU44" s="451"/>
      <c r="AV44" s="468">
        <f t="shared" ref="AV44:AX47" ca="1" si="30">IFERROR(OFFSET(AV44,0,-18)/AV$14*10^6,0)</f>
        <v>-16633.1223981941</v>
      </c>
      <c r="AW44" s="468">
        <f t="shared" ca="1" si="30"/>
        <v>-10880.469604533268</v>
      </c>
      <c r="AX44" s="468">
        <f t="shared" ca="1" si="30"/>
        <v>0</v>
      </c>
      <c r="AY44" s="451"/>
      <c r="AZ44" s="451"/>
      <c r="BA44" s="499">
        <f ca="1">IFERROR(AX44-AW44,0)</f>
        <v>10880.469604533268</v>
      </c>
      <c r="BB44" s="500">
        <f ca="1">IFERROR(IF(AW44&lt;0,-(BA44/AW44),BA44/AW44),0)</f>
        <v>1</v>
      </c>
    </row>
    <row r="45" spans="3:54" ht="10.15" x14ac:dyDescent="0.3">
      <c r="C45" s="451" t="s">
        <v>38</v>
      </c>
      <c r="D45" s="451" t="s">
        <v>40</v>
      </c>
      <c r="E45" s="451"/>
      <c r="F45" s="451"/>
      <c r="G45" s="451"/>
      <c r="H45" s="451"/>
      <c r="I45" s="451"/>
      <c r="J45" s="452">
        <v>0</v>
      </c>
      <c r="K45" s="452">
        <v>0</v>
      </c>
      <c r="L45" s="452">
        <v>0</v>
      </c>
      <c r="M45" s="452">
        <v>0</v>
      </c>
      <c r="N45" s="452">
        <v>0</v>
      </c>
      <c r="O45" s="452">
        <v>0</v>
      </c>
      <c r="P45" s="452">
        <v>0</v>
      </c>
      <c r="Q45" s="452">
        <v>0</v>
      </c>
      <c r="R45" s="452">
        <v>0</v>
      </c>
      <c r="S45" s="452">
        <v>0</v>
      </c>
      <c r="T45" s="452">
        <v>0</v>
      </c>
      <c r="U45" s="452">
        <v>0</v>
      </c>
      <c r="V45" s="452">
        <v>0</v>
      </c>
      <c r="W45" s="452">
        <v>0</v>
      </c>
      <c r="X45" s="452">
        <v>0</v>
      </c>
      <c r="Y45" s="452">
        <v>0</v>
      </c>
      <c r="Z45" s="452">
        <v>0</v>
      </c>
      <c r="AA45" s="452">
        <v>0</v>
      </c>
      <c r="AB45" s="232">
        <v>-6.3730592247726203E-2</v>
      </c>
      <c r="AC45" s="232">
        <v>-6.972163558836484E-3</v>
      </c>
      <c r="AD45" s="232">
        <v>-9.9177024156103771E-2</v>
      </c>
      <c r="AE45" s="232">
        <v>-9.7044889451734749E-3</v>
      </c>
      <c r="AF45" s="232">
        <v>0</v>
      </c>
      <c r="AG45" s="451"/>
      <c r="AH45" s="451"/>
      <c r="AI45" s="495">
        <f t="shared" ca="1" si="9"/>
        <v>9.7044889451734749E-3</v>
      </c>
      <c r="AJ45" s="496">
        <f ca="1">IFERROR(IF(OFFSET(AI45,0,-4)&lt;0,-(AI45/OFFSET(AI45,0,-4)),AI45/OFFSET(AI45,0,-4)),0)</f>
        <v>1</v>
      </c>
      <c r="AK45" s="451"/>
      <c r="AL45" s="451"/>
      <c r="AM45" s="496">
        <f t="shared" ca="1" si="29"/>
        <v>-8.7089832844752843E-2</v>
      </c>
      <c r="AN45" s="496">
        <f t="shared" ca="1" si="29"/>
        <v>-5.8551717988097933E-2</v>
      </c>
      <c r="AO45" s="496">
        <f t="shared" ca="1" si="29"/>
        <v>0</v>
      </c>
      <c r="AP45" s="451"/>
      <c r="AQ45" s="451"/>
      <c r="AR45" s="497">
        <f ca="1">IFERROR(AO45-AN45,0)</f>
        <v>5.8551717988097933E-2</v>
      </c>
      <c r="AS45" s="498">
        <f ca="1">IFERROR(IF(AN45&lt;0,-(AR45/AN45),AR45/AN45),0)</f>
        <v>1</v>
      </c>
      <c r="AT45" s="451"/>
      <c r="AU45" s="451"/>
      <c r="AV45" s="468">
        <f t="shared" ca="1" si="30"/>
        <v>-926.88807622526883</v>
      </c>
      <c r="AW45" s="468">
        <f t="shared" ca="1" si="30"/>
        <v>-404.35370604889476</v>
      </c>
      <c r="AX45" s="468">
        <f t="shared" ca="1" si="30"/>
        <v>0</v>
      </c>
      <c r="AY45" s="451"/>
      <c r="AZ45" s="451"/>
      <c r="BA45" s="499">
        <f ca="1">IFERROR(AX45-AW45,0)</f>
        <v>404.35370604889476</v>
      </c>
      <c r="BB45" s="500">
        <f ca="1">IFERROR(IF(AW45&lt;0,-(BA45/AW45),BA45/AW45),0)</f>
        <v>1</v>
      </c>
    </row>
    <row r="46" spans="3:54" ht="10.15" x14ac:dyDescent="0.3">
      <c r="C46" s="451" t="s">
        <v>38</v>
      </c>
      <c r="D46" s="560" t="s">
        <v>41</v>
      </c>
      <c r="E46" s="560"/>
      <c r="F46" s="560"/>
      <c r="G46" s="560"/>
      <c r="H46" s="560"/>
      <c r="I46" s="560"/>
      <c r="J46" s="452">
        <v>0</v>
      </c>
      <c r="K46" s="452">
        <v>0</v>
      </c>
      <c r="L46" s="452">
        <v>0</v>
      </c>
      <c r="M46" s="452">
        <v>0</v>
      </c>
      <c r="N46" s="452">
        <v>0</v>
      </c>
      <c r="O46" s="452">
        <v>0</v>
      </c>
      <c r="P46" s="452">
        <v>0</v>
      </c>
      <c r="Q46" s="452">
        <v>0</v>
      </c>
      <c r="R46" s="452">
        <v>0</v>
      </c>
      <c r="S46" s="452">
        <v>0</v>
      </c>
      <c r="T46" s="452">
        <v>0</v>
      </c>
      <c r="U46" s="452">
        <v>0</v>
      </c>
      <c r="V46" s="452">
        <v>0</v>
      </c>
      <c r="W46" s="452">
        <v>0</v>
      </c>
      <c r="X46" s="452">
        <v>0</v>
      </c>
      <c r="Y46" s="452">
        <v>0</v>
      </c>
      <c r="Z46" s="452">
        <v>0</v>
      </c>
      <c r="AA46" s="452">
        <v>0</v>
      </c>
      <c r="AB46" s="232">
        <v>-0.15048284430489386</v>
      </c>
      <c r="AC46" s="232">
        <v>-1.7626327859572063E-2</v>
      </c>
      <c r="AD46" s="232">
        <v>-0.13949820366068316</v>
      </c>
      <c r="AE46" s="232">
        <v>-1.6048112816756239E-2</v>
      </c>
      <c r="AF46" s="232">
        <v>0</v>
      </c>
      <c r="AG46" s="451"/>
      <c r="AH46" s="451"/>
      <c r="AI46" s="523">
        <f t="shared" ca="1" si="9"/>
        <v>1.6048112816756239E-2</v>
      </c>
      <c r="AJ46" s="524">
        <f ca="1">IFERROR(IF(OFFSET(AI46,0,-4)&lt;0,-(AI46/OFFSET(AI46,0,-4)),AI46/OFFSET(AI46,0,-4)),0)</f>
        <v>1</v>
      </c>
      <c r="AK46" s="451"/>
      <c r="AL46" s="451"/>
      <c r="AM46" s="524">
        <f t="shared" ca="1" si="29"/>
        <v>-0.12249687205607181</v>
      </c>
      <c r="AN46" s="524">
        <f t="shared" ca="1" si="29"/>
        <v>-9.6825766013698564E-2</v>
      </c>
      <c r="AO46" s="524">
        <f t="shared" ca="1" si="29"/>
        <v>0</v>
      </c>
      <c r="AP46" s="451"/>
      <c r="AQ46" s="451"/>
      <c r="AR46" s="525">
        <f ca="1">IFERROR(AO46-AN46,0)</f>
        <v>9.6825766013698564E-2</v>
      </c>
      <c r="AS46" s="526">
        <f ca="1">IFERROR(IF(AN46&lt;0,-(AR46/AN46),AR46/AN46),0)</f>
        <v>1</v>
      </c>
      <c r="AT46" s="451"/>
      <c r="AU46" s="451"/>
      <c r="AV46" s="527">
        <f t="shared" ca="1" si="30"/>
        <v>-1303.7215295390949</v>
      </c>
      <c r="AW46" s="527">
        <f t="shared" ca="1" si="30"/>
        <v>-668.67136736484338</v>
      </c>
      <c r="AX46" s="527">
        <f t="shared" ca="1" si="30"/>
        <v>0</v>
      </c>
      <c r="AY46" s="451"/>
      <c r="AZ46" s="451"/>
      <c r="BA46" s="528">
        <f ca="1">IFERROR(AX46-AW46,0)</f>
        <v>668.67136736484338</v>
      </c>
      <c r="BB46" s="529">
        <f ca="1">IFERROR(IF(AW46&lt;0,-(BA46/AW46),BA46/AW46),0)</f>
        <v>1</v>
      </c>
    </row>
    <row r="47" spans="3:54" ht="10.15" x14ac:dyDescent="0.3">
      <c r="C47" s="511"/>
      <c r="D47" s="511" t="s">
        <v>42</v>
      </c>
      <c r="E47" s="511"/>
      <c r="F47" s="511"/>
      <c r="G47" s="511"/>
      <c r="H47" s="511"/>
      <c r="I47" s="511"/>
      <c r="J47" s="513">
        <f>SUM(J29,J44:J46)</f>
        <v>0</v>
      </c>
      <c r="K47" s="513">
        <f t="shared" ref="K47:AB47" si="31">SUM(K29,K44:K46)</f>
        <v>0</v>
      </c>
      <c r="L47" s="513">
        <f t="shared" si="31"/>
        <v>0</v>
      </c>
      <c r="M47" s="513">
        <f t="shared" si="31"/>
        <v>0</v>
      </c>
      <c r="N47" s="513">
        <f t="shared" si="31"/>
        <v>0</v>
      </c>
      <c r="O47" s="513">
        <f t="shared" si="31"/>
        <v>0</v>
      </c>
      <c r="P47" s="513">
        <f t="shared" si="31"/>
        <v>0</v>
      </c>
      <c r="Q47" s="513">
        <f t="shared" si="31"/>
        <v>0</v>
      </c>
      <c r="R47" s="513">
        <f t="shared" si="31"/>
        <v>0</v>
      </c>
      <c r="S47" s="513">
        <f t="shared" si="31"/>
        <v>0</v>
      </c>
      <c r="T47" s="513">
        <f t="shared" si="31"/>
        <v>0</v>
      </c>
      <c r="U47" s="513">
        <f t="shared" si="31"/>
        <v>0</v>
      </c>
      <c r="V47" s="513">
        <f t="shared" si="31"/>
        <v>0</v>
      </c>
      <c r="W47" s="513">
        <f t="shared" si="31"/>
        <v>0</v>
      </c>
      <c r="X47" s="513">
        <f t="shared" si="31"/>
        <v>0</v>
      </c>
      <c r="Y47" s="513">
        <f t="shared" si="31"/>
        <v>0</v>
      </c>
      <c r="Z47" s="513">
        <f t="shared" si="31"/>
        <v>0</v>
      </c>
      <c r="AA47" s="513">
        <f t="shared" si="31"/>
        <v>0</v>
      </c>
      <c r="AB47" s="294">
        <f t="shared" si="31"/>
        <v>-0.65259938645878435</v>
      </c>
      <c r="AC47" s="294">
        <f t="shared" ref="AC47:AD47" si="32">SUM(AC29,AC44:AC46)</f>
        <v>-8.0126177916207839E-2</v>
      </c>
      <c r="AD47" s="294">
        <f t="shared" si="32"/>
        <v>-0.87962940008304558</v>
      </c>
      <c r="AE47" s="294">
        <f t="shared" ref="AE47:AF47" si="33">SUM(AE29,AE44:AE46)</f>
        <v>-0.12114169973283352</v>
      </c>
      <c r="AF47" s="294">
        <f t="shared" si="33"/>
        <v>0</v>
      </c>
      <c r="AG47" s="451"/>
      <c r="AH47" s="451"/>
      <c r="AI47" s="514">
        <f t="shared" ca="1" si="9"/>
        <v>0.12114169973283352</v>
      </c>
      <c r="AJ47" s="515">
        <f ca="1">IFERROR(IF(OFFSET(AI47,0,-4)&lt;0,-(AI47/OFFSET(AI47,0,-4)),AI47/OFFSET(AI47,0,-4)),0)</f>
        <v>1</v>
      </c>
      <c r="AK47" s="451"/>
      <c r="AL47" s="451"/>
      <c r="AM47" s="515">
        <f t="shared" ca="1" si="29"/>
        <v>-0.77242464240492092</v>
      </c>
      <c r="AN47" s="515">
        <f t="shared" ca="1" si="29"/>
        <v>-0.73090449991016126</v>
      </c>
      <c r="AO47" s="515">
        <f t="shared" ca="1" si="29"/>
        <v>0</v>
      </c>
      <c r="AP47" s="451"/>
      <c r="AQ47" s="451"/>
      <c r="AR47" s="516">
        <f ca="1">IFERROR(AO47-AN47,0)</f>
        <v>0.73090449991016126</v>
      </c>
      <c r="AS47" s="517">
        <f ca="1">IFERROR(IF(AN47&lt;0,-(AR47/AN47),AR47/AN47),0)</f>
        <v>1</v>
      </c>
      <c r="AT47" s="451"/>
      <c r="AU47" s="451"/>
      <c r="AV47" s="518">
        <f t="shared" ca="1" si="30"/>
        <v>-8220.8355147948187</v>
      </c>
      <c r="AW47" s="518">
        <f t="shared" ca="1" si="30"/>
        <v>-5047.5708222013964</v>
      </c>
      <c r="AX47" s="518">
        <f t="shared" ca="1" si="30"/>
        <v>0</v>
      </c>
      <c r="AY47" s="451"/>
      <c r="AZ47" s="451"/>
      <c r="BA47" s="519">
        <f ca="1">IFERROR(AX47-AW47,0)</f>
        <v>5047.5708222013964</v>
      </c>
      <c r="BB47" s="520">
        <f ca="1">IFERROR(IF(AW47&lt;0,-(BA47/AW47),BA47/AW47),0)</f>
        <v>1</v>
      </c>
    </row>
    <row r="48" spans="3:54" ht="10.15" x14ac:dyDescent="0.3">
      <c r="C48" s="511"/>
      <c r="D48" s="561" t="s">
        <v>43</v>
      </c>
      <c r="E48" s="511"/>
      <c r="F48" s="511"/>
      <c r="G48" s="511"/>
      <c r="H48" s="511"/>
      <c r="I48" s="511"/>
      <c r="J48" s="562">
        <f>IFERROR(J47/J$29,0)</f>
        <v>0</v>
      </c>
      <c r="K48" s="562">
        <f t="shared" ref="K48:AB48" si="34">IFERROR(K47/K$29,0)</f>
        <v>0</v>
      </c>
      <c r="L48" s="562">
        <f t="shared" si="34"/>
        <v>0</v>
      </c>
      <c r="M48" s="562">
        <f t="shared" si="34"/>
        <v>0</v>
      </c>
      <c r="N48" s="562">
        <f t="shared" si="34"/>
        <v>0</v>
      </c>
      <c r="O48" s="562">
        <f t="shared" si="34"/>
        <v>0</v>
      </c>
      <c r="P48" s="562">
        <f t="shared" si="34"/>
        <v>0</v>
      </c>
      <c r="Q48" s="562">
        <f t="shared" si="34"/>
        <v>0</v>
      </c>
      <c r="R48" s="562">
        <f t="shared" si="34"/>
        <v>0</v>
      </c>
      <c r="S48" s="562">
        <f t="shared" si="34"/>
        <v>0</v>
      </c>
      <c r="T48" s="562">
        <f t="shared" si="34"/>
        <v>0</v>
      </c>
      <c r="U48" s="562">
        <f t="shared" si="34"/>
        <v>0</v>
      </c>
      <c r="V48" s="562">
        <f t="shared" si="34"/>
        <v>0</v>
      </c>
      <c r="W48" s="562">
        <f t="shared" si="34"/>
        <v>0</v>
      </c>
      <c r="X48" s="562">
        <f t="shared" si="34"/>
        <v>0</v>
      </c>
      <c r="Y48" s="562">
        <f t="shared" si="34"/>
        <v>0</v>
      </c>
      <c r="Z48" s="562">
        <f t="shared" si="34"/>
        <v>0</v>
      </c>
      <c r="AA48" s="562">
        <f t="shared" si="34"/>
        <v>0</v>
      </c>
      <c r="AB48" s="343">
        <f t="shared" si="34"/>
        <v>-0.60241851950601444</v>
      </c>
      <c r="AC48" s="343">
        <f t="shared" ref="AC48:AD48" si="35">IFERROR(AC47/AC$29,0)</f>
        <v>-0.6208536219479075</v>
      </c>
      <c r="AD48" s="343">
        <f t="shared" si="35"/>
        <v>-0.77242464240492092</v>
      </c>
      <c r="AE48" s="343">
        <f t="shared" ref="AE48:AF48" si="36">IFERROR(AE47/AE$29,0)</f>
        <v>-0.73090449991016126</v>
      </c>
      <c r="AF48" s="343">
        <f t="shared" si="36"/>
        <v>0</v>
      </c>
      <c r="AG48" s="451"/>
      <c r="AH48" s="451"/>
      <c r="AI48" s="514"/>
      <c r="AJ48" s="515"/>
      <c r="AK48" s="451"/>
      <c r="AL48" s="451"/>
      <c r="AM48" s="515"/>
      <c r="AN48" s="515"/>
      <c r="AO48" s="515"/>
      <c r="AP48" s="451"/>
      <c r="AQ48" s="451"/>
      <c r="AR48" s="516"/>
      <c r="AS48" s="517"/>
      <c r="AT48" s="451"/>
      <c r="AU48" s="451"/>
      <c r="AV48" s="518"/>
      <c r="AW48" s="518"/>
      <c r="AX48" s="518"/>
      <c r="AY48" s="451"/>
      <c r="AZ48" s="451"/>
      <c r="BA48" s="519"/>
      <c r="BB48" s="520"/>
    </row>
    <row r="49" spans="3:54" ht="10.15" x14ac:dyDescent="0.3">
      <c r="C49" s="451" t="s">
        <v>38</v>
      </c>
      <c r="D49" s="451" t="s">
        <v>44</v>
      </c>
      <c r="E49" s="560"/>
      <c r="F49" s="560"/>
      <c r="G49" s="560"/>
      <c r="H49" s="560"/>
      <c r="I49" s="560"/>
      <c r="J49" s="563">
        <v>0</v>
      </c>
      <c r="K49" s="563">
        <v>0</v>
      </c>
      <c r="L49" s="563">
        <v>0</v>
      </c>
      <c r="M49" s="563">
        <v>0</v>
      </c>
      <c r="N49" s="563">
        <v>0</v>
      </c>
      <c r="O49" s="563">
        <v>0</v>
      </c>
      <c r="P49" s="563">
        <v>0</v>
      </c>
      <c r="Q49" s="563">
        <v>0</v>
      </c>
      <c r="R49" s="563">
        <v>0</v>
      </c>
      <c r="S49" s="563">
        <v>0</v>
      </c>
      <c r="T49" s="563">
        <v>0</v>
      </c>
      <c r="U49" s="563">
        <v>0</v>
      </c>
      <c r="V49" s="563">
        <v>0</v>
      </c>
      <c r="W49" s="563">
        <v>0</v>
      </c>
      <c r="X49" s="563">
        <v>0</v>
      </c>
      <c r="Y49" s="563">
        <v>0</v>
      </c>
      <c r="Z49" s="563">
        <v>0</v>
      </c>
      <c r="AA49" s="563">
        <v>0</v>
      </c>
      <c r="AB49" s="344">
        <v>0</v>
      </c>
      <c r="AC49" s="344">
        <v>0</v>
      </c>
      <c r="AD49" s="344">
        <v>0</v>
      </c>
      <c r="AE49" s="344">
        <v>0</v>
      </c>
      <c r="AF49" s="344">
        <v>0</v>
      </c>
      <c r="AG49" s="451"/>
      <c r="AH49" s="451"/>
      <c r="AI49" s="523">
        <f t="shared" ca="1" si="9"/>
        <v>0</v>
      </c>
      <c r="AJ49" s="524">
        <f t="shared" ref="AJ49:AJ62" ca="1" si="37">IFERROR(IF(OFFSET(AI49,0,-4)&lt;0,-(AI49/OFFSET(AI49,0,-4)),AI49/OFFSET(AI49,0,-4)),0)</f>
        <v>0</v>
      </c>
      <c r="AK49" s="451"/>
      <c r="AL49" s="451"/>
      <c r="AM49" s="524">
        <f t="shared" ref="AM49:AO62" ca="1" si="38">IFERROR(OFFSET(AM49,0,-9)/OFFSET(AM$42,0,-9),0)</f>
        <v>0</v>
      </c>
      <c r="AN49" s="524">
        <f t="shared" ca="1" si="38"/>
        <v>0</v>
      </c>
      <c r="AO49" s="524">
        <f t="shared" ca="1" si="38"/>
        <v>0</v>
      </c>
      <c r="AP49" s="451"/>
      <c r="AQ49" s="451"/>
      <c r="AR49" s="525">
        <f t="shared" ref="AR49:AR62" ca="1" si="39">IFERROR(AO49-AN49,0)</f>
        <v>0</v>
      </c>
      <c r="AS49" s="526">
        <f t="shared" ref="AS49:AS62" ca="1" si="40">IFERROR(IF(AN49&lt;0,-(AR49/AN49),AR49/AN49),0)</f>
        <v>0</v>
      </c>
      <c r="AT49" s="451"/>
      <c r="AU49" s="451"/>
      <c r="AV49" s="527">
        <f t="shared" ref="AV49:AX62" ca="1" si="41">IFERROR(OFFSET(AV49,0,-18)/AV$14*10^6,0)</f>
        <v>0</v>
      </c>
      <c r="AW49" s="527">
        <f t="shared" ca="1" si="41"/>
        <v>0</v>
      </c>
      <c r="AX49" s="527">
        <f t="shared" ca="1" si="41"/>
        <v>0</v>
      </c>
      <c r="AY49" s="451"/>
      <c r="AZ49" s="451"/>
      <c r="BA49" s="528">
        <f t="shared" ref="BA49:BA62" ca="1" si="42">IFERROR(AX49-AW49,0)</f>
        <v>0</v>
      </c>
      <c r="BB49" s="529">
        <f t="shared" ref="BB49:BB62" ca="1" si="43">IFERROR(IF(AW49&lt;0,-(BA49/AW49),BA49/AW49),0)</f>
        <v>0</v>
      </c>
    </row>
    <row r="50" spans="3:54" ht="10.15" x14ac:dyDescent="0.3">
      <c r="C50" s="451"/>
      <c r="D50" s="451"/>
      <c r="E50" s="522" t="s">
        <v>45</v>
      </c>
      <c r="F50" s="522"/>
      <c r="G50" s="522"/>
      <c r="H50" s="522"/>
      <c r="I50" s="522"/>
      <c r="J50" s="563">
        <v>0</v>
      </c>
      <c r="K50" s="563">
        <v>0</v>
      </c>
      <c r="L50" s="563">
        <v>0</v>
      </c>
      <c r="M50" s="563">
        <v>0</v>
      </c>
      <c r="N50" s="563">
        <v>0</v>
      </c>
      <c r="O50" s="563">
        <v>0</v>
      </c>
      <c r="P50" s="563">
        <v>0</v>
      </c>
      <c r="Q50" s="563">
        <v>0</v>
      </c>
      <c r="R50" s="563">
        <v>0</v>
      </c>
      <c r="S50" s="563">
        <v>0</v>
      </c>
      <c r="T50" s="563">
        <v>0</v>
      </c>
      <c r="U50" s="563">
        <v>0</v>
      </c>
      <c r="V50" s="563">
        <v>0</v>
      </c>
      <c r="W50" s="563">
        <v>0</v>
      </c>
      <c r="X50" s="563">
        <v>0</v>
      </c>
      <c r="Y50" s="563">
        <v>0</v>
      </c>
      <c r="Z50" s="563">
        <v>0</v>
      </c>
      <c r="AA50" s="563">
        <v>0</v>
      </c>
      <c r="AB50" s="344">
        <v>0</v>
      </c>
      <c r="AC50" s="344">
        <v>0</v>
      </c>
      <c r="AD50" s="344">
        <v>0</v>
      </c>
      <c r="AE50" s="344">
        <v>0</v>
      </c>
      <c r="AF50" s="344">
        <v>0</v>
      </c>
      <c r="AG50" s="451"/>
      <c r="AH50" s="451"/>
      <c r="AI50" s="523">
        <f t="shared" ca="1" si="9"/>
        <v>0</v>
      </c>
      <c r="AJ50" s="524">
        <f t="shared" ca="1" si="37"/>
        <v>0</v>
      </c>
      <c r="AK50" s="451"/>
      <c r="AL50" s="451"/>
      <c r="AM50" s="524">
        <f t="shared" ca="1" si="38"/>
        <v>0</v>
      </c>
      <c r="AN50" s="524">
        <f t="shared" ca="1" si="38"/>
        <v>0</v>
      </c>
      <c r="AO50" s="524">
        <f t="shared" ca="1" si="38"/>
        <v>0</v>
      </c>
      <c r="AP50" s="451"/>
      <c r="AQ50" s="451"/>
      <c r="AR50" s="525">
        <f t="shared" ca="1" si="39"/>
        <v>0</v>
      </c>
      <c r="AS50" s="526">
        <f t="shared" ca="1" si="40"/>
        <v>0</v>
      </c>
      <c r="AT50" s="451"/>
      <c r="AU50" s="451"/>
      <c r="AV50" s="527">
        <f t="shared" ca="1" si="41"/>
        <v>0</v>
      </c>
      <c r="AW50" s="527">
        <f t="shared" ca="1" si="41"/>
        <v>0</v>
      </c>
      <c r="AX50" s="527">
        <f t="shared" ca="1" si="41"/>
        <v>0</v>
      </c>
      <c r="AY50" s="451"/>
      <c r="AZ50" s="451"/>
      <c r="BA50" s="528">
        <f t="shared" ca="1" si="42"/>
        <v>0</v>
      </c>
      <c r="BB50" s="529">
        <f t="shared" ca="1" si="43"/>
        <v>0</v>
      </c>
    </row>
    <row r="51" spans="3:54" ht="10.15" x14ac:dyDescent="0.3">
      <c r="C51" s="521"/>
      <c r="D51" s="521"/>
      <c r="E51" s="522" t="s">
        <v>46</v>
      </c>
      <c r="F51" s="522"/>
      <c r="G51" s="522"/>
      <c r="H51" s="522"/>
      <c r="I51" s="522"/>
      <c r="J51" s="563">
        <v>0</v>
      </c>
      <c r="K51" s="563">
        <v>0</v>
      </c>
      <c r="L51" s="563">
        <v>0</v>
      </c>
      <c r="M51" s="563">
        <v>0</v>
      </c>
      <c r="N51" s="563">
        <v>0</v>
      </c>
      <c r="O51" s="563">
        <v>0</v>
      </c>
      <c r="P51" s="563">
        <v>0</v>
      </c>
      <c r="Q51" s="563">
        <v>0</v>
      </c>
      <c r="R51" s="563">
        <v>0</v>
      </c>
      <c r="S51" s="563">
        <v>0</v>
      </c>
      <c r="T51" s="563">
        <v>0</v>
      </c>
      <c r="U51" s="563">
        <v>0</v>
      </c>
      <c r="V51" s="563">
        <v>0</v>
      </c>
      <c r="W51" s="563">
        <v>0</v>
      </c>
      <c r="X51" s="563">
        <v>0</v>
      </c>
      <c r="Y51" s="563">
        <v>0</v>
      </c>
      <c r="Z51" s="563">
        <v>0</v>
      </c>
      <c r="AA51" s="563">
        <v>0</v>
      </c>
      <c r="AB51" s="344">
        <v>0</v>
      </c>
      <c r="AC51" s="344">
        <v>0</v>
      </c>
      <c r="AD51" s="344">
        <v>0</v>
      </c>
      <c r="AE51" s="344">
        <v>0</v>
      </c>
      <c r="AF51" s="344">
        <v>0</v>
      </c>
      <c r="AG51" s="451"/>
      <c r="AH51" s="451"/>
      <c r="AI51" s="523">
        <f t="shared" ca="1" si="9"/>
        <v>0</v>
      </c>
      <c r="AJ51" s="524">
        <f t="shared" ca="1" si="37"/>
        <v>0</v>
      </c>
      <c r="AK51" s="451"/>
      <c r="AL51" s="451"/>
      <c r="AM51" s="524">
        <f t="shared" ca="1" si="38"/>
        <v>0</v>
      </c>
      <c r="AN51" s="524">
        <f t="shared" ca="1" si="38"/>
        <v>0</v>
      </c>
      <c r="AO51" s="524">
        <f t="shared" ca="1" si="38"/>
        <v>0</v>
      </c>
      <c r="AP51" s="451"/>
      <c r="AQ51" s="451"/>
      <c r="AR51" s="525">
        <f t="shared" ca="1" si="39"/>
        <v>0</v>
      </c>
      <c r="AS51" s="526">
        <f t="shared" ca="1" si="40"/>
        <v>0</v>
      </c>
      <c r="AT51" s="451"/>
      <c r="AU51" s="451"/>
      <c r="AV51" s="527">
        <f t="shared" ca="1" si="41"/>
        <v>0</v>
      </c>
      <c r="AW51" s="527">
        <f t="shared" ca="1" si="41"/>
        <v>0</v>
      </c>
      <c r="AX51" s="527">
        <f t="shared" ca="1" si="41"/>
        <v>0</v>
      </c>
      <c r="AY51" s="451"/>
      <c r="AZ51" s="451"/>
      <c r="BA51" s="528">
        <f t="shared" ca="1" si="42"/>
        <v>0</v>
      </c>
      <c r="BB51" s="529">
        <f t="shared" ca="1" si="43"/>
        <v>0</v>
      </c>
    </row>
    <row r="52" spans="3:54" ht="10.15" x14ac:dyDescent="0.3">
      <c r="C52" s="521"/>
      <c r="D52" s="521"/>
      <c r="E52" s="530" t="s">
        <v>47</v>
      </c>
      <c r="F52" s="522"/>
      <c r="G52" s="522"/>
      <c r="H52" s="522"/>
      <c r="I52" s="522"/>
      <c r="J52" s="563">
        <v>0</v>
      </c>
      <c r="K52" s="563">
        <v>0</v>
      </c>
      <c r="L52" s="563">
        <v>0</v>
      </c>
      <c r="M52" s="563">
        <v>0</v>
      </c>
      <c r="N52" s="563">
        <v>0</v>
      </c>
      <c r="O52" s="563">
        <v>0</v>
      </c>
      <c r="P52" s="563">
        <v>0</v>
      </c>
      <c r="Q52" s="563">
        <v>0</v>
      </c>
      <c r="R52" s="563">
        <v>0</v>
      </c>
      <c r="S52" s="563">
        <v>0</v>
      </c>
      <c r="T52" s="563">
        <v>0</v>
      </c>
      <c r="U52" s="563">
        <v>0</v>
      </c>
      <c r="V52" s="563">
        <v>0</v>
      </c>
      <c r="W52" s="563">
        <v>0</v>
      </c>
      <c r="X52" s="563">
        <v>0</v>
      </c>
      <c r="Y52" s="563">
        <v>0</v>
      </c>
      <c r="Z52" s="563">
        <v>0</v>
      </c>
      <c r="AA52" s="563">
        <v>0</v>
      </c>
      <c r="AB52" s="344">
        <v>0</v>
      </c>
      <c r="AC52" s="344">
        <v>0</v>
      </c>
      <c r="AD52" s="344">
        <v>0</v>
      </c>
      <c r="AE52" s="344">
        <v>0</v>
      </c>
      <c r="AF52" s="344">
        <v>0</v>
      </c>
      <c r="AG52" s="451"/>
      <c r="AH52" s="451"/>
      <c r="AI52" s="523">
        <f t="shared" ca="1" si="9"/>
        <v>0</v>
      </c>
      <c r="AJ52" s="524">
        <f t="shared" ca="1" si="37"/>
        <v>0</v>
      </c>
      <c r="AK52" s="451"/>
      <c r="AL52" s="451"/>
      <c r="AM52" s="524">
        <f t="shared" ca="1" si="38"/>
        <v>0</v>
      </c>
      <c r="AN52" s="524">
        <f t="shared" ca="1" si="38"/>
        <v>0</v>
      </c>
      <c r="AO52" s="524">
        <f t="shared" ca="1" si="38"/>
        <v>0</v>
      </c>
      <c r="AP52" s="451"/>
      <c r="AQ52" s="451"/>
      <c r="AR52" s="525">
        <f t="shared" ca="1" si="39"/>
        <v>0</v>
      </c>
      <c r="AS52" s="526">
        <f t="shared" ca="1" si="40"/>
        <v>0</v>
      </c>
      <c r="AT52" s="451"/>
      <c r="AU52" s="451"/>
      <c r="AV52" s="527">
        <f t="shared" ca="1" si="41"/>
        <v>0</v>
      </c>
      <c r="AW52" s="527">
        <f t="shared" ca="1" si="41"/>
        <v>0</v>
      </c>
      <c r="AX52" s="527">
        <f t="shared" ca="1" si="41"/>
        <v>0</v>
      </c>
      <c r="AY52" s="451"/>
      <c r="AZ52" s="451"/>
      <c r="BA52" s="528">
        <f t="shared" ca="1" si="42"/>
        <v>0</v>
      </c>
      <c r="BB52" s="529">
        <f t="shared" ca="1" si="43"/>
        <v>0</v>
      </c>
    </row>
    <row r="53" spans="3:54" ht="10.15" x14ac:dyDescent="0.3">
      <c r="C53" s="521"/>
      <c r="D53" s="521"/>
      <c r="E53" s="479" t="s">
        <v>48</v>
      </c>
      <c r="F53" s="521"/>
      <c r="G53" s="521"/>
      <c r="H53" s="521"/>
      <c r="I53" s="521"/>
      <c r="J53" s="563">
        <v>0</v>
      </c>
      <c r="K53" s="563">
        <v>0</v>
      </c>
      <c r="L53" s="563">
        <v>0</v>
      </c>
      <c r="M53" s="563">
        <v>0</v>
      </c>
      <c r="N53" s="563">
        <v>0</v>
      </c>
      <c r="O53" s="563">
        <v>0</v>
      </c>
      <c r="P53" s="563">
        <v>0</v>
      </c>
      <c r="Q53" s="563">
        <v>0</v>
      </c>
      <c r="R53" s="563">
        <v>0</v>
      </c>
      <c r="S53" s="563">
        <v>0</v>
      </c>
      <c r="T53" s="563">
        <v>0</v>
      </c>
      <c r="U53" s="563">
        <v>0</v>
      </c>
      <c r="V53" s="563">
        <v>0</v>
      </c>
      <c r="W53" s="563">
        <v>0</v>
      </c>
      <c r="X53" s="563">
        <v>0</v>
      </c>
      <c r="Y53" s="563">
        <v>0</v>
      </c>
      <c r="Z53" s="563">
        <v>0</v>
      </c>
      <c r="AA53" s="563">
        <v>0</v>
      </c>
      <c r="AB53" s="344">
        <v>0</v>
      </c>
      <c r="AC53" s="344">
        <v>0</v>
      </c>
      <c r="AD53" s="344">
        <v>0</v>
      </c>
      <c r="AE53" s="344">
        <v>0</v>
      </c>
      <c r="AF53" s="344">
        <v>0</v>
      </c>
      <c r="AG53" s="451"/>
      <c r="AH53" s="451"/>
      <c r="AI53" s="495">
        <f t="shared" ca="1" si="9"/>
        <v>0</v>
      </c>
      <c r="AJ53" s="496">
        <f t="shared" ca="1" si="37"/>
        <v>0</v>
      </c>
      <c r="AK53" s="451"/>
      <c r="AL53" s="451"/>
      <c r="AM53" s="496">
        <f t="shared" ca="1" si="38"/>
        <v>0</v>
      </c>
      <c r="AN53" s="496">
        <f t="shared" ca="1" si="38"/>
        <v>0</v>
      </c>
      <c r="AO53" s="496">
        <f t="shared" ca="1" si="38"/>
        <v>0</v>
      </c>
      <c r="AP53" s="451"/>
      <c r="AQ53" s="451"/>
      <c r="AR53" s="497">
        <f t="shared" ca="1" si="39"/>
        <v>0</v>
      </c>
      <c r="AS53" s="498">
        <f t="shared" ca="1" si="40"/>
        <v>0</v>
      </c>
      <c r="AT53" s="451"/>
      <c r="AU53" s="451"/>
      <c r="AV53" s="468">
        <f t="shared" ca="1" si="41"/>
        <v>0</v>
      </c>
      <c r="AW53" s="468">
        <f t="shared" ca="1" si="41"/>
        <v>0</v>
      </c>
      <c r="AX53" s="468">
        <f t="shared" ca="1" si="41"/>
        <v>0</v>
      </c>
      <c r="AY53" s="451"/>
      <c r="AZ53" s="451"/>
      <c r="BA53" s="499">
        <f t="shared" ca="1" si="42"/>
        <v>0</v>
      </c>
      <c r="BB53" s="500">
        <f t="shared" ca="1" si="43"/>
        <v>0</v>
      </c>
    </row>
    <row r="54" spans="3:54" ht="10.15" x14ac:dyDescent="0.3">
      <c r="C54" s="521"/>
      <c r="D54" s="521"/>
      <c r="E54" s="479" t="s">
        <v>49</v>
      </c>
      <c r="F54" s="521"/>
      <c r="G54" s="521"/>
      <c r="H54" s="521"/>
      <c r="I54" s="521"/>
      <c r="J54" s="563">
        <v>0</v>
      </c>
      <c r="K54" s="563">
        <v>0</v>
      </c>
      <c r="L54" s="563">
        <v>0</v>
      </c>
      <c r="M54" s="563">
        <v>0</v>
      </c>
      <c r="N54" s="563">
        <v>0</v>
      </c>
      <c r="O54" s="563">
        <v>0</v>
      </c>
      <c r="P54" s="563">
        <v>0</v>
      </c>
      <c r="Q54" s="563">
        <v>0</v>
      </c>
      <c r="R54" s="563">
        <v>0</v>
      </c>
      <c r="S54" s="563">
        <v>0</v>
      </c>
      <c r="T54" s="563">
        <v>0</v>
      </c>
      <c r="U54" s="563">
        <v>0</v>
      </c>
      <c r="V54" s="563">
        <v>0</v>
      </c>
      <c r="W54" s="563">
        <v>0</v>
      </c>
      <c r="X54" s="563">
        <v>0</v>
      </c>
      <c r="Y54" s="563">
        <v>0</v>
      </c>
      <c r="Z54" s="563">
        <v>0</v>
      </c>
      <c r="AA54" s="563">
        <v>0</v>
      </c>
      <c r="AB54" s="344">
        <v>0</v>
      </c>
      <c r="AC54" s="344">
        <v>0</v>
      </c>
      <c r="AD54" s="344">
        <v>0</v>
      </c>
      <c r="AE54" s="344">
        <v>0</v>
      </c>
      <c r="AF54" s="344">
        <v>0</v>
      </c>
      <c r="AG54" s="451"/>
      <c r="AH54" s="451"/>
      <c r="AI54" s="495">
        <f t="shared" ca="1" si="9"/>
        <v>0</v>
      </c>
      <c r="AJ54" s="496">
        <f t="shared" ca="1" si="37"/>
        <v>0</v>
      </c>
      <c r="AK54" s="451"/>
      <c r="AL54" s="451"/>
      <c r="AM54" s="496">
        <f t="shared" ca="1" si="38"/>
        <v>0</v>
      </c>
      <c r="AN54" s="496">
        <f t="shared" ca="1" si="38"/>
        <v>0</v>
      </c>
      <c r="AO54" s="496">
        <f t="shared" ca="1" si="38"/>
        <v>0</v>
      </c>
      <c r="AP54" s="451"/>
      <c r="AQ54" s="451"/>
      <c r="AR54" s="497">
        <f t="shared" ca="1" si="39"/>
        <v>0</v>
      </c>
      <c r="AS54" s="498">
        <f t="shared" ca="1" si="40"/>
        <v>0</v>
      </c>
      <c r="AT54" s="451"/>
      <c r="AU54" s="451"/>
      <c r="AV54" s="468">
        <f t="shared" ca="1" si="41"/>
        <v>0</v>
      </c>
      <c r="AW54" s="468">
        <f t="shared" ca="1" si="41"/>
        <v>0</v>
      </c>
      <c r="AX54" s="468">
        <f t="shared" ca="1" si="41"/>
        <v>0</v>
      </c>
      <c r="AY54" s="451"/>
      <c r="AZ54" s="451"/>
      <c r="BA54" s="499">
        <f t="shared" ca="1" si="42"/>
        <v>0</v>
      </c>
      <c r="BB54" s="500">
        <f t="shared" ca="1" si="43"/>
        <v>0</v>
      </c>
    </row>
    <row r="55" spans="3:54" ht="10.15" x14ac:dyDescent="0.3">
      <c r="C55" s="521"/>
      <c r="D55" s="521"/>
      <c r="E55" s="479" t="s">
        <v>50</v>
      </c>
      <c r="F55" s="501"/>
      <c r="G55" s="451"/>
      <c r="H55" s="451"/>
      <c r="I55" s="451"/>
      <c r="J55" s="563">
        <v>0</v>
      </c>
      <c r="K55" s="563">
        <v>0</v>
      </c>
      <c r="L55" s="563">
        <v>0</v>
      </c>
      <c r="M55" s="563">
        <v>0</v>
      </c>
      <c r="N55" s="563">
        <v>0</v>
      </c>
      <c r="O55" s="563">
        <v>0</v>
      </c>
      <c r="P55" s="563">
        <v>0</v>
      </c>
      <c r="Q55" s="563">
        <v>0</v>
      </c>
      <c r="R55" s="563">
        <v>0</v>
      </c>
      <c r="S55" s="563">
        <v>0</v>
      </c>
      <c r="T55" s="563">
        <v>0</v>
      </c>
      <c r="U55" s="563">
        <v>0</v>
      </c>
      <c r="V55" s="563">
        <v>0</v>
      </c>
      <c r="W55" s="563">
        <v>0</v>
      </c>
      <c r="X55" s="563">
        <v>0</v>
      </c>
      <c r="Y55" s="563">
        <v>0</v>
      </c>
      <c r="Z55" s="563">
        <v>0</v>
      </c>
      <c r="AA55" s="563">
        <v>0</v>
      </c>
      <c r="AB55" s="344">
        <v>0</v>
      </c>
      <c r="AC55" s="344">
        <v>0</v>
      </c>
      <c r="AD55" s="344">
        <v>0</v>
      </c>
      <c r="AE55" s="344">
        <v>0</v>
      </c>
      <c r="AF55" s="344">
        <v>0</v>
      </c>
      <c r="AG55" s="451"/>
      <c r="AH55" s="451"/>
      <c r="AI55" s="495">
        <f t="shared" ca="1" si="9"/>
        <v>0</v>
      </c>
      <c r="AJ55" s="496">
        <f t="shared" ca="1" si="37"/>
        <v>0</v>
      </c>
      <c r="AK55" s="451"/>
      <c r="AL55" s="451"/>
      <c r="AM55" s="496">
        <f t="shared" ca="1" si="38"/>
        <v>0</v>
      </c>
      <c r="AN55" s="496">
        <f t="shared" ca="1" si="38"/>
        <v>0</v>
      </c>
      <c r="AO55" s="496">
        <f t="shared" ca="1" si="38"/>
        <v>0</v>
      </c>
      <c r="AP55" s="451"/>
      <c r="AQ55" s="451"/>
      <c r="AR55" s="497">
        <f t="shared" ca="1" si="39"/>
        <v>0</v>
      </c>
      <c r="AS55" s="498">
        <f t="shared" ca="1" si="40"/>
        <v>0</v>
      </c>
      <c r="AT55" s="451"/>
      <c r="AU55" s="451"/>
      <c r="AV55" s="468">
        <f t="shared" ca="1" si="41"/>
        <v>0</v>
      </c>
      <c r="AW55" s="468">
        <f t="shared" ca="1" si="41"/>
        <v>0</v>
      </c>
      <c r="AX55" s="468">
        <f t="shared" ca="1" si="41"/>
        <v>0</v>
      </c>
      <c r="AY55" s="451"/>
      <c r="AZ55" s="451"/>
      <c r="BA55" s="499">
        <f t="shared" ca="1" si="42"/>
        <v>0</v>
      </c>
      <c r="BB55" s="500">
        <f t="shared" ca="1" si="43"/>
        <v>0</v>
      </c>
    </row>
    <row r="56" spans="3:54" ht="10.15" x14ac:dyDescent="0.3">
      <c r="C56" s="521"/>
      <c r="D56" s="521"/>
      <c r="E56" s="479" t="s">
        <v>51</v>
      </c>
      <c r="F56" s="451"/>
      <c r="G56" s="451"/>
      <c r="H56" s="501"/>
      <c r="I56" s="501"/>
      <c r="J56" s="563">
        <v>0</v>
      </c>
      <c r="K56" s="563">
        <v>0</v>
      </c>
      <c r="L56" s="563">
        <v>0</v>
      </c>
      <c r="M56" s="563">
        <v>0</v>
      </c>
      <c r="N56" s="563">
        <v>0</v>
      </c>
      <c r="O56" s="563">
        <v>0</v>
      </c>
      <c r="P56" s="563">
        <v>0</v>
      </c>
      <c r="Q56" s="563">
        <v>0</v>
      </c>
      <c r="R56" s="563">
        <v>0</v>
      </c>
      <c r="S56" s="563">
        <v>0</v>
      </c>
      <c r="T56" s="563">
        <v>0</v>
      </c>
      <c r="U56" s="563">
        <v>0</v>
      </c>
      <c r="V56" s="563">
        <v>0</v>
      </c>
      <c r="W56" s="563">
        <v>0</v>
      </c>
      <c r="X56" s="563">
        <v>0</v>
      </c>
      <c r="Y56" s="563">
        <v>0</v>
      </c>
      <c r="Z56" s="563">
        <v>0</v>
      </c>
      <c r="AA56" s="563">
        <v>0</v>
      </c>
      <c r="AB56" s="344">
        <v>0</v>
      </c>
      <c r="AC56" s="344">
        <v>0</v>
      </c>
      <c r="AD56" s="344">
        <v>0</v>
      </c>
      <c r="AE56" s="344">
        <v>0</v>
      </c>
      <c r="AF56" s="344">
        <v>0</v>
      </c>
      <c r="AG56" s="451"/>
      <c r="AH56" s="451"/>
      <c r="AI56" s="495">
        <f t="shared" ca="1" si="9"/>
        <v>0</v>
      </c>
      <c r="AJ56" s="496">
        <f t="shared" ca="1" si="37"/>
        <v>0</v>
      </c>
      <c r="AK56" s="451"/>
      <c r="AL56" s="451"/>
      <c r="AM56" s="496">
        <f t="shared" ca="1" si="38"/>
        <v>0</v>
      </c>
      <c r="AN56" s="496">
        <f t="shared" ca="1" si="38"/>
        <v>0</v>
      </c>
      <c r="AO56" s="496">
        <f t="shared" ca="1" si="38"/>
        <v>0</v>
      </c>
      <c r="AP56" s="451"/>
      <c r="AQ56" s="451"/>
      <c r="AR56" s="497">
        <f t="shared" ca="1" si="39"/>
        <v>0</v>
      </c>
      <c r="AS56" s="498">
        <f t="shared" ca="1" si="40"/>
        <v>0</v>
      </c>
      <c r="AT56" s="451"/>
      <c r="AU56" s="451"/>
      <c r="AV56" s="468">
        <f t="shared" ca="1" si="41"/>
        <v>0</v>
      </c>
      <c r="AW56" s="468">
        <f t="shared" ca="1" si="41"/>
        <v>0</v>
      </c>
      <c r="AX56" s="468">
        <f t="shared" ca="1" si="41"/>
        <v>0</v>
      </c>
      <c r="AY56" s="451"/>
      <c r="AZ56" s="451"/>
      <c r="BA56" s="499">
        <f t="shared" ca="1" si="42"/>
        <v>0</v>
      </c>
      <c r="BB56" s="500">
        <f t="shared" ca="1" si="43"/>
        <v>0</v>
      </c>
    </row>
    <row r="57" spans="3:54" ht="10.15" x14ac:dyDescent="0.3">
      <c r="C57" s="521"/>
      <c r="D57" s="521"/>
      <c r="E57" s="521" t="s">
        <v>52</v>
      </c>
      <c r="F57" s="479"/>
      <c r="G57" s="521"/>
      <c r="H57" s="521"/>
      <c r="I57" s="521"/>
      <c r="J57" s="563">
        <v>0</v>
      </c>
      <c r="K57" s="563">
        <v>0</v>
      </c>
      <c r="L57" s="563">
        <v>0</v>
      </c>
      <c r="M57" s="563">
        <v>0</v>
      </c>
      <c r="N57" s="563">
        <v>0</v>
      </c>
      <c r="O57" s="563">
        <v>0</v>
      </c>
      <c r="P57" s="563">
        <v>0</v>
      </c>
      <c r="Q57" s="563">
        <v>0</v>
      </c>
      <c r="R57" s="563">
        <v>0</v>
      </c>
      <c r="S57" s="563">
        <v>0</v>
      </c>
      <c r="T57" s="563">
        <v>0</v>
      </c>
      <c r="U57" s="563">
        <v>0</v>
      </c>
      <c r="V57" s="563">
        <v>0</v>
      </c>
      <c r="W57" s="563">
        <v>0</v>
      </c>
      <c r="X57" s="563">
        <v>0</v>
      </c>
      <c r="Y57" s="563">
        <v>0</v>
      </c>
      <c r="Z57" s="563">
        <v>0</v>
      </c>
      <c r="AA57" s="563">
        <v>0</v>
      </c>
      <c r="AB57" s="344">
        <v>0</v>
      </c>
      <c r="AC57" s="344">
        <v>0</v>
      </c>
      <c r="AD57" s="344">
        <v>0</v>
      </c>
      <c r="AE57" s="344">
        <v>0</v>
      </c>
      <c r="AF57" s="344">
        <v>0</v>
      </c>
      <c r="AG57" s="451"/>
      <c r="AH57" s="451"/>
      <c r="AI57" s="495">
        <f t="shared" ca="1" si="9"/>
        <v>0</v>
      </c>
      <c r="AJ57" s="496">
        <f t="shared" ca="1" si="37"/>
        <v>0</v>
      </c>
      <c r="AK57" s="451"/>
      <c r="AL57" s="451"/>
      <c r="AM57" s="496">
        <f t="shared" ca="1" si="38"/>
        <v>0</v>
      </c>
      <c r="AN57" s="496">
        <f t="shared" ca="1" si="38"/>
        <v>0</v>
      </c>
      <c r="AO57" s="496">
        <f t="shared" ca="1" si="38"/>
        <v>0</v>
      </c>
      <c r="AP57" s="451"/>
      <c r="AQ57" s="451"/>
      <c r="AR57" s="497">
        <f t="shared" ca="1" si="39"/>
        <v>0</v>
      </c>
      <c r="AS57" s="498">
        <f t="shared" ca="1" si="40"/>
        <v>0</v>
      </c>
      <c r="AT57" s="451"/>
      <c r="AU57" s="451"/>
      <c r="AV57" s="468">
        <f t="shared" ca="1" si="41"/>
        <v>0</v>
      </c>
      <c r="AW57" s="468">
        <f t="shared" ca="1" si="41"/>
        <v>0</v>
      </c>
      <c r="AX57" s="468">
        <f t="shared" ca="1" si="41"/>
        <v>0</v>
      </c>
      <c r="AY57" s="451"/>
      <c r="AZ57" s="451"/>
      <c r="BA57" s="499">
        <f t="shared" ca="1" si="42"/>
        <v>0</v>
      </c>
      <c r="BB57" s="500">
        <f t="shared" ca="1" si="43"/>
        <v>0</v>
      </c>
    </row>
    <row r="58" spans="3:54" ht="10.15" x14ac:dyDescent="0.3">
      <c r="C58" s="521"/>
      <c r="D58" s="521"/>
      <c r="E58" s="530" t="s">
        <v>32</v>
      </c>
      <c r="F58" s="451"/>
      <c r="G58" s="451"/>
      <c r="H58" s="501"/>
      <c r="I58" s="501"/>
      <c r="J58" s="563">
        <v>0</v>
      </c>
      <c r="K58" s="563">
        <v>0</v>
      </c>
      <c r="L58" s="563">
        <v>0</v>
      </c>
      <c r="M58" s="563">
        <v>0</v>
      </c>
      <c r="N58" s="563">
        <v>0</v>
      </c>
      <c r="O58" s="563">
        <v>0</v>
      </c>
      <c r="P58" s="563">
        <v>0</v>
      </c>
      <c r="Q58" s="563">
        <v>0</v>
      </c>
      <c r="R58" s="563">
        <v>0</v>
      </c>
      <c r="S58" s="563">
        <v>0</v>
      </c>
      <c r="T58" s="563">
        <v>0</v>
      </c>
      <c r="U58" s="563">
        <v>0</v>
      </c>
      <c r="V58" s="563">
        <v>0</v>
      </c>
      <c r="W58" s="563">
        <v>0</v>
      </c>
      <c r="X58" s="563">
        <v>0</v>
      </c>
      <c r="Y58" s="563">
        <v>0</v>
      </c>
      <c r="Z58" s="563">
        <v>0</v>
      </c>
      <c r="AA58" s="563">
        <v>0</v>
      </c>
      <c r="AB58" s="344">
        <v>0</v>
      </c>
      <c r="AC58" s="344">
        <v>0</v>
      </c>
      <c r="AD58" s="344">
        <v>0</v>
      </c>
      <c r="AE58" s="344">
        <v>0</v>
      </c>
      <c r="AF58" s="344">
        <v>0</v>
      </c>
      <c r="AG58" s="451"/>
      <c r="AH58" s="451"/>
      <c r="AI58" s="495">
        <f t="shared" ca="1" si="9"/>
        <v>0</v>
      </c>
      <c r="AJ58" s="496">
        <f t="shared" ca="1" si="37"/>
        <v>0</v>
      </c>
      <c r="AK58" s="451"/>
      <c r="AL58" s="451"/>
      <c r="AM58" s="496">
        <f t="shared" ca="1" si="38"/>
        <v>0</v>
      </c>
      <c r="AN58" s="496">
        <f t="shared" ca="1" si="38"/>
        <v>0</v>
      </c>
      <c r="AO58" s="496">
        <f t="shared" ca="1" si="38"/>
        <v>0</v>
      </c>
      <c r="AP58" s="451"/>
      <c r="AQ58" s="451"/>
      <c r="AR58" s="497">
        <f t="shared" ca="1" si="39"/>
        <v>0</v>
      </c>
      <c r="AS58" s="498">
        <f t="shared" ca="1" si="40"/>
        <v>0</v>
      </c>
      <c r="AT58" s="451"/>
      <c r="AU58" s="451"/>
      <c r="AV58" s="468">
        <f t="shared" ca="1" si="41"/>
        <v>0</v>
      </c>
      <c r="AW58" s="468">
        <f t="shared" ca="1" si="41"/>
        <v>0</v>
      </c>
      <c r="AX58" s="468">
        <f t="shared" ca="1" si="41"/>
        <v>0</v>
      </c>
      <c r="AY58" s="451"/>
      <c r="AZ58" s="451"/>
      <c r="BA58" s="499">
        <f t="shared" ca="1" si="42"/>
        <v>0</v>
      </c>
      <c r="BB58" s="500">
        <f t="shared" ca="1" si="43"/>
        <v>0</v>
      </c>
    </row>
    <row r="59" spans="3:54" ht="10.15" x14ac:dyDescent="0.3">
      <c r="C59" s="521"/>
      <c r="D59" s="521"/>
      <c r="E59" s="530" t="s">
        <v>33</v>
      </c>
      <c r="F59" s="451"/>
      <c r="G59" s="451"/>
      <c r="H59" s="501"/>
      <c r="I59" s="501"/>
      <c r="J59" s="563">
        <v>0</v>
      </c>
      <c r="K59" s="563">
        <v>0</v>
      </c>
      <c r="L59" s="563">
        <v>0</v>
      </c>
      <c r="M59" s="563">
        <v>0</v>
      </c>
      <c r="N59" s="563">
        <v>0</v>
      </c>
      <c r="O59" s="563">
        <v>0</v>
      </c>
      <c r="P59" s="563">
        <v>0</v>
      </c>
      <c r="Q59" s="563">
        <v>0</v>
      </c>
      <c r="R59" s="563">
        <v>0</v>
      </c>
      <c r="S59" s="563">
        <v>0</v>
      </c>
      <c r="T59" s="563">
        <v>0</v>
      </c>
      <c r="U59" s="563">
        <v>0</v>
      </c>
      <c r="V59" s="563">
        <v>0</v>
      </c>
      <c r="W59" s="563">
        <v>0</v>
      </c>
      <c r="X59" s="563">
        <v>0</v>
      </c>
      <c r="Y59" s="563">
        <v>0</v>
      </c>
      <c r="Z59" s="563">
        <v>0</v>
      </c>
      <c r="AA59" s="563">
        <v>0</v>
      </c>
      <c r="AB59" s="344">
        <v>0</v>
      </c>
      <c r="AC59" s="344">
        <v>0</v>
      </c>
      <c r="AD59" s="344">
        <v>0</v>
      </c>
      <c r="AE59" s="344">
        <v>0</v>
      </c>
      <c r="AF59" s="344">
        <v>0</v>
      </c>
      <c r="AG59" s="451"/>
      <c r="AH59" s="451"/>
      <c r="AI59" s="495">
        <f t="shared" ca="1" si="9"/>
        <v>0</v>
      </c>
      <c r="AJ59" s="496">
        <f t="shared" ca="1" si="37"/>
        <v>0</v>
      </c>
      <c r="AK59" s="451"/>
      <c r="AL59" s="451"/>
      <c r="AM59" s="496">
        <f t="shared" ca="1" si="38"/>
        <v>0</v>
      </c>
      <c r="AN59" s="496">
        <f t="shared" ca="1" si="38"/>
        <v>0</v>
      </c>
      <c r="AO59" s="496">
        <f t="shared" ca="1" si="38"/>
        <v>0</v>
      </c>
      <c r="AP59" s="451"/>
      <c r="AQ59" s="451"/>
      <c r="AR59" s="497">
        <f t="shared" ca="1" si="39"/>
        <v>0</v>
      </c>
      <c r="AS59" s="498">
        <f t="shared" ca="1" si="40"/>
        <v>0</v>
      </c>
      <c r="AT59" s="451"/>
      <c r="AU59" s="451"/>
      <c r="AV59" s="468">
        <f t="shared" ca="1" si="41"/>
        <v>0</v>
      </c>
      <c r="AW59" s="468">
        <f t="shared" ca="1" si="41"/>
        <v>0</v>
      </c>
      <c r="AX59" s="468">
        <f t="shared" ca="1" si="41"/>
        <v>0</v>
      </c>
      <c r="AY59" s="451"/>
      <c r="AZ59" s="451"/>
      <c r="BA59" s="499">
        <f t="shared" ca="1" si="42"/>
        <v>0</v>
      </c>
      <c r="BB59" s="500">
        <f t="shared" ca="1" si="43"/>
        <v>0</v>
      </c>
    </row>
    <row r="60" spans="3:54" ht="10.15" x14ac:dyDescent="0.3">
      <c r="C60" s="521"/>
      <c r="D60" s="521"/>
      <c r="E60" s="530" t="s">
        <v>34</v>
      </c>
      <c r="F60" s="451"/>
      <c r="G60" s="451"/>
      <c r="H60" s="501"/>
      <c r="I60" s="501"/>
      <c r="J60" s="563">
        <v>0</v>
      </c>
      <c r="K60" s="563">
        <v>0</v>
      </c>
      <c r="L60" s="563">
        <v>0</v>
      </c>
      <c r="M60" s="563">
        <v>0</v>
      </c>
      <c r="N60" s="563">
        <v>0</v>
      </c>
      <c r="O60" s="563">
        <v>0</v>
      </c>
      <c r="P60" s="563">
        <v>0</v>
      </c>
      <c r="Q60" s="563">
        <v>0</v>
      </c>
      <c r="R60" s="563">
        <v>0</v>
      </c>
      <c r="S60" s="563">
        <v>0</v>
      </c>
      <c r="T60" s="563">
        <v>0</v>
      </c>
      <c r="U60" s="563">
        <v>0</v>
      </c>
      <c r="V60" s="563">
        <v>0</v>
      </c>
      <c r="W60" s="563">
        <v>0</v>
      </c>
      <c r="X60" s="563">
        <v>0</v>
      </c>
      <c r="Y60" s="563">
        <v>0</v>
      </c>
      <c r="Z60" s="563">
        <v>0</v>
      </c>
      <c r="AA60" s="563">
        <v>0</v>
      </c>
      <c r="AB60" s="344">
        <v>0</v>
      </c>
      <c r="AC60" s="344">
        <v>0</v>
      </c>
      <c r="AD60" s="344">
        <v>0</v>
      </c>
      <c r="AE60" s="344">
        <v>0</v>
      </c>
      <c r="AF60" s="344">
        <v>0</v>
      </c>
      <c r="AG60" s="451"/>
      <c r="AH60" s="451"/>
      <c r="AI60" s="495">
        <f t="shared" ca="1" si="9"/>
        <v>0</v>
      </c>
      <c r="AJ60" s="496">
        <f t="shared" ca="1" si="37"/>
        <v>0</v>
      </c>
      <c r="AK60" s="451"/>
      <c r="AL60" s="451"/>
      <c r="AM60" s="496">
        <f t="shared" ca="1" si="38"/>
        <v>0</v>
      </c>
      <c r="AN60" s="496">
        <f t="shared" ca="1" si="38"/>
        <v>0</v>
      </c>
      <c r="AO60" s="496">
        <f t="shared" ca="1" si="38"/>
        <v>0</v>
      </c>
      <c r="AP60" s="451"/>
      <c r="AQ60" s="451"/>
      <c r="AR60" s="497">
        <f t="shared" ca="1" si="39"/>
        <v>0</v>
      </c>
      <c r="AS60" s="498">
        <f t="shared" ca="1" si="40"/>
        <v>0</v>
      </c>
      <c r="AT60" s="451"/>
      <c r="AU60" s="451"/>
      <c r="AV60" s="468">
        <f t="shared" ca="1" si="41"/>
        <v>0</v>
      </c>
      <c r="AW60" s="468">
        <f t="shared" ca="1" si="41"/>
        <v>0</v>
      </c>
      <c r="AX60" s="468">
        <f t="shared" ca="1" si="41"/>
        <v>0</v>
      </c>
      <c r="AY60" s="451"/>
      <c r="AZ60" s="451"/>
      <c r="BA60" s="499">
        <f t="shared" ca="1" si="42"/>
        <v>0</v>
      </c>
      <c r="BB60" s="500">
        <f t="shared" ca="1" si="43"/>
        <v>0</v>
      </c>
    </row>
    <row r="61" spans="3:54" ht="10.15" x14ac:dyDescent="0.3">
      <c r="C61" s="521"/>
      <c r="D61" s="521"/>
      <c r="E61" s="479" t="s">
        <v>53</v>
      </c>
      <c r="F61" s="521"/>
      <c r="G61" s="521"/>
      <c r="H61" s="521"/>
      <c r="I61" s="521"/>
      <c r="J61" s="563">
        <v>0</v>
      </c>
      <c r="K61" s="563">
        <v>0</v>
      </c>
      <c r="L61" s="563">
        <v>0</v>
      </c>
      <c r="M61" s="563">
        <v>0</v>
      </c>
      <c r="N61" s="563">
        <v>0</v>
      </c>
      <c r="O61" s="563">
        <v>0</v>
      </c>
      <c r="P61" s="563">
        <v>0</v>
      </c>
      <c r="Q61" s="563">
        <v>0</v>
      </c>
      <c r="R61" s="563">
        <v>0</v>
      </c>
      <c r="S61" s="563">
        <v>0</v>
      </c>
      <c r="T61" s="563">
        <v>0</v>
      </c>
      <c r="U61" s="563">
        <v>0</v>
      </c>
      <c r="V61" s="563">
        <v>0</v>
      </c>
      <c r="W61" s="563">
        <v>0</v>
      </c>
      <c r="X61" s="563">
        <v>0</v>
      </c>
      <c r="Y61" s="563">
        <v>0</v>
      </c>
      <c r="Z61" s="563">
        <v>0</v>
      </c>
      <c r="AA61" s="563">
        <v>0</v>
      </c>
      <c r="AB61" s="344">
        <v>0</v>
      </c>
      <c r="AC61" s="344">
        <v>0</v>
      </c>
      <c r="AD61" s="344">
        <v>0</v>
      </c>
      <c r="AE61" s="344">
        <v>0</v>
      </c>
      <c r="AF61" s="344">
        <v>0</v>
      </c>
      <c r="AG61" s="451"/>
      <c r="AH61" s="451"/>
      <c r="AI61" s="495">
        <f t="shared" ca="1" si="9"/>
        <v>0</v>
      </c>
      <c r="AJ61" s="496">
        <f t="shared" ca="1" si="37"/>
        <v>0</v>
      </c>
      <c r="AK61" s="451"/>
      <c r="AL61" s="451"/>
      <c r="AM61" s="496">
        <f t="shared" ca="1" si="38"/>
        <v>0</v>
      </c>
      <c r="AN61" s="496">
        <f t="shared" ca="1" si="38"/>
        <v>0</v>
      </c>
      <c r="AO61" s="496">
        <f t="shared" ca="1" si="38"/>
        <v>0</v>
      </c>
      <c r="AP61" s="451"/>
      <c r="AQ61" s="451"/>
      <c r="AR61" s="497">
        <f t="shared" ca="1" si="39"/>
        <v>0</v>
      </c>
      <c r="AS61" s="498">
        <f t="shared" ca="1" si="40"/>
        <v>0</v>
      </c>
      <c r="AT61" s="451"/>
      <c r="AU61" s="451"/>
      <c r="AV61" s="468">
        <f t="shared" ca="1" si="41"/>
        <v>0</v>
      </c>
      <c r="AW61" s="468">
        <f t="shared" ca="1" si="41"/>
        <v>0</v>
      </c>
      <c r="AX61" s="468">
        <f t="shared" ca="1" si="41"/>
        <v>0</v>
      </c>
      <c r="AY61" s="451"/>
      <c r="AZ61" s="451"/>
      <c r="BA61" s="499">
        <f t="shared" ca="1" si="42"/>
        <v>0</v>
      </c>
      <c r="BB61" s="500">
        <f t="shared" ca="1" si="43"/>
        <v>0</v>
      </c>
    </row>
    <row r="62" spans="3:54" ht="10.15" x14ac:dyDescent="0.3">
      <c r="C62" s="511"/>
      <c r="D62" s="511" t="s">
        <v>54</v>
      </c>
      <c r="E62" s="511"/>
      <c r="F62" s="511"/>
      <c r="G62" s="511"/>
      <c r="H62" s="511"/>
      <c r="I62" s="511"/>
      <c r="J62" s="564">
        <f>SUM(J30,J49)</f>
        <v>0</v>
      </c>
      <c r="K62" s="564">
        <f t="shared" ref="K62:AB62" si="44">SUM(K30,K49)</f>
        <v>0</v>
      </c>
      <c r="L62" s="564">
        <f t="shared" si="44"/>
        <v>0</v>
      </c>
      <c r="M62" s="564">
        <f t="shared" si="44"/>
        <v>0</v>
      </c>
      <c r="N62" s="564">
        <f t="shared" si="44"/>
        <v>0</v>
      </c>
      <c r="O62" s="564">
        <f t="shared" si="44"/>
        <v>0</v>
      </c>
      <c r="P62" s="564">
        <f t="shared" si="44"/>
        <v>0</v>
      </c>
      <c r="Q62" s="564">
        <f t="shared" si="44"/>
        <v>0</v>
      </c>
      <c r="R62" s="564">
        <f t="shared" si="44"/>
        <v>0</v>
      </c>
      <c r="S62" s="564">
        <f t="shared" si="44"/>
        <v>0</v>
      </c>
      <c r="T62" s="564">
        <f t="shared" si="44"/>
        <v>0</v>
      </c>
      <c r="U62" s="564">
        <f t="shared" si="44"/>
        <v>0</v>
      </c>
      <c r="V62" s="564">
        <f t="shared" si="44"/>
        <v>0</v>
      </c>
      <c r="W62" s="564">
        <f t="shared" si="44"/>
        <v>0</v>
      </c>
      <c r="X62" s="564">
        <f t="shared" si="44"/>
        <v>0</v>
      </c>
      <c r="Y62" s="564">
        <f t="shared" si="44"/>
        <v>0</v>
      </c>
      <c r="Z62" s="564">
        <f t="shared" si="44"/>
        <v>0</v>
      </c>
      <c r="AA62" s="564">
        <f t="shared" si="44"/>
        <v>0</v>
      </c>
      <c r="AB62" s="345">
        <f t="shared" si="44"/>
        <v>0</v>
      </c>
      <c r="AC62" s="345">
        <f t="shared" ref="AC62:AD62" si="45">SUM(AC30,AC49)</f>
        <v>0</v>
      </c>
      <c r="AD62" s="345">
        <f t="shared" si="45"/>
        <v>0</v>
      </c>
      <c r="AE62" s="345">
        <f t="shared" ref="AE62:AF62" si="46">SUM(AE30,AE49)</f>
        <v>0</v>
      </c>
      <c r="AF62" s="345">
        <f t="shared" si="46"/>
        <v>0</v>
      </c>
      <c r="AG62" s="451"/>
      <c r="AH62" s="451"/>
      <c r="AI62" s="514">
        <f t="shared" ca="1" si="9"/>
        <v>0</v>
      </c>
      <c r="AJ62" s="515">
        <f t="shared" ca="1" si="37"/>
        <v>0</v>
      </c>
      <c r="AK62" s="451"/>
      <c r="AL62" s="451"/>
      <c r="AM62" s="515">
        <f t="shared" ca="1" si="38"/>
        <v>0</v>
      </c>
      <c r="AN62" s="515">
        <f t="shared" ca="1" si="38"/>
        <v>0</v>
      </c>
      <c r="AO62" s="515">
        <f t="shared" ca="1" si="38"/>
        <v>0</v>
      </c>
      <c r="AP62" s="451"/>
      <c r="AQ62" s="451"/>
      <c r="AR62" s="516">
        <f t="shared" ca="1" si="39"/>
        <v>0</v>
      </c>
      <c r="AS62" s="517">
        <f t="shared" ca="1" si="40"/>
        <v>0</v>
      </c>
      <c r="AT62" s="451"/>
      <c r="AU62" s="451"/>
      <c r="AV62" s="518">
        <f t="shared" ca="1" si="41"/>
        <v>0</v>
      </c>
      <c r="AW62" s="518">
        <f t="shared" ca="1" si="41"/>
        <v>0</v>
      </c>
      <c r="AX62" s="518">
        <f t="shared" ca="1" si="41"/>
        <v>0</v>
      </c>
      <c r="AY62" s="451"/>
      <c r="AZ62" s="451"/>
      <c r="BA62" s="519">
        <f t="shared" ca="1" si="42"/>
        <v>0</v>
      </c>
      <c r="BB62" s="520">
        <f t="shared" ca="1" si="43"/>
        <v>0</v>
      </c>
    </row>
    <row r="63" spans="3:54" ht="10.15" x14ac:dyDescent="0.3">
      <c r="C63" s="511"/>
      <c r="D63" s="561" t="s">
        <v>55</v>
      </c>
      <c r="E63" s="511"/>
      <c r="F63" s="511"/>
      <c r="G63" s="511"/>
      <c r="H63" s="511"/>
      <c r="I63" s="511"/>
      <c r="J63" s="565">
        <f>IFERROR(J62/J$30,0)</f>
        <v>0</v>
      </c>
      <c r="K63" s="565">
        <f t="shared" ref="K63:AB63" si="47">IFERROR(K62/K$30,0)</f>
        <v>0</v>
      </c>
      <c r="L63" s="565">
        <f t="shared" si="47"/>
        <v>0</v>
      </c>
      <c r="M63" s="565">
        <f t="shared" si="47"/>
        <v>0</v>
      </c>
      <c r="N63" s="565">
        <f t="shared" si="47"/>
        <v>0</v>
      </c>
      <c r="O63" s="565">
        <f t="shared" si="47"/>
        <v>0</v>
      </c>
      <c r="P63" s="565">
        <f t="shared" si="47"/>
        <v>0</v>
      </c>
      <c r="Q63" s="565">
        <f t="shared" si="47"/>
        <v>0</v>
      </c>
      <c r="R63" s="565">
        <f t="shared" si="47"/>
        <v>0</v>
      </c>
      <c r="S63" s="565">
        <f t="shared" si="47"/>
        <v>0</v>
      </c>
      <c r="T63" s="565">
        <f t="shared" si="47"/>
        <v>0</v>
      </c>
      <c r="U63" s="565">
        <f t="shared" si="47"/>
        <v>0</v>
      </c>
      <c r="V63" s="565">
        <f t="shared" si="47"/>
        <v>0</v>
      </c>
      <c r="W63" s="565">
        <f t="shared" si="47"/>
        <v>0</v>
      </c>
      <c r="X63" s="565">
        <f t="shared" si="47"/>
        <v>0</v>
      </c>
      <c r="Y63" s="565">
        <f t="shared" si="47"/>
        <v>0</v>
      </c>
      <c r="Z63" s="565">
        <f t="shared" si="47"/>
        <v>0</v>
      </c>
      <c r="AA63" s="565">
        <f t="shared" si="47"/>
        <v>0</v>
      </c>
      <c r="AB63" s="346">
        <f t="shared" si="47"/>
        <v>0</v>
      </c>
      <c r="AC63" s="346">
        <f t="shared" ref="AC63:AD63" si="48">IFERROR(AC62/AC$30,0)</f>
        <v>0</v>
      </c>
      <c r="AD63" s="346">
        <f t="shared" si="48"/>
        <v>0</v>
      </c>
      <c r="AE63" s="346">
        <f t="shared" ref="AE63:AF63" si="49">IFERROR(AE62/AE$30,0)</f>
        <v>0</v>
      </c>
      <c r="AF63" s="346">
        <f t="shared" si="49"/>
        <v>0</v>
      </c>
      <c r="AG63" s="451"/>
      <c r="AH63" s="451"/>
      <c r="AI63" s="514"/>
      <c r="AJ63" s="515"/>
      <c r="AK63" s="451"/>
      <c r="AL63" s="451"/>
      <c r="AM63" s="515"/>
      <c r="AN63" s="515"/>
      <c r="AO63" s="515"/>
      <c r="AP63" s="451"/>
      <c r="AQ63" s="451"/>
      <c r="AR63" s="516"/>
      <c r="AS63" s="517"/>
      <c r="AT63" s="451"/>
      <c r="AU63" s="451"/>
      <c r="AV63" s="518"/>
      <c r="AW63" s="518"/>
      <c r="AX63" s="518"/>
      <c r="AY63" s="451"/>
      <c r="AZ63" s="451"/>
      <c r="BA63" s="519"/>
      <c r="BB63" s="520"/>
    </row>
    <row r="65" spans="3:54" ht="10.15" x14ac:dyDescent="0.3">
      <c r="C65" s="566" t="s">
        <v>22</v>
      </c>
      <c r="D65" s="566" t="s">
        <v>56</v>
      </c>
      <c r="E65" s="566"/>
      <c r="F65" s="567"/>
      <c r="G65" s="566"/>
      <c r="H65" s="566"/>
      <c r="I65" s="566"/>
      <c r="J65" s="568">
        <f>SUM(J42,J44:J46,J49)</f>
        <v>0</v>
      </c>
      <c r="K65" s="568">
        <f t="shared" ref="K65:AB65" si="50">SUM(K42,K44:K46,K49)</f>
        <v>0</v>
      </c>
      <c r="L65" s="568">
        <f t="shared" si="50"/>
        <v>0</v>
      </c>
      <c r="M65" s="568">
        <f t="shared" si="50"/>
        <v>0</v>
      </c>
      <c r="N65" s="568">
        <f t="shared" si="50"/>
        <v>0</v>
      </c>
      <c r="O65" s="568">
        <f t="shared" si="50"/>
        <v>0</v>
      </c>
      <c r="P65" s="568">
        <f t="shared" si="50"/>
        <v>0</v>
      </c>
      <c r="Q65" s="568">
        <f t="shared" si="50"/>
        <v>0</v>
      </c>
      <c r="R65" s="568">
        <f t="shared" si="50"/>
        <v>0</v>
      </c>
      <c r="S65" s="568">
        <f t="shared" si="50"/>
        <v>0</v>
      </c>
      <c r="T65" s="568">
        <f t="shared" si="50"/>
        <v>0</v>
      </c>
      <c r="U65" s="568">
        <f t="shared" si="50"/>
        <v>0</v>
      </c>
      <c r="V65" s="568">
        <f t="shared" si="50"/>
        <v>0</v>
      </c>
      <c r="W65" s="568">
        <f t="shared" si="50"/>
        <v>0</v>
      </c>
      <c r="X65" s="568">
        <f t="shared" si="50"/>
        <v>0</v>
      </c>
      <c r="Y65" s="568">
        <f t="shared" si="50"/>
        <v>0</v>
      </c>
      <c r="Z65" s="568">
        <f t="shared" si="50"/>
        <v>0</v>
      </c>
      <c r="AA65" s="568">
        <f t="shared" si="50"/>
        <v>0</v>
      </c>
      <c r="AB65" s="349">
        <f t="shared" si="50"/>
        <v>-0.65259938645878435</v>
      </c>
      <c r="AC65" s="665">
        <f t="shared" ref="AC65:AD65" si="51">SUM(AC42,AC44:AC46,AC49)</f>
        <v>-8.0126177916207839E-2</v>
      </c>
      <c r="AD65" s="667">
        <f t="shared" si="51"/>
        <v>-0.87962940008304558</v>
      </c>
      <c r="AE65" s="667">
        <f t="shared" ref="AE65:AF65" si="52">SUM(AE42,AE44:AE46,AE49)</f>
        <v>-0.12114169973283352</v>
      </c>
      <c r="AF65" s="667">
        <f t="shared" si="52"/>
        <v>0</v>
      </c>
      <c r="AG65" s="451"/>
      <c r="AH65" s="451"/>
      <c r="AI65" s="569">
        <f ca="1">IFERROR(OFFSET(AI65,0,-3)-OFFSET(AI65,0,-4),0)</f>
        <v>0.12114169973283352</v>
      </c>
      <c r="AJ65" s="570">
        <f ca="1">IFERROR(IF(OFFSET(AI65,0,-4)&lt;0,-(AI65/OFFSET(AI65,0,-4)),AI65/OFFSET(AI65,0,-4)),0)</f>
        <v>1</v>
      </c>
      <c r="AK65" s="451"/>
      <c r="AL65" s="451"/>
      <c r="AM65" s="570">
        <f ca="1">IFERROR(OFFSET(AM65,0,-9)/OFFSET(AM$42,0,-9),0)</f>
        <v>-0.77242464240492092</v>
      </c>
      <c r="AN65" s="570">
        <f ca="1">IFERROR(OFFSET(AN65,0,-9)/OFFSET(AN$42,0,-9),0)</f>
        <v>-0.73090449991016126</v>
      </c>
      <c r="AO65" s="570">
        <f ca="1">IFERROR(OFFSET(AO65,0,-9)/OFFSET(AO$42,0,-9),0)</f>
        <v>0</v>
      </c>
      <c r="AP65" s="451"/>
      <c r="AQ65" s="451"/>
      <c r="AR65" s="571">
        <f ca="1">IFERROR(AO65-AN65,0)</f>
        <v>0.73090449991016126</v>
      </c>
      <c r="AS65" s="572">
        <f ca="1">IFERROR(IF(AN65&lt;0,-(AR65/AN65),AR65/AN65),0)</f>
        <v>1</v>
      </c>
      <c r="AT65" s="451"/>
      <c r="AU65" s="451"/>
      <c r="AV65" s="573">
        <f ca="1">IFERROR(OFFSET(AV65,0,-18)/AV$14*10^6,0)</f>
        <v>-8220.8355147948187</v>
      </c>
      <c r="AW65" s="573">
        <f ca="1">IFERROR(OFFSET(AW65,0,-18)/AW$14*10^6,0)</f>
        <v>-5047.5708222013964</v>
      </c>
      <c r="AX65" s="573">
        <f ca="1">IFERROR(OFFSET(AX65,0,-18)/AX$14*10^6,0)</f>
        <v>0</v>
      </c>
      <c r="AY65" s="451"/>
      <c r="AZ65" s="451"/>
      <c r="BA65" s="574">
        <f ca="1">IFERROR(AX65-AW65,0)</f>
        <v>5047.5708222013964</v>
      </c>
      <c r="BB65" s="575">
        <f ca="1">IFERROR(IF(AW65&lt;0,-(BA65/AW65),BA65/AW65),0)</f>
        <v>1</v>
      </c>
    </row>
    <row r="66" spans="3:54" ht="10.15" x14ac:dyDescent="0.3">
      <c r="C66" s="576"/>
      <c r="D66" s="577" t="s">
        <v>57</v>
      </c>
      <c r="E66" s="577"/>
      <c r="F66" s="578"/>
      <c r="G66" s="577"/>
      <c r="H66" s="577"/>
      <c r="I66" s="577"/>
      <c r="J66" s="579">
        <f>IFERROR(J65/J$42,0)</f>
        <v>0</v>
      </c>
      <c r="K66" s="579">
        <f t="shared" ref="K66:AB66" si="53">IFERROR(K65/K$42,0)</f>
        <v>0</v>
      </c>
      <c r="L66" s="579">
        <f t="shared" si="53"/>
        <v>0</v>
      </c>
      <c r="M66" s="579">
        <f t="shared" si="53"/>
        <v>0</v>
      </c>
      <c r="N66" s="579">
        <f t="shared" si="53"/>
        <v>0</v>
      </c>
      <c r="O66" s="579">
        <f t="shared" si="53"/>
        <v>0</v>
      </c>
      <c r="P66" s="579">
        <f t="shared" si="53"/>
        <v>0</v>
      </c>
      <c r="Q66" s="579">
        <f t="shared" si="53"/>
        <v>0</v>
      </c>
      <c r="R66" s="579">
        <f t="shared" si="53"/>
        <v>0</v>
      </c>
      <c r="S66" s="579">
        <f t="shared" si="53"/>
        <v>0</v>
      </c>
      <c r="T66" s="579">
        <f t="shared" si="53"/>
        <v>0</v>
      </c>
      <c r="U66" s="579">
        <f t="shared" si="53"/>
        <v>0</v>
      </c>
      <c r="V66" s="579">
        <f t="shared" si="53"/>
        <v>0</v>
      </c>
      <c r="W66" s="579">
        <f t="shared" si="53"/>
        <v>0</v>
      </c>
      <c r="X66" s="579">
        <f t="shared" si="53"/>
        <v>0</v>
      </c>
      <c r="Y66" s="579">
        <f t="shared" si="53"/>
        <v>0</v>
      </c>
      <c r="Z66" s="579">
        <f t="shared" si="53"/>
        <v>0</v>
      </c>
      <c r="AA66" s="579">
        <f t="shared" si="53"/>
        <v>0</v>
      </c>
      <c r="AB66" s="360">
        <f t="shared" si="53"/>
        <v>-0.60241851950601444</v>
      </c>
      <c r="AC66" s="360">
        <f t="shared" ref="AC66:AD66" si="54">IFERROR(AC65/AC$42,0)</f>
        <v>-0.6208536219479075</v>
      </c>
      <c r="AD66" s="360">
        <f t="shared" si="54"/>
        <v>-0.77242464240492092</v>
      </c>
      <c r="AE66" s="360">
        <f t="shared" ref="AE66:AF66" si="55">IFERROR(AE65/AE$42,0)</f>
        <v>-0.73090449991016126</v>
      </c>
      <c r="AF66" s="360">
        <f t="shared" si="55"/>
        <v>0</v>
      </c>
      <c r="AG66" s="451"/>
      <c r="AH66" s="451"/>
      <c r="AI66" s="580"/>
      <c r="AJ66" s="581"/>
      <c r="AK66" s="451"/>
      <c r="AL66" s="451"/>
      <c r="AM66" s="581"/>
      <c r="AN66" s="581"/>
      <c r="AO66" s="581"/>
      <c r="AP66" s="451"/>
      <c r="AQ66" s="451"/>
      <c r="AR66" s="582"/>
      <c r="AS66" s="583"/>
      <c r="AT66" s="451"/>
      <c r="AU66" s="451"/>
      <c r="AV66" s="584"/>
      <c r="AW66" s="584"/>
      <c r="AX66" s="584"/>
      <c r="AY66" s="451"/>
      <c r="AZ66" s="451"/>
      <c r="BA66" s="585"/>
      <c r="BB66" s="586"/>
    </row>
    <row r="67" spans="3:54" ht="10.15" x14ac:dyDescent="0.3">
      <c r="C67" s="451" t="s">
        <v>38</v>
      </c>
      <c r="D67" s="451" t="s">
        <v>58</v>
      </c>
      <c r="E67" s="451"/>
      <c r="F67" s="451"/>
      <c r="G67" s="451"/>
      <c r="H67" s="451"/>
      <c r="I67" s="451"/>
      <c r="J67" s="452">
        <v>0</v>
      </c>
      <c r="K67" s="452">
        <v>0</v>
      </c>
      <c r="L67" s="452">
        <v>0</v>
      </c>
      <c r="M67" s="452">
        <v>0</v>
      </c>
      <c r="N67" s="452">
        <v>0</v>
      </c>
      <c r="O67" s="452">
        <v>0</v>
      </c>
      <c r="P67" s="452">
        <v>0</v>
      </c>
      <c r="Q67" s="452">
        <v>0</v>
      </c>
      <c r="R67" s="452">
        <v>0</v>
      </c>
      <c r="S67" s="452">
        <v>0</v>
      </c>
      <c r="T67" s="452">
        <v>0</v>
      </c>
      <c r="U67" s="452">
        <v>0</v>
      </c>
      <c r="V67" s="452">
        <v>0</v>
      </c>
      <c r="W67" s="452">
        <v>0</v>
      </c>
      <c r="X67" s="452">
        <v>0</v>
      </c>
      <c r="Y67" s="452">
        <v>0</v>
      </c>
      <c r="Z67" s="452">
        <v>0</v>
      </c>
      <c r="AA67" s="452">
        <v>0</v>
      </c>
      <c r="AB67" s="232">
        <v>0.48928077152176197</v>
      </c>
      <c r="AC67" s="232">
        <v>0.55757502457735497</v>
      </c>
      <c r="AD67" s="232">
        <v>0.51368525536549248</v>
      </c>
      <c r="AE67" s="232">
        <v>2.8766837646975098E-2</v>
      </c>
      <c r="AF67" s="232">
        <v>0</v>
      </c>
      <c r="AG67" s="451"/>
      <c r="AH67" s="451"/>
      <c r="AI67" s="495">
        <f ca="1">IFERROR(OFFSET(AI67,0,-3)-OFFSET(AI67,0,-4),0)</f>
        <v>-2.8766837646975098E-2</v>
      </c>
      <c r="AJ67" s="496">
        <f ca="1">IFERROR(IF(OFFSET(AI67,0,-4)&lt;0,-(AI67/OFFSET(AI67,0,-4)),AI67/OFFSET(AI67,0,-4)),0)</f>
        <v>-1</v>
      </c>
      <c r="AK67" s="451"/>
      <c r="AL67" s="451"/>
      <c r="AM67" s="496">
        <f t="shared" ref="AM67:AO68" ca="1" si="56">IFERROR(OFFSET(AM67,0,-9)/OFFSET(AM$42,0,-9),0)</f>
        <v>0.45107990893313804</v>
      </c>
      <c r="AN67" s="496">
        <f t="shared" ca="1" si="56"/>
        <v>0.17356377804446824</v>
      </c>
      <c r="AO67" s="496">
        <f t="shared" ca="1" si="56"/>
        <v>0</v>
      </c>
      <c r="AP67" s="451"/>
      <c r="AQ67" s="451"/>
      <c r="AR67" s="497">
        <f ca="1">IFERROR(AO67-AN67,0)</f>
        <v>-0.17356377804446824</v>
      </c>
      <c r="AS67" s="498">
        <f ca="1">IFERROR(IF(AN67&lt;0,-(AR67/AN67),AR67/AN67),0)</f>
        <v>-1</v>
      </c>
      <c r="AT67" s="451"/>
      <c r="AU67" s="451"/>
      <c r="AV67" s="468">
        <f t="shared" ref="AV67:AX68" ca="1" si="57">IFERROR(OFFSET(AV67,0,-18)/AV$14*10^6,0)</f>
        <v>4800.7967791167521</v>
      </c>
      <c r="AW67" s="468">
        <f t="shared" ca="1" si="57"/>
        <v>1198.6182352906289</v>
      </c>
      <c r="AX67" s="468">
        <f t="shared" ca="1" si="57"/>
        <v>0</v>
      </c>
      <c r="AY67" s="451"/>
      <c r="AZ67" s="451"/>
      <c r="BA67" s="499">
        <f ca="1">IFERROR(AX67-AW67,0)</f>
        <v>-1198.6182352906289</v>
      </c>
      <c r="BB67" s="500">
        <f ca="1">IFERROR(IF(AW67&lt;0,-(BA67/AW67),BA67/AW67),0)</f>
        <v>-1</v>
      </c>
    </row>
    <row r="68" spans="3:54" ht="10.15" x14ac:dyDescent="0.3">
      <c r="C68" s="566" t="s">
        <v>22</v>
      </c>
      <c r="D68" s="566" t="s">
        <v>59</v>
      </c>
      <c r="E68" s="566"/>
      <c r="F68" s="567"/>
      <c r="G68" s="566"/>
      <c r="H68" s="566"/>
      <c r="I68" s="566"/>
      <c r="J68" s="568">
        <f>SUM(J65,J67)</f>
        <v>0</v>
      </c>
      <c r="K68" s="568">
        <f t="shared" ref="K68:AB68" si="58">SUM(K65,K67)</f>
        <v>0</v>
      </c>
      <c r="L68" s="568">
        <f t="shared" si="58"/>
        <v>0</v>
      </c>
      <c r="M68" s="568">
        <f t="shared" si="58"/>
        <v>0</v>
      </c>
      <c r="N68" s="568">
        <f t="shared" si="58"/>
        <v>0</v>
      </c>
      <c r="O68" s="568">
        <f t="shared" si="58"/>
        <v>0</v>
      </c>
      <c r="P68" s="568">
        <f t="shared" si="58"/>
        <v>0</v>
      </c>
      <c r="Q68" s="568">
        <f t="shared" si="58"/>
        <v>0</v>
      </c>
      <c r="R68" s="568">
        <f t="shared" si="58"/>
        <v>0</v>
      </c>
      <c r="S68" s="568">
        <f t="shared" si="58"/>
        <v>0</v>
      </c>
      <c r="T68" s="568">
        <f t="shared" si="58"/>
        <v>0</v>
      </c>
      <c r="U68" s="568">
        <f t="shared" si="58"/>
        <v>0</v>
      </c>
      <c r="V68" s="568">
        <f t="shared" si="58"/>
        <v>0</v>
      </c>
      <c r="W68" s="568">
        <f t="shared" si="58"/>
        <v>0</v>
      </c>
      <c r="X68" s="568">
        <f t="shared" si="58"/>
        <v>0</v>
      </c>
      <c r="Y68" s="568">
        <f t="shared" si="58"/>
        <v>0</v>
      </c>
      <c r="Z68" s="568">
        <f t="shared" si="58"/>
        <v>0</v>
      </c>
      <c r="AA68" s="568">
        <f t="shared" si="58"/>
        <v>0</v>
      </c>
      <c r="AB68" s="349">
        <f t="shared" si="58"/>
        <v>-0.16331861493702238</v>
      </c>
      <c r="AC68" s="665">
        <f t="shared" ref="AC68:AD68" si="59">SUM(AC65,AC67)</f>
        <v>0.47744884666114712</v>
      </c>
      <c r="AD68" s="667">
        <f t="shared" si="59"/>
        <v>-0.3659441447175531</v>
      </c>
      <c r="AE68" s="667">
        <f t="shared" ref="AE68:AF68" si="60">SUM(AE65,AE67)</f>
        <v>-9.237486208585842E-2</v>
      </c>
      <c r="AF68" s="667">
        <f t="shared" si="60"/>
        <v>0</v>
      </c>
      <c r="AG68" s="451"/>
      <c r="AH68" s="451"/>
      <c r="AI68" s="569">
        <f ca="1">IFERROR(OFFSET(AI68,0,-3)-OFFSET(AI68,0,-4),0)</f>
        <v>9.237486208585842E-2</v>
      </c>
      <c r="AJ68" s="570">
        <f ca="1">IFERROR(IF(OFFSET(AI68,0,-4)&lt;0,-(AI68/OFFSET(AI68,0,-4)),AI68/OFFSET(AI68,0,-4)),0)</f>
        <v>1</v>
      </c>
      <c r="AK68" s="451"/>
      <c r="AL68" s="451"/>
      <c r="AM68" s="570">
        <f t="shared" ca="1" si="56"/>
        <v>-0.32134473347178294</v>
      </c>
      <c r="AN68" s="570">
        <f t="shared" ca="1" si="56"/>
        <v>-0.55734072186569295</v>
      </c>
      <c r="AO68" s="570">
        <f t="shared" ca="1" si="56"/>
        <v>0</v>
      </c>
      <c r="AP68" s="451"/>
      <c r="AQ68" s="451"/>
      <c r="AR68" s="571">
        <f ca="1">IFERROR(AO68-AN68,0)</f>
        <v>0.55734072186569295</v>
      </c>
      <c r="AS68" s="572">
        <f ca="1">IFERROR(IF(AN68&lt;0,-(AR68/AN68),AR68/AN68),0)</f>
        <v>1</v>
      </c>
      <c r="AT68" s="451"/>
      <c r="AU68" s="451"/>
      <c r="AV68" s="573">
        <f t="shared" ca="1" si="57"/>
        <v>-3420.0387356780666</v>
      </c>
      <c r="AW68" s="573">
        <f t="shared" ca="1" si="57"/>
        <v>-3848.9525869107674</v>
      </c>
      <c r="AX68" s="573">
        <f t="shared" ca="1" si="57"/>
        <v>0</v>
      </c>
      <c r="AY68" s="451"/>
      <c r="AZ68" s="451"/>
      <c r="BA68" s="574">
        <f ca="1">IFERROR(AX68-AW68,0)</f>
        <v>3848.9525869107674</v>
      </c>
      <c r="BB68" s="575">
        <f ca="1">IFERROR(IF(AW68&lt;0,-(BA68/AW68),BA68/AW68),0)</f>
        <v>1</v>
      </c>
    </row>
    <row r="69" spans="3:54" ht="10.15" x14ac:dyDescent="0.3">
      <c r="C69" s="576"/>
      <c r="D69" s="577" t="s">
        <v>60</v>
      </c>
      <c r="E69" s="577"/>
      <c r="F69" s="578"/>
      <c r="G69" s="577"/>
      <c r="H69" s="577"/>
      <c r="I69" s="577"/>
      <c r="J69" s="579">
        <f>IFERROR(J68/J$42,0)</f>
        <v>0</v>
      </c>
      <c r="K69" s="579">
        <f t="shared" ref="K69:AB69" si="61">IFERROR(K68/K$42,0)</f>
        <v>0</v>
      </c>
      <c r="L69" s="579">
        <f t="shared" si="61"/>
        <v>0</v>
      </c>
      <c r="M69" s="579">
        <f t="shared" si="61"/>
        <v>0</v>
      </c>
      <c r="N69" s="579">
        <f t="shared" si="61"/>
        <v>0</v>
      </c>
      <c r="O69" s="579">
        <f t="shared" si="61"/>
        <v>0</v>
      </c>
      <c r="P69" s="579">
        <f t="shared" si="61"/>
        <v>0</v>
      </c>
      <c r="Q69" s="579">
        <f t="shared" si="61"/>
        <v>0</v>
      </c>
      <c r="R69" s="579">
        <f t="shared" si="61"/>
        <v>0</v>
      </c>
      <c r="S69" s="579">
        <f t="shared" si="61"/>
        <v>0</v>
      </c>
      <c r="T69" s="579">
        <f t="shared" si="61"/>
        <v>0</v>
      </c>
      <c r="U69" s="579">
        <f t="shared" si="61"/>
        <v>0</v>
      </c>
      <c r="V69" s="579">
        <f t="shared" si="61"/>
        <v>0</v>
      </c>
      <c r="W69" s="579">
        <f t="shared" si="61"/>
        <v>0</v>
      </c>
      <c r="X69" s="579">
        <f t="shared" si="61"/>
        <v>0</v>
      </c>
      <c r="Y69" s="579">
        <f t="shared" si="61"/>
        <v>0</v>
      </c>
      <c r="Z69" s="579">
        <f t="shared" si="61"/>
        <v>0</v>
      </c>
      <c r="AA69" s="579">
        <f t="shared" si="61"/>
        <v>0</v>
      </c>
      <c r="AB69" s="360">
        <f t="shared" si="61"/>
        <v>-0.15076042095596967</v>
      </c>
      <c r="AC69" s="360">
        <f t="shared" ref="AC69:AD69" si="62">IFERROR(AC68/AC$42,0)</f>
        <v>3.699488150482011</v>
      </c>
      <c r="AD69" s="360">
        <f t="shared" si="62"/>
        <v>-0.32134473347178294</v>
      </c>
      <c r="AE69" s="360">
        <f t="shared" ref="AE69:AF69" si="63">IFERROR(AE68/AE$42,0)</f>
        <v>-0.55734072186569295</v>
      </c>
      <c r="AF69" s="360">
        <f t="shared" si="63"/>
        <v>0</v>
      </c>
      <c r="AG69" s="451"/>
      <c r="AH69" s="451"/>
      <c r="AI69" s="580"/>
      <c r="AJ69" s="581"/>
      <c r="AK69" s="451"/>
      <c r="AL69" s="451"/>
      <c r="AM69" s="581"/>
      <c r="AN69" s="581"/>
      <c r="AO69" s="581"/>
      <c r="AP69" s="451"/>
      <c r="AQ69" s="451"/>
      <c r="AR69" s="582"/>
      <c r="AS69" s="583"/>
      <c r="AT69" s="451"/>
      <c r="AU69" s="451"/>
      <c r="AV69" s="584"/>
      <c r="AW69" s="584"/>
      <c r="AX69" s="584"/>
      <c r="AY69" s="451"/>
      <c r="AZ69" s="451"/>
      <c r="BA69" s="585"/>
      <c r="BB69" s="586"/>
    </row>
    <row r="70" spans="3:54" ht="10.15" x14ac:dyDescent="0.3">
      <c r="C70" s="451" t="s">
        <v>38</v>
      </c>
      <c r="D70" s="451" t="s">
        <v>61</v>
      </c>
      <c r="E70" s="451"/>
      <c r="F70" s="451"/>
      <c r="G70" s="451"/>
      <c r="H70" s="451"/>
      <c r="I70" s="451"/>
      <c r="J70" s="452">
        <v>0</v>
      </c>
      <c r="K70" s="452">
        <v>0</v>
      </c>
      <c r="L70" s="452">
        <v>0</v>
      </c>
      <c r="M70" s="452">
        <v>0</v>
      </c>
      <c r="N70" s="452">
        <v>0</v>
      </c>
      <c r="O70" s="452">
        <v>0</v>
      </c>
      <c r="P70" s="452">
        <v>0</v>
      </c>
      <c r="Q70" s="452">
        <v>0</v>
      </c>
      <c r="R70" s="452">
        <v>0</v>
      </c>
      <c r="S70" s="452">
        <v>0</v>
      </c>
      <c r="T70" s="452">
        <v>0</v>
      </c>
      <c r="U70" s="452">
        <v>0</v>
      </c>
      <c r="V70" s="452">
        <v>0</v>
      </c>
      <c r="W70" s="452">
        <v>0</v>
      </c>
      <c r="X70" s="452">
        <v>0</v>
      </c>
      <c r="Y70" s="452">
        <v>0</v>
      </c>
      <c r="Z70" s="452">
        <v>0</v>
      </c>
      <c r="AA70" s="452">
        <v>0</v>
      </c>
      <c r="AB70" s="232">
        <v>0</v>
      </c>
      <c r="AC70" s="232">
        <v>0</v>
      </c>
      <c r="AD70" s="232">
        <v>0</v>
      </c>
      <c r="AE70" s="232">
        <v>0</v>
      </c>
      <c r="AF70" s="232">
        <v>0</v>
      </c>
      <c r="AG70" s="451"/>
      <c r="AH70" s="451"/>
      <c r="AI70" s="495">
        <f t="shared" ref="AI70:AI75" ca="1" si="64">IFERROR(OFFSET(AI70,0,-3)-OFFSET(AI70,0,-4),0)</f>
        <v>0</v>
      </c>
      <c r="AJ70" s="496">
        <f t="shared" ref="AJ70:AJ75" ca="1" si="65">IFERROR(IF(OFFSET(AI70,0,-4)&lt;0,-(AI70/OFFSET(AI70,0,-4)),AI70/OFFSET(AI70,0,-4)),0)</f>
        <v>0</v>
      </c>
      <c r="AK70" s="451"/>
      <c r="AL70" s="451"/>
      <c r="AM70" s="496">
        <f t="shared" ref="AM70:AO75" ca="1" si="66">IFERROR(OFFSET(AM70,0,-9)/OFFSET(AM$42,0,-9),0)</f>
        <v>0</v>
      </c>
      <c r="AN70" s="496">
        <f t="shared" ca="1" si="66"/>
        <v>0</v>
      </c>
      <c r="AO70" s="496">
        <f t="shared" ca="1" si="66"/>
        <v>0</v>
      </c>
      <c r="AP70" s="451"/>
      <c r="AQ70" s="451"/>
      <c r="AR70" s="497">
        <f t="shared" ref="AR70:AR75" ca="1" si="67">IFERROR(AO70-AN70,0)</f>
        <v>0</v>
      </c>
      <c r="AS70" s="498">
        <f t="shared" ref="AS70:AS75" ca="1" si="68">IFERROR(IF(AN70&lt;0,-(AR70/AN70),AR70/AN70),0)</f>
        <v>0</v>
      </c>
      <c r="AT70" s="451"/>
      <c r="AU70" s="451"/>
      <c r="AV70" s="468">
        <f t="shared" ref="AV70:AX75" ca="1" si="69">IFERROR(OFFSET(AV70,0,-18)/AV$14*10^6,0)</f>
        <v>0</v>
      </c>
      <c r="AW70" s="468">
        <f t="shared" ca="1" si="69"/>
        <v>0</v>
      </c>
      <c r="AX70" s="468">
        <f t="shared" ca="1" si="69"/>
        <v>0</v>
      </c>
      <c r="AY70" s="451"/>
      <c r="AZ70" s="451"/>
      <c r="BA70" s="499">
        <f t="shared" ref="BA70:BA75" ca="1" si="70">IFERROR(AX70-AW70,0)</f>
        <v>0</v>
      </c>
      <c r="BB70" s="500">
        <f t="shared" ref="BB70:BB75" ca="1" si="71">IFERROR(IF(AW70&lt;0,-(BA70/AW70),BA70/AW70),0)</f>
        <v>0</v>
      </c>
    </row>
    <row r="71" spans="3:54" ht="10.15" x14ac:dyDescent="0.3">
      <c r="C71" s="451" t="s">
        <v>38</v>
      </c>
      <c r="D71" s="451" t="s">
        <v>62</v>
      </c>
      <c r="E71" s="451"/>
      <c r="F71" s="451"/>
      <c r="G71" s="451"/>
      <c r="H71" s="451"/>
      <c r="I71" s="451"/>
      <c r="J71" s="452">
        <v>0</v>
      </c>
      <c r="K71" s="452">
        <v>0</v>
      </c>
      <c r="L71" s="452">
        <v>0</v>
      </c>
      <c r="M71" s="452">
        <v>0</v>
      </c>
      <c r="N71" s="452">
        <v>0</v>
      </c>
      <c r="O71" s="452">
        <v>0</v>
      </c>
      <c r="P71" s="452">
        <v>0</v>
      </c>
      <c r="Q71" s="452">
        <v>0</v>
      </c>
      <c r="R71" s="452">
        <v>0</v>
      </c>
      <c r="S71" s="452">
        <v>0</v>
      </c>
      <c r="T71" s="452">
        <v>0</v>
      </c>
      <c r="U71" s="452">
        <v>0</v>
      </c>
      <c r="V71" s="452">
        <v>0</v>
      </c>
      <c r="W71" s="452">
        <v>0</v>
      </c>
      <c r="X71" s="452">
        <v>0</v>
      </c>
      <c r="Y71" s="452">
        <v>0</v>
      </c>
      <c r="Z71" s="452">
        <v>0</v>
      </c>
      <c r="AA71" s="452">
        <v>0</v>
      </c>
      <c r="AB71" s="232">
        <v>0</v>
      </c>
      <c r="AC71" s="232">
        <v>0</v>
      </c>
      <c r="AD71" s="232">
        <v>0</v>
      </c>
      <c r="AE71" s="232">
        <v>0</v>
      </c>
      <c r="AF71" s="232">
        <v>0</v>
      </c>
      <c r="AG71" s="451"/>
      <c r="AH71" s="451"/>
      <c r="AI71" s="495">
        <f t="shared" ca="1" si="64"/>
        <v>0</v>
      </c>
      <c r="AJ71" s="496">
        <f t="shared" ca="1" si="65"/>
        <v>0</v>
      </c>
      <c r="AK71" s="451"/>
      <c r="AL71" s="451"/>
      <c r="AM71" s="496">
        <f t="shared" ca="1" si="66"/>
        <v>0</v>
      </c>
      <c r="AN71" s="496">
        <f t="shared" ca="1" si="66"/>
        <v>0</v>
      </c>
      <c r="AO71" s="496">
        <f t="shared" ca="1" si="66"/>
        <v>0</v>
      </c>
      <c r="AP71" s="451"/>
      <c r="AQ71" s="451"/>
      <c r="AR71" s="497">
        <f t="shared" ca="1" si="67"/>
        <v>0</v>
      </c>
      <c r="AS71" s="498">
        <f t="shared" ca="1" si="68"/>
        <v>0</v>
      </c>
      <c r="AT71" s="451"/>
      <c r="AU71" s="451"/>
      <c r="AV71" s="468">
        <f t="shared" ca="1" si="69"/>
        <v>0</v>
      </c>
      <c r="AW71" s="468">
        <f t="shared" ca="1" si="69"/>
        <v>0</v>
      </c>
      <c r="AX71" s="468">
        <f t="shared" ca="1" si="69"/>
        <v>0</v>
      </c>
      <c r="AY71" s="451"/>
      <c r="AZ71" s="451"/>
      <c r="BA71" s="499">
        <f t="shared" ca="1" si="70"/>
        <v>0</v>
      </c>
      <c r="BB71" s="500">
        <f t="shared" ca="1" si="71"/>
        <v>0</v>
      </c>
    </row>
    <row r="72" spans="3:54" ht="10.15" x14ac:dyDescent="0.3">
      <c r="C72" s="451" t="s">
        <v>38</v>
      </c>
      <c r="D72" s="451" t="s">
        <v>63</v>
      </c>
      <c r="E72" s="451"/>
      <c r="F72" s="451"/>
      <c r="G72" s="451"/>
      <c r="H72" s="451"/>
      <c r="I72" s="451"/>
      <c r="J72" s="452">
        <v>0</v>
      </c>
      <c r="K72" s="452">
        <v>0</v>
      </c>
      <c r="L72" s="452">
        <v>0</v>
      </c>
      <c r="M72" s="452">
        <v>0</v>
      </c>
      <c r="N72" s="452">
        <v>0</v>
      </c>
      <c r="O72" s="452">
        <v>0</v>
      </c>
      <c r="P72" s="452">
        <v>0</v>
      </c>
      <c r="Q72" s="452">
        <v>0</v>
      </c>
      <c r="R72" s="452">
        <v>0</v>
      </c>
      <c r="S72" s="452">
        <v>0</v>
      </c>
      <c r="T72" s="452">
        <v>0</v>
      </c>
      <c r="U72" s="452">
        <v>0</v>
      </c>
      <c r="V72" s="452">
        <v>0</v>
      </c>
      <c r="W72" s="452">
        <v>0</v>
      </c>
      <c r="X72" s="452">
        <v>0</v>
      </c>
      <c r="Y72" s="452">
        <v>0</v>
      </c>
      <c r="Z72" s="452">
        <v>0</v>
      </c>
      <c r="AA72" s="452">
        <v>0</v>
      </c>
      <c r="AB72" s="232">
        <v>0</v>
      </c>
      <c r="AC72" s="232">
        <v>0</v>
      </c>
      <c r="AD72" s="232">
        <v>0</v>
      </c>
      <c r="AE72" s="232">
        <v>0</v>
      </c>
      <c r="AF72" s="232">
        <v>0</v>
      </c>
      <c r="AG72" s="451"/>
      <c r="AH72" s="451"/>
      <c r="AI72" s="495">
        <f t="shared" ca="1" si="64"/>
        <v>0</v>
      </c>
      <c r="AJ72" s="496">
        <f t="shared" ca="1" si="65"/>
        <v>0</v>
      </c>
      <c r="AK72" s="451"/>
      <c r="AL72" s="451"/>
      <c r="AM72" s="496">
        <f t="shared" ca="1" si="66"/>
        <v>0</v>
      </c>
      <c r="AN72" s="496">
        <f t="shared" ca="1" si="66"/>
        <v>0</v>
      </c>
      <c r="AO72" s="496">
        <f t="shared" ca="1" si="66"/>
        <v>0</v>
      </c>
      <c r="AP72" s="451"/>
      <c r="AQ72" s="451"/>
      <c r="AR72" s="497">
        <f t="shared" ca="1" si="67"/>
        <v>0</v>
      </c>
      <c r="AS72" s="498">
        <f t="shared" ca="1" si="68"/>
        <v>0</v>
      </c>
      <c r="AT72" s="451"/>
      <c r="AU72" s="451"/>
      <c r="AV72" s="468">
        <f t="shared" ca="1" si="69"/>
        <v>0</v>
      </c>
      <c r="AW72" s="468">
        <f t="shared" ca="1" si="69"/>
        <v>0</v>
      </c>
      <c r="AX72" s="468">
        <f t="shared" ca="1" si="69"/>
        <v>0</v>
      </c>
      <c r="AY72" s="451"/>
      <c r="AZ72" s="451"/>
      <c r="BA72" s="499">
        <f t="shared" ca="1" si="70"/>
        <v>0</v>
      </c>
      <c r="BB72" s="500">
        <f t="shared" ca="1" si="71"/>
        <v>0</v>
      </c>
    </row>
    <row r="73" spans="3:54" ht="10.15" x14ac:dyDescent="0.3">
      <c r="C73" s="451" t="s">
        <v>38</v>
      </c>
      <c r="D73" s="451" t="s">
        <v>64</v>
      </c>
      <c r="E73" s="451"/>
      <c r="F73" s="451"/>
      <c r="G73" s="451"/>
      <c r="H73" s="451"/>
      <c r="I73" s="451"/>
      <c r="J73" s="452">
        <v>0</v>
      </c>
      <c r="K73" s="452">
        <v>0</v>
      </c>
      <c r="L73" s="452">
        <v>0</v>
      </c>
      <c r="M73" s="452">
        <v>0</v>
      </c>
      <c r="N73" s="452">
        <v>0</v>
      </c>
      <c r="O73" s="452">
        <v>0</v>
      </c>
      <c r="P73" s="452">
        <v>0</v>
      </c>
      <c r="Q73" s="452">
        <v>0</v>
      </c>
      <c r="R73" s="452">
        <v>0</v>
      </c>
      <c r="S73" s="452">
        <v>0</v>
      </c>
      <c r="T73" s="452">
        <v>0</v>
      </c>
      <c r="U73" s="452">
        <v>0</v>
      </c>
      <c r="V73" s="452">
        <v>0</v>
      </c>
      <c r="W73" s="452">
        <v>0</v>
      </c>
      <c r="X73" s="452">
        <v>0</v>
      </c>
      <c r="Y73" s="452">
        <v>0</v>
      </c>
      <c r="Z73" s="452">
        <v>0</v>
      </c>
      <c r="AA73" s="452">
        <v>0</v>
      </c>
      <c r="AB73" s="232">
        <v>0</v>
      </c>
      <c r="AC73" s="232">
        <v>-2.2442361773760876E-2</v>
      </c>
      <c r="AD73" s="232">
        <v>-2.8219053636872413E-2</v>
      </c>
      <c r="AE73" s="232">
        <v>-3.8894320223420002E-3</v>
      </c>
      <c r="AF73" s="232">
        <v>0</v>
      </c>
      <c r="AG73" s="451"/>
      <c r="AH73" s="451"/>
      <c r="AI73" s="495">
        <f t="shared" ca="1" si="64"/>
        <v>3.8894320223420002E-3</v>
      </c>
      <c r="AJ73" s="496">
        <f t="shared" ca="1" si="65"/>
        <v>1</v>
      </c>
      <c r="AK73" s="451"/>
      <c r="AL73" s="451"/>
      <c r="AM73" s="496">
        <f t="shared" ca="1" si="66"/>
        <v>-2.4779858895585573E-2</v>
      </c>
      <c r="AN73" s="496">
        <f t="shared" ca="1" si="66"/>
        <v>-2.3466761433048891E-2</v>
      </c>
      <c r="AO73" s="496">
        <f t="shared" ca="1" si="66"/>
        <v>0</v>
      </c>
      <c r="AP73" s="451"/>
      <c r="AQ73" s="451"/>
      <c r="AR73" s="497">
        <f t="shared" ca="1" si="67"/>
        <v>2.3466761433048891E-2</v>
      </c>
      <c r="AS73" s="498">
        <f t="shared" ca="1" si="68"/>
        <v>1</v>
      </c>
      <c r="AT73" s="451"/>
      <c r="AU73" s="451"/>
      <c r="AV73" s="468">
        <f t="shared" ca="1" si="69"/>
        <v>-263.72947324179825</v>
      </c>
      <c r="AW73" s="468">
        <f t="shared" ca="1" si="69"/>
        <v>-162.05966759758334</v>
      </c>
      <c r="AX73" s="468">
        <f t="shared" ca="1" si="69"/>
        <v>0</v>
      </c>
      <c r="AY73" s="451"/>
      <c r="AZ73" s="451"/>
      <c r="BA73" s="499">
        <f t="shared" ca="1" si="70"/>
        <v>162.05966759758334</v>
      </c>
      <c r="BB73" s="500">
        <f t="shared" ca="1" si="71"/>
        <v>1</v>
      </c>
    </row>
    <row r="74" spans="3:54" ht="10.15" x14ac:dyDescent="0.3">
      <c r="C74" s="451" t="s">
        <v>38</v>
      </c>
      <c r="D74" s="451" t="s">
        <v>65</v>
      </c>
      <c r="E74" s="451"/>
      <c r="F74" s="451"/>
      <c r="G74" s="451"/>
      <c r="H74" s="451"/>
      <c r="I74" s="451"/>
      <c r="J74" s="452">
        <v>0</v>
      </c>
      <c r="K74" s="452">
        <v>0</v>
      </c>
      <c r="L74" s="452">
        <v>0</v>
      </c>
      <c r="M74" s="452">
        <v>0</v>
      </c>
      <c r="N74" s="452">
        <v>0</v>
      </c>
      <c r="O74" s="452">
        <v>0</v>
      </c>
      <c r="P74" s="452">
        <v>0</v>
      </c>
      <c r="Q74" s="452">
        <v>0</v>
      </c>
      <c r="R74" s="452">
        <v>0</v>
      </c>
      <c r="S74" s="452">
        <v>0</v>
      </c>
      <c r="T74" s="452">
        <v>0</v>
      </c>
      <c r="U74" s="452">
        <v>0</v>
      </c>
      <c r="V74" s="452">
        <v>0</v>
      </c>
      <c r="W74" s="452">
        <v>0</v>
      </c>
      <c r="X74" s="452">
        <v>0</v>
      </c>
      <c r="Y74" s="452">
        <v>0</v>
      </c>
      <c r="Z74" s="452">
        <v>0</v>
      </c>
      <c r="AA74" s="452">
        <v>0</v>
      </c>
      <c r="AB74" s="232">
        <v>0</v>
      </c>
      <c r="AC74" s="232">
        <v>0</v>
      </c>
      <c r="AD74" s="232">
        <v>0</v>
      </c>
      <c r="AE74" s="232">
        <v>0</v>
      </c>
      <c r="AF74" s="232">
        <v>0</v>
      </c>
      <c r="AG74" s="451"/>
      <c r="AH74" s="451"/>
      <c r="AI74" s="495">
        <f t="shared" ca="1" si="64"/>
        <v>0</v>
      </c>
      <c r="AJ74" s="496">
        <f t="shared" ca="1" si="65"/>
        <v>0</v>
      </c>
      <c r="AK74" s="451"/>
      <c r="AL74" s="451"/>
      <c r="AM74" s="496">
        <f t="shared" ca="1" si="66"/>
        <v>0</v>
      </c>
      <c r="AN74" s="496">
        <f t="shared" ca="1" si="66"/>
        <v>0</v>
      </c>
      <c r="AO74" s="496">
        <f t="shared" ca="1" si="66"/>
        <v>0</v>
      </c>
      <c r="AP74" s="451"/>
      <c r="AQ74" s="451"/>
      <c r="AR74" s="497">
        <f t="shared" ca="1" si="67"/>
        <v>0</v>
      </c>
      <c r="AS74" s="498">
        <f t="shared" ca="1" si="68"/>
        <v>0</v>
      </c>
      <c r="AT74" s="451"/>
      <c r="AU74" s="451"/>
      <c r="AV74" s="468">
        <f t="shared" ca="1" si="69"/>
        <v>0</v>
      </c>
      <c r="AW74" s="468">
        <f t="shared" ca="1" si="69"/>
        <v>0</v>
      </c>
      <c r="AX74" s="468">
        <f t="shared" ca="1" si="69"/>
        <v>0</v>
      </c>
      <c r="AY74" s="451"/>
      <c r="AZ74" s="451"/>
      <c r="BA74" s="499">
        <f t="shared" ca="1" si="70"/>
        <v>0</v>
      </c>
      <c r="BB74" s="500">
        <f t="shared" ca="1" si="71"/>
        <v>0</v>
      </c>
    </row>
    <row r="75" spans="3:54" ht="10.15" x14ac:dyDescent="0.3">
      <c r="C75" s="531" t="s">
        <v>22</v>
      </c>
      <c r="D75" s="532" t="s">
        <v>66</v>
      </c>
      <c r="E75" s="532"/>
      <c r="F75" s="532"/>
      <c r="G75" s="532"/>
      <c r="H75" s="532"/>
      <c r="I75" s="532"/>
      <c r="J75" s="587">
        <f>SUM(J68,J70:J74)</f>
        <v>0</v>
      </c>
      <c r="K75" s="587">
        <f t="shared" ref="K75:AB75" si="72">SUM(K68,K70:K74)</f>
        <v>0</v>
      </c>
      <c r="L75" s="587">
        <f t="shared" si="72"/>
        <v>0</v>
      </c>
      <c r="M75" s="587">
        <f t="shared" si="72"/>
        <v>0</v>
      </c>
      <c r="N75" s="587">
        <f t="shared" si="72"/>
        <v>0</v>
      </c>
      <c r="O75" s="587">
        <f t="shared" si="72"/>
        <v>0</v>
      </c>
      <c r="P75" s="587">
        <f t="shared" si="72"/>
        <v>0</v>
      </c>
      <c r="Q75" s="587">
        <f t="shared" si="72"/>
        <v>0</v>
      </c>
      <c r="R75" s="587">
        <f t="shared" si="72"/>
        <v>0</v>
      </c>
      <c r="S75" s="587">
        <f t="shared" si="72"/>
        <v>0</v>
      </c>
      <c r="T75" s="587">
        <f t="shared" si="72"/>
        <v>0</v>
      </c>
      <c r="U75" s="587">
        <f t="shared" si="72"/>
        <v>0</v>
      </c>
      <c r="V75" s="587">
        <f t="shared" si="72"/>
        <v>0</v>
      </c>
      <c r="W75" s="587">
        <f t="shared" si="72"/>
        <v>0</v>
      </c>
      <c r="X75" s="587">
        <f t="shared" si="72"/>
        <v>0</v>
      </c>
      <c r="Y75" s="587">
        <f t="shared" si="72"/>
        <v>0</v>
      </c>
      <c r="Z75" s="587">
        <f t="shared" si="72"/>
        <v>0</v>
      </c>
      <c r="AA75" s="587">
        <f t="shared" si="72"/>
        <v>0</v>
      </c>
      <c r="AB75" s="368">
        <f t="shared" si="72"/>
        <v>-0.16331861493702238</v>
      </c>
      <c r="AC75" s="666">
        <f t="shared" ref="AC75:AD75" si="73">SUM(AC68,AC70:AC74)</f>
        <v>0.45500648488738626</v>
      </c>
      <c r="AD75" s="668">
        <f t="shared" si="73"/>
        <v>-0.39416319835442554</v>
      </c>
      <c r="AE75" s="668">
        <f t="shared" ref="AE75:AF75" si="74">SUM(AE68,AE70:AE74)</f>
        <v>-9.6264294108200421E-2</v>
      </c>
      <c r="AF75" s="668">
        <f t="shared" si="74"/>
        <v>0</v>
      </c>
      <c r="AG75" s="451"/>
      <c r="AH75" s="451"/>
      <c r="AI75" s="534">
        <f t="shared" ca="1" si="64"/>
        <v>9.6264294108200421E-2</v>
      </c>
      <c r="AJ75" s="535">
        <f t="shared" ca="1" si="65"/>
        <v>1</v>
      </c>
      <c r="AK75" s="451"/>
      <c r="AL75" s="451"/>
      <c r="AM75" s="536">
        <f t="shared" ca="1" si="66"/>
        <v>-0.34612459236736853</v>
      </c>
      <c r="AN75" s="537">
        <f t="shared" ca="1" si="66"/>
        <v>-0.58080748329874188</v>
      </c>
      <c r="AO75" s="535">
        <f t="shared" ca="1" si="66"/>
        <v>0</v>
      </c>
      <c r="AP75" s="451"/>
      <c r="AQ75" s="451"/>
      <c r="AR75" s="538">
        <f t="shared" ca="1" si="67"/>
        <v>0.58080748329874188</v>
      </c>
      <c r="AS75" s="539">
        <f t="shared" ca="1" si="68"/>
        <v>1</v>
      </c>
      <c r="AT75" s="451"/>
      <c r="AU75" s="451"/>
      <c r="AV75" s="540">
        <f t="shared" ca="1" si="69"/>
        <v>-3683.7682089198647</v>
      </c>
      <c r="AW75" s="541">
        <f t="shared" ca="1" si="69"/>
        <v>-4011.0122545083505</v>
      </c>
      <c r="AX75" s="542">
        <f t="shared" ca="1" si="69"/>
        <v>0</v>
      </c>
      <c r="AY75" s="451"/>
      <c r="AZ75" s="451"/>
      <c r="BA75" s="543">
        <f t="shared" ca="1" si="70"/>
        <v>4011.0122545083505</v>
      </c>
      <c r="BB75" s="544">
        <f t="shared" ca="1" si="71"/>
        <v>1</v>
      </c>
    </row>
    <row r="76" spans="3:54" ht="10.15" x14ac:dyDescent="0.3">
      <c r="C76" s="545"/>
      <c r="D76" s="546" t="s">
        <v>67</v>
      </c>
      <c r="E76" s="547"/>
      <c r="F76" s="547"/>
      <c r="G76" s="547"/>
      <c r="H76" s="547"/>
      <c r="I76" s="547"/>
      <c r="J76" s="588">
        <f>IFERROR(J75/J$42,0)</f>
        <v>0</v>
      </c>
      <c r="K76" s="588">
        <f t="shared" ref="K76:AB76" si="75">IFERROR(K75/K$42,0)</f>
        <v>0</v>
      </c>
      <c r="L76" s="588">
        <f t="shared" si="75"/>
        <v>0</v>
      </c>
      <c r="M76" s="588">
        <f t="shared" si="75"/>
        <v>0</v>
      </c>
      <c r="N76" s="588">
        <f t="shared" si="75"/>
        <v>0</v>
      </c>
      <c r="O76" s="588">
        <f t="shared" si="75"/>
        <v>0</v>
      </c>
      <c r="P76" s="588">
        <f t="shared" si="75"/>
        <v>0</v>
      </c>
      <c r="Q76" s="588">
        <f t="shared" si="75"/>
        <v>0</v>
      </c>
      <c r="R76" s="588">
        <f t="shared" si="75"/>
        <v>0</v>
      </c>
      <c r="S76" s="588">
        <f t="shared" si="75"/>
        <v>0</v>
      </c>
      <c r="T76" s="588">
        <f t="shared" si="75"/>
        <v>0</v>
      </c>
      <c r="U76" s="588">
        <f t="shared" si="75"/>
        <v>0</v>
      </c>
      <c r="V76" s="588">
        <f t="shared" si="75"/>
        <v>0</v>
      </c>
      <c r="W76" s="588">
        <f t="shared" si="75"/>
        <v>0</v>
      </c>
      <c r="X76" s="588">
        <f t="shared" si="75"/>
        <v>0</v>
      </c>
      <c r="Y76" s="588">
        <f t="shared" si="75"/>
        <v>0</v>
      </c>
      <c r="Z76" s="588">
        <f t="shared" si="75"/>
        <v>0</v>
      </c>
      <c r="AA76" s="588">
        <f t="shared" si="75"/>
        <v>0</v>
      </c>
      <c r="AB76" s="369">
        <f t="shared" si="75"/>
        <v>-0.15076042095596967</v>
      </c>
      <c r="AC76" s="369">
        <f t="shared" ref="AC76:AD76" si="76">IFERROR(AC75/AC$42,0)</f>
        <v>3.525594649573037</v>
      </c>
      <c r="AD76" s="369">
        <f t="shared" si="76"/>
        <v>-0.34612459236736853</v>
      </c>
      <c r="AE76" s="369">
        <f t="shared" ref="AE76:AF76" si="77">IFERROR(AE75/AE$42,0)</f>
        <v>-0.58080748329874188</v>
      </c>
      <c r="AF76" s="369">
        <f t="shared" si="77"/>
        <v>0</v>
      </c>
      <c r="AG76" s="451"/>
      <c r="AH76" s="451"/>
      <c r="AI76" s="549"/>
      <c r="AJ76" s="550"/>
      <c r="AK76" s="451"/>
      <c r="AL76" s="451"/>
      <c r="AM76" s="551"/>
      <c r="AN76" s="552"/>
      <c r="AO76" s="550"/>
      <c r="AP76" s="451"/>
      <c r="AQ76" s="451"/>
      <c r="AR76" s="553"/>
      <c r="AS76" s="554"/>
      <c r="AT76" s="451"/>
      <c r="AU76" s="451"/>
      <c r="AV76" s="555"/>
      <c r="AW76" s="556"/>
      <c r="AX76" s="557"/>
      <c r="AY76" s="451"/>
      <c r="AZ76" s="451"/>
      <c r="BA76" s="558"/>
      <c r="BB76" s="559"/>
    </row>
    <row r="77" spans="3:54" ht="10.15" x14ac:dyDescent="0.3">
      <c r="C77" s="451" t="s">
        <v>38</v>
      </c>
      <c r="D77" s="451" t="s">
        <v>68</v>
      </c>
      <c r="E77" s="451"/>
      <c r="F77" s="451"/>
      <c r="G77" s="451"/>
      <c r="H77" s="451"/>
      <c r="I77" s="451"/>
      <c r="J77" s="452">
        <v>0</v>
      </c>
      <c r="K77" s="452">
        <v>0</v>
      </c>
      <c r="L77" s="452">
        <v>0</v>
      </c>
      <c r="M77" s="452">
        <v>0</v>
      </c>
      <c r="N77" s="452">
        <v>0</v>
      </c>
      <c r="O77" s="452">
        <v>0</v>
      </c>
      <c r="P77" s="452">
        <v>0</v>
      </c>
      <c r="Q77" s="452">
        <v>0</v>
      </c>
      <c r="R77" s="452">
        <v>0</v>
      </c>
      <c r="S77" s="452">
        <v>0</v>
      </c>
      <c r="T77" s="452">
        <v>0</v>
      </c>
      <c r="U77" s="452">
        <v>0</v>
      </c>
      <c r="V77" s="452">
        <v>0</v>
      </c>
      <c r="W77" s="452">
        <v>0</v>
      </c>
      <c r="X77" s="452">
        <v>0</v>
      </c>
      <c r="Y77" s="452">
        <v>0</v>
      </c>
      <c r="Z77" s="452">
        <v>0</v>
      </c>
      <c r="AA77" s="452">
        <v>0</v>
      </c>
      <c r="AB77" s="232">
        <v>0</v>
      </c>
      <c r="AC77" s="232">
        <v>0</v>
      </c>
      <c r="AD77" s="232">
        <v>0</v>
      </c>
      <c r="AE77" s="232">
        <v>0</v>
      </c>
      <c r="AF77" s="232">
        <v>0</v>
      </c>
      <c r="AG77" s="451"/>
      <c r="AH77" s="451"/>
      <c r="AI77" s="495">
        <f ca="1">IFERROR(OFFSET(AI77,0,-3)-OFFSET(AI77,0,-4),0)</f>
        <v>0</v>
      </c>
      <c r="AJ77" s="496">
        <f ca="1">IFERROR(IF(OFFSET(AI77,0,-4)&lt;0,-(AI77/OFFSET(AI77,0,-4)),AI77/OFFSET(AI77,0,-4)),0)</f>
        <v>0</v>
      </c>
      <c r="AK77" s="451"/>
      <c r="AL77" s="451"/>
      <c r="AM77" s="496">
        <f t="shared" ref="AM77:AO78" ca="1" si="78">IFERROR(OFFSET(AM77,0,-9)/OFFSET(AM$42,0,-9),0)</f>
        <v>0</v>
      </c>
      <c r="AN77" s="496">
        <f t="shared" ca="1" si="78"/>
        <v>0</v>
      </c>
      <c r="AO77" s="496">
        <f t="shared" ca="1" si="78"/>
        <v>0</v>
      </c>
      <c r="AP77" s="451"/>
      <c r="AQ77" s="451"/>
      <c r="AR77" s="497">
        <f ca="1">IFERROR(AO77-AN77,0)</f>
        <v>0</v>
      </c>
      <c r="AS77" s="498">
        <f ca="1">IFERROR(IF(AN77&lt;0,-(AR77/AN77),AR77/AN77),0)</f>
        <v>0</v>
      </c>
      <c r="AT77" s="451"/>
      <c r="AU77" s="451"/>
      <c r="AV77" s="468">
        <f t="shared" ref="AV77:AX78" ca="1" si="79">IFERROR(OFFSET(AV77,0,-18)/AV$14*10^6,0)</f>
        <v>0</v>
      </c>
      <c r="AW77" s="468">
        <f t="shared" ca="1" si="79"/>
        <v>0</v>
      </c>
      <c r="AX77" s="468">
        <f t="shared" ca="1" si="79"/>
        <v>0</v>
      </c>
      <c r="AY77" s="451"/>
      <c r="AZ77" s="451"/>
      <c r="BA77" s="499">
        <f ca="1">IFERROR(AX77-AW77,0)</f>
        <v>0</v>
      </c>
      <c r="BB77" s="500">
        <f ca="1">IFERROR(IF(AW77&lt;0,-(BA77/AW77),BA77/AW77),0)</f>
        <v>0</v>
      </c>
    </row>
    <row r="78" spans="3:54" ht="10.15" x14ac:dyDescent="0.3">
      <c r="C78" s="566" t="s">
        <v>22</v>
      </c>
      <c r="D78" s="566" t="s">
        <v>69</v>
      </c>
      <c r="E78" s="566"/>
      <c r="F78" s="567"/>
      <c r="G78" s="566"/>
      <c r="H78" s="566"/>
      <c r="I78" s="566"/>
      <c r="J78" s="568">
        <f>SUM(J75,J77)</f>
        <v>0</v>
      </c>
      <c r="K78" s="568">
        <f t="shared" ref="K78:AB78" si="80">SUM(K75,K77)</f>
        <v>0</v>
      </c>
      <c r="L78" s="568">
        <f t="shared" si="80"/>
        <v>0</v>
      </c>
      <c r="M78" s="568">
        <f t="shared" si="80"/>
        <v>0</v>
      </c>
      <c r="N78" s="568">
        <f t="shared" si="80"/>
        <v>0</v>
      </c>
      <c r="O78" s="568">
        <f t="shared" si="80"/>
        <v>0</v>
      </c>
      <c r="P78" s="568">
        <f t="shared" si="80"/>
        <v>0</v>
      </c>
      <c r="Q78" s="568">
        <f t="shared" si="80"/>
        <v>0</v>
      </c>
      <c r="R78" s="568">
        <f t="shared" si="80"/>
        <v>0</v>
      </c>
      <c r="S78" s="568">
        <f t="shared" si="80"/>
        <v>0</v>
      </c>
      <c r="T78" s="568">
        <f t="shared" si="80"/>
        <v>0</v>
      </c>
      <c r="U78" s="568">
        <f t="shared" si="80"/>
        <v>0</v>
      </c>
      <c r="V78" s="568">
        <f t="shared" si="80"/>
        <v>0</v>
      </c>
      <c r="W78" s="568">
        <f t="shared" si="80"/>
        <v>0</v>
      </c>
      <c r="X78" s="568">
        <f t="shared" si="80"/>
        <v>0</v>
      </c>
      <c r="Y78" s="568">
        <f t="shared" si="80"/>
        <v>0</v>
      </c>
      <c r="Z78" s="568">
        <f t="shared" si="80"/>
        <v>0</v>
      </c>
      <c r="AA78" s="568">
        <f t="shared" si="80"/>
        <v>0</v>
      </c>
      <c r="AB78" s="349">
        <f t="shared" si="80"/>
        <v>-0.16331861493702238</v>
      </c>
      <c r="AC78" s="349">
        <f t="shared" ref="AC78:AD78" si="81">SUM(AC75,AC77)</f>
        <v>0.45500648488738626</v>
      </c>
      <c r="AD78" s="349">
        <f t="shared" si="81"/>
        <v>-0.39416319835442554</v>
      </c>
      <c r="AE78" s="349">
        <f t="shared" ref="AE78:AF78" si="82">SUM(AE75,AE77)</f>
        <v>-9.6264294108200421E-2</v>
      </c>
      <c r="AF78" s="349">
        <f t="shared" si="82"/>
        <v>0</v>
      </c>
      <c r="AG78" s="451"/>
      <c r="AH78" s="451"/>
      <c r="AI78" s="569">
        <f ca="1">IFERROR(OFFSET(AI78,0,-3)-OFFSET(AI78,0,-4),0)</f>
        <v>9.6264294108200421E-2</v>
      </c>
      <c r="AJ78" s="570">
        <f ca="1">IFERROR(IF(OFFSET(AI78,0,-4)&lt;0,-(AI78/OFFSET(AI78,0,-4)),AI78/OFFSET(AI78,0,-4)),0)</f>
        <v>1</v>
      </c>
      <c r="AK78" s="451"/>
      <c r="AL78" s="451"/>
      <c r="AM78" s="570">
        <f t="shared" ca="1" si="78"/>
        <v>-0.34612459236736853</v>
      </c>
      <c r="AN78" s="570">
        <f t="shared" ca="1" si="78"/>
        <v>-0.58080748329874188</v>
      </c>
      <c r="AO78" s="570">
        <f t="shared" ca="1" si="78"/>
        <v>0</v>
      </c>
      <c r="AP78" s="451"/>
      <c r="AQ78" s="451"/>
      <c r="AR78" s="571">
        <f ca="1">IFERROR(AO78-AN78,0)</f>
        <v>0.58080748329874188</v>
      </c>
      <c r="AS78" s="572">
        <f ca="1">IFERROR(IF(AN78&lt;0,-(AR78/AN78),AR78/AN78),0)</f>
        <v>1</v>
      </c>
      <c r="AT78" s="451"/>
      <c r="AU78" s="451"/>
      <c r="AV78" s="573">
        <f t="shared" ca="1" si="79"/>
        <v>-3683.7682089198647</v>
      </c>
      <c r="AW78" s="573">
        <f t="shared" ca="1" si="79"/>
        <v>-4011.0122545083505</v>
      </c>
      <c r="AX78" s="573">
        <f t="shared" ca="1" si="79"/>
        <v>0</v>
      </c>
      <c r="AY78" s="451"/>
      <c r="AZ78" s="451"/>
      <c r="BA78" s="574">
        <f ca="1">IFERROR(AX78-AW78,0)</f>
        <v>4011.0122545083505</v>
      </c>
      <c r="BB78" s="575">
        <f ca="1">IFERROR(IF(AW78&lt;0,-(BA78/AW78),BA78/AW78),0)</f>
        <v>1</v>
      </c>
    </row>
    <row r="79" spans="3:54" ht="10.15" x14ac:dyDescent="0.3">
      <c r="C79" s="576"/>
      <c r="D79" s="577" t="s">
        <v>70</v>
      </c>
      <c r="E79" s="577"/>
      <c r="F79" s="578"/>
      <c r="G79" s="577"/>
      <c r="H79" s="577"/>
      <c r="I79" s="577"/>
      <c r="J79" s="579">
        <f>IFERROR(J78/J$42,0)</f>
        <v>0</v>
      </c>
      <c r="K79" s="579">
        <f t="shared" ref="K79:AB79" si="83">IFERROR(K78/K$42,0)</f>
        <v>0</v>
      </c>
      <c r="L79" s="579">
        <f t="shared" si="83"/>
        <v>0</v>
      </c>
      <c r="M79" s="579">
        <f t="shared" si="83"/>
        <v>0</v>
      </c>
      <c r="N79" s="579">
        <f t="shared" si="83"/>
        <v>0</v>
      </c>
      <c r="O79" s="579">
        <f t="shared" si="83"/>
        <v>0</v>
      </c>
      <c r="P79" s="579">
        <f t="shared" si="83"/>
        <v>0</v>
      </c>
      <c r="Q79" s="579">
        <f t="shared" si="83"/>
        <v>0</v>
      </c>
      <c r="R79" s="579">
        <f t="shared" si="83"/>
        <v>0</v>
      </c>
      <c r="S79" s="579">
        <f t="shared" si="83"/>
        <v>0</v>
      </c>
      <c r="T79" s="579">
        <f t="shared" si="83"/>
        <v>0</v>
      </c>
      <c r="U79" s="579">
        <f t="shared" si="83"/>
        <v>0</v>
      </c>
      <c r="V79" s="579">
        <f t="shared" si="83"/>
        <v>0</v>
      </c>
      <c r="W79" s="579">
        <f t="shared" si="83"/>
        <v>0</v>
      </c>
      <c r="X79" s="579">
        <f t="shared" si="83"/>
        <v>0</v>
      </c>
      <c r="Y79" s="579">
        <f t="shared" si="83"/>
        <v>0</v>
      </c>
      <c r="Z79" s="579">
        <f t="shared" si="83"/>
        <v>0</v>
      </c>
      <c r="AA79" s="579">
        <f t="shared" si="83"/>
        <v>0</v>
      </c>
      <c r="AB79" s="360">
        <f t="shared" si="83"/>
        <v>-0.15076042095596967</v>
      </c>
      <c r="AC79" s="360">
        <f t="shared" ref="AC79:AD79" si="84">IFERROR(AC78/AC$42,0)</f>
        <v>3.525594649573037</v>
      </c>
      <c r="AD79" s="360">
        <f t="shared" si="84"/>
        <v>-0.34612459236736853</v>
      </c>
      <c r="AE79" s="360">
        <f t="shared" ref="AE79:AF79" si="85">IFERROR(AE78/AE$42,0)</f>
        <v>-0.58080748329874188</v>
      </c>
      <c r="AF79" s="360">
        <f t="shared" si="85"/>
        <v>0</v>
      </c>
      <c r="AG79" s="451"/>
      <c r="AH79" s="451"/>
      <c r="AI79" s="580"/>
      <c r="AJ79" s="581"/>
      <c r="AK79" s="451"/>
      <c r="AL79" s="451"/>
      <c r="AM79" s="581"/>
      <c r="AN79" s="581"/>
      <c r="AO79" s="581"/>
      <c r="AP79" s="451"/>
      <c r="AQ79" s="451"/>
      <c r="AR79" s="582"/>
      <c r="AS79" s="583"/>
      <c r="AT79" s="451"/>
      <c r="AU79" s="451"/>
      <c r="AV79" s="584"/>
      <c r="AW79" s="584"/>
      <c r="AX79" s="584"/>
      <c r="AY79" s="451"/>
      <c r="AZ79" s="451"/>
      <c r="BA79" s="585"/>
      <c r="BB79" s="586"/>
    </row>
    <row r="80" spans="3:54" ht="10.15" x14ac:dyDescent="0.3">
      <c r="C80" s="451" t="s">
        <v>38</v>
      </c>
      <c r="D80" s="451" t="s">
        <v>71</v>
      </c>
      <c r="E80" s="451"/>
      <c r="F80" s="451"/>
      <c r="G80" s="451"/>
      <c r="H80" s="451"/>
      <c r="I80" s="451"/>
      <c r="J80" s="452">
        <v>0</v>
      </c>
      <c r="K80" s="452">
        <v>0</v>
      </c>
      <c r="L80" s="452">
        <v>0</v>
      </c>
      <c r="M80" s="452">
        <v>0</v>
      </c>
      <c r="N80" s="452">
        <v>0</v>
      </c>
      <c r="O80" s="452">
        <v>0</v>
      </c>
      <c r="P80" s="452">
        <v>0</v>
      </c>
      <c r="Q80" s="452">
        <v>0</v>
      </c>
      <c r="R80" s="452">
        <v>0</v>
      </c>
      <c r="S80" s="452">
        <v>0</v>
      </c>
      <c r="T80" s="452">
        <v>0</v>
      </c>
      <c r="U80" s="452">
        <v>0</v>
      </c>
      <c r="V80" s="452">
        <v>0</v>
      </c>
      <c r="W80" s="452">
        <v>0</v>
      </c>
      <c r="X80" s="452">
        <v>0</v>
      </c>
      <c r="Y80" s="452">
        <v>0</v>
      </c>
      <c r="Z80" s="452">
        <v>0</v>
      </c>
      <c r="AA80" s="452">
        <v>0</v>
      </c>
      <c r="AB80" s="232">
        <v>0</v>
      </c>
      <c r="AC80" s="232">
        <v>0</v>
      </c>
      <c r="AD80" s="232">
        <v>0</v>
      </c>
      <c r="AE80" s="232">
        <v>0</v>
      </c>
      <c r="AF80" s="232">
        <v>0</v>
      </c>
      <c r="AG80" s="451"/>
      <c r="AH80" s="451"/>
      <c r="AI80" s="495">
        <f ca="1">IFERROR(OFFSET(AI80,0,-3)-OFFSET(AI80,0,-4),0)</f>
        <v>0</v>
      </c>
      <c r="AJ80" s="496">
        <f ca="1">IFERROR(IF(OFFSET(AI80,0,-4)&lt;0,-(AI80/OFFSET(AI80,0,-4)),AI80/OFFSET(AI80,0,-4)),0)</f>
        <v>0</v>
      </c>
      <c r="AK80" s="451"/>
      <c r="AL80" s="451"/>
      <c r="AM80" s="496">
        <f t="shared" ref="AM80:AO82" ca="1" si="86">IFERROR(OFFSET(AM80,0,-9)/OFFSET(AM$42,0,-9),0)</f>
        <v>0</v>
      </c>
      <c r="AN80" s="496">
        <f t="shared" ca="1" si="86"/>
        <v>0</v>
      </c>
      <c r="AO80" s="496">
        <f t="shared" ca="1" si="86"/>
        <v>0</v>
      </c>
      <c r="AP80" s="451"/>
      <c r="AQ80" s="451"/>
      <c r="AR80" s="497">
        <f ca="1">IFERROR(AO80-AN80,0)</f>
        <v>0</v>
      </c>
      <c r="AS80" s="498">
        <f ca="1">IFERROR(IF(AN80&lt;0,-(AR80/AN80),AR80/AN80),0)</f>
        <v>0</v>
      </c>
      <c r="AT80" s="451"/>
      <c r="AU80" s="451"/>
      <c r="AV80" s="468">
        <f t="shared" ref="AV80:AX82" ca="1" si="87">IFERROR(OFFSET(AV80,0,-18)/AV$14*10^6,0)</f>
        <v>0</v>
      </c>
      <c r="AW80" s="468">
        <f t="shared" ca="1" si="87"/>
        <v>0</v>
      </c>
      <c r="AX80" s="468">
        <f t="shared" ca="1" si="87"/>
        <v>0</v>
      </c>
      <c r="AY80" s="451"/>
      <c r="AZ80" s="451"/>
      <c r="BA80" s="499">
        <f ca="1">IFERROR(AX80-AW80,0)</f>
        <v>0</v>
      </c>
      <c r="BB80" s="500">
        <f ca="1">IFERROR(IF(AW80&lt;0,-(BA80/AW80),BA80/AW80),0)</f>
        <v>0</v>
      </c>
    </row>
    <row r="81" spans="3:54" ht="10.15" x14ac:dyDescent="0.3">
      <c r="C81" s="451" t="s">
        <v>38</v>
      </c>
      <c r="D81" s="451" t="s">
        <v>72</v>
      </c>
      <c r="E81" s="451"/>
      <c r="F81" s="451"/>
      <c r="G81" s="451"/>
      <c r="H81" s="451"/>
      <c r="I81" s="451"/>
      <c r="J81" s="452">
        <v>0</v>
      </c>
      <c r="K81" s="452">
        <v>0</v>
      </c>
      <c r="L81" s="452">
        <v>0</v>
      </c>
      <c r="M81" s="452">
        <v>0</v>
      </c>
      <c r="N81" s="452">
        <v>0</v>
      </c>
      <c r="O81" s="452">
        <v>0</v>
      </c>
      <c r="P81" s="452">
        <v>0</v>
      </c>
      <c r="Q81" s="452">
        <v>0</v>
      </c>
      <c r="R81" s="452">
        <v>0</v>
      </c>
      <c r="S81" s="452">
        <v>0</v>
      </c>
      <c r="T81" s="452">
        <v>0</v>
      </c>
      <c r="U81" s="452">
        <v>0</v>
      </c>
      <c r="V81" s="452">
        <v>0</v>
      </c>
      <c r="W81" s="452">
        <v>0</v>
      </c>
      <c r="X81" s="452">
        <v>0</v>
      </c>
      <c r="Y81" s="452">
        <v>0</v>
      </c>
      <c r="Z81" s="452">
        <v>0</v>
      </c>
      <c r="AA81" s="452">
        <v>0</v>
      </c>
      <c r="AB81" s="232">
        <v>0</v>
      </c>
      <c r="AC81" s="232">
        <v>-1.6857209729398846E-3</v>
      </c>
      <c r="AD81" s="232">
        <v>-3.6638443068368509E-4</v>
      </c>
      <c r="AE81" s="232">
        <v>0</v>
      </c>
      <c r="AF81" s="232">
        <v>0</v>
      </c>
      <c r="AG81" s="451"/>
      <c r="AH81" s="451"/>
      <c r="AI81" s="495">
        <f ca="1">IFERROR(OFFSET(AI81,0,-3)-OFFSET(AI81,0,-4),0)</f>
        <v>0</v>
      </c>
      <c r="AJ81" s="496">
        <f ca="1">IFERROR(IF(OFFSET(AI81,0,-4)&lt;0,-(AI81/OFFSET(AI81,0,-4)),AI81/OFFSET(AI81,0,-4)),0)</f>
        <v>0</v>
      </c>
      <c r="AK81" s="451"/>
      <c r="AL81" s="451"/>
      <c r="AM81" s="496">
        <f t="shared" ca="1" si="86"/>
        <v>-3.2173135962356152E-4</v>
      </c>
      <c r="AN81" s="496">
        <f t="shared" ca="1" si="86"/>
        <v>0</v>
      </c>
      <c r="AO81" s="496">
        <f t="shared" ca="1" si="86"/>
        <v>0</v>
      </c>
      <c r="AP81" s="451"/>
      <c r="AQ81" s="451"/>
      <c r="AR81" s="497">
        <f ca="1">IFERROR(AO81-AN81,0)</f>
        <v>0</v>
      </c>
      <c r="AS81" s="498">
        <f ca="1">IFERROR(IF(AN81&lt;0,-(AR81/AN81),AR81/AN81),0)</f>
        <v>0</v>
      </c>
      <c r="AT81" s="451"/>
      <c r="AU81" s="451"/>
      <c r="AV81" s="468">
        <f t="shared" ca="1" si="87"/>
        <v>-3.4241535577914495</v>
      </c>
      <c r="AW81" s="468">
        <f t="shared" ca="1" si="87"/>
        <v>0</v>
      </c>
      <c r="AX81" s="468">
        <f t="shared" ca="1" si="87"/>
        <v>0</v>
      </c>
      <c r="AY81" s="451"/>
      <c r="AZ81" s="451"/>
      <c r="BA81" s="499">
        <f ca="1">IFERROR(AX81-AW81,0)</f>
        <v>0</v>
      </c>
      <c r="BB81" s="500">
        <f ca="1">IFERROR(IF(AW81&lt;0,-(BA81/AW81),BA81/AW81),0)</f>
        <v>0</v>
      </c>
    </row>
    <row r="82" spans="3:54" ht="10.15" x14ac:dyDescent="0.3">
      <c r="C82" s="566" t="s">
        <v>22</v>
      </c>
      <c r="D82" s="566" t="s">
        <v>73</v>
      </c>
      <c r="E82" s="566"/>
      <c r="F82" s="567"/>
      <c r="G82" s="566"/>
      <c r="H82" s="566"/>
      <c r="I82" s="566"/>
      <c r="J82" s="568">
        <f>SUM(J78,J80:J81)</f>
        <v>0</v>
      </c>
      <c r="K82" s="568">
        <f t="shared" ref="K82:AB82" si="88">SUM(K78,K80:K81)</f>
        <v>0</v>
      </c>
      <c r="L82" s="568">
        <f t="shared" si="88"/>
        <v>0</v>
      </c>
      <c r="M82" s="568">
        <f t="shared" si="88"/>
        <v>0</v>
      </c>
      <c r="N82" s="568">
        <f t="shared" si="88"/>
        <v>0</v>
      </c>
      <c r="O82" s="568">
        <f t="shared" si="88"/>
        <v>0</v>
      </c>
      <c r="P82" s="568">
        <f t="shared" si="88"/>
        <v>0</v>
      </c>
      <c r="Q82" s="568">
        <f t="shared" si="88"/>
        <v>0</v>
      </c>
      <c r="R82" s="568">
        <f t="shared" si="88"/>
        <v>0</v>
      </c>
      <c r="S82" s="568">
        <f t="shared" si="88"/>
        <v>0</v>
      </c>
      <c r="T82" s="568">
        <f t="shared" si="88"/>
        <v>0</v>
      </c>
      <c r="U82" s="568">
        <f t="shared" si="88"/>
        <v>0</v>
      </c>
      <c r="V82" s="568">
        <f t="shared" si="88"/>
        <v>0</v>
      </c>
      <c r="W82" s="568">
        <f t="shared" si="88"/>
        <v>0</v>
      </c>
      <c r="X82" s="568">
        <f t="shared" si="88"/>
        <v>0</v>
      </c>
      <c r="Y82" s="568">
        <f t="shared" si="88"/>
        <v>0</v>
      </c>
      <c r="Z82" s="568">
        <f t="shared" si="88"/>
        <v>0</v>
      </c>
      <c r="AA82" s="568">
        <f t="shared" si="88"/>
        <v>0</v>
      </c>
      <c r="AB82" s="349">
        <f t="shared" si="88"/>
        <v>-0.16331861493702238</v>
      </c>
      <c r="AC82" s="349">
        <f t="shared" ref="AC82:AD82" si="89">SUM(AC78,AC80:AC81)</f>
        <v>0.45332076391444637</v>
      </c>
      <c r="AD82" s="667">
        <f t="shared" si="89"/>
        <v>-0.39452958278510925</v>
      </c>
      <c r="AE82" s="667">
        <f t="shared" ref="AE82:AF82" si="90">SUM(AE78,AE80:AE81)</f>
        <v>-9.6264294108200421E-2</v>
      </c>
      <c r="AF82" s="667">
        <f t="shared" si="90"/>
        <v>0</v>
      </c>
      <c r="AG82" s="451"/>
      <c r="AH82" s="451"/>
      <c r="AI82" s="569">
        <f ca="1">IFERROR(OFFSET(AI82,0,-3)-OFFSET(AI82,0,-4),0)</f>
        <v>9.6264294108200421E-2</v>
      </c>
      <c r="AJ82" s="570">
        <f ca="1">IFERROR(IF(OFFSET(AI82,0,-4)&lt;0,-(AI82/OFFSET(AI82,0,-4)),AI82/OFFSET(AI82,0,-4)),0)</f>
        <v>1</v>
      </c>
      <c r="AK82" s="451"/>
      <c r="AL82" s="451"/>
      <c r="AM82" s="570">
        <f t="shared" ca="1" si="86"/>
        <v>-0.34644632372699213</v>
      </c>
      <c r="AN82" s="570">
        <f t="shared" ca="1" si="86"/>
        <v>-0.58080748329874188</v>
      </c>
      <c r="AO82" s="570">
        <f t="shared" ca="1" si="86"/>
        <v>0</v>
      </c>
      <c r="AP82" s="451"/>
      <c r="AQ82" s="451"/>
      <c r="AR82" s="571">
        <f ca="1">IFERROR(AO82-AN82,0)</f>
        <v>0.58080748329874188</v>
      </c>
      <c r="AS82" s="572">
        <f ca="1">IFERROR(IF(AN82&lt;0,-(AR82/AN82),AR82/AN82),0)</f>
        <v>1</v>
      </c>
      <c r="AT82" s="451"/>
      <c r="AU82" s="451"/>
      <c r="AV82" s="573">
        <f t="shared" ca="1" si="87"/>
        <v>-3687.1923624776564</v>
      </c>
      <c r="AW82" s="573">
        <f t="shared" ca="1" si="87"/>
        <v>-4011.0122545083505</v>
      </c>
      <c r="AX82" s="573">
        <f t="shared" ca="1" si="87"/>
        <v>0</v>
      </c>
      <c r="AY82" s="451"/>
      <c r="AZ82" s="451"/>
      <c r="BA82" s="574">
        <f ca="1">IFERROR(AX82-AW82,0)</f>
        <v>4011.0122545083505</v>
      </c>
      <c r="BB82" s="575">
        <f ca="1">IFERROR(IF(AW82&lt;0,-(BA82/AW82),BA82/AW82),0)</f>
        <v>1</v>
      </c>
    </row>
    <row r="83" spans="3:54" ht="10.15" x14ac:dyDescent="0.3">
      <c r="C83" s="576"/>
      <c r="D83" s="577" t="s">
        <v>74</v>
      </c>
      <c r="E83" s="577"/>
      <c r="F83" s="577"/>
      <c r="G83" s="577"/>
      <c r="H83" s="577"/>
      <c r="I83" s="577"/>
      <c r="J83" s="579">
        <f>IFERROR(J82/J$42,0)</f>
        <v>0</v>
      </c>
      <c r="K83" s="579">
        <f t="shared" ref="K83:AB83" si="91">IFERROR(K82/K$42,0)</f>
        <v>0</v>
      </c>
      <c r="L83" s="579">
        <f t="shared" si="91"/>
        <v>0</v>
      </c>
      <c r="M83" s="579">
        <f t="shared" si="91"/>
        <v>0</v>
      </c>
      <c r="N83" s="579">
        <f t="shared" si="91"/>
        <v>0</v>
      </c>
      <c r="O83" s="579">
        <f t="shared" si="91"/>
        <v>0</v>
      </c>
      <c r="P83" s="579">
        <f t="shared" si="91"/>
        <v>0</v>
      </c>
      <c r="Q83" s="579">
        <f t="shared" si="91"/>
        <v>0</v>
      </c>
      <c r="R83" s="579">
        <f t="shared" si="91"/>
        <v>0</v>
      </c>
      <c r="S83" s="579">
        <f t="shared" si="91"/>
        <v>0</v>
      </c>
      <c r="T83" s="579">
        <f t="shared" si="91"/>
        <v>0</v>
      </c>
      <c r="U83" s="579">
        <f t="shared" si="91"/>
        <v>0</v>
      </c>
      <c r="V83" s="579">
        <f t="shared" si="91"/>
        <v>0</v>
      </c>
      <c r="W83" s="579">
        <f t="shared" si="91"/>
        <v>0</v>
      </c>
      <c r="X83" s="579">
        <f t="shared" si="91"/>
        <v>0</v>
      </c>
      <c r="Y83" s="579">
        <f t="shared" si="91"/>
        <v>0</v>
      </c>
      <c r="Z83" s="579">
        <f t="shared" si="91"/>
        <v>0</v>
      </c>
      <c r="AA83" s="579">
        <f t="shared" si="91"/>
        <v>0</v>
      </c>
      <c r="AB83" s="360">
        <f t="shared" si="91"/>
        <v>-0.15076042095596967</v>
      </c>
      <c r="AC83" s="360">
        <f t="shared" ref="AC83:AD83" si="92">IFERROR(AC82/AC$42,0)</f>
        <v>3.5125329261904774</v>
      </c>
      <c r="AD83" s="360">
        <f t="shared" si="92"/>
        <v>-0.34644632372699213</v>
      </c>
      <c r="AE83" s="360">
        <f t="shared" ref="AE83:AF83" si="93">IFERROR(AE82/AE$42,0)</f>
        <v>-0.58080748329874188</v>
      </c>
      <c r="AF83" s="360">
        <f t="shared" si="93"/>
        <v>0</v>
      </c>
      <c r="AG83" s="451"/>
      <c r="AH83" s="451"/>
      <c r="AI83" s="580"/>
      <c r="AJ83" s="581"/>
      <c r="AK83" s="451"/>
      <c r="AL83" s="451"/>
      <c r="AM83" s="581"/>
      <c r="AN83" s="581"/>
      <c r="AO83" s="581"/>
      <c r="AP83" s="451"/>
      <c r="AQ83" s="451"/>
      <c r="AR83" s="582"/>
      <c r="AS83" s="583"/>
      <c r="AT83" s="451"/>
      <c r="AU83" s="451"/>
      <c r="AV83" s="584"/>
      <c r="AW83" s="584"/>
      <c r="AX83" s="584"/>
      <c r="AY83" s="451"/>
      <c r="AZ83" s="451"/>
      <c r="BA83" s="585"/>
      <c r="BB83" s="586"/>
    </row>
    <row r="84" spans="3:54" ht="10.15" x14ac:dyDescent="0.3">
      <c r="C84" s="451" t="s">
        <v>38</v>
      </c>
      <c r="D84" s="451" t="s">
        <v>75</v>
      </c>
      <c r="E84" s="451"/>
      <c r="F84" s="451"/>
      <c r="G84" s="451"/>
      <c r="H84" s="451"/>
      <c r="I84" s="451"/>
      <c r="J84" s="452">
        <v>0</v>
      </c>
      <c r="K84" s="452">
        <v>0</v>
      </c>
      <c r="L84" s="452">
        <v>0</v>
      </c>
      <c r="M84" s="452">
        <v>0</v>
      </c>
      <c r="N84" s="452">
        <v>0</v>
      </c>
      <c r="O84" s="452">
        <v>0</v>
      </c>
      <c r="P84" s="452">
        <v>0</v>
      </c>
      <c r="Q84" s="452">
        <v>0</v>
      </c>
      <c r="R84" s="452">
        <v>0</v>
      </c>
      <c r="S84" s="452">
        <v>0</v>
      </c>
      <c r="T84" s="452">
        <v>0</v>
      </c>
      <c r="U84" s="452">
        <v>0</v>
      </c>
      <c r="V84" s="452">
        <v>0</v>
      </c>
      <c r="W84" s="452">
        <v>0</v>
      </c>
      <c r="X84" s="452">
        <v>0</v>
      </c>
      <c r="Y84" s="452">
        <v>0</v>
      </c>
      <c r="Z84" s="452">
        <v>0</v>
      </c>
      <c r="AA84" s="452">
        <v>0</v>
      </c>
      <c r="AB84" s="232">
        <v>0</v>
      </c>
      <c r="AC84" s="232">
        <v>0</v>
      </c>
      <c r="AD84" s="232">
        <v>0</v>
      </c>
      <c r="AE84" s="232">
        <v>0</v>
      </c>
      <c r="AF84" s="232">
        <v>0</v>
      </c>
      <c r="AG84" s="451"/>
      <c r="AH84" s="451"/>
      <c r="AI84" s="495">
        <f ca="1">IFERROR(OFFSET(AI84,0,-3)-OFFSET(AI84,0,-4),0)</f>
        <v>0</v>
      </c>
      <c r="AJ84" s="496">
        <f ca="1">IFERROR(IF(OFFSET(AI84,0,-4)&lt;0,-(AI84/OFFSET(AI84,0,-4)),AI84/OFFSET(AI84,0,-4)),0)</f>
        <v>0</v>
      </c>
      <c r="AK84" s="451"/>
      <c r="AL84" s="451"/>
      <c r="AM84" s="496">
        <f t="shared" ref="AM84:AO86" ca="1" si="94">IFERROR(OFFSET(AM84,0,-9)/OFFSET(AM$42,0,-9),0)</f>
        <v>0</v>
      </c>
      <c r="AN84" s="496">
        <f t="shared" ca="1" si="94"/>
        <v>0</v>
      </c>
      <c r="AO84" s="496">
        <f t="shared" ca="1" si="94"/>
        <v>0</v>
      </c>
      <c r="AP84" s="451"/>
      <c r="AQ84" s="451"/>
      <c r="AR84" s="497">
        <f ca="1">IFERROR(AO84-AN84,0)</f>
        <v>0</v>
      </c>
      <c r="AS84" s="498">
        <f ca="1">IFERROR(IF(AN84&lt;0,-(AR84/AN84),AR84/AN84),0)</f>
        <v>0</v>
      </c>
      <c r="AT84" s="451"/>
      <c r="AU84" s="451"/>
      <c r="AV84" s="468">
        <f t="shared" ref="AV84:AX86" ca="1" si="95">IFERROR(OFFSET(AV84,0,-18)/AV$14*10^6,0)</f>
        <v>0</v>
      </c>
      <c r="AW84" s="468">
        <f t="shared" ca="1" si="95"/>
        <v>0</v>
      </c>
      <c r="AX84" s="468">
        <f t="shared" ca="1" si="95"/>
        <v>0</v>
      </c>
      <c r="AY84" s="451"/>
      <c r="AZ84" s="451"/>
      <c r="BA84" s="499">
        <f ca="1">IFERROR(AX84-AW84,0)</f>
        <v>0</v>
      </c>
      <c r="BB84" s="500">
        <f ca="1">IFERROR(IF(AW84&lt;0,-(BA84/AW84),BA84/AW84),0)</f>
        <v>0</v>
      </c>
    </row>
    <row r="85" spans="3:54" ht="10.15" x14ac:dyDescent="0.3">
      <c r="C85" s="451" t="s">
        <v>38</v>
      </c>
      <c r="D85" s="451" t="s">
        <v>76</v>
      </c>
      <c r="E85" s="451"/>
      <c r="F85" s="451"/>
      <c r="G85" s="451"/>
      <c r="H85" s="451"/>
      <c r="I85" s="451"/>
      <c r="J85" s="452">
        <v>0</v>
      </c>
      <c r="K85" s="452">
        <v>0</v>
      </c>
      <c r="L85" s="452">
        <v>0</v>
      </c>
      <c r="M85" s="452">
        <v>0</v>
      </c>
      <c r="N85" s="452">
        <v>0</v>
      </c>
      <c r="O85" s="452">
        <v>0</v>
      </c>
      <c r="P85" s="452">
        <v>0</v>
      </c>
      <c r="Q85" s="452">
        <v>0</v>
      </c>
      <c r="R85" s="452">
        <v>0</v>
      </c>
      <c r="S85" s="452">
        <v>0</v>
      </c>
      <c r="T85" s="452">
        <v>0</v>
      </c>
      <c r="U85" s="452">
        <v>0</v>
      </c>
      <c r="V85" s="452">
        <v>0</v>
      </c>
      <c r="W85" s="452">
        <v>0</v>
      </c>
      <c r="X85" s="452">
        <v>0</v>
      </c>
      <c r="Y85" s="452">
        <v>0</v>
      </c>
      <c r="Z85" s="452">
        <v>0</v>
      </c>
      <c r="AA85" s="452">
        <v>0</v>
      </c>
      <c r="AB85" s="232">
        <v>0</v>
      </c>
      <c r="AC85" s="232">
        <v>0</v>
      </c>
      <c r="AD85" s="232">
        <v>0</v>
      </c>
      <c r="AE85" s="232">
        <v>0</v>
      </c>
      <c r="AF85" s="232">
        <v>0</v>
      </c>
      <c r="AG85" s="451"/>
      <c r="AH85" s="451"/>
      <c r="AI85" s="495">
        <f ca="1">IFERROR(OFFSET(AI85,0,-3)-OFFSET(AI85,0,-4),0)</f>
        <v>0</v>
      </c>
      <c r="AJ85" s="496">
        <f ca="1">IFERROR(IF(OFFSET(AI85,0,-4)&lt;0,-(AI85/OFFSET(AI85,0,-4)),AI85/OFFSET(AI85,0,-4)),0)</f>
        <v>0</v>
      </c>
      <c r="AK85" s="451"/>
      <c r="AL85" s="451"/>
      <c r="AM85" s="496">
        <f t="shared" ca="1" si="94"/>
        <v>0</v>
      </c>
      <c r="AN85" s="496">
        <f t="shared" ca="1" si="94"/>
        <v>0</v>
      </c>
      <c r="AO85" s="496">
        <f t="shared" ca="1" si="94"/>
        <v>0</v>
      </c>
      <c r="AP85" s="451"/>
      <c r="AQ85" s="451"/>
      <c r="AR85" s="497">
        <f ca="1">IFERROR(AO85-AN85,0)</f>
        <v>0</v>
      </c>
      <c r="AS85" s="498">
        <f ca="1">IFERROR(IF(AN85&lt;0,-(AR85/AN85),AR85/AN85),0)</f>
        <v>0</v>
      </c>
      <c r="AT85" s="451"/>
      <c r="AU85" s="451"/>
      <c r="AV85" s="468">
        <f t="shared" ca="1" si="95"/>
        <v>0</v>
      </c>
      <c r="AW85" s="468">
        <f t="shared" ca="1" si="95"/>
        <v>0</v>
      </c>
      <c r="AX85" s="468">
        <f t="shared" ca="1" si="95"/>
        <v>0</v>
      </c>
      <c r="AY85" s="451"/>
      <c r="AZ85" s="451"/>
      <c r="BA85" s="499">
        <f ca="1">IFERROR(AX85-AW85,0)</f>
        <v>0</v>
      </c>
      <c r="BB85" s="500">
        <f ca="1">IFERROR(IF(AW85&lt;0,-(BA85/AW85),BA85/AW85),0)</f>
        <v>0</v>
      </c>
    </row>
    <row r="86" spans="3:54" ht="10.15" x14ac:dyDescent="0.3">
      <c r="C86" s="566" t="s">
        <v>22</v>
      </c>
      <c r="D86" s="566" t="s">
        <v>77</v>
      </c>
      <c r="E86" s="566"/>
      <c r="F86" s="567"/>
      <c r="G86" s="566"/>
      <c r="H86" s="566"/>
      <c r="I86" s="566"/>
      <c r="J86" s="568">
        <f>SUM(J82,J84:J85)</f>
        <v>0</v>
      </c>
      <c r="K86" s="568">
        <f t="shared" ref="K86:AB86" si="96">SUM(K82,K84:K85)</f>
        <v>0</v>
      </c>
      <c r="L86" s="568">
        <f t="shared" si="96"/>
        <v>0</v>
      </c>
      <c r="M86" s="568">
        <f t="shared" si="96"/>
        <v>0</v>
      </c>
      <c r="N86" s="568">
        <f t="shared" si="96"/>
        <v>0</v>
      </c>
      <c r="O86" s="568">
        <f t="shared" si="96"/>
        <v>0</v>
      </c>
      <c r="P86" s="568">
        <f t="shared" si="96"/>
        <v>0</v>
      </c>
      <c r="Q86" s="568">
        <f t="shared" si="96"/>
        <v>0</v>
      </c>
      <c r="R86" s="568">
        <f t="shared" si="96"/>
        <v>0</v>
      </c>
      <c r="S86" s="568">
        <f t="shared" si="96"/>
        <v>0</v>
      </c>
      <c r="T86" s="568">
        <f t="shared" si="96"/>
        <v>0</v>
      </c>
      <c r="U86" s="568">
        <f t="shared" si="96"/>
        <v>0</v>
      </c>
      <c r="V86" s="568">
        <f t="shared" si="96"/>
        <v>0</v>
      </c>
      <c r="W86" s="568">
        <f t="shared" si="96"/>
        <v>0</v>
      </c>
      <c r="X86" s="568">
        <f t="shared" si="96"/>
        <v>0</v>
      </c>
      <c r="Y86" s="568">
        <f t="shared" si="96"/>
        <v>0</v>
      </c>
      <c r="Z86" s="568">
        <f t="shared" si="96"/>
        <v>0</v>
      </c>
      <c r="AA86" s="568">
        <f t="shared" si="96"/>
        <v>0</v>
      </c>
      <c r="AB86" s="349">
        <f t="shared" si="96"/>
        <v>-0.16331861493702238</v>
      </c>
      <c r="AC86" s="349">
        <f t="shared" ref="AC86:AD86" si="97">SUM(AC82,AC84:AC85)</f>
        <v>0.45332076391444637</v>
      </c>
      <c r="AD86" s="349">
        <f t="shared" si="97"/>
        <v>-0.39452958278510925</v>
      </c>
      <c r="AE86" s="349">
        <f t="shared" ref="AE86:AF86" si="98">SUM(AE82,AE84:AE85)</f>
        <v>-9.6264294108200421E-2</v>
      </c>
      <c r="AF86" s="349">
        <f t="shared" si="98"/>
        <v>0</v>
      </c>
      <c r="AG86" s="451"/>
      <c r="AH86" s="451"/>
      <c r="AI86" s="569">
        <f ca="1">IFERROR(OFFSET(AI86,0,-3)-OFFSET(AI86,0,-4),0)</f>
        <v>9.6264294108200421E-2</v>
      </c>
      <c r="AJ86" s="570">
        <f ca="1">IFERROR(IF(OFFSET(AI86,0,-4)&lt;0,-(AI86/OFFSET(AI86,0,-4)),AI86/OFFSET(AI86,0,-4)),0)</f>
        <v>1</v>
      </c>
      <c r="AK86" s="451"/>
      <c r="AL86" s="451"/>
      <c r="AM86" s="570">
        <f t="shared" ca="1" si="94"/>
        <v>-0.34644632372699213</v>
      </c>
      <c r="AN86" s="570">
        <f t="shared" ca="1" si="94"/>
        <v>-0.58080748329874188</v>
      </c>
      <c r="AO86" s="570">
        <f t="shared" ca="1" si="94"/>
        <v>0</v>
      </c>
      <c r="AP86" s="451"/>
      <c r="AQ86" s="451"/>
      <c r="AR86" s="571">
        <f ca="1">IFERROR(AO86-AN86,0)</f>
        <v>0.58080748329874188</v>
      </c>
      <c r="AS86" s="572">
        <f ca="1">IFERROR(IF(AN86&lt;0,-(AR86/AN86),AR86/AN86),0)</f>
        <v>1</v>
      </c>
      <c r="AT86" s="451"/>
      <c r="AU86" s="451"/>
      <c r="AV86" s="573">
        <f t="shared" ca="1" si="95"/>
        <v>-3687.1923624776564</v>
      </c>
      <c r="AW86" s="573">
        <f t="shared" ca="1" si="95"/>
        <v>-4011.0122545083505</v>
      </c>
      <c r="AX86" s="573">
        <f t="shared" ca="1" si="95"/>
        <v>0</v>
      </c>
      <c r="AY86" s="451"/>
      <c r="AZ86" s="451"/>
      <c r="BA86" s="574">
        <f ca="1">IFERROR(AX86-AW86,0)</f>
        <v>4011.0122545083505</v>
      </c>
      <c r="BB86" s="575">
        <f ca="1">IFERROR(IF(AW86&lt;0,-(BA86/AW86),BA86/AW86),0)</f>
        <v>1</v>
      </c>
    </row>
    <row r="87" spans="3:54" ht="10.15" x14ac:dyDescent="0.3">
      <c r="C87" s="576"/>
      <c r="D87" s="577" t="s">
        <v>78</v>
      </c>
      <c r="E87" s="577"/>
      <c r="F87" s="577"/>
      <c r="G87" s="577"/>
      <c r="H87" s="577"/>
      <c r="I87" s="577"/>
      <c r="J87" s="579">
        <f>IFERROR(J86/J$42,0)</f>
        <v>0</v>
      </c>
      <c r="K87" s="579">
        <f t="shared" ref="K87:AB87" si="99">IFERROR(K86/K$42,0)</f>
        <v>0</v>
      </c>
      <c r="L87" s="579">
        <f t="shared" si="99"/>
        <v>0</v>
      </c>
      <c r="M87" s="579">
        <f t="shared" si="99"/>
        <v>0</v>
      </c>
      <c r="N87" s="579">
        <f t="shared" si="99"/>
        <v>0</v>
      </c>
      <c r="O87" s="579">
        <f t="shared" si="99"/>
        <v>0</v>
      </c>
      <c r="P87" s="579">
        <f t="shared" si="99"/>
        <v>0</v>
      </c>
      <c r="Q87" s="579">
        <f t="shared" si="99"/>
        <v>0</v>
      </c>
      <c r="R87" s="579">
        <f t="shared" si="99"/>
        <v>0</v>
      </c>
      <c r="S87" s="579">
        <f t="shared" si="99"/>
        <v>0</v>
      </c>
      <c r="T87" s="579">
        <f t="shared" si="99"/>
        <v>0</v>
      </c>
      <c r="U87" s="579">
        <f t="shared" si="99"/>
        <v>0</v>
      </c>
      <c r="V87" s="579">
        <f t="shared" si="99"/>
        <v>0</v>
      </c>
      <c r="W87" s="579">
        <f t="shared" si="99"/>
        <v>0</v>
      </c>
      <c r="X87" s="579">
        <f t="shared" si="99"/>
        <v>0</v>
      </c>
      <c r="Y87" s="579">
        <f t="shared" si="99"/>
        <v>0</v>
      </c>
      <c r="Z87" s="579">
        <f t="shared" si="99"/>
        <v>0</v>
      </c>
      <c r="AA87" s="579">
        <f t="shared" si="99"/>
        <v>0</v>
      </c>
      <c r="AB87" s="360">
        <f t="shared" si="99"/>
        <v>-0.15076042095596967</v>
      </c>
      <c r="AC87" s="360">
        <f t="shared" ref="AC87:AD87" si="100">IFERROR(AC86/AC$42,0)</f>
        <v>3.5125329261904774</v>
      </c>
      <c r="AD87" s="360">
        <f t="shared" si="100"/>
        <v>-0.34644632372699213</v>
      </c>
      <c r="AE87" s="360">
        <f t="shared" ref="AE87:AF87" si="101">IFERROR(AE86/AE$42,0)</f>
        <v>-0.58080748329874188</v>
      </c>
      <c r="AF87" s="360">
        <f t="shared" si="101"/>
        <v>0</v>
      </c>
      <c r="AG87" s="451"/>
      <c r="AH87" s="451"/>
      <c r="AI87" s="580"/>
      <c r="AJ87" s="581"/>
      <c r="AK87" s="451"/>
      <c r="AL87" s="451"/>
      <c r="AM87" s="581"/>
      <c r="AN87" s="581"/>
      <c r="AO87" s="581"/>
      <c r="AP87" s="451"/>
      <c r="AQ87" s="451"/>
      <c r="AR87" s="582"/>
      <c r="AS87" s="583"/>
      <c r="AT87" s="451"/>
      <c r="AU87" s="451"/>
      <c r="AV87" s="584"/>
      <c r="AW87" s="584"/>
      <c r="AX87" s="584"/>
      <c r="AY87" s="451"/>
      <c r="AZ87" s="451"/>
      <c r="BA87" s="585"/>
      <c r="BB87" s="586"/>
    </row>
    <row r="88" spans="3:54" ht="10.15" x14ac:dyDescent="0.3">
      <c r="C88" s="451" t="s">
        <v>38</v>
      </c>
      <c r="D88" s="451" t="s">
        <v>79</v>
      </c>
      <c r="E88" s="451"/>
      <c r="F88" s="451"/>
      <c r="G88" s="451"/>
      <c r="H88" s="451"/>
      <c r="I88" s="451"/>
      <c r="J88" s="452">
        <v>0</v>
      </c>
      <c r="K88" s="452">
        <v>0</v>
      </c>
      <c r="L88" s="452">
        <v>0</v>
      </c>
      <c r="M88" s="452">
        <v>0</v>
      </c>
      <c r="N88" s="452">
        <v>0</v>
      </c>
      <c r="O88" s="452">
        <v>0</v>
      </c>
      <c r="P88" s="452">
        <v>0</v>
      </c>
      <c r="Q88" s="452">
        <v>0</v>
      </c>
      <c r="R88" s="452">
        <v>0</v>
      </c>
      <c r="S88" s="452">
        <v>0</v>
      </c>
      <c r="T88" s="452">
        <v>0</v>
      </c>
      <c r="U88" s="452">
        <v>0</v>
      </c>
      <c r="V88" s="452">
        <v>0</v>
      </c>
      <c r="W88" s="452">
        <v>0</v>
      </c>
      <c r="X88" s="452">
        <v>0</v>
      </c>
      <c r="Y88" s="452">
        <v>0</v>
      </c>
      <c r="Z88" s="452">
        <v>0</v>
      </c>
      <c r="AA88" s="452">
        <v>0</v>
      </c>
      <c r="AB88" s="232">
        <v>0</v>
      </c>
      <c r="AC88" s="232">
        <v>0</v>
      </c>
      <c r="AD88" s="232">
        <v>0</v>
      </c>
      <c r="AE88" s="232">
        <v>0</v>
      </c>
      <c r="AF88" s="232">
        <v>0</v>
      </c>
      <c r="AG88" s="451"/>
      <c r="AH88" s="451"/>
      <c r="AI88" s="495">
        <f ca="1">IFERROR(OFFSET(AI88,0,-3)-OFFSET(AI88,0,-4),0)</f>
        <v>0</v>
      </c>
      <c r="AJ88" s="496">
        <f ca="1">IFERROR(IF(OFFSET(AI88,0,-4)&lt;0,-(AI88/OFFSET(AI88,0,-4)),AI88/OFFSET(AI88,0,-4)),0)</f>
        <v>0</v>
      </c>
      <c r="AK88" s="451"/>
      <c r="AL88" s="451"/>
      <c r="AM88" s="496">
        <f t="shared" ref="AM88:AO89" ca="1" si="102">IFERROR(OFFSET(AM88,0,-9)/OFFSET(AM$42,0,-9),0)</f>
        <v>0</v>
      </c>
      <c r="AN88" s="496">
        <f t="shared" ca="1" si="102"/>
        <v>0</v>
      </c>
      <c r="AO88" s="496">
        <f t="shared" ca="1" si="102"/>
        <v>0</v>
      </c>
      <c r="AP88" s="451"/>
      <c r="AQ88" s="451"/>
      <c r="AR88" s="497">
        <f ca="1">IFERROR(AO88-AN88,0)</f>
        <v>0</v>
      </c>
      <c r="AS88" s="498">
        <f ca="1">IFERROR(IF(AN88&lt;0,-(AR88/AN88),AR88/AN88),0)</f>
        <v>0</v>
      </c>
      <c r="AT88" s="451"/>
      <c r="AU88" s="451"/>
      <c r="AV88" s="468">
        <f t="shared" ref="AV88:AX89" ca="1" si="103">IFERROR(OFFSET(AV88,0,-18)/AV$14*10^6,0)</f>
        <v>0</v>
      </c>
      <c r="AW88" s="468">
        <f t="shared" ca="1" si="103"/>
        <v>0</v>
      </c>
      <c r="AX88" s="468">
        <f t="shared" ca="1" si="103"/>
        <v>0</v>
      </c>
      <c r="AY88" s="451"/>
      <c r="AZ88" s="451"/>
      <c r="BA88" s="499">
        <f ca="1">IFERROR(AX88-AW88,0)</f>
        <v>0</v>
      </c>
      <c r="BB88" s="500">
        <f ca="1">IFERROR(IF(AW88&lt;0,-(BA88/AW88),BA88/AW88),0)</f>
        <v>0</v>
      </c>
    </row>
    <row r="89" spans="3:54" ht="10.15" x14ac:dyDescent="0.3">
      <c r="C89" s="589" t="s">
        <v>22</v>
      </c>
      <c r="D89" s="590" t="s">
        <v>80</v>
      </c>
      <c r="E89" s="590"/>
      <c r="F89" s="590"/>
      <c r="G89" s="590"/>
      <c r="H89" s="590"/>
      <c r="I89" s="590"/>
      <c r="J89" s="591">
        <f>SUM(J86,J88)</f>
        <v>0</v>
      </c>
      <c r="K89" s="591">
        <f t="shared" ref="K89:AB89" si="104">SUM(K86,K88)</f>
        <v>0</v>
      </c>
      <c r="L89" s="591">
        <f t="shared" si="104"/>
        <v>0</v>
      </c>
      <c r="M89" s="591">
        <f t="shared" si="104"/>
        <v>0</v>
      </c>
      <c r="N89" s="591">
        <f t="shared" si="104"/>
        <v>0</v>
      </c>
      <c r="O89" s="591">
        <f t="shared" si="104"/>
        <v>0</v>
      </c>
      <c r="P89" s="591">
        <f t="shared" si="104"/>
        <v>0</v>
      </c>
      <c r="Q89" s="591">
        <f t="shared" si="104"/>
        <v>0</v>
      </c>
      <c r="R89" s="591">
        <f t="shared" si="104"/>
        <v>0</v>
      </c>
      <c r="S89" s="591">
        <f t="shared" si="104"/>
        <v>0</v>
      </c>
      <c r="T89" s="591">
        <f t="shared" si="104"/>
        <v>0</v>
      </c>
      <c r="U89" s="591">
        <f t="shared" si="104"/>
        <v>0</v>
      </c>
      <c r="V89" s="591">
        <f t="shared" si="104"/>
        <v>0</v>
      </c>
      <c r="W89" s="591">
        <f t="shared" si="104"/>
        <v>0</v>
      </c>
      <c r="X89" s="591">
        <f t="shared" si="104"/>
        <v>0</v>
      </c>
      <c r="Y89" s="591">
        <f t="shared" si="104"/>
        <v>0</v>
      </c>
      <c r="Z89" s="591">
        <f t="shared" si="104"/>
        <v>0</v>
      </c>
      <c r="AA89" s="591">
        <f t="shared" si="104"/>
        <v>0</v>
      </c>
      <c r="AB89" s="372">
        <f t="shared" si="104"/>
        <v>-0.16331861493702238</v>
      </c>
      <c r="AC89" s="372">
        <f t="shared" ref="AC89:AD89" si="105">SUM(AC86,AC88)</f>
        <v>0.45332076391444637</v>
      </c>
      <c r="AD89" s="372">
        <f t="shared" si="105"/>
        <v>-0.39452958278510925</v>
      </c>
      <c r="AE89" s="372">
        <f t="shared" ref="AE89:AF89" si="106">SUM(AE86,AE88)</f>
        <v>-9.6264294108200421E-2</v>
      </c>
      <c r="AF89" s="372">
        <f t="shared" si="106"/>
        <v>0</v>
      </c>
      <c r="AG89" s="451"/>
      <c r="AH89" s="451"/>
      <c r="AI89" s="592">
        <f ca="1">IFERROR(OFFSET(AI89,0,-3)-OFFSET(AI89,0,-4),0)</f>
        <v>9.6264294108200421E-2</v>
      </c>
      <c r="AJ89" s="593">
        <f ca="1">IFERROR(IF(OFFSET(AI89,0,-4)&lt;0,-(AI89/OFFSET(AI89,0,-4)),AI89/OFFSET(AI89,0,-4)),0)</f>
        <v>1</v>
      </c>
      <c r="AK89" s="451"/>
      <c r="AL89" s="451"/>
      <c r="AM89" s="594">
        <f t="shared" ca="1" si="102"/>
        <v>-0.34644632372699213</v>
      </c>
      <c r="AN89" s="595">
        <f t="shared" ca="1" si="102"/>
        <v>-0.58080748329874188</v>
      </c>
      <c r="AO89" s="593">
        <f t="shared" ca="1" si="102"/>
        <v>0</v>
      </c>
      <c r="AP89" s="451"/>
      <c r="AQ89" s="451"/>
      <c r="AR89" s="596">
        <f ca="1">IFERROR(AO89-AN89,0)</f>
        <v>0.58080748329874188</v>
      </c>
      <c r="AS89" s="597">
        <f ca="1">IFERROR(IF(AN89&lt;0,-(AR89/AN89),AR89/AN89),0)</f>
        <v>1</v>
      </c>
      <c r="AT89" s="451"/>
      <c r="AU89" s="451"/>
      <c r="AV89" s="598">
        <f t="shared" ca="1" si="103"/>
        <v>-3687.1923624776564</v>
      </c>
      <c r="AW89" s="599">
        <f t="shared" ca="1" si="103"/>
        <v>-4011.0122545083505</v>
      </c>
      <c r="AX89" s="600">
        <f t="shared" ca="1" si="103"/>
        <v>0</v>
      </c>
      <c r="AY89" s="451"/>
      <c r="AZ89" s="451"/>
      <c r="BA89" s="601">
        <f ca="1">IFERROR(AX89-AW89,0)</f>
        <v>4011.0122545083505</v>
      </c>
      <c r="BB89" s="602">
        <f ca="1">IFERROR(IF(AW89&lt;0,-(BA89/AW89),BA89/AW89),0)</f>
        <v>1</v>
      </c>
    </row>
    <row r="90" spans="3:54" ht="10.15" x14ac:dyDescent="0.3">
      <c r="C90" s="603"/>
      <c r="D90" s="604" t="s">
        <v>81</v>
      </c>
      <c r="E90" s="605"/>
      <c r="F90" s="605"/>
      <c r="G90" s="605"/>
      <c r="H90" s="605"/>
      <c r="I90" s="605"/>
      <c r="J90" s="606">
        <f>IFERROR(J89/J$42,0)</f>
        <v>0</v>
      </c>
      <c r="K90" s="606">
        <f t="shared" ref="K90:AB90" si="107">IFERROR(K89/K$42,0)</f>
        <v>0</v>
      </c>
      <c r="L90" s="606">
        <f t="shared" si="107"/>
        <v>0</v>
      </c>
      <c r="M90" s="606">
        <f t="shared" si="107"/>
        <v>0</v>
      </c>
      <c r="N90" s="606">
        <f t="shared" si="107"/>
        <v>0</v>
      </c>
      <c r="O90" s="606">
        <f t="shared" si="107"/>
        <v>0</v>
      </c>
      <c r="P90" s="606">
        <f t="shared" si="107"/>
        <v>0</v>
      </c>
      <c r="Q90" s="606">
        <f t="shared" si="107"/>
        <v>0</v>
      </c>
      <c r="R90" s="606">
        <f t="shared" si="107"/>
        <v>0</v>
      </c>
      <c r="S90" s="606">
        <f t="shared" si="107"/>
        <v>0</v>
      </c>
      <c r="T90" s="606">
        <f t="shared" si="107"/>
        <v>0</v>
      </c>
      <c r="U90" s="606">
        <f t="shared" si="107"/>
        <v>0</v>
      </c>
      <c r="V90" s="606">
        <f t="shared" si="107"/>
        <v>0</v>
      </c>
      <c r="W90" s="606">
        <f t="shared" si="107"/>
        <v>0</v>
      </c>
      <c r="X90" s="606">
        <f t="shared" si="107"/>
        <v>0</v>
      </c>
      <c r="Y90" s="606">
        <f t="shared" si="107"/>
        <v>0</v>
      </c>
      <c r="Z90" s="606">
        <f t="shared" si="107"/>
        <v>0</v>
      </c>
      <c r="AA90" s="606">
        <f t="shared" si="107"/>
        <v>0</v>
      </c>
      <c r="AB90" s="387">
        <f t="shared" si="107"/>
        <v>-0.15076042095596967</v>
      </c>
      <c r="AC90" s="387">
        <f t="shared" ref="AC90:AD90" si="108">IFERROR(AC89/AC$42,0)</f>
        <v>3.5125329261904774</v>
      </c>
      <c r="AD90" s="387">
        <f t="shared" si="108"/>
        <v>-0.34644632372699213</v>
      </c>
      <c r="AE90" s="387">
        <f t="shared" ref="AE90:AF90" si="109">IFERROR(AE89/AE$42,0)</f>
        <v>-0.58080748329874188</v>
      </c>
      <c r="AF90" s="387">
        <f t="shared" si="109"/>
        <v>0</v>
      </c>
      <c r="AG90" s="451"/>
      <c r="AH90" s="451"/>
      <c r="AI90" s="607"/>
      <c r="AJ90" s="608"/>
      <c r="AK90" s="451"/>
      <c r="AL90" s="451"/>
      <c r="AM90" s="609"/>
      <c r="AN90" s="610"/>
      <c r="AO90" s="608"/>
      <c r="AP90" s="451"/>
      <c r="AQ90" s="451"/>
      <c r="AR90" s="611"/>
      <c r="AS90" s="612"/>
      <c r="AT90" s="451"/>
      <c r="AU90" s="451"/>
      <c r="AV90" s="613"/>
      <c r="AW90" s="614"/>
      <c r="AX90" s="615"/>
      <c r="AY90" s="451"/>
      <c r="AZ90" s="451"/>
      <c r="BA90" s="616"/>
      <c r="BB90" s="617"/>
    </row>
    <row r="91" spans="3:54" ht="10.15" x14ac:dyDescent="0.3">
      <c r="C91" s="451" t="s">
        <v>38</v>
      </c>
      <c r="D91" s="451" t="s">
        <v>82</v>
      </c>
      <c r="E91" s="451"/>
      <c r="F91" s="451"/>
      <c r="G91" s="451"/>
      <c r="H91" s="451"/>
      <c r="I91" s="451"/>
      <c r="J91" s="452">
        <v>0</v>
      </c>
      <c r="K91" s="452">
        <v>0</v>
      </c>
      <c r="L91" s="452">
        <v>0</v>
      </c>
      <c r="M91" s="452">
        <v>0</v>
      </c>
      <c r="N91" s="452">
        <v>0</v>
      </c>
      <c r="O91" s="452">
        <v>0</v>
      </c>
      <c r="P91" s="452">
        <v>0</v>
      </c>
      <c r="Q91" s="452">
        <v>0</v>
      </c>
      <c r="R91" s="452">
        <v>0</v>
      </c>
      <c r="S91" s="452">
        <v>0</v>
      </c>
      <c r="T91" s="452">
        <v>0</v>
      </c>
      <c r="U91" s="452">
        <v>0</v>
      </c>
      <c r="V91" s="452">
        <v>0</v>
      </c>
      <c r="W91" s="452">
        <v>0</v>
      </c>
      <c r="X91" s="452">
        <v>0</v>
      </c>
      <c r="Y91" s="452">
        <v>0</v>
      </c>
      <c r="Z91" s="452">
        <v>0</v>
      </c>
      <c r="AA91" s="452">
        <v>0</v>
      </c>
      <c r="AB91" s="232">
        <v>0</v>
      </c>
      <c r="AC91" s="232">
        <v>0</v>
      </c>
      <c r="AD91" s="232">
        <v>0</v>
      </c>
      <c r="AE91" s="232">
        <v>0</v>
      </c>
      <c r="AF91" s="232">
        <v>0</v>
      </c>
      <c r="AG91" s="451"/>
      <c r="AH91" s="451"/>
      <c r="AI91" s="495">
        <f ca="1">IFERROR(OFFSET(AI91,0,-3)-OFFSET(AI91,0,-4),0)</f>
        <v>0</v>
      </c>
      <c r="AJ91" s="496">
        <f ca="1">IFERROR(IF(OFFSET(AI91,0,-4)&lt;0,-(AI91/OFFSET(AI91,0,-4)),AI91/OFFSET(AI91,0,-4)),0)</f>
        <v>0</v>
      </c>
      <c r="AK91" s="451"/>
      <c r="AL91" s="451"/>
      <c r="AM91" s="496">
        <f t="shared" ref="AM91:AO95" ca="1" si="110">IFERROR(OFFSET(AM91,0,-9)/OFFSET(AM$42,0,-9),0)</f>
        <v>0</v>
      </c>
      <c r="AN91" s="496">
        <f t="shared" ca="1" si="110"/>
        <v>0</v>
      </c>
      <c r="AO91" s="496">
        <f t="shared" ca="1" si="110"/>
        <v>0</v>
      </c>
      <c r="AP91" s="451"/>
      <c r="AQ91" s="451"/>
      <c r="AR91" s="497">
        <f ca="1">IFERROR(AO91-AN91,0)</f>
        <v>0</v>
      </c>
      <c r="AS91" s="498">
        <f ca="1">IFERROR(IF(AN91&lt;0,-(AR91/AN91),AR91/AN91),0)</f>
        <v>0</v>
      </c>
      <c r="AT91" s="451"/>
      <c r="AU91" s="451"/>
      <c r="AV91" s="468">
        <f t="shared" ref="AV91:AX95" ca="1" si="111">IFERROR(OFFSET(AV91,0,-18)/AV$14*10^6,0)</f>
        <v>0</v>
      </c>
      <c r="AW91" s="468">
        <f t="shared" ca="1" si="111"/>
        <v>0</v>
      </c>
      <c r="AX91" s="468">
        <f t="shared" ca="1" si="111"/>
        <v>0</v>
      </c>
      <c r="AY91" s="451"/>
      <c r="AZ91" s="451"/>
      <c r="BA91" s="499">
        <f ca="1">IFERROR(AX91-AW91,0)</f>
        <v>0</v>
      </c>
      <c r="BB91" s="500">
        <f ca="1">IFERROR(IF(AW91&lt;0,-(BA91/AW91),BA91/AW91),0)</f>
        <v>0</v>
      </c>
    </row>
    <row r="92" spans="3:54" ht="10.15" x14ac:dyDescent="0.3">
      <c r="C92" s="451" t="s">
        <v>38</v>
      </c>
      <c r="D92" s="451" t="s">
        <v>83</v>
      </c>
      <c r="E92" s="451"/>
      <c r="F92" s="451"/>
      <c r="G92" s="451"/>
      <c r="H92" s="451"/>
      <c r="I92" s="451"/>
      <c r="J92" s="452">
        <v>0</v>
      </c>
      <c r="K92" s="452">
        <v>0</v>
      </c>
      <c r="L92" s="452">
        <v>0</v>
      </c>
      <c r="M92" s="452">
        <v>0</v>
      </c>
      <c r="N92" s="452">
        <v>0</v>
      </c>
      <c r="O92" s="452">
        <v>0</v>
      </c>
      <c r="P92" s="452">
        <v>0</v>
      </c>
      <c r="Q92" s="452">
        <v>0</v>
      </c>
      <c r="R92" s="452">
        <v>0</v>
      </c>
      <c r="S92" s="452">
        <v>0</v>
      </c>
      <c r="T92" s="452">
        <v>0</v>
      </c>
      <c r="U92" s="452">
        <v>0</v>
      </c>
      <c r="V92" s="452">
        <v>0</v>
      </c>
      <c r="W92" s="452">
        <v>0</v>
      </c>
      <c r="X92" s="452">
        <v>0</v>
      </c>
      <c r="Y92" s="452">
        <v>0</v>
      </c>
      <c r="Z92" s="452">
        <v>0</v>
      </c>
      <c r="AA92" s="452">
        <v>0</v>
      </c>
      <c r="AB92" s="232">
        <v>0</v>
      </c>
      <c r="AC92" s="232">
        <v>0</v>
      </c>
      <c r="AD92" s="232">
        <v>0</v>
      </c>
      <c r="AE92" s="232">
        <v>0</v>
      </c>
      <c r="AF92" s="232">
        <v>0</v>
      </c>
      <c r="AG92" s="451"/>
      <c r="AH92" s="451"/>
      <c r="AI92" s="495">
        <f ca="1">IFERROR(OFFSET(AI92,0,-3)-OFFSET(AI92,0,-4),0)</f>
        <v>0</v>
      </c>
      <c r="AJ92" s="496">
        <f ca="1">IFERROR(IF(OFFSET(AI92,0,-4)&lt;0,-(AI92/OFFSET(AI92,0,-4)),AI92/OFFSET(AI92,0,-4)),0)</f>
        <v>0</v>
      </c>
      <c r="AK92" s="451"/>
      <c r="AL92" s="451"/>
      <c r="AM92" s="496">
        <f t="shared" ca="1" si="110"/>
        <v>0</v>
      </c>
      <c r="AN92" s="496">
        <f t="shared" ca="1" si="110"/>
        <v>0</v>
      </c>
      <c r="AO92" s="496">
        <f t="shared" ca="1" si="110"/>
        <v>0</v>
      </c>
      <c r="AP92" s="451"/>
      <c r="AQ92" s="451"/>
      <c r="AR92" s="497">
        <f ca="1">IFERROR(AO92-AN92,0)</f>
        <v>0</v>
      </c>
      <c r="AS92" s="498">
        <f ca="1">IFERROR(IF(AN92&lt;0,-(AR92/AN92),AR92/AN92),0)</f>
        <v>0</v>
      </c>
      <c r="AT92" s="451"/>
      <c r="AU92" s="451"/>
      <c r="AV92" s="468">
        <f t="shared" ca="1" si="111"/>
        <v>0</v>
      </c>
      <c r="AW92" s="468">
        <f t="shared" ca="1" si="111"/>
        <v>0</v>
      </c>
      <c r="AX92" s="468">
        <f t="shared" ca="1" si="111"/>
        <v>0</v>
      </c>
      <c r="AY92" s="451"/>
      <c r="AZ92" s="451"/>
      <c r="BA92" s="499">
        <f ca="1">IFERROR(AX92-AW92,0)</f>
        <v>0</v>
      </c>
      <c r="BB92" s="500">
        <f ca="1">IFERROR(IF(AW92&lt;0,-(BA92/AW92),BA92/AW92),0)</f>
        <v>0</v>
      </c>
    </row>
    <row r="93" spans="3:54" ht="10.15" x14ac:dyDescent="0.3">
      <c r="C93" s="451" t="s">
        <v>38</v>
      </c>
      <c r="D93" s="451" t="s">
        <v>84</v>
      </c>
      <c r="E93" s="451"/>
      <c r="F93" s="451"/>
      <c r="G93" s="451"/>
      <c r="H93" s="451"/>
      <c r="I93" s="501"/>
      <c r="J93" s="452">
        <v>0</v>
      </c>
      <c r="K93" s="452">
        <v>0</v>
      </c>
      <c r="L93" s="452">
        <v>0</v>
      </c>
      <c r="M93" s="452">
        <v>0</v>
      </c>
      <c r="N93" s="452">
        <v>0</v>
      </c>
      <c r="O93" s="452">
        <v>0</v>
      </c>
      <c r="P93" s="452">
        <v>0</v>
      </c>
      <c r="Q93" s="452">
        <v>0</v>
      </c>
      <c r="R93" s="452">
        <v>0</v>
      </c>
      <c r="S93" s="452">
        <v>0</v>
      </c>
      <c r="T93" s="452">
        <v>0</v>
      </c>
      <c r="U93" s="452">
        <v>0</v>
      </c>
      <c r="V93" s="452">
        <v>0</v>
      </c>
      <c r="W93" s="452">
        <v>0</v>
      </c>
      <c r="X93" s="452">
        <v>0</v>
      </c>
      <c r="Y93" s="452">
        <v>0</v>
      </c>
      <c r="Z93" s="452">
        <v>0</v>
      </c>
      <c r="AA93" s="452">
        <v>0</v>
      </c>
      <c r="AB93" s="232">
        <v>0</v>
      </c>
      <c r="AC93" s="232">
        <v>0</v>
      </c>
      <c r="AD93" s="232">
        <v>0</v>
      </c>
      <c r="AE93" s="232">
        <v>0</v>
      </c>
      <c r="AF93" s="232">
        <v>0</v>
      </c>
      <c r="AG93" s="451"/>
      <c r="AH93" s="451"/>
      <c r="AI93" s="495">
        <f ca="1">IFERROR(OFFSET(AI93,0,-3)-OFFSET(AI93,0,-4),0)</f>
        <v>0</v>
      </c>
      <c r="AJ93" s="496">
        <f ca="1">IFERROR(IF(OFFSET(AI93,0,-4)&lt;0,-(AI93/OFFSET(AI93,0,-4)),AI93/OFFSET(AI93,0,-4)),0)</f>
        <v>0</v>
      </c>
      <c r="AK93" s="451"/>
      <c r="AL93" s="451"/>
      <c r="AM93" s="496">
        <f t="shared" ca="1" si="110"/>
        <v>0</v>
      </c>
      <c r="AN93" s="496">
        <f t="shared" ca="1" si="110"/>
        <v>0</v>
      </c>
      <c r="AO93" s="496">
        <f t="shared" ca="1" si="110"/>
        <v>0</v>
      </c>
      <c r="AP93" s="451"/>
      <c r="AQ93" s="451"/>
      <c r="AR93" s="497">
        <f ca="1">IFERROR(AO93-AN93,0)</f>
        <v>0</v>
      </c>
      <c r="AS93" s="498">
        <f ca="1">IFERROR(IF(AN93&lt;0,-(AR93/AN93),AR93/AN93),0)</f>
        <v>0</v>
      </c>
      <c r="AT93" s="451"/>
      <c r="AU93" s="451"/>
      <c r="AV93" s="468">
        <f t="shared" ca="1" si="111"/>
        <v>0</v>
      </c>
      <c r="AW93" s="468">
        <f t="shared" ca="1" si="111"/>
        <v>0</v>
      </c>
      <c r="AX93" s="468">
        <f t="shared" ca="1" si="111"/>
        <v>0</v>
      </c>
      <c r="AY93" s="451"/>
      <c r="AZ93" s="451"/>
      <c r="BA93" s="499">
        <f ca="1">IFERROR(AX93-AW93,0)</f>
        <v>0</v>
      </c>
      <c r="BB93" s="500">
        <f ca="1">IFERROR(IF(AW93&lt;0,-(BA93/AW93),BA93/AW93),0)</f>
        <v>0</v>
      </c>
    </row>
    <row r="94" spans="3:54" ht="10.15" x14ac:dyDescent="0.3">
      <c r="C94" s="451" t="s">
        <v>38</v>
      </c>
      <c r="D94" s="451" t="s">
        <v>85</v>
      </c>
      <c r="E94" s="451"/>
      <c r="F94" s="451"/>
      <c r="G94" s="451"/>
      <c r="H94" s="451"/>
      <c r="I94" s="451"/>
      <c r="J94" s="452">
        <v>0</v>
      </c>
      <c r="K94" s="452">
        <v>0</v>
      </c>
      <c r="L94" s="452">
        <v>0</v>
      </c>
      <c r="M94" s="452">
        <v>0</v>
      </c>
      <c r="N94" s="452">
        <v>0</v>
      </c>
      <c r="O94" s="452">
        <v>0</v>
      </c>
      <c r="P94" s="452">
        <v>0</v>
      </c>
      <c r="Q94" s="452">
        <v>0</v>
      </c>
      <c r="R94" s="452">
        <v>0</v>
      </c>
      <c r="S94" s="452">
        <v>0</v>
      </c>
      <c r="T94" s="452">
        <v>0</v>
      </c>
      <c r="U94" s="452">
        <v>0</v>
      </c>
      <c r="V94" s="452">
        <v>0</v>
      </c>
      <c r="W94" s="452">
        <v>0</v>
      </c>
      <c r="X94" s="452">
        <v>0</v>
      </c>
      <c r="Y94" s="452">
        <v>0</v>
      </c>
      <c r="Z94" s="452">
        <v>0</v>
      </c>
      <c r="AA94" s="452">
        <v>0</v>
      </c>
      <c r="AB94" s="232">
        <v>0</v>
      </c>
      <c r="AC94" s="232">
        <v>0</v>
      </c>
      <c r="AD94" s="232">
        <v>0</v>
      </c>
      <c r="AE94" s="232">
        <v>0</v>
      </c>
      <c r="AF94" s="232">
        <v>0</v>
      </c>
      <c r="AG94" s="451"/>
      <c r="AH94" s="451"/>
      <c r="AI94" s="495">
        <f ca="1">IFERROR(OFFSET(AI94,0,-3)-OFFSET(AI94,0,-4),0)</f>
        <v>0</v>
      </c>
      <c r="AJ94" s="496">
        <f ca="1">IFERROR(IF(OFFSET(AI94,0,-4)&lt;0,-(AI94/OFFSET(AI94,0,-4)),AI94/OFFSET(AI94,0,-4)),0)</f>
        <v>0</v>
      </c>
      <c r="AK94" s="451"/>
      <c r="AL94" s="451"/>
      <c r="AM94" s="496">
        <f t="shared" ca="1" si="110"/>
        <v>0</v>
      </c>
      <c r="AN94" s="496">
        <f t="shared" ca="1" si="110"/>
        <v>0</v>
      </c>
      <c r="AO94" s="496">
        <f t="shared" ca="1" si="110"/>
        <v>0</v>
      </c>
      <c r="AP94" s="451"/>
      <c r="AQ94" s="451"/>
      <c r="AR94" s="497">
        <f ca="1">IFERROR(AO94-AN94,0)</f>
        <v>0</v>
      </c>
      <c r="AS94" s="498">
        <f ca="1">IFERROR(IF(AN94&lt;0,-(AR94/AN94),AR94/AN94),0)</f>
        <v>0</v>
      </c>
      <c r="AT94" s="451"/>
      <c r="AU94" s="451"/>
      <c r="AV94" s="468">
        <f t="shared" ca="1" si="111"/>
        <v>0</v>
      </c>
      <c r="AW94" s="468">
        <f t="shared" ca="1" si="111"/>
        <v>0</v>
      </c>
      <c r="AX94" s="468">
        <f t="shared" ca="1" si="111"/>
        <v>0</v>
      </c>
      <c r="AY94" s="451"/>
      <c r="AZ94" s="451"/>
      <c r="BA94" s="499">
        <f ca="1">IFERROR(AX94-AW94,0)</f>
        <v>0</v>
      </c>
      <c r="BB94" s="500">
        <f ca="1">IFERROR(IF(AW94&lt;0,-(BA94/AW94),BA94/AW94),0)</f>
        <v>0</v>
      </c>
    </row>
    <row r="95" spans="3:54" ht="10.15" x14ac:dyDescent="0.3">
      <c r="C95" s="566" t="s">
        <v>22</v>
      </c>
      <c r="D95" s="566" t="s">
        <v>86</v>
      </c>
      <c r="E95" s="566"/>
      <c r="F95" s="567"/>
      <c r="G95" s="566"/>
      <c r="H95" s="566"/>
      <c r="I95" s="566"/>
      <c r="J95" s="568">
        <f>SUM(J89,J91:J94)</f>
        <v>0</v>
      </c>
      <c r="K95" s="568">
        <f t="shared" ref="K95:AB95" si="112">SUM(K89,K91:K94)</f>
        <v>0</v>
      </c>
      <c r="L95" s="568">
        <f t="shared" si="112"/>
        <v>0</v>
      </c>
      <c r="M95" s="568">
        <f t="shared" si="112"/>
        <v>0</v>
      </c>
      <c r="N95" s="568">
        <f t="shared" si="112"/>
        <v>0</v>
      </c>
      <c r="O95" s="568">
        <f t="shared" si="112"/>
        <v>0</v>
      </c>
      <c r="P95" s="568">
        <f t="shared" si="112"/>
        <v>0</v>
      </c>
      <c r="Q95" s="568">
        <f t="shared" si="112"/>
        <v>0</v>
      </c>
      <c r="R95" s="568">
        <f t="shared" si="112"/>
        <v>0</v>
      </c>
      <c r="S95" s="568">
        <f t="shared" si="112"/>
        <v>0</v>
      </c>
      <c r="T95" s="568">
        <f t="shared" si="112"/>
        <v>0</v>
      </c>
      <c r="U95" s="568">
        <f t="shared" si="112"/>
        <v>0</v>
      </c>
      <c r="V95" s="568">
        <f t="shared" si="112"/>
        <v>0</v>
      </c>
      <c r="W95" s="568">
        <f t="shared" si="112"/>
        <v>0</v>
      </c>
      <c r="X95" s="568">
        <f t="shared" si="112"/>
        <v>0</v>
      </c>
      <c r="Y95" s="568">
        <f t="shared" si="112"/>
        <v>0</v>
      </c>
      <c r="Z95" s="568">
        <f t="shared" si="112"/>
        <v>0</v>
      </c>
      <c r="AA95" s="568">
        <f t="shared" si="112"/>
        <v>0</v>
      </c>
      <c r="AB95" s="349">
        <f t="shared" si="112"/>
        <v>-0.16331861493702238</v>
      </c>
      <c r="AC95" s="349">
        <f t="shared" ref="AC95:AD95" si="113">SUM(AC89,AC91:AC94)</f>
        <v>0.45332076391444637</v>
      </c>
      <c r="AD95" s="349">
        <f t="shared" si="113"/>
        <v>-0.39452958278510925</v>
      </c>
      <c r="AE95" s="349">
        <f t="shared" ref="AE95:AF95" si="114">SUM(AE89,AE91:AE94)</f>
        <v>-9.6264294108200421E-2</v>
      </c>
      <c r="AF95" s="349">
        <f t="shared" si="114"/>
        <v>0</v>
      </c>
      <c r="AG95" s="451"/>
      <c r="AH95" s="451"/>
      <c r="AI95" s="569">
        <f ca="1">IFERROR(OFFSET(AI95,0,-3)-OFFSET(AI95,0,-4),0)</f>
        <v>9.6264294108200421E-2</v>
      </c>
      <c r="AJ95" s="570">
        <f ca="1">IFERROR(IF(OFFSET(AI95,0,-4)&lt;0,-(AI95/OFFSET(AI95,0,-4)),AI95/OFFSET(AI95,0,-4)),0)</f>
        <v>1</v>
      </c>
      <c r="AK95" s="451"/>
      <c r="AL95" s="451"/>
      <c r="AM95" s="570">
        <f t="shared" ca="1" si="110"/>
        <v>-0.34644632372699213</v>
      </c>
      <c r="AN95" s="570">
        <f t="shared" ca="1" si="110"/>
        <v>-0.58080748329874188</v>
      </c>
      <c r="AO95" s="570">
        <f t="shared" ca="1" si="110"/>
        <v>0</v>
      </c>
      <c r="AP95" s="451"/>
      <c r="AQ95" s="451"/>
      <c r="AR95" s="571">
        <f ca="1">IFERROR(AO95-AN95,0)</f>
        <v>0.58080748329874188</v>
      </c>
      <c r="AS95" s="572">
        <f ca="1">IFERROR(IF(AN95&lt;0,-(AR95/AN95),AR95/AN95),0)</f>
        <v>1</v>
      </c>
      <c r="AT95" s="451"/>
      <c r="AU95" s="451"/>
      <c r="AV95" s="573">
        <f t="shared" ca="1" si="111"/>
        <v>-3687.1923624776564</v>
      </c>
      <c r="AW95" s="573">
        <f t="shared" ca="1" si="111"/>
        <v>-4011.0122545083505</v>
      </c>
      <c r="AX95" s="573">
        <f t="shared" ca="1" si="111"/>
        <v>0</v>
      </c>
      <c r="AY95" s="451"/>
      <c r="AZ95" s="451"/>
      <c r="BA95" s="574">
        <f ca="1">IFERROR(AX95-AW95,0)</f>
        <v>4011.0122545083505</v>
      </c>
      <c r="BB95" s="575">
        <f ca="1">IFERROR(IF(AW95&lt;0,-(BA95/AW95),BA95/AW95),0)</f>
        <v>1</v>
      </c>
    </row>
    <row r="96" spans="3:54" ht="10.15" x14ac:dyDescent="0.3">
      <c r="C96" s="576"/>
      <c r="D96" s="577" t="s">
        <v>87</v>
      </c>
      <c r="E96" s="577"/>
      <c r="F96" s="578"/>
      <c r="G96" s="577"/>
      <c r="H96" s="577"/>
      <c r="I96" s="577"/>
      <c r="J96" s="579">
        <f>IFERROR(J95/J$42,0)</f>
        <v>0</v>
      </c>
      <c r="K96" s="579">
        <f t="shared" ref="K96:AB96" si="115">IFERROR(K95/K$42,0)</f>
        <v>0</v>
      </c>
      <c r="L96" s="579">
        <f t="shared" si="115"/>
        <v>0</v>
      </c>
      <c r="M96" s="579">
        <f t="shared" si="115"/>
        <v>0</v>
      </c>
      <c r="N96" s="579">
        <f t="shared" si="115"/>
        <v>0</v>
      </c>
      <c r="O96" s="579">
        <f t="shared" si="115"/>
        <v>0</v>
      </c>
      <c r="P96" s="579">
        <f t="shared" si="115"/>
        <v>0</v>
      </c>
      <c r="Q96" s="579">
        <f t="shared" si="115"/>
        <v>0</v>
      </c>
      <c r="R96" s="579">
        <f t="shared" si="115"/>
        <v>0</v>
      </c>
      <c r="S96" s="579">
        <f t="shared" si="115"/>
        <v>0</v>
      </c>
      <c r="T96" s="579">
        <f t="shared" si="115"/>
        <v>0</v>
      </c>
      <c r="U96" s="579">
        <f t="shared" si="115"/>
        <v>0</v>
      </c>
      <c r="V96" s="579">
        <f t="shared" si="115"/>
        <v>0</v>
      </c>
      <c r="W96" s="579">
        <f t="shared" si="115"/>
        <v>0</v>
      </c>
      <c r="X96" s="579">
        <f t="shared" si="115"/>
        <v>0</v>
      </c>
      <c r="Y96" s="579">
        <f t="shared" si="115"/>
        <v>0</v>
      </c>
      <c r="Z96" s="579">
        <f t="shared" si="115"/>
        <v>0</v>
      </c>
      <c r="AA96" s="579">
        <f t="shared" si="115"/>
        <v>0</v>
      </c>
      <c r="AB96" s="360">
        <f t="shared" si="115"/>
        <v>-0.15076042095596967</v>
      </c>
      <c r="AC96" s="360">
        <f t="shared" ref="AC96:AD96" si="116">IFERROR(AC95/AC$42,0)</f>
        <v>3.5125329261904774</v>
      </c>
      <c r="AD96" s="360">
        <f t="shared" si="116"/>
        <v>-0.34644632372699213</v>
      </c>
      <c r="AE96" s="360">
        <f t="shared" ref="AE96:AF96" si="117">IFERROR(AE95/AE$42,0)</f>
        <v>-0.58080748329874188</v>
      </c>
      <c r="AF96" s="360">
        <f t="shared" si="117"/>
        <v>0</v>
      </c>
      <c r="AG96" s="451"/>
      <c r="AH96" s="451"/>
      <c r="AI96" s="580"/>
      <c r="AJ96" s="581"/>
      <c r="AK96" s="451"/>
      <c r="AL96" s="451"/>
      <c r="AM96" s="581"/>
      <c r="AN96" s="581"/>
      <c r="AO96" s="581"/>
      <c r="AP96" s="451"/>
      <c r="AQ96" s="451"/>
      <c r="AR96" s="582"/>
      <c r="AS96" s="583"/>
      <c r="AT96" s="451"/>
      <c r="AU96" s="451"/>
      <c r="AV96" s="584"/>
      <c r="AW96" s="584"/>
      <c r="AX96" s="584"/>
      <c r="AY96" s="451"/>
      <c r="AZ96" s="451"/>
      <c r="BA96" s="585"/>
      <c r="BB96" s="586"/>
    </row>
    <row r="97" spans="3:54" ht="10.15" x14ac:dyDescent="0.3">
      <c r="C97" s="451" t="s">
        <v>38</v>
      </c>
      <c r="D97" s="451" t="s">
        <v>88</v>
      </c>
      <c r="E97" s="451"/>
      <c r="F97" s="451"/>
      <c r="G97" s="451"/>
      <c r="H97" s="451"/>
      <c r="I97" s="451"/>
      <c r="J97" s="452">
        <v>0</v>
      </c>
      <c r="K97" s="452">
        <v>0</v>
      </c>
      <c r="L97" s="452">
        <v>0</v>
      </c>
      <c r="M97" s="452">
        <v>0</v>
      </c>
      <c r="N97" s="452">
        <v>0</v>
      </c>
      <c r="O97" s="452">
        <v>0</v>
      </c>
      <c r="P97" s="452">
        <v>0</v>
      </c>
      <c r="Q97" s="452">
        <v>0</v>
      </c>
      <c r="R97" s="452">
        <v>0</v>
      </c>
      <c r="S97" s="452">
        <v>0</v>
      </c>
      <c r="T97" s="452">
        <v>0</v>
      </c>
      <c r="U97" s="452">
        <v>0</v>
      </c>
      <c r="V97" s="452">
        <v>0</v>
      </c>
      <c r="W97" s="452">
        <v>0</v>
      </c>
      <c r="X97" s="452">
        <v>0</v>
      </c>
      <c r="Y97" s="452">
        <v>0</v>
      </c>
      <c r="Z97" s="452">
        <v>0</v>
      </c>
      <c r="AA97" s="452">
        <v>0</v>
      </c>
      <c r="AB97" s="232">
        <v>0</v>
      </c>
      <c r="AC97" s="232">
        <v>0</v>
      </c>
      <c r="AD97" s="232">
        <v>0</v>
      </c>
      <c r="AE97" s="232">
        <v>0</v>
      </c>
      <c r="AF97" s="232">
        <v>0</v>
      </c>
      <c r="AG97" s="451"/>
      <c r="AH97" s="451"/>
      <c r="AI97" s="495">
        <f ca="1">IFERROR(OFFSET(AI97,0,-3)-OFFSET(AI97,0,-4),0)</f>
        <v>0</v>
      </c>
      <c r="AJ97" s="496">
        <f ca="1">IFERROR(IF(OFFSET(AI97,0,-4)&lt;0,-(AI97/OFFSET(AI97,0,-4)),AI97/OFFSET(AI97,0,-4)),0)</f>
        <v>0</v>
      </c>
      <c r="AK97" s="451"/>
      <c r="AL97" s="451"/>
      <c r="AM97" s="496">
        <f t="shared" ref="AM97:AO98" ca="1" si="118">IFERROR(OFFSET(AM97,0,-9)/OFFSET(AM$42,0,-9),0)</f>
        <v>0</v>
      </c>
      <c r="AN97" s="496">
        <f t="shared" ca="1" si="118"/>
        <v>0</v>
      </c>
      <c r="AO97" s="496">
        <f t="shared" ca="1" si="118"/>
        <v>0</v>
      </c>
      <c r="AP97" s="451"/>
      <c r="AQ97" s="451"/>
      <c r="AR97" s="497">
        <f ca="1">IFERROR(AO97-AN97,0)</f>
        <v>0</v>
      </c>
      <c r="AS97" s="498">
        <f ca="1">IFERROR(IF(AN97&lt;0,-(AR97/AN97),AR97/AN97),0)</f>
        <v>0</v>
      </c>
      <c r="AT97" s="451"/>
      <c r="AU97" s="451"/>
      <c r="AV97" s="468">
        <f t="shared" ref="AV97:AX98" ca="1" si="119">IFERROR(OFFSET(AV97,0,-18)/AV$14*10^6,0)</f>
        <v>0</v>
      </c>
      <c r="AW97" s="468">
        <f t="shared" ca="1" si="119"/>
        <v>0</v>
      </c>
      <c r="AX97" s="468">
        <f t="shared" ca="1" si="119"/>
        <v>0</v>
      </c>
      <c r="AY97" s="451"/>
      <c r="AZ97" s="451"/>
      <c r="BA97" s="499">
        <f ca="1">IFERROR(AX97-AW97,0)</f>
        <v>0</v>
      </c>
      <c r="BB97" s="500">
        <f ca="1">IFERROR(IF(AW97&lt;0,-(BA97/AW97),BA97/AW97),0)</f>
        <v>0</v>
      </c>
    </row>
    <row r="98" spans="3:54" ht="10.15" x14ac:dyDescent="0.3">
      <c r="C98" s="566" t="s">
        <v>22</v>
      </c>
      <c r="D98" s="566" t="s">
        <v>89</v>
      </c>
      <c r="E98" s="566"/>
      <c r="F98" s="567"/>
      <c r="G98" s="566"/>
      <c r="H98" s="566"/>
      <c r="I98" s="566"/>
      <c r="J98" s="568">
        <f>SUM(J95,J97)</f>
        <v>0</v>
      </c>
      <c r="K98" s="568">
        <f t="shared" ref="K98:AB98" si="120">SUM(K95,K97)</f>
        <v>0</v>
      </c>
      <c r="L98" s="568">
        <f t="shared" si="120"/>
        <v>0</v>
      </c>
      <c r="M98" s="568">
        <f t="shared" si="120"/>
        <v>0</v>
      </c>
      <c r="N98" s="568">
        <f t="shared" si="120"/>
        <v>0</v>
      </c>
      <c r="O98" s="568">
        <f t="shared" si="120"/>
        <v>0</v>
      </c>
      <c r="P98" s="568">
        <f t="shared" si="120"/>
        <v>0</v>
      </c>
      <c r="Q98" s="568">
        <f t="shared" si="120"/>
        <v>0</v>
      </c>
      <c r="R98" s="568">
        <f t="shared" si="120"/>
        <v>0</v>
      </c>
      <c r="S98" s="568">
        <f t="shared" si="120"/>
        <v>0</v>
      </c>
      <c r="T98" s="568">
        <f t="shared" si="120"/>
        <v>0</v>
      </c>
      <c r="U98" s="568">
        <f t="shared" si="120"/>
        <v>0</v>
      </c>
      <c r="V98" s="568">
        <f t="shared" si="120"/>
        <v>0</v>
      </c>
      <c r="W98" s="568">
        <f t="shared" si="120"/>
        <v>0</v>
      </c>
      <c r="X98" s="568">
        <f t="shared" si="120"/>
        <v>0</v>
      </c>
      <c r="Y98" s="568">
        <f t="shared" si="120"/>
        <v>0</v>
      </c>
      <c r="Z98" s="568">
        <f t="shared" si="120"/>
        <v>0</v>
      </c>
      <c r="AA98" s="568">
        <f t="shared" si="120"/>
        <v>0</v>
      </c>
      <c r="AB98" s="349">
        <f t="shared" si="120"/>
        <v>-0.16331861493702238</v>
      </c>
      <c r="AC98" s="349">
        <f t="shared" ref="AC98:AD98" si="121">SUM(AC95,AC97)</f>
        <v>0.45332076391444637</v>
      </c>
      <c r="AD98" s="349">
        <f t="shared" si="121"/>
        <v>-0.39452958278510925</v>
      </c>
      <c r="AE98" s="349">
        <f t="shared" ref="AE98:AF98" si="122">SUM(AE95,AE97)</f>
        <v>-9.6264294108200421E-2</v>
      </c>
      <c r="AF98" s="349">
        <f t="shared" si="122"/>
        <v>0</v>
      </c>
      <c r="AG98" s="451"/>
      <c r="AH98" s="451"/>
      <c r="AI98" s="569">
        <f ca="1">IFERROR(OFFSET(AI98,0,-3)-OFFSET(AI98,0,-4),0)</f>
        <v>9.6264294108200421E-2</v>
      </c>
      <c r="AJ98" s="570">
        <f ca="1">IFERROR(IF(OFFSET(AI98,0,-4)&lt;0,-(AI98/OFFSET(AI98,0,-4)),AI98/OFFSET(AI98,0,-4)),0)</f>
        <v>1</v>
      </c>
      <c r="AK98" s="451"/>
      <c r="AL98" s="451"/>
      <c r="AM98" s="570">
        <f t="shared" ca="1" si="118"/>
        <v>-0.34644632372699213</v>
      </c>
      <c r="AN98" s="570">
        <f t="shared" ca="1" si="118"/>
        <v>-0.58080748329874188</v>
      </c>
      <c r="AO98" s="570">
        <f t="shared" ca="1" si="118"/>
        <v>0</v>
      </c>
      <c r="AP98" s="451"/>
      <c r="AQ98" s="451"/>
      <c r="AR98" s="571">
        <f ca="1">IFERROR(AO98-AN98,0)</f>
        <v>0.58080748329874188</v>
      </c>
      <c r="AS98" s="572">
        <f ca="1">IFERROR(IF(AN98&lt;0,-(AR98/AN98),AR98/AN98),0)</f>
        <v>1</v>
      </c>
      <c r="AT98" s="451"/>
      <c r="AU98" s="451"/>
      <c r="AV98" s="573">
        <f t="shared" ca="1" si="119"/>
        <v>-3687.1923624776564</v>
      </c>
      <c r="AW98" s="573">
        <f t="shared" ca="1" si="119"/>
        <v>-4011.0122545083505</v>
      </c>
      <c r="AX98" s="573">
        <f t="shared" ca="1" si="119"/>
        <v>0</v>
      </c>
      <c r="AY98" s="451"/>
      <c r="AZ98" s="451"/>
      <c r="BA98" s="574">
        <f ca="1">IFERROR(AX98-AW98,0)</f>
        <v>4011.0122545083505</v>
      </c>
      <c r="BB98" s="575">
        <f ca="1">IFERROR(IF(AW98&lt;0,-(BA98/AW98),BA98/AW98),0)</f>
        <v>1</v>
      </c>
    </row>
    <row r="99" spans="3:54" ht="10.15" x14ac:dyDescent="0.3">
      <c r="C99" s="576"/>
      <c r="D99" s="577" t="s">
        <v>90</v>
      </c>
      <c r="E99" s="577"/>
      <c r="F99" s="578"/>
      <c r="G99" s="577"/>
      <c r="H99" s="577"/>
      <c r="I99" s="577"/>
      <c r="J99" s="579">
        <f>IFERROR(J98/J$42,0)</f>
        <v>0</v>
      </c>
      <c r="K99" s="579">
        <f t="shared" ref="K99:AB99" si="123">IFERROR(K98/K$42,0)</f>
        <v>0</v>
      </c>
      <c r="L99" s="579">
        <f t="shared" si="123"/>
        <v>0</v>
      </c>
      <c r="M99" s="579">
        <f t="shared" si="123"/>
        <v>0</v>
      </c>
      <c r="N99" s="579">
        <f t="shared" si="123"/>
        <v>0</v>
      </c>
      <c r="O99" s="579">
        <f t="shared" si="123"/>
        <v>0</v>
      </c>
      <c r="P99" s="579">
        <f t="shared" si="123"/>
        <v>0</v>
      </c>
      <c r="Q99" s="579">
        <f t="shared" si="123"/>
        <v>0</v>
      </c>
      <c r="R99" s="579">
        <f t="shared" si="123"/>
        <v>0</v>
      </c>
      <c r="S99" s="579">
        <f t="shared" si="123"/>
        <v>0</v>
      </c>
      <c r="T99" s="579">
        <f t="shared" si="123"/>
        <v>0</v>
      </c>
      <c r="U99" s="579">
        <f t="shared" si="123"/>
        <v>0</v>
      </c>
      <c r="V99" s="579">
        <f t="shared" si="123"/>
        <v>0</v>
      </c>
      <c r="W99" s="579">
        <f t="shared" si="123"/>
        <v>0</v>
      </c>
      <c r="X99" s="579">
        <f t="shared" si="123"/>
        <v>0</v>
      </c>
      <c r="Y99" s="579">
        <f t="shared" si="123"/>
        <v>0</v>
      </c>
      <c r="Z99" s="579">
        <f t="shared" si="123"/>
        <v>0</v>
      </c>
      <c r="AA99" s="579">
        <f t="shared" si="123"/>
        <v>0</v>
      </c>
      <c r="AB99" s="360">
        <f t="shared" si="123"/>
        <v>-0.15076042095596967</v>
      </c>
      <c r="AC99" s="360">
        <f t="shared" ref="AC99:AD99" si="124">IFERROR(AC98/AC$42,0)</f>
        <v>3.5125329261904774</v>
      </c>
      <c r="AD99" s="360">
        <f t="shared" si="124"/>
        <v>-0.34644632372699213</v>
      </c>
      <c r="AE99" s="360">
        <f t="shared" ref="AE99:AF99" si="125">IFERROR(AE98/AE$42,0)</f>
        <v>-0.58080748329874188</v>
      </c>
      <c r="AF99" s="360">
        <f t="shared" si="125"/>
        <v>0</v>
      </c>
      <c r="AG99" s="451"/>
      <c r="AH99" s="451"/>
      <c r="AI99" s="580"/>
      <c r="AJ99" s="581"/>
      <c r="AK99" s="451"/>
      <c r="AL99" s="451"/>
      <c r="AM99" s="581"/>
      <c r="AN99" s="581"/>
      <c r="AO99" s="581"/>
      <c r="AP99" s="451"/>
      <c r="AQ99" s="451"/>
      <c r="AR99" s="582"/>
      <c r="AS99" s="583"/>
      <c r="AT99" s="451"/>
      <c r="AU99" s="451"/>
      <c r="AV99" s="584"/>
      <c r="AW99" s="584"/>
      <c r="AX99" s="584"/>
      <c r="AY99" s="451"/>
      <c r="AZ99" s="451"/>
      <c r="BA99" s="585"/>
      <c r="BB99" s="586"/>
    </row>
    <row r="100" spans="3:54" ht="10.15" x14ac:dyDescent="0.3">
      <c r="C100" s="451" t="s">
        <v>38</v>
      </c>
      <c r="D100" s="451" t="s">
        <v>91</v>
      </c>
      <c r="E100" s="451"/>
      <c r="F100" s="451"/>
      <c r="G100" s="451"/>
      <c r="H100" s="451"/>
      <c r="I100" s="451"/>
      <c r="J100" s="452">
        <v>0</v>
      </c>
      <c r="K100" s="452">
        <v>0</v>
      </c>
      <c r="L100" s="452">
        <v>0</v>
      </c>
      <c r="M100" s="452">
        <v>0</v>
      </c>
      <c r="N100" s="452">
        <v>0</v>
      </c>
      <c r="O100" s="452">
        <v>0</v>
      </c>
      <c r="P100" s="452">
        <v>0</v>
      </c>
      <c r="Q100" s="452">
        <v>0</v>
      </c>
      <c r="R100" s="452">
        <v>0</v>
      </c>
      <c r="S100" s="452">
        <v>0</v>
      </c>
      <c r="T100" s="452">
        <v>0</v>
      </c>
      <c r="U100" s="452">
        <v>0</v>
      </c>
      <c r="V100" s="452">
        <v>0</v>
      </c>
      <c r="W100" s="452">
        <v>0</v>
      </c>
      <c r="X100" s="452">
        <v>0</v>
      </c>
      <c r="Y100" s="452">
        <v>0</v>
      </c>
      <c r="Z100" s="452">
        <v>0</v>
      </c>
      <c r="AA100" s="452">
        <v>0</v>
      </c>
      <c r="AB100" s="232">
        <v>0</v>
      </c>
      <c r="AC100" s="232">
        <v>0</v>
      </c>
      <c r="AD100" s="232">
        <v>0</v>
      </c>
      <c r="AE100" s="232">
        <v>0</v>
      </c>
      <c r="AF100" s="232">
        <v>0</v>
      </c>
      <c r="AG100" s="451"/>
      <c r="AH100" s="451"/>
      <c r="AI100" s="495">
        <f ca="1">IFERROR(OFFSET(AI100,0,-3)-OFFSET(AI100,0,-4),0)</f>
        <v>0</v>
      </c>
      <c r="AJ100" s="496">
        <f ca="1">IFERROR(IF(OFFSET(AI100,0,-4)&lt;0,-(AI100/OFFSET(AI100,0,-4)),AI100/OFFSET(AI100,0,-4)),0)</f>
        <v>0</v>
      </c>
      <c r="AK100" s="451"/>
      <c r="AL100" s="451"/>
      <c r="AM100" s="496">
        <f t="shared" ref="AM100:AO102" ca="1" si="126">IFERROR(OFFSET(AM100,0,-9)/OFFSET(AM$42,0,-9),0)</f>
        <v>0</v>
      </c>
      <c r="AN100" s="496">
        <f t="shared" ca="1" si="126"/>
        <v>0</v>
      </c>
      <c r="AO100" s="496">
        <f t="shared" ca="1" si="126"/>
        <v>0</v>
      </c>
      <c r="AP100" s="451"/>
      <c r="AQ100" s="451"/>
      <c r="AR100" s="497">
        <f ca="1">IFERROR(AO100-AN100,0)</f>
        <v>0</v>
      </c>
      <c r="AS100" s="498">
        <f ca="1">IFERROR(IF(AN100&lt;0,-(AR100/AN100),AR100/AN100),0)</f>
        <v>0</v>
      </c>
      <c r="AT100" s="451"/>
      <c r="AU100" s="451"/>
      <c r="AV100" s="468">
        <f t="shared" ref="AV100:AX102" ca="1" si="127">IFERROR(OFFSET(AV100,0,-18)/AV$14*10^6,0)</f>
        <v>0</v>
      </c>
      <c r="AW100" s="468">
        <f t="shared" ca="1" si="127"/>
        <v>0</v>
      </c>
      <c r="AX100" s="468">
        <f t="shared" ca="1" si="127"/>
        <v>0</v>
      </c>
      <c r="AY100" s="451"/>
      <c r="AZ100" s="451"/>
      <c r="BA100" s="499">
        <f ca="1">IFERROR(AX100-AW100,0)</f>
        <v>0</v>
      </c>
      <c r="BB100" s="500">
        <f ca="1">IFERROR(IF(AW100&lt;0,-(BA100/AW100),BA100/AW100),0)</f>
        <v>0</v>
      </c>
    </row>
    <row r="101" spans="3:54" ht="10.15" x14ac:dyDescent="0.3">
      <c r="C101" s="451" t="s">
        <v>17</v>
      </c>
      <c r="D101" s="451" t="s">
        <v>92</v>
      </c>
      <c r="E101" s="451"/>
      <c r="F101" s="451"/>
      <c r="G101" s="451"/>
      <c r="H101" s="451"/>
      <c r="I101" s="451"/>
      <c r="J101" s="452">
        <v>0</v>
      </c>
      <c r="K101" s="452">
        <v>0</v>
      </c>
      <c r="L101" s="452">
        <v>0</v>
      </c>
      <c r="M101" s="452">
        <v>0</v>
      </c>
      <c r="N101" s="452">
        <v>0</v>
      </c>
      <c r="O101" s="452">
        <v>0</v>
      </c>
      <c r="P101" s="452">
        <v>0</v>
      </c>
      <c r="Q101" s="452">
        <v>0</v>
      </c>
      <c r="R101" s="452">
        <v>0</v>
      </c>
      <c r="S101" s="452">
        <v>0</v>
      </c>
      <c r="T101" s="452">
        <v>0</v>
      </c>
      <c r="U101" s="452">
        <v>0</v>
      </c>
      <c r="V101" s="452">
        <v>0</v>
      </c>
      <c r="W101" s="452">
        <v>0</v>
      </c>
      <c r="X101" s="452">
        <v>0</v>
      </c>
      <c r="Y101" s="452">
        <v>0</v>
      </c>
      <c r="Z101" s="452">
        <v>0</v>
      </c>
      <c r="AA101" s="452">
        <v>0</v>
      </c>
      <c r="AB101" s="232">
        <v>0</v>
      </c>
      <c r="AC101" s="232">
        <v>0</v>
      </c>
      <c r="AD101" s="232">
        <v>0</v>
      </c>
      <c r="AE101" s="232">
        <v>0</v>
      </c>
      <c r="AF101" s="232">
        <v>0</v>
      </c>
      <c r="AG101" s="451"/>
      <c r="AH101" s="451"/>
      <c r="AI101" s="495">
        <f ca="1">IFERROR(OFFSET(AI101,0,-3)-OFFSET(AI101,0,-4),0)</f>
        <v>0</v>
      </c>
      <c r="AJ101" s="496">
        <f ca="1">IFERROR(IF(OFFSET(AI101,0,-4)&lt;0,-(AI101/OFFSET(AI101,0,-4)),AI101/OFFSET(AI101,0,-4)),0)</f>
        <v>0</v>
      </c>
      <c r="AK101" s="451"/>
      <c r="AL101" s="451"/>
      <c r="AM101" s="496">
        <f t="shared" ca="1" si="126"/>
        <v>0</v>
      </c>
      <c r="AN101" s="496">
        <f t="shared" ca="1" si="126"/>
        <v>0</v>
      </c>
      <c r="AO101" s="496">
        <f t="shared" ca="1" si="126"/>
        <v>0</v>
      </c>
      <c r="AP101" s="451"/>
      <c r="AQ101" s="451"/>
      <c r="AR101" s="497">
        <f ca="1">IFERROR(AO101-AN101,0)</f>
        <v>0</v>
      </c>
      <c r="AS101" s="498">
        <f ca="1">IFERROR(IF(AN101&lt;0,-(AR101/AN101),AR101/AN101),0)</f>
        <v>0</v>
      </c>
      <c r="AT101" s="451"/>
      <c r="AU101" s="451"/>
      <c r="AV101" s="468">
        <f t="shared" ca="1" si="127"/>
        <v>0</v>
      </c>
      <c r="AW101" s="468">
        <f t="shared" ca="1" si="127"/>
        <v>0</v>
      </c>
      <c r="AX101" s="468">
        <f t="shared" ca="1" si="127"/>
        <v>0</v>
      </c>
      <c r="AY101" s="451"/>
      <c r="AZ101" s="451"/>
      <c r="BA101" s="499">
        <f ca="1">IFERROR(AX101-AW101,0)</f>
        <v>0</v>
      </c>
      <c r="BB101" s="500">
        <f ca="1">IFERROR(IF(AW101&lt;0,-(BA101/AW101),BA101/AW101),0)</f>
        <v>0</v>
      </c>
    </row>
    <row r="102" spans="3:54" ht="10.15" x14ac:dyDescent="0.3">
      <c r="C102" s="451" t="s">
        <v>93</v>
      </c>
      <c r="D102" s="451" t="s">
        <v>94</v>
      </c>
      <c r="E102" s="451"/>
      <c r="F102" s="451"/>
      <c r="G102" s="451"/>
      <c r="H102" s="451"/>
      <c r="I102" s="451"/>
      <c r="J102" s="452">
        <v>0</v>
      </c>
      <c r="K102" s="452">
        <v>0</v>
      </c>
      <c r="L102" s="452">
        <v>0</v>
      </c>
      <c r="M102" s="452">
        <v>0</v>
      </c>
      <c r="N102" s="452">
        <v>0</v>
      </c>
      <c r="O102" s="452">
        <v>0</v>
      </c>
      <c r="P102" s="452">
        <v>0</v>
      </c>
      <c r="Q102" s="452">
        <v>0</v>
      </c>
      <c r="R102" s="452">
        <v>0</v>
      </c>
      <c r="S102" s="452">
        <v>0</v>
      </c>
      <c r="T102" s="452">
        <v>0</v>
      </c>
      <c r="U102" s="452">
        <v>0</v>
      </c>
      <c r="V102" s="452">
        <v>0</v>
      </c>
      <c r="W102" s="452">
        <v>0</v>
      </c>
      <c r="X102" s="452">
        <v>0</v>
      </c>
      <c r="Y102" s="452">
        <v>0</v>
      </c>
      <c r="Z102" s="452">
        <v>0</v>
      </c>
      <c r="AA102" s="452">
        <v>0</v>
      </c>
      <c r="AB102" s="232">
        <v>0</v>
      </c>
      <c r="AC102" s="232">
        <v>0</v>
      </c>
      <c r="AD102" s="232">
        <v>0</v>
      </c>
      <c r="AE102" s="232">
        <v>0</v>
      </c>
      <c r="AF102" s="232">
        <v>0</v>
      </c>
      <c r="AG102" s="451"/>
      <c r="AH102" s="451"/>
      <c r="AI102" s="495">
        <f ca="1">IFERROR(OFFSET(AI102,0,-3)-OFFSET(AI102,0,-4),0)</f>
        <v>0</v>
      </c>
      <c r="AJ102" s="496">
        <f ca="1">IFERROR(IF(OFFSET(AI102,0,-4)&lt;0,-(AI102/OFFSET(AI102,0,-4)),AI102/OFFSET(AI102,0,-4)),0)</f>
        <v>0</v>
      </c>
      <c r="AK102" s="451"/>
      <c r="AL102" s="451"/>
      <c r="AM102" s="496">
        <f t="shared" ca="1" si="126"/>
        <v>0</v>
      </c>
      <c r="AN102" s="496">
        <f t="shared" ca="1" si="126"/>
        <v>0</v>
      </c>
      <c r="AO102" s="496">
        <f t="shared" ca="1" si="126"/>
        <v>0</v>
      </c>
      <c r="AP102" s="451"/>
      <c r="AQ102" s="451"/>
      <c r="AR102" s="497">
        <f ca="1">IFERROR(AO102-AN102,0)</f>
        <v>0</v>
      </c>
      <c r="AS102" s="498">
        <f ca="1">IFERROR(IF(AN102&lt;0,-(AR102/AN102),AR102/AN102),0)</f>
        <v>0</v>
      </c>
      <c r="AT102" s="451"/>
      <c r="AU102" s="451"/>
      <c r="AV102" s="468">
        <f t="shared" ca="1" si="127"/>
        <v>0</v>
      </c>
      <c r="AW102" s="468">
        <f t="shared" ca="1" si="127"/>
        <v>0</v>
      </c>
      <c r="AX102" s="468">
        <f t="shared" ca="1" si="127"/>
        <v>0</v>
      </c>
      <c r="AY102" s="451"/>
      <c r="AZ102" s="451"/>
      <c r="BA102" s="499">
        <f ca="1">IFERROR(AX102-AW102,0)</f>
        <v>0</v>
      </c>
      <c r="BB102" s="500">
        <f ca="1">IFERROR(IF(AW102&lt;0,-(BA102/AW102),BA102/AW102),0)</f>
        <v>0</v>
      </c>
    </row>
    <row r="103" spans="3:54" ht="4.05" customHeight="1" x14ac:dyDescent="0.3">
      <c r="C103" s="451"/>
      <c r="D103" s="521"/>
      <c r="E103" s="451"/>
      <c r="F103" s="451"/>
      <c r="G103" s="451"/>
      <c r="H103" s="451"/>
      <c r="I103" s="45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1"/>
      <c r="Z103" s="481"/>
      <c r="AA103" s="481"/>
      <c r="AB103" s="262"/>
      <c r="AC103" s="262"/>
      <c r="AD103" s="262"/>
      <c r="AE103" s="262"/>
      <c r="AF103" s="262"/>
      <c r="AG103" s="451"/>
      <c r="AH103" s="451"/>
      <c r="AI103" s="495"/>
      <c r="AJ103" s="496"/>
      <c r="AK103" s="451"/>
      <c r="AL103" s="451"/>
      <c r="AM103" s="496"/>
      <c r="AN103" s="496"/>
      <c r="AO103" s="496"/>
      <c r="AP103" s="451"/>
      <c r="AQ103" s="451"/>
      <c r="AR103" s="497"/>
      <c r="AS103" s="498"/>
      <c r="AT103" s="451"/>
      <c r="AU103" s="451"/>
      <c r="AV103" s="468"/>
      <c r="AW103" s="468"/>
      <c r="AX103" s="468"/>
      <c r="AY103" s="451"/>
      <c r="AZ103" s="451"/>
      <c r="BA103" s="499"/>
      <c r="BB103" s="500"/>
    </row>
    <row r="104" spans="3:54" ht="10.15" x14ac:dyDescent="0.3">
      <c r="C104" s="531" t="s">
        <v>22</v>
      </c>
      <c r="D104" s="532" t="s">
        <v>95</v>
      </c>
      <c r="E104" s="532"/>
      <c r="F104" s="532"/>
      <c r="G104" s="532"/>
      <c r="H104" s="532"/>
      <c r="I104" s="532"/>
      <c r="J104" s="587">
        <f>SUM(J98,J100:J102)</f>
        <v>0</v>
      </c>
      <c r="K104" s="587">
        <f t="shared" ref="K104:AB104" si="128">SUM(K98,K100:K102)</f>
        <v>0</v>
      </c>
      <c r="L104" s="587">
        <f t="shared" si="128"/>
        <v>0</v>
      </c>
      <c r="M104" s="587">
        <f t="shared" si="128"/>
        <v>0</v>
      </c>
      <c r="N104" s="587">
        <f t="shared" si="128"/>
        <v>0</v>
      </c>
      <c r="O104" s="587">
        <f t="shared" si="128"/>
        <v>0</v>
      </c>
      <c r="P104" s="587">
        <f t="shared" si="128"/>
        <v>0</v>
      </c>
      <c r="Q104" s="587">
        <f t="shared" si="128"/>
        <v>0</v>
      </c>
      <c r="R104" s="587">
        <f t="shared" si="128"/>
        <v>0</v>
      </c>
      <c r="S104" s="587">
        <f t="shared" si="128"/>
        <v>0</v>
      </c>
      <c r="T104" s="587">
        <f t="shared" si="128"/>
        <v>0</v>
      </c>
      <c r="U104" s="587">
        <f t="shared" si="128"/>
        <v>0</v>
      </c>
      <c r="V104" s="587">
        <f t="shared" si="128"/>
        <v>0</v>
      </c>
      <c r="W104" s="587">
        <f t="shared" si="128"/>
        <v>0</v>
      </c>
      <c r="X104" s="587">
        <f t="shared" si="128"/>
        <v>0</v>
      </c>
      <c r="Y104" s="587">
        <f t="shared" si="128"/>
        <v>0</v>
      </c>
      <c r="Z104" s="587">
        <f t="shared" si="128"/>
        <v>0</v>
      </c>
      <c r="AA104" s="587">
        <f t="shared" si="128"/>
        <v>0</v>
      </c>
      <c r="AB104" s="368">
        <f t="shared" si="128"/>
        <v>-0.16331861493702238</v>
      </c>
      <c r="AC104" s="368">
        <f t="shared" ref="AC104:AD104" si="129">SUM(AC98,AC100:AC102)</f>
        <v>0.45332076391444637</v>
      </c>
      <c r="AD104" s="368">
        <f t="shared" si="129"/>
        <v>-0.39452958278510925</v>
      </c>
      <c r="AE104" s="368">
        <f t="shared" ref="AE104:AF104" si="130">SUM(AE98,AE100:AE102)</f>
        <v>-9.6264294108200421E-2</v>
      </c>
      <c r="AF104" s="368">
        <f t="shared" si="130"/>
        <v>0</v>
      </c>
      <c r="AG104" s="451"/>
      <c r="AH104" s="451"/>
      <c r="AI104" s="534">
        <f ca="1">IFERROR(OFFSET(AI104,0,-3)-OFFSET(AI104,0,-4),0)</f>
        <v>9.6264294108200421E-2</v>
      </c>
      <c r="AJ104" s="535">
        <f ca="1">IFERROR(IF(OFFSET(AI104,0,-4)&lt;0,-(AI104/OFFSET(AI104,0,-4)),AI104/OFFSET(AI104,0,-4)),0)</f>
        <v>1</v>
      </c>
      <c r="AK104" s="451"/>
      <c r="AL104" s="451"/>
      <c r="AM104" s="536">
        <f ca="1">IFERROR(OFFSET(AM104,0,-9)/OFFSET(AM$42,0,-9),0)</f>
        <v>-0.34644632372699213</v>
      </c>
      <c r="AN104" s="537">
        <f ca="1">IFERROR(OFFSET(AN104,0,-9)/OFFSET(AN$42,0,-9),0)</f>
        <v>-0.58080748329874188</v>
      </c>
      <c r="AO104" s="535">
        <f ca="1">IFERROR(OFFSET(AO104,0,-9)/OFFSET(AO$42,0,-9),0)</f>
        <v>0</v>
      </c>
      <c r="AP104" s="451"/>
      <c r="AQ104" s="451"/>
      <c r="AR104" s="538">
        <f ca="1">IFERROR(AO104-AN104,0)</f>
        <v>0.58080748329874188</v>
      </c>
      <c r="AS104" s="539">
        <f ca="1">IFERROR(IF(AN104&lt;0,-(AR104/AN104),AR104/AN104),0)</f>
        <v>1</v>
      </c>
      <c r="AT104" s="451"/>
      <c r="AU104" s="451"/>
      <c r="AV104" s="540">
        <f ca="1">IFERROR(OFFSET(AV104,0,-18)/AV$14*10^6,0)</f>
        <v>-3687.1923624776564</v>
      </c>
      <c r="AW104" s="541">
        <f ca="1">IFERROR(OFFSET(AW104,0,-18)/AW$14*10^6,0)</f>
        <v>-4011.0122545083505</v>
      </c>
      <c r="AX104" s="542">
        <f ca="1">IFERROR(OFFSET(AX104,0,-18)/AX$14*10^6,0)</f>
        <v>0</v>
      </c>
      <c r="AY104" s="451"/>
      <c r="AZ104" s="451"/>
      <c r="BA104" s="543">
        <f ca="1">IFERROR(AX104-AW104,0)</f>
        <v>4011.0122545083505</v>
      </c>
      <c r="BB104" s="544">
        <f ca="1">IFERROR(IF(AW104&lt;0,-(BA104/AW104),BA104/AW104),0)</f>
        <v>1</v>
      </c>
    </row>
    <row r="105" spans="3:54" ht="10.15" x14ac:dyDescent="0.3">
      <c r="C105" s="545"/>
      <c r="D105" s="546" t="s">
        <v>96</v>
      </c>
      <c r="E105" s="547"/>
      <c r="F105" s="547"/>
      <c r="G105" s="547"/>
      <c r="H105" s="547"/>
      <c r="I105" s="547"/>
      <c r="J105" s="588">
        <f>IFERROR(J104/J$42,0)</f>
        <v>0</v>
      </c>
      <c r="K105" s="588">
        <f t="shared" ref="K105:AB105" si="131">IFERROR(K104/K$42,0)</f>
        <v>0</v>
      </c>
      <c r="L105" s="588">
        <f t="shared" si="131"/>
        <v>0</v>
      </c>
      <c r="M105" s="588">
        <f t="shared" si="131"/>
        <v>0</v>
      </c>
      <c r="N105" s="588">
        <f t="shared" si="131"/>
        <v>0</v>
      </c>
      <c r="O105" s="588">
        <f t="shared" si="131"/>
        <v>0</v>
      </c>
      <c r="P105" s="588">
        <f t="shared" si="131"/>
        <v>0</v>
      </c>
      <c r="Q105" s="588">
        <f t="shared" si="131"/>
        <v>0</v>
      </c>
      <c r="R105" s="588">
        <f t="shared" si="131"/>
        <v>0</v>
      </c>
      <c r="S105" s="588">
        <f t="shared" si="131"/>
        <v>0</v>
      </c>
      <c r="T105" s="588">
        <f t="shared" si="131"/>
        <v>0</v>
      </c>
      <c r="U105" s="588">
        <f t="shared" si="131"/>
        <v>0</v>
      </c>
      <c r="V105" s="588">
        <f t="shared" si="131"/>
        <v>0</v>
      </c>
      <c r="W105" s="588">
        <f t="shared" si="131"/>
        <v>0</v>
      </c>
      <c r="X105" s="588">
        <f t="shared" si="131"/>
        <v>0</v>
      </c>
      <c r="Y105" s="588">
        <f t="shared" si="131"/>
        <v>0</v>
      </c>
      <c r="Z105" s="588">
        <f t="shared" si="131"/>
        <v>0</v>
      </c>
      <c r="AA105" s="588">
        <f t="shared" si="131"/>
        <v>0</v>
      </c>
      <c r="AB105" s="369">
        <f t="shared" si="131"/>
        <v>-0.15076042095596967</v>
      </c>
      <c r="AC105" s="369">
        <f t="shared" ref="AC105:AD105" si="132">IFERROR(AC104/AC$42,0)</f>
        <v>3.5125329261904774</v>
      </c>
      <c r="AD105" s="369">
        <f t="shared" si="132"/>
        <v>-0.34644632372699213</v>
      </c>
      <c r="AE105" s="369">
        <f t="shared" ref="AE105:AF105" si="133">IFERROR(AE104/AE$42,0)</f>
        <v>-0.58080748329874188</v>
      </c>
      <c r="AF105" s="369">
        <f t="shared" si="133"/>
        <v>0</v>
      </c>
      <c r="AG105" s="451"/>
      <c r="AH105" s="451"/>
      <c r="AI105" s="549"/>
      <c r="AJ105" s="550"/>
      <c r="AK105" s="451"/>
      <c r="AL105" s="451"/>
      <c r="AM105" s="551"/>
      <c r="AN105" s="552"/>
      <c r="AO105" s="550"/>
      <c r="AP105" s="451"/>
      <c r="AQ105" s="451"/>
      <c r="AR105" s="553"/>
      <c r="AS105" s="554"/>
      <c r="AT105" s="451"/>
      <c r="AU105" s="451"/>
      <c r="AV105" s="555"/>
      <c r="AW105" s="556"/>
      <c r="AX105" s="557"/>
      <c r="AY105" s="451"/>
      <c r="AZ105" s="451"/>
      <c r="BA105" s="558"/>
      <c r="BB105" s="559"/>
    </row>
    <row r="106" spans="3:54" ht="4.05" customHeight="1" x14ac:dyDescent="0.3">
      <c r="C106" s="451"/>
      <c r="D106" s="521"/>
      <c r="E106" s="451"/>
      <c r="F106" s="451"/>
      <c r="G106" s="451"/>
      <c r="H106" s="451"/>
      <c r="I106" s="451"/>
      <c r="J106" s="481"/>
      <c r="K106" s="481"/>
      <c r="L106" s="481"/>
      <c r="M106" s="481"/>
      <c r="N106" s="481"/>
      <c r="O106" s="481"/>
      <c r="P106" s="481"/>
      <c r="Q106" s="481"/>
      <c r="R106" s="481"/>
      <c r="S106" s="481"/>
      <c r="T106" s="481"/>
      <c r="U106" s="481"/>
      <c r="V106" s="481"/>
      <c r="W106" s="481"/>
      <c r="X106" s="481"/>
      <c r="Y106" s="481"/>
      <c r="Z106" s="481"/>
      <c r="AA106" s="481"/>
      <c r="AB106" s="262"/>
      <c r="AC106" s="262"/>
      <c r="AD106" s="262"/>
      <c r="AE106" s="262"/>
      <c r="AF106" s="262"/>
      <c r="AG106" s="451"/>
      <c r="AH106" s="451"/>
      <c r="AI106" s="495"/>
      <c r="AJ106" s="489"/>
      <c r="AK106" s="451"/>
      <c r="AL106" s="451"/>
      <c r="AM106" s="489"/>
      <c r="AN106" s="489"/>
      <c r="AO106" s="489"/>
      <c r="AP106" s="451"/>
      <c r="AQ106" s="451"/>
      <c r="AR106" s="497"/>
      <c r="AS106" s="618"/>
      <c r="AT106" s="451"/>
      <c r="AU106" s="451"/>
      <c r="AV106" s="468"/>
      <c r="AW106" s="468"/>
      <c r="AX106" s="468"/>
      <c r="AY106" s="451"/>
      <c r="AZ106" s="451"/>
      <c r="BA106" s="499"/>
      <c r="BB106" s="494"/>
    </row>
    <row r="107" spans="3:54" ht="10.15" x14ac:dyDescent="0.3">
      <c r="C107" s="451" t="s">
        <v>38</v>
      </c>
      <c r="D107" s="451" t="s">
        <v>97</v>
      </c>
      <c r="E107" s="451"/>
      <c r="F107" s="451"/>
      <c r="G107" s="451"/>
      <c r="H107" s="451"/>
      <c r="I107" s="451"/>
      <c r="J107" s="452">
        <v>0</v>
      </c>
      <c r="K107" s="452">
        <v>0</v>
      </c>
      <c r="L107" s="452">
        <v>0</v>
      </c>
      <c r="M107" s="452">
        <v>0</v>
      </c>
      <c r="N107" s="452">
        <v>0</v>
      </c>
      <c r="O107" s="452">
        <v>0</v>
      </c>
      <c r="P107" s="452">
        <v>0</v>
      </c>
      <c r="Q107" s="452">
        <v>0</v>
      </c>
      <c r="R107" s="452">
        <v>0</v>
      </c>
      <c r="S107" s="452">
        <v>0</v>
      </c>
      <c r="T107" s="452">
        <v>0</v>
      </c>
      <c r="U107" s="452">
        <v>0</v>
      </c>
      <c r="V107" s="452">
        <v>0</v>
      </c>
      <c r="W107" s="452">
        <v>0</v>
      </c>
      <c r="X107" s="452">
        <v>0</v>
      </c>
      <c r="Y107" s="452">
        <v>0</v>
      </c>
      <c r="Z107" s="452">
        <v>0</v>
      </c>
      <c r="AA107" s="452">
        <v>0</v>
      </c>
      <c r="AB107" s="232">
        <v>0</v>
      </c>
      <c r="AC107" s="232">
        <v>0</v>
      </c>
      <c r="AD107" s="232">
        <v>0</v>
      </c>
      <c r="AE107" s="232">
        <v>0</v>
      </c>
      <c r="AF107" s="232">
        <v>0</v>
      </c>
      <c r="AG107" s="451"/>
      <c r="AH107" s="451"/>
      <c r="AI107" s="495">
        <f ca="1">IFERROR(OFFSET(AI107,0,-3)-OFFSET(AI107,0,-4),0)</f>
        <v>0</v>
      </c>
      <c r="AJ107" s="489">
        <f ca="1">IFERROR(IF(OFFSET(AI107,0,-4)&lt;0,-(AI107/OFFSET(AI107,0,-4)),AI107/OFFSET(AI107,0,-4)),0)</f>
        <v>0</v>
      </c>
      <c r="AK107" s="451"/>
      <c r="AL107" s="451"/>
      <c r="AM107" s="489">
        <f ca="1">IFERROR(OFFSET(AM107,0,-9)/OFFSET(AM$42,0,-9),0)</f>
        <v>0</v>
      </c>
      <c r="AN107" s="489">
        <f ca="1">IFERROR(OFFSET(AN107,0,-9)/OFFSET(AN$42,0,-9),0)</f>
        <v>0</v>
      </c>
      <c r="AO107" s="489">
        <f ca="1">IFERROR(OFFSET(AO107,0,-9)/OFFSET(AO$42,0,-9),0)</f>
        <v>0</v>
      </c>
      <c r="AP107" s="451"/>
      <c r="AQ107" s="451"/>
      <c r="AR107" s="497">
        <f ca="1">IFERROR(AO107-AN107,0)</f>
        <v>0</v>
      </c>
      <c r="AS107" s="618">
        <f ca="1">IFERROR(IF(AN107&lt;0,-(AR107/AN107),AR107/AN107),0)</f>
        <v>0</v>
      </c>
      <c r="AT107" s="451"/>
      <c r="AU107" s="451"/>
      <c r="AV107" s="468">
        <f ca="1">IFERROR(OFFSET(AV107,0,-18)/AV$14*10^6,0)</f>
        <v>0</v>
      </c>
      <c r="AW107" s="468">
        <f ca="1">IFERROR(OFFSET(AW107,0,-18)/AW$14*10^6,0)</f>
        <v>0</v>
      </c>
      <c r="AX107" s="468">
        <f ca="1">IFERROR(OFFSET(AX107,0,-18)/AX$14*10^6,0)</f>
        <v>0</v>
      </c>
      <c r="AY107" s="451"/>
      <c r="AZ107" s="451"/>
      <c r="BA107" s="499">
        <f ca="1">IFERROR(AX107-AW107,0)</f>
        <v>0</v>
      </c>
      <c r="BB107" s="494">
        <f ca="1">IFERROR(IF(AW107&lt;0,-(BA107/AW107),BA107/AW107),0)</f>
        <v>0</v>
      </c>
    </row>
    <row r="108" spans="3:54" ht="4.05" customHeight="1" x14ac:dyDescent="0.3">
      <c r="C108" s="451"/>
      <c r="D108" s="521"/>
      <c r="E108" s="451"/>
      <c r="F108" s="451"/>
      <c r="G108" s="451"/>
      <c r="H108" s="451"/>
      <c r="I108" s="451"/>
      <c r="J108" s="481"/>
      <c r="K108" s="481"/>
      <c r="L108" s="481"/>
      <c r="M108" s="481"/>
      <c r="N108" s="481"/>
      <c r="O108" s="481"/>
      <c r="P108" s="481"/>
      <c r="Q108" s="481"/>
      <c r="R108" s="481"/>
      <c r="S108" s="481"/>
      <c r="T108" s="481"/>
      <c r="U108" s="481"/>
      <c r="V108" s="481"/>
      <c r="W108" s="481"/>
      <c r="X108" s="481"/>
      <c r="Y108" s="481"/>
      <c r="Z108" s="481"/>
      <c r="AA108" s="481"/>
      <c r="AB108" s="262"/>
      <c r="AC108" s="262"/>
      <c r="AD108" s="262"/>
      <c r="AE108" s="262"/>
      <c r="AF108" s="262"/>
      <c r="AG108" s="451"/>
      <c r="AH108" s="451"/>
      <c r="AI108" s="495"/>
      <c r="AJ108" s="489"/>
      <c r="AK108" s="451"/>
      <c r="AL108" s="451"/>
      <c r="AM108" s="489"/>
      <c r="AN108" s="489"/>
      <c r="AO108" s="489"/>
      <c r="AP108" s="451"/>
      <c r="AQ108" s="451"/>
      <c r="AR108" s="497"/>
      <c r="AS108" s="618"/>
      <c r="AT108" s="451"/>
      <c r="AU108" s="451"/>
      <c r="AV108" s="468"/>
      <c r="AW108" s="468"/>
      <c r="AX108" s="468"/>
      <c r="AY108" s="451"/>
      <c r="AZ108" s="451"/>
      <c r="BA108" s="499"/>
      <c r="BB108" s="494"/>
    </row>
    <row r="109" spans="3:54" ht="10.15" x14ac:dyDescent="0.3">
      <c r="C109" s="531" t="s">
        <v>22</v>
      </c>
      <c r="D109" s="532" t="s">
        <v>98</v>
      </c>
      <c r="E109" s="532"/>
      <c r="F109" s="532"/>
      <c r="G109" s="532"/>
      <c r="H109" s="532"/>
      <c r="I109" s="532"/>
      <c r="J109" s="587">
        <f>SUM(J104,J107)</f>
        <v>0</v>
      </c>
      <c r="K109" s="587">
        <f t="shared" ref="K109:AB109" si="134">SUM(K104,K107)</f>
        <v>0</v>
      </c>
      <c r="L109" s="587">
        <f t="shared" si="134"/>
        <v>0</v>
      </c>
      <c r="M109" s="587">
        <f t="shared" si="134"/>
        <v>0</v>
      </c>
      <c r="N109" s="587">
        <f t="shared" si="134"/>
        <v>0</v>
      </c>
      <c r="O109" s="587">
        <f t="shared" si="134"/>
        <v>0</v>
      </c>
      <c r="P109" s="587">
        <f t="shared" si="134"/>
        <v>0</v>
      </c>
      <c r="Q109" s="587">
        <f t="shared" si="134"/>
        <v>0</v>
      </c>
      <c r="R109" s="587">
        <f t="shared" si="134"/>
        <v>0</v>
      </c>
      <c r="S109" s="587">
        <f t="shared" si="134"/>
        <v>0</v>
      </c>
      <c r="T109" s="587">
        <f t="shared" si="134"/>
        <v>0</v>
      </c>
      <c r="U109" s="587">
        <f t="shared" si="134"/>
        <v>0</v>
      </c>
      <c r="V109" s="587">
        <f t="shared" si="134"/>
        <v>0</v>
      </c>
      <c r="W109" s="587">
        <f t="shared" si="134"/>
        <v>0</v>
      </c>
      <c r="X109" s="587">
        <f t="shared" si="134"/>
        <v>0</v>
      </c>
      <c r="Y109" s="587">
        <f t="shared" si="134"/>
        <v>0</v>
      </c>
      <c r="Z109" s="587">
        <f t="shared" si="134"/>
        <v>0</v>
      </c>
      <c r="AA109" s="587">
        <f t="shared" si="134"/>
        <v>0</v>
      </c>
      <c r="AB109" s="368">
        <f t="shared" si="134"/>
        <v>-0.16331861493702238</v>
      </c>
      <c r="AC109" s="368">
        <f t="shared" ref="AC109:AD109" si="135">SUM(AC104,AC107)</f>
        <v>0.45332076391444637</v>
      </c>
      <c r="AD109" s="368">
        <f t="shared" si="135"/>
        <v>-0.39452958278510925</v>
      </c>
      <c r="AE109" s="368">
        <f t="shared" ref="AE109:AF109" si="136">SUM(AE104,AE107)</f>
        <v>-9.6264294108200421E-2</v>
      </c>
      <c r="AF109" s="368">
        <f t="shared" si="136"/>
        <v>0</v>
      </c>
      <c r="AG109" s="451"/>
      <c r="AH109" s="451"/>
      <c r="AI109" s="534">
        <f ca="1">IFERROR(OFFSET(AI109,0,-3)-OFFSET(AI109,0,-4),0)</f>
        <v>9.6264294108200421E-2</v>
      </c>
      <c r="AJ109" s="535">
        <f ca="1">IFERROR(IF(OFFSET(AI109,0,-4)&lt;0,-(AI109/OFFSET(AI109,0,-4)),AI109/OFFSET(AI109,0,-4)),0)</f>
        <v>1</v>
      </c>
      <c r="AK109" s="451"/>
      <c r="AL109" s="451"/>
      <c r="AM109" s="536">
        <f ca="1">IFERROR(OFFSET(AM109,0,-9)/OFFSET(AM$42,0,-9),0)</f>
        <v>-0.34644632372699213</v>
      </c>
      <c r="AN109" s="537">
        <f ca="1">IFERROR(OFFSET(AN109,0,-9)/OFFSET(AN$42,0,-9),0)</f>
        <v>-0.58080748329874188</v>
      </c>
      <c r="AO109" s="535">
        <f ca="1">IFERROR(OFFSET(AO109,0,-9)/OFFSET(AO$42,0,-9),0)</f>
        <v>0</v>
      </c>
      <c r="AP109" s="451"/>
      <c r="AQ109" s="451"/>
      <c r="AR109" s="538">
        <f ca="1">IFERROR(AO109-AN109,0)</f>
        <v>0.58080748329874188</v>
      </c>
      <c r="AS109" s="539">
        <f ca="1">IFERROR(IF(AN109&lt;0,-(AR109/AN109),AR109/AN109),0)</f>
        <v>1</v>
      </c>
      <c r="AT109" s="451"/>
      <c r="AU109" s="451"/>
      <c r="AV109" s="540">
        <f ca="1">IFERROR(OFFSET(AV109,0,-18)/AV$14*10^6,0)</f>
        <v>-3687.1923624776564</v>
      </c>
      <c r="AW109" s="541">
        <f ca="1">IFERROR(OFFSET(AW109,0,-18)/AW$14*10^6,0)</f>
        <v>-4011.0122545083505</v>
      </c>
      <c r="AX109" s="542">
        <f ca="1">IFERROR(OFFSET(AX109,0,-18)/AX$14*10^6,0)</f>
        <v>0</v>
      </c>
      <c r="AY109" s="451"/>
      <c r="AZ109" s="451"/>
      <c r="BA109" s="543">
        <f ca="1">IFERROR(AX109-AW109,0)</f>
        <v>4011.0122545083505</v>
      </c>
      <c r="BB109" s="544">
        <f ca="1">IFERROR(IF(AW109&lt;0,-(BA109/AW109),BA109/AW109),0)</f>
        <v>1</v>
      </c>
    </row>
    <row r="110" spans="3:54" ht="10.15" x14ac:dyDescent="0.3">
      <c r="C110" s="545"/>
      <c r="D110" s="546" t="s">
        <v>96</v>
      </c>
      <c r="E110" s="547"/>
      <c r="F110" s="547"/>
      <c r="G110" s="547"/>
      <c r="H110" s="547"/>
      <c r="I110" s="547"/>
      <c r="J110" s="588">
        <f>IFERROR(J109/J$42,0)</f>
        <v>0</v>
      </c>
      <c r="K110" s="588">
        <f t="shared" ref="K110:AB110" si="137">IFERROR(K109/K$42,0)</f>
        <v>0</v>
      </c>
      <c r="L110" s="588">
        <f t="shared" si="137"/>
        <v>0</v>
      </c>
      <c r="M110" s="588">
        <f t="shared" si="137"/>
        <v>0</v>
      </c>
      <c r="N110" s="588">
        <f t="shared" si="137"/>
        <v>0</v>
      </c>
      <c r="O110" s="588">
        <f t="shared" si="137"/>
        <v>0</v>
      </c>
      <c r="P110" s="588">
        <f t="shared" si="137"/>
        <v>0</v>
      </c>
      <c r="Q110" s="588">
        <f t="shared" si="137"/>
        <v>0</v>
      </c>
      <c r="R110" s="588">
        <f t="shared" si="137"/>
        <v>0</v>
      </c>
      <c r="S110" s="588">
        <f t="shared" si="137"/>
        <v>0</v>
      </c>
      <c r="T110" s="588">
        <f t="shared" si="137"/>
        <v>0</v>
      </c>
      <c r="U110" s="588">
        <f t="shared" si="137"/>
        <v>0</v>
      </c>
      <c r="V110" s="588">
        <f t="shared" si="137"/>
        <v>0</v>
      </c>
      <c r="W110" s="588">
        <f t="shared" si="137"/>
        <v>0</v>
      </c>
      <c r="X110" s="588">
        <f t="shared" si="137"/>
        <v>0</v>
      </c>
      <c r="Y110" s="588">
        <f t="shared" si="137"/>
        <v>0</v>
      </c>
      <c r="Z110" s="588">
        <f t="shared" si="137"/>
        <v>0</v>
      </c>
      <c r="AA110" s="588">
        <f t="shared" si="137"/>
        <v>0</v>
      </c>
      <c r="AB110" s="369">
        <f t="shared" si="137"/>
        <v>-0.15076042095596967</v>
      </c>
      <c r="AC110" s="369">
        <f t="shared" ref="AC110:AD110" si="138">IFERROR(AC109/AC$42,0)</f>
        <v>3.5125329261904774</v>
      </c>
      <c r="AD110" s="369">
        <f t="shared" si="138"/>
        <v>-0.34644632372699213</v>
      </c>
      <c r="AE110" s="369">
        <f t="shared" ref="AE110:AF110" si="139">IFERROR(AE109/AE$42,0)</f>
        <v>-0.58080748329874188</v>
      </c>
      <c r="AF110" s="369">
        <f t="shared" si="139"/>
        <v>0</v>
      </c>
      <c r="AG110" s="451"/>
      <c r="AH110" s="451"/>
      <c r="AI110" s="549"/>
      <c r="AJ110" s="550"/>
      <c r="AK110" s="451"/>
      <c r="AL110" s="451"/>
      <c r="AM110" s="551"/>
      <c r="AN110" s="552"/>
      <c r="AO110" s="550"/>
      <c r="AP110" s="451"/>
      <c r="AQ110" s="451"/>
      <c r="AR110" s="553"/>
      <c r="AS110" s="554"/>
      <c r="AT110" s="451"/>
      <c r="AU110" s="451"/>
      <c r="AV110" s="555"/>
      <c r="AW110" s="556"/>
      <c r="AX110" s="557"/>
      <c r="AY110" s="451"/>
      <c r="AZ110" s="451"/>
      <c r="BA110" s="558"/>
      <c r="BB110" s="559"/>
    </row>
    <row r="111" spans="3:54" ht="4.05" customHeight="1" x14ac:dyDescent="0.3">
      <c r="C111" s="451"/>
      <c r="D111" s="521"/>
      <c r="E111" s="451"/>
      <c r="F111" s="451"/>
      <c r="G111" s="451"/>
      <c r="H111" s="451"/>
      <c r="I111" s="451"/>
      <c r="J111" s="481"/>
      <c r="K111" s="481"/>
      <c r="L111" s="481"/>
      <c r="M111" s="481"/>
      <c r="N111" s="481"/>
      <c r="O111" s="481"/>
      <c r="P111" s="481"/>
      <c r="Q111" s="481"/>
      <c r="R111" s="481"/>
      <c r="S111" s="481"/>
      <c r="T111" s="481"/>
      <c r="U111" s="481"/>
      <c r="V111" s="481"/>
      <c r="W111" s="481"/>
      <c r="X111" s="481"/>
      <c r="Y111" s="481"/>
      <c r="Z111" s="481"/>
      <c r="AA111" s="481"/>
      <c r="AB111" s="262"/>
      <c r="AC111" s="262"/>
      <c r="AD111" s="262"/>
      <c r="AE111" s="262"/>
      <c r="AF111" s="262"/>
      <c r="AG111" s="451"/>
      <c r="AH111" s="451"/>
      <c r="AI111" s="495"/>
      <c r="AJ111" s="489"/>
      <c r="AK111" s="451"/>
      <c r="AL111" s="451"/>
      <c r="AM111" s="489"/>
      <c r="AN111" s="489"/>
      <c r="AO111" s="489"/>
      <c r="AP111" s="451"/>
      <c r="AQ111" s="451"/>
      <c r="AR111" s="497"/>
      <c r="AS111" s="618"/>
      <c r="AT111" s="451"/>
      <c r="AU111" s="451"/>
      <c r="AV111" s="468"/>
      <c r="AW111" s="468"/>
      <c r="AX111" s="468"/>
      <c r="AY111" s="451"/>
      <c r="AZ111" s="451"/>
      <c r="BA111" s="499"/>
      <c r="BB111" s="494"/>
    </row>
    <row r="112" spans="3:54" ht="10.15" x14ac:dyDescent="0.3">
      <c r="C112" s="451" t="s">
        <v>38</v>
      </c>
      <c r="D112" s="451" t="s">
        <v>99</v>
      </c>
      <c r="E112" s="451"/>
      <c r="F112" s="451"/>
      <c r="G112" s="451"/>
      <c r="H112" s="451"/>
      <c r="I112" s="451"/>
      <c r="J112" s="481">
        <f>SUM(J113:J114)</f>
        <v>0</v>
      </c>
      <c r="K112" s="481">
        <f t="shared" ref="K112:AB112" si="140">SUM(K113:K114)</f>
        <v>0</v>
      </c>
      <c r="L112" s="481">
        <f t="shared" si="140"/>
        <v>0</v>
      </c>
      <c r="M112" s="481">
        <f t="shared" si="140"/>
        <v>0</v>
      </c>
      <c r="N112" s="481">
        <f t="shared" si="140"/>
        <v>0</v>
      </c>
      <c r="O112" s="481">
        <f t="shared" si="140"/>
        <v>0</v>
      </c>
      <c r="P112" s="481">
        <f t="shared" si="140"/>
        <v>0</v>
      </c>
      <c r="Q112" s="481">
        <f t="shared" si="140"/>
        <v>0</v>
      </c>
      <c r="R112" s="481">
        <f t="shared" si="140"/>
        <v>0</v>
      </c>
      <c r="S112" s="481">
        <f t="shared" si="140"/>
        <v>0</v>
      </c>
      <c r="T112" s="481">
        <f t="shared" si="140"/>
        <v>0</v>
      </c>
      <c r="U112" s="481">
        <f t="shared" si="140"/>
        <v>0</v>
      </c>
      <c r="V112" s="481">
        <f t="shared" si="140"/>
        <v>0</v>
      </c>
      <c r="W112" s="481">
        <f t="shared" si="140"/>
        <v>0</v>
      </c>
      <c r="X112" s="481">
        <f t="shared" si="140"/>
        <v>0</v>
      </c>
      <c r="Y112" s="481">
        <f t="shared" si="140"/>
        <v>0</v>
      </c>
      <c r="Z112" s="481">
        <f t="shared" si="140"/>
        <v>0</v>
      </c>
      <c r="AA112" s="481">
        <f t="shared" si="140"/>
        <v>0</v>
      </c>
      <c r="AB112" s="262">
        <f t="shared" si="140"/>
        <v>0</v>
      </c>
      <c r="AC112" s="262">
        <f t="shared" ref="AC112:AD112" si="141">SUM(AC113:AC114)</f>
        <v>0</v>
      </c>
      <c r="AD112" s="262">
        <f t="shared" si="141"/>
        <v>0</v>
      </c>
      <c r="AE112" s="262">
        <f t="shared" ref="AE112:AF112" si="142">SUM(AE113:AE114)</f>
        <v>0</v>
      </c>
      <c r="AF112" s="262">
        <f t="shared" si="142"/>
        <v>0</v>
      </c>
      <c r="AG112" s="451"/>
      <c r="AH112" s="451"/>
      <c r="AI112" s="495">
        <f ca="1">IFERROR(OFFSET(AI112,0,-3)-OFFSET(AI112,0,-4),0)</f>
        <v>0</v>
      </c>
      <c r="AJ112" s="496">
        <f ca="1">IFERROR(IF(OFFSET(AI112,0,-4)&lt;0,-(AI112/OFFSET(AI112,0,-4)),AI112/OFFSET(AI112,0,-4)),0)</f>
        <v>0</v>
      </c>
      <c r="AK112" s="451"/>
      <c r="AL112" s="451"/>
      <c r="AM112" s="496">
        <f t="shared" ref="AM112:AO114" ca="1" si="143">IFERROR(OFFSET(AM112,0,-9)/OFFSET(AM$42,0,-9),0)</f>
        <v>0</v>
      </c>
      <c r="AN112" s="496">
        <f t="shared" ca="1" si="143"/>
        <v>0</v>
      </c>
      <c r="AO112" s="496">
        <f t="shared" ca="1" si="143"/>
        <v>0</v>
      </c>
      <c r="AP112" s="451"/>
      <c r="AQ112" s="451"/>
      <c r="AR112" s="497">
        <f ca="1">IFERROR(AO112-AN112,0)</f>
        <v>0</v>
      </c>
      <c r="AS112" s="498">
        <f ca="1">IFERROR(IF(AN112&lt;0,-(AR112/AN112),AR112/AN112),0)</f>
        <v>0</v>
      </c>
      <c r="AT112" s="451"/>
      <c r="AU112" s="451"/>
      <c r="AV112" s="468">
        <f t="shared" ref="AV112:AX114" ca="1" si="144">IFERROR(OFFSET(AV112,0,-18)/AV$14*10^6,0)</f>
        <v>0</v>
      </c>
      <c r="AW112" s="468">
        <f t="shared" ca="1" si="144"/>
        <v>0</v>
      </c>
      <c r="AX112" s="468">
        <f t="shared" ca="1" si="144"/>
        <v>0</v>
      </c>
      <c r="AY112" s="451"/>
      <c r="AZ112" s="451"/>
      <c r="BA112" s="499">
        <f ca="1">IFERROR(AX112-AW112,0)</f>
        <v>0</v>
      </c>
      <c r="BB112" s="500">
        <f ca="1">IFERROR(IF(AW112&lt;0,-(BA112/AW112),BA112/AW112),0)</f>
        <v>0</v>
      </c>
    </row>
    <row r="113" spans="3:54" ht="10.15" x14ac:dyDescent="0.3">
      <c r="C113" s="451"/>
      <c r="D113" s="619" t="s">
        <v>100</v>
      </c>
      <c r="E113" s="451"/>
      <c r="F113" s="451"/>
      <c r="G113" s="451"/>
      <c r="H113" s="451"/>
      <c r="I113" s="451"/>
      <c r="J113" s="452">
        <v>0</v>
      </c>
      <c r="K113" s="452">
        <v>0</v>
      </c>
      <c r="L113" s="452">
        <v>0</v>
      </c>
      <c r="M113" s="452">
        <v>0</v>
      </c>
      <c r="N113" s="452">
        <v>0</v>
      </c>
      <c r="O113" s="452">
        <v>0</v>
      </c>
      <c r="P113" s="452">
        <v>0</v>
      </c>
      <c r="Q113" s="452">
        <v>0</v>
      </c>
      <c r="R113" s="452">
        <v>0</v>
      </c>
      <c r="S113" s="452">
        <v>0</v>
      </c>
      <c r="T113" s="452">
        <v>0</v>
      </c>
      <c r="U113" s="452">
        <v>0</v>
      </c>
      <c r="V113" s="452">
        <v>0</v>
      </c>
      <c r="W113" s="452">
        <v>0</v>
      </c>
      <c r="X113" s="452">
        <v>0</v>
      </c>
      <c r="Y113" s="452">
        <v>0</v>
      </c>
      <c r="Z113" s="452">
        <v>0</v>
      </c>
      <c r="AA113" s="452">
        <v>0</v>
      </c>
      <c r="AB113" s="232">
        <v>0</v>
      </c>
      <c r="AC113" s="232">
        <v>0</v>
      </c>
      <c r="AD113" s="232">
        <v>0</v>
      </c>
      <c r="AE113" s="232">
        <v>0</v>
      </c>
      <c r="AF113" s="232">
        <v>0</v>
      </c>
      <c r="AG113" s="451"/>
      <c r="AH113" s="451"/>
      <c r="AI113" s="495">
        <f ca="1">IFERROR(OFFSET(AI113,0,-3)-OFFSET(AI113,0,-4),0)</f>
        <v>0</v>
      </c>
      <c r="AJ113" s="496">
        <f ca="1">IFERROR(IF(OFFSET(AI113,0,-4)&lt;0,-(AI113/OFFSET(AI113,0,-4)),AI113/OFFSET(AI113,0,-4)),0)</f>
        <v>0</v>
      </c>
      <c r="AK113" s="451"/>
      <c r="AL113" s="451"/>
      <c r="AM113" s="496">
        <f t="shared" ca="1" si="143"/>
        <v>0</v>
      </c>
      <c r="AN113" s="496">
        <f t="shared" ca="1" si="143"/>
        <v>0</v>
      </c>
      <c r="AO113" s="496">
        <f t="shared" ca="1" si="143"/>
        <v>0</v>
      </c>
      <c r="AP113" s="451"/>
      <c r="AQ113" s="451"/>
      <c r="AR113" s="497">
        <f ca="1">IFERROR(AO113-AN113,0)</f>
        <v>0</v>
      </c>
      <c r="AS113" s="498">
        <f ca="1">IFERROR(IF(AN113&lt;0,-(AR113/AN113),AR113/AN113),0)</f>
        <v>0</v>
      </c>
      <c r="AT113" s="451"/>
      <c r="AU113" s="451"/>
      <c r="AV113" s="468">
        <f t="shared" ca="1" si="144"/>
        <v>0</v>
      </c>
      <c r="AW113" s="468">
        <f t="shared" ca="1" si="144"/>
        <v>0</v>
      </c>
      <c r="AX113" s="468">
        <f t="shared" ca="1" si="144"/>
        <v>0</v>
      </c>
      <c r="AY113" s="451"/>
      <c r="AZ113" s="451"/>
      <c r="BA113" s="499">
        <f ca="1">IFERROR(AX113-AW113,0)</f>
        <v>0</v>
      </c>
      <c r="BB113" s="500">
        <f ca="1">IFERROR(IF(AW113&lt;0,-(BA113/AW113),BA113/AW113),0)</f>
        <v>0</v>
      </c>
    </row>
    <row r="114" spans="3:54" ht="10.15" x14ac:dyDescent="0.3">
      <c r="C114" s="451"/>
      <c r="D114" s="619" t="s">
        <v>79</v>
      </c>
      <c r="E114" s="451"/>
      <c r="F114" s="451"/>
      <c r="G114" s="451"/>
      <c r="H114" s="451"/>
      <c r="I114" s="451"/>
      <c r="J114" s="452">
        <v>0</v>
      </c>
      <c r="K114" s="452">
        <v>0</v>
      </c>
      <c r="L114" s="452">
        <v>0</v>
      </c>
      <c r="M114" s="452">
        <v>0</v>
      </c>
      <c r="N114" s="452">
        <v>0</v>
      </c>
      <c r="O114" s="452">
        <v>0</v>
      </c>
      <c r="P114" s="452">
        <v>0</v>
      </c>
      <c r="Q114" s="452">
        <v>0</v>
      </c>
      <c r="R114" s="452">
        <v>0</v>
      </c>
      <c r="S114" s="452">
        <v>0</v>
      </c>
      <c r="T114" s="452">
        <v>0</v>
      </c>
      <c r="U114" s="452">
        <v>0</v>
      </c>
      <c r="V114" s="452">
        <v>0</v>
      </c>
      <c r="W114" s="452">
        <v>0</v>
      </c>
      <c r="X114" s="452">
        <v>0</v>
      </c>
      <c r="Y114" s="452">
        <v>0</v>
      </c>
      <c r="Z114" s="452">
        <v>0</v>
      </c>
      <c r="AA114" s="452">
        <v>0</v>
      </c>
      <c r="AB114" s="232">
        <v>0</v>
      </c>
      <c r="AC114" s="232">
        <v>0</v>
      </c>
      <c r="AD114" s="232">
        <v>0</v>
      </c>
      <c r="AE114" s="232">
        <v>0</v>
      </c>
      <c r="AF114" s="232">
        <v>0</v>
      </c>
      <c r="AG114" s="451"/>
      <c r="AH114" s="451"/>
      <c r="AI114" s="495">
        <f ca="1">IFERROR(OFFSET(AI114,0,-3)-OFFSET(AI114,0,-4),0)</f>
        <v>0</v>
      </c>
      <c r="AJ114" s="496">
        <f ca="1">IFERROR(IF(OFFSET(AI114,0,-4)&lt;0,-(AI114/OFFSET(AI114,0,-4)),AI114/OFFSET(AI114,0,-4)),0)</f>
        <v>0</v>
      </c>
      <c r="AK114" s="451"/>
      <c r="AL114" s="451"/>
      <c r="AM114" s="496">
        <f t="shared" ca="1" si="143"/>
        <v>0</v>
      </c>
      <c r="AN114" s="496">
        <f t="shared" ca="1" si="143"/>
        <v>0</v>
      </c>
      <c r="AO114" s="496">
        <f t="shared" ca="1" si="143"/>
        <v>0</v>
      </c>
      <c r="AP114" s="451"/>
      <c r="AQ114" s="451"/>
      <c r="AR114" s="497">
        <f ca="1">IFERROR(AO114-AN114,0)</f>
        <v>0</v>
      </c>
      <c r="AS114" s="498">
        <f ca="1">IFERROR(IF(AN114&lt;0,-(AR114/AN114),AR114/AN114),0)</f>
        <v>0</v>
      </c>
      <c r="AT114" s="451"/>
      <c r="AU114" s="451"/>
      <c r="AV114" s="468">
        <f t="shared" ca="1" si="144"/>
        <v>0</v>
      </c>
      <c r="AW114" s="468">
        <f t="shared" ca="1" si="144"/>
        <v>0</v>
      </c>
      <c r="AX114" s="468">
        <f t="shared" ca="1" si="144"/>
        <v>0</v>
      </c>
      <c r="AY114" s="451"/>
      <c r="AZ114" s="451"/>
      <c r="BA114" s="499">
        <f ca="1">IFERROR(AX114-AW114,0)</f>
        <v>0</v>
      </c>
      <c r="BB114" s="500">
        <f ca="1">IFERROR(IF(AW114&lt;0,-(BA114/AW114),BA114/AW114),0)</f>
        <v>0</v>
      </c>
    </row>
    <row r="115" spans="3:54" ht="4.05" customHeight="1" x14ac:dyDescent="0.3">
      <c r="C115" s="451"/>
      <c r="D115" s="501"/>
      <c r="E115" s="451"/>
      <c r="F115" s="451"/>
      <c r="G115" s="451"/>
      <c r="H115" s="451"/>
      <c r="I115" s="451"/>
      <c r="J115" s="481"/>
      <c r="K115" s="481"/>
      <c r="L115" s="481"/>
      <c r="M115" s="481"/>
      <c r="N115" s="481"/>
      <c r="O115" s="481"/>
      <c r="P115" s="481"/>
      <c r="Q115" s="481"/>
      <c r="R115" s="481"/>
      <c r="S115" s="481"/>
      <c r="T115" s="481"/>
      <c r="U115" s="481"/>
      <c r="V115" s="481"/>
      <c r="W115" s="481"/>
      <c r="X115" s="481"/>
      <c r="Y115" s="481"/>
      <c r="Z115" s="481"/>
      <c r="AA115" s="481"/>
      <c r="AB115" s="262"/>
      <c r="AC115" s="262"/>
      <c r="AD115" s="262"/>
      <c r="AE115" s="262"/>
      <c r="AF115" s="262"/>
      <c r="AG115" s="451"/>
      <c r="AH115" s="451"/>
      <c r="AI115" s="495"/>
      <c r="AJ115" s="496"/>
      <c r="AK115" s="451"/>
      <c r="AL115" s="451"/>
      <c r="AM115" s="496"/>
      <c r="AN115" s="496"/>
      <c r="AO115" s="496"/>
      <c r="AP115" s="451"/>
      <c r="AQ115" s="451"/>
      <c r="AR115" s="497"/>
      <c r="AS115" s="498"/>
      <c r="AT115" s="451"/>
      <c r="AU115" s="451"/>
      <c r="AV115" s="468"/>
      <c r="AW115" s="468"/>
      <c r="AX115" s="468"/>
      <c r="AY115" s="451"/>
      <c r="AZ115" s="451"/>
      <c r="BA115" s="499"/>
      <c r="BB115" s="500"/>
    </row>
    <row r="116" spans="3:54" ht="10.15" x14ac:dyDescent="0.3">
      <c r="C116" s="531" t="s">
        <v>22</v>
      </c>
      <c r="D116" s="532" t="s">
        <v>101</v>
      </c>
      <c r="E116" s="532"/>
      <c r="F116" s="532"/>
      <c r="G116" s="532"/>
      <c r="H116" s="532"/>
      <c r="I116" s="532"/>
      <c r="J116" s="587">
        <f>SUM(J109,J112)</f>
        <v>0</v>
      </c>
      <c r="K116" s="587">
        <f t="shared" ref="K116:AB116" si="145">SUM(K109,K112)</f>
        <v>0</v>
      </c>
      <c r="L116" s="587">
        <f t="shared" si="145"/>
        <v>0</v>
      </c>
      <c r="M116" s="587">
        <f t="shared" si="145"/>
        <v>0</v>
      </c>
      <c r="N116" s="587">
        <f t="shared" si="145"/>
        <v>0</v>
      </c>
      <c r="O116" s="587">
        <f t="shared" si="145"/>
        <v>0</v>
      </c>
      <c r="P116" s="587">
        <f t="shared" si="145"/>
        <v>0</v>
      </c>
      <c r="Q116" s="587">
        <f t="shared" si="145"/>
        <v>0</v>
      </c>
      <c r="R116" s="587">
        <f t="shared" si="145"/>
        <v>0</v>
      </c>
      <c r="S116" s="587">
        <f t="shared" si="145"/>
        <v>0</v>
      </c>
      <c r="T116" s="587">
        <f t="shared" si="145"/>
        <v>0</v>
      </c>
      <c r="U116" s="587">
        <f t="shared" si="145"/>
        <v>0</v>
      </c>
      <c r="V116" s="587">
        <f t="shared" si="145"/>
        <v>0</v>
      </c>
      <c r="W116" s="587">
        <f t="shared" si="145"/>
        <v>0</v>
      </c>
      <c r="X116" s="587">
        <f t="shared" si="145"/>
        <v>0</v>
      </c>
      <c r="Y116" s="587">
        <f t="shared" si="145"/>
        <v>0</v>
      </c>
      <c r="Z116" s="587">
        <f t="shared" si="145"/>
        <v>0</v>
      </c>
      <c r="AA116" s="587">
        <f t="shared" si="145"/>
        <v>0</v>
      </c>
      <c r="AB116" s="368">
        <f t="shared" si="145"/>
        <v>-0.16331861493702238</v>
      </c>
      <c r="AC116" s="368">
        <f t="shared" ref="AC116:AD116" si="146">SUM(AC109,AC112)</f>
        <v>0.45332076391444637</v>
      </c>
      <c r="AD116" s="368">
        <f t="shared" si="146"/>
        <v>-0.39452958278510925</v>
      </c>
      <c r="AE116" s="368">
        <f t="shared" ref="AE116:AF116" si="147">SUM(AE109,AE112)</f>
        <v>-9.6264294108200421E-2</v>
      </c>
      <c r="AF116" s="368">
        <f t="shared" si="147"/>
        <v>0</v>
      </c>
      <c r="AG116" s="451"/>
      <c r="AH116" s="451"/>
      <c r="AI116" s="534">
        <f ca="1">IFERROR(OFFSET(AI116,0,-3)-OFFSET(AI116,0,-4),0)</f>
        <v>9.6264294108200421E-2</v>
      </c>
      <c r="AJ116" s="535">
        <f ca="1">IFERROR(IF(OFFSET(AI116,0,-4)&lt;0,-(AI116/OFFSET(AI116,0,-4)),AI116/OFFSET(AI116,0,-4)),0)</f>
        <v>1</v>
      </c>
      <c r="AK116" s="451"/>
      <c r="AL116" s="451"/>
      <c r="AM116" s="536">
        <f ca="1">IFERROR(OFFSET(AM116,0,-9)/OFFSET(AM$42,0,-9),0)</f>
        <v>-0.34644632372699213</v>
      </c>
      <c r="AN116" s="537">
        <f ca="1">IFERROR(OFFSET(AN116,0,-9)/OFFSET(AN$42,0,-9),0)</f>
        <v>-0.58080748329874188</v>
      </c>
      <c r="AO116" s="535">
        <f ca="1">IFERROR(OFFSET(AO116,0,-9)/OFFSET(AO$42,0,-9),0)</f>
        <v>0</v>
      </c>
      <c r="AP116" s="451"/>
      <c r="AQ116" s="451"/>
      <c r="AR116" s="538">
        <f ca="1">IFERROR(AO116-AN116,0)</f>
        <v>0.58080748329874188</v>
      </c>
      <c r="AS116" s="539">
        <f ca="1">IFERROR(IF(AN116&lt;0,-(AR116/AN116),AR116/AN116),0)</f>
        <v>1</v>
      </c>
      <c r="AT116" s="451"/>
      <c r="AU116" s="451"/>
      <c r="AV116" s="540">
        <f ca="1">IFERROR(OFFSET(AV116,0,-18)/AV$14*10^6,0)</f>
        <v>-3687.1923624776564</v>
      </c>
      <c r="AW116" s="541">
        <f ca="1">IFERROR(OFFSET(AW116,0,-18)/AW$14*10^6,0)</f>
        <v>-4011.0122545083505</v>
      </c>
      <c r="AX116" s="542">
        <f ca="1">IFERROR(OFFSET(AX116,0,-18)/AX$14*10^6,0)</f>
        <v>0</v>
      </c>
      <c r="AY116" s="451"/>
      <c r="AZ116" s="451"/>
      <c r="BA116" s="543">
        <f ca="1">IFERROR(AX116-AW116,0)</f>
        <v>4011.0122545083505</v>
      </c>
      <c r="BB116" s="544">
        <f ca="1">IFERROR(IF(AW116&lt;0,-(BA116/AW116),BA116/AW116),0)</f>
        <v>1</v>
      </c>
    </row>
    <row r="117" spans="3:54" ht="10.15" x14ac:dyDescent="0.3">
      <c r="C117" s="545"/>
      <c r="D117" s="546" t="s">
        <v>102</v>
      </c>
      <c r="E117" s="547"/>
      <c r="F117" s="547"/>
      <c r="G117" s="547"/>
      <c r="H117" s="547"/>
      <c r="I117" s="547"/>
      <c r="J117" s="588">
        <f>IFERROR(J116/J$42,0)</f>
        <v>0</v>
      </c>
      <c r="K117" s="588">
        <f t="shared" ref="K117:AB117" si="148">IFERROR(K116/K$42,0)</f>
        <v>0</v>
      </c>
      <c r="L117" s="588">
        <f t="shared" si="148"/>
        <v>0</v>
      </c>
      <c r="M117" s="588">
        <f t="shared" si="148"/>
        <v>0</v>
      </c>
      <c r="N117" s="588">
        <f t="shared" si="148"/>
        <v>0</v>
      </c>
      <c r="O117" s="588">
        <f t="shared" si="148"/>
        <v>0</v>
      </c>
      <c r="P117" s="588">
        <f t="shared" si="148"/>
        <v>0</v>
      </c>
      <c r="Q117" s="588">
        <f t="shared" si="148"/>
        <v>0</v>
      </c>
      <c r="R117" s="588">
        <f t="shared" si="148"/>
        <v>0</v>
      </c>
      <c r="S117" s="588">
        <f t="shared" si="148"/>
        <v>0</v>
      </c>
      <c r="T117" s="588">
        <f t="shared" si="148"/>
        <v>0</v>
      </c>
      <c r="U117" s="588">
        <f t="shared" si="148"/>
        <v>0</v>
      </c>
      <c r="V117" s="588">
        <f t="shared" si="148"/>
        <v>0</v>
      </c>
      <c r="W117" s="588">
        <f t="shared" si="148"/>
        <v>0</v>
      </c>
      <c r="X117" s="588">
        <f t="shared" si="148"/>
        <v>0</v>
      </c>
      <c r="Y117" s="588">
        <f t="shared" si="148"/>
        <v>0</v>
      </c>
      <c r="Z117" s="588">
        <f t="shared" si="148"/>
        <v>0</v>
      </c>
      <c r="AA117" s="588">
        <f t="shared" si="148"/>
        <v>0</v>
      </c>
      <c r="AB117" s="369">
        <f t="shared" si="148"/>
        <v>-0.15076042095596967</v>
      </c>
      <c r="AC117" s="369">
        <f t="shared" ref="AC117:AD117" si="149">IFERROR(AC116/AC$42,0)</f>
        <v>3.5125329261904774</v>
      </c>
      <c r="AD117" s="369">
        <f t="shared" si="149"/>
        <v>-0.34644632372699213</v>
      </c>
      <c r="AE117" s="369">
        <f t="shared" ref="AE117:AF117" si="150">IFERROR(AE116/AE$42,0)</f>
        <v>-0.58080748329874188</v>
      </c>
      <c r="AF117" s="369">
        <f t="shared" si="150"/>
        <v>0</v>
      </c>
      <c r="AG117" s="451"/>
      <c r="AH117" s="451"/>
      <c r="AI117" s="549"/>
      <c r="AJ117" s="550"/>
      <c r="AK117" s="451"/>
      <c r="AL117" s="451"/>
      <c r="AM117" s="551"/>
      <c r="AN117" s="552"/>
      <c r="AO117" s="550"/>
      <c r="AP117" s="451"/>
      <c r="AQ117" s="451"/>
      <c r="AR117" s="553"/>
      <c r="AS117" s="554"/>
      <c r="AT117" s="451"/>
      <c r="AU117" s="451"/>
      <c r="AV117" s="555"/>
      <c r="AW117" s="556"/>
      <c r="AX117" s="557"/>
      <c r="AY117" s="451"/>
      <c r="AZ117" s="451"/>
      <c r="BA117" s="558"/>
      <c r="BB117" s="559"/>
    </row>
    <row r="118" spans="3:54" ht="10.15" x14ac:dyDescent="0.3">
      <c r="C118" s="451" t="s">
        <v>17</v>
      </c>
      <c r="D118" s="451" t="s">
        <v>103</v>
      </c>
      <c r="E118" s="451"/>
      <c r="F118" s="451"/>
      <c r="G118" s="451"/>
      <c r="H118" s="451"/>
      <c r="I118" s="451"/>
      <c r="J118" s="452">
        <f>-J112</f>
        <v>0</v>
      </c>
      <c r="K118" s="452">
        <f t="shared" ref="K118:AB118" si="151">-K112</f>
        <v>0</v>
      </c>
      <c r="L118" s="452">
        <f t="shared" si="151"/>
        <v>0</v>
      </c>
      <c r="M118" s="452">
        <f t="shared" si="151"/>
        <v>0</v>
      </c>
      <c r="N118" s="452">
        <f t="shared" si="151"/>
        <v>0</v>
      </c>
      <c r="O118" s="452">
        <f t="shared" si="151"/>
        <v>0</v>
      </c>
      <c r="P118" s="452">
        <f t="shared" si="151"/>
        <v>0</v>
      </c>
      <c r="Q118" s="452">
        <f t="shared" si="151"/>
        <v>0</v>
      </c>
      <c r="R118" s="452">
        <f t="shared" si="151"/>
        <v>0</v>
      </c>
      <c r="S118" s="452">
        <f t="shared" si="151"/>
        <v>0</v>
      </c>
      <c r="T118" s="452">
        <f t="shared" si="151"/>
        <v>0</v>
      </c>
      <c r="U118" s="452">
        <f t="shared" si="151"/>
        <v>0</v>
      </c>
      <c r="V118" s="452">
        <f t="shared" si="151"/>
        <v>0</v>
      </c>
      <c r="W118" s="452">
        <f t="shared" si="151"/>
        <v>0</v>
      </c>
      <c r="X118" s="452">
        <f t="shared" si="151"/>
        <v>0</v>
      </c>
      <c r="Y118" s="452">
        <f t="shared" si="151"/>
        <v>0</v>
      </c>
      <c r="Z118" s="452">
        <f t="shared" si="151"/>
        <v>0</v>
      </c>
      <c r="AA118" s="452">
        <f t="shared" si="151"/>
        <v>0</v>
      </c>
      <c r="AB118" s="232">
        <f t="shared" si="151"/>
        <v>0</v>
      </c>
      <c r="AC118" s="232">
        <f t="shared" ref="AC118:AD118" si="152">-AC112</f>
        <v>0</v>
      </c>
      <c r="AD118" s="232">
        <f t="shared" si="152"/>
        <v>0</v>
      </c>
      <c r="AE118" s="232">
        <f t="shared" ref="AE118:AF118" si="153">-AE112</f>
        <v>0</v>
      </c>
      <c r="AF118" s="232">
        <f t="shared" si="153"/>
        <v>0</v>
      </c>
      <c r="AG118" s="451"/>
      <c r="AH118" s="451"/>
      <c r="AI118" s="495">
        <f ca="1">IFERROR(OFFSET(AI118,0,-3)-OFFSET(AI118,0,-4),0)</f>
        <v>0</v>
      </c>
      <c r="AJ118" s="496">
        <f ca="1">IFERROR(IF(OFFSET(AI118,0,-4)&lt;0,-(AI118/OFFSET(AI118,0,-4)),AI118/OFFSET(AI118,0,-4)),0)</f>
        <v>0</v>
      </c>
      <c r="AK118" s="451"/>
      <c r="AL118" s="451"/>
      <c r="AM118" s="496">
        <f ca="1">IFERROR(OFFSET(AM118,0,-9)/OFFSET(AM$42,0,-9),0)</f>
        <v>0</v>
      </c>
      <c r="AN118" s="496">
        <f ca="1">IFERROR(OFFSET(AN118,0,-9)/OFFSET(AN$42,0,-9),0)</f>
        <v>0</v>
      </c>
      <c r="AO118" s="496">
        <f ca="1">IFERROR(OFFSET(AO118,0,-9)/OFFSET(AO$42,0,-9),0)</f>
        <v>0</v>
      </c>
      <c r="AP118" s="451"/>
      <c r="AQ118" s="451"/>
      <c r="AR118" s="497">
        <f ca="1">IFERROR(AO118-AN118,0)</f>
        <v>0</v>
      </c>
      <c r="AS118" s="498">
        <f ca="1">IFERROR(IF(AN118&lt;0,-(AR118/AN118),AR118/AN118),0)</f>
        <v>0</v>
      </c>
      <c r="AT118" s="451"/>
      <c r="AU118" s="451"/>
      <c r="AV118" s="468">
        <f ca="1">IFERROR(OFFSET(AV118,0,-18)/AV$14*10^6,0)</f>
        <v>0</v>
      </c>
      <c r="AW118" s="468">
        <f ca="1">IFERROR(OFFSET(AW118,0,-18)/AW$14*10^6,0)</f>
        <v>0</v>
      </c>
      <c r="AX118" s="468">
        <f ca="1">IFERROR(OFFSET(AX118,0,-18)/AX$14*10^6,0)</f>
        <v>0</v>
      </c>
      <c r="AY118" s="451"/>
      <c r="AZ118" s="451"/>
      <c r="BA118" s="499">
        <f ca="1">IFERROR(AX118-AW118,0)</f>
        <v>0</v>
      </c>
      <c r="BB118" s="500">
        <f ca="1">IFERROR(IF(AW118&lt;0,-(BA118/AW118),BA118/AW118),0)</f>
        <v>0</v>
      </c>
    </row>
    <row r="119" spans="3:54" ht="4.05" customHeight="1" x14ac:dyDescent="0.3">
      <c r="C119" s="451"/>
      <c r="D119" s="620"/>
      <c r="E119" s="451"/>
      <c r="F119" s="451"/>
      <c r="G119" s="451"/>
      <c r="H119" s="451"/>
      <c r="I119" s="451"/>
      <c r="J119" s="481"/>
      <c r="K119" s="481"/>
      <c r="L119" s="481"/>
      <c r="M119" s="481"/>
      <c r="N119" s="481"/>
      <c r="O119" s="481"/>
      <c r="P119" s="481"/>
      <c r="Q119" s="481"/>
      <c r="R119" s="481"/>
      <c r="S119" s="481"/>
      <c r="T119" s="481"/>
      <c r="U119" s="481"/>
      <c r="V119" s="481"/>
      <c r="W119" s="481"/>
      <c r="X119" s="481"/>
      <c r="Y119" s="481"/>
      <c r="Z119" s="481"/>
      <c r="AA119" s="481"/>
      <c r="AB119" s="262"/>
      <c r="AC119" s="262"/>
      <c r="AD119" s="262"/>
      <c r="AE119" s="262"/>
      <c r="AF119" s="262"/>
      <c r="AG119" s="451"/>
      <c r="AH119" s="451"/>
      <c r="AI119" s="495"/>
      <c r="AJ119" s="496"/>
      <c r="AK119" s="451"/>
      <c r="AL119" s="451"/>
      <c r="AM119" s="496"/>
      <c r="AN119" s="496"/>
      <c r="AO119" s="496"/>
      <c r="AP119" s="451"/>
      <c r="AQ119" s="451"/>
      <c r="AR119" s="497"/>
      <c r="AS119" s="498"/>
      <c r="AT119" s="451"/>
      <c r="AU119" s="451"/>
      <c r="AV119" s="468"/>
      <c r="AW119" s="468"/>
      <c r="AX119" s="468"/>
      <c r="AY119" s="451"/>
      <c r="AZ119" s="451"/>
      <c r="BA119" s="499"/>
      <c r="BB119" s="500"/>
    </row>
    <row r="120" spans="3:54" ht="10.15" x14ac:dyDescent="0.3">
      <c r="C120" s="451" t="s">
        <v>38</v>
      </c>
      <c r="D120" s="451" t="s">
        <v>104</v>
      </c>
      <c r="E120" s="451"/>
      <c r="F120" s="451"/>
      <c r="G120" s="451"/>
      <c r="H120" s="451"/>
      <c r="I120" s="451"/>
      <c r="J120" s="452">
        <v>0</v>
      </c>
      <c r="K120" s="452">
        <v>0</v>
      </c>
      <c r="L120" s="452">
        <v>0</v>
      </c>
      <c r="M120" s="452">
        <v>0</v>
      </c>
      <c r="N120" s="452">
        <v>0</v>
      </c>
      <c r="O120" s="452">
        <v>0</v>
      </c>
      <c r="P120" s="452">
        <v>0</v>
      </c>
      <c r="Q120" s="452">
        <v>0</v>
      </c>
      <c r="R120" s="452">
        <v>0</v>
      </c>
      <c r="S120" s="452">
        <v>0</v>
      </c>
      <c r="T120" s="452">
        <v>0</v>
      </c>
      <c r="U120" s="452">
        <v>0</v>
      </c>
      <c r="V120" s="452">
        <v>0</v>
      </c>
      <c r="W120" s="452">
        <v>0</v>
      </c>
      <c r="X120" s="452">
        <v>0</v>
      </c>
      <c r="Y120" s="452">
        <v>0</v>
      </c>
      <c r="Z120" s="452">
        <v>0</v>
      </c>
      <c r="AA120" s="452">
        <v>0</v>
      </c>
      <c r="AB120" s="232">
        <v>0</v>
      </c>
      <c r="AC120" s="232">
        <v>0</v>
      </c>
      <c r="AD120" s="232">
        <v>0</v>
      </c>
      <c r="AE120" s="232">
        <v>0</v>
      </c>
      <c r="AF120" s="232">
        <v>0</v>
      </c>
      <c r="AG120" s="451"/>
      <c r="AH120" s="451"/>
      <c r="AI120" s="495">
        <f ca="1">IFERROR(OFFSET(AI120,0,-3)-OFFSET(AI120,0,-4),0)</f>
        <v>0</v>
      </c>
      <c r="AJ120" s="496">
        <f ca="1">IFERROR(IF(OFFSET(AI120,0,-4)&lt;0,-(AI120/OFFSET(AI120,0,-4)),AI120/OFFSET(AI120,0,-4)),0)</f>
        <v>0</v>
      </c>
      <c r="AK120" s="451"/>
      <c r="AL120" s="451"/>
      <c r="AM120" s="496">
        <f ca="1">IFERROR(OFFSET(AM120,0,-9)/OFFSET(AM$42,0,-9),0)</f>
        <v>0</v>
      </c>
      <c r="AN120" s="496">
        <f ca="1">IFERROR(OFFSET(AN120,0,-9)/OFFSET(AN$42,0,-9),0)</f>
        <v>0</v>
      </c>
      <c r="AO120" s="496">
        <f ca="1">IFERROR(OFFSET(AO120,0,-9)/OFFSET(AO$42,0,-9),0)</f>
        <v>0</v>
      </c>
      <c r="AP120" s="451"/>
      <c r="AQ120" s="451"/>
      <c r="AR120" s="497">
        <f ca="1">IFERROR(AO120-AN120,0)</f>
        <v>0</v>
      </c>
      <c r="AS120" s="498">
        <f ca="1">IFERROR(IF(AN120&lt;0,-(AR120/AN120),AR120/AN120),0)</f>
        <v>0</v>
      </c>
      <c r="AT120" s="451"/>
      <c r="AU120" s="451"/>
      <c r="AV120" s="468">
        <f ca="1">IFERROR(OFFSET(AV120,0,-18)/AV$14*10^6,0)</f>
        <v>0</v>
      </c>
      <c r="AW120" s="468">
        <f ca="1">IFERROR(OFFSET(AW120,0,-18)/AW$14*10^6,0)</f>
        <v>0</v>
      </c>
      <c r="AX120" s="468">
        <f ca="1">IFERROR(OFFSET(AX120,0,-18)/AX$14*10^6,0)</f>
        <v>0</v>
      </c>
      <c r="AY120" s="451"/>
      <c r="AZ120" s="451"/>
      <c r="BA120" s="499">
        <f ca="1">IFERROR(AX120-AW120,0)</f>
        <v>0</v>
      </c>
      <c r="BB120" s="500">
        <f ca="1">IFERROR(IF(AW120&lt;0,-(BA120/AW120),BA120/AW120),0)</f>
        <v>0</v>
      </c>
    </row>
    <row r="121" spans="3:54" ht="10.15" x14ac:dyDescent="0.3">
      <c r="C121" s="451"/>
      <c r="D121" s="521" t="s">
        <v>105</v>
      </c>
      <c r="E121" s="451"/>
      <c r="F121" s="451"/>
      <c r="G121" s="451"/>
      <c r="H121" s="451"/>
      <c r="I121" s="451"/>
      <c r="J121" s="621">
        <f>IFERROR(J120/J$42,0)</f>
        <v>0</v>
      </c>
      <c r="K121" s="621">
        <f t="shared" ref="K121:AB121" si="154">IFERROR(K120/K$42,0)</f>
        <v>0</v>
      </c>
      <c r="L121" s="621">
        <f t="shared" si="154"/>
        <v>0</v>
      </c>
      <c r="M121" s="621">
        <f t="shared" si="154"/>
        <v>0</v>
      </c>
      <c r="N121" s="621">
        <f t="shared" si="154"/>
        <v>0</v>
      </c>
      <c r="O121" s="621">
        <f t="shared" si="154"/>
        <v>0</v>
      </c>
      <c r="P121" s="621">
        <f t="shared" si="154"/>
        <v>0</v>
      </c>
      <c r="Q121" s="621">
        <f t="shared" si="154"/>
        <v>0</v>
      </c>
      <c r="R121" s="621">
        <f t="shared" si="154"/>
        <v>0</v>
      </c>
      <c r="S121" s="621">
        <f t="shared" si="154"/>
        <v>0</v>
      </c>
      <c r="T121" s="621">
        <f t="shared" si="154"/>
        <v>0</v>
      </c>
      <c r="U121" s="621">
        <f t="shared" si="154"/>
        <v>0</v>
      </c>
      <c r="V121" s="621">
        <f t="shared" si="154"/>
        <v>0</v>
      </c>
      <c r="W121" s="621">
        <f t="shared" si="154"/>
        <v>0</v>
      </c>
      <c r="X121" s="621">
        <f t="shared" si="154"/>
        <v>0</v>
      </c>
      <c r="Y121" s="621">
        <f t="shared" si="154"/>
        <v>0</v>
      </c>
      <c r="Z121" s="621">
        <f t="shared" si="154"/>
        <v>0</v>
      </c>
      <c r="AA121" s="621">
        <f t="shared" si="154"/>
        <v>0</v>
      </c>
      <c r="AB121" s="402">
        <f t="shared" si="154"/>
        <v>0</v>
      </c>
      <c r="AC121" s="402">
        <f t="shared" ref="AC121:AD121" si="155">IFERROR(AC120/AC$42,0)</f>
        <v>0</v>
      </c>
      <c r="AD121" s="402">
        <f t="shared" si="155"/>
        <v>0</v>
      </c>
      <c r="AE121" s="402">
        <f t="shared" ref="AE121:AF121" si="156">IFERROR(AE120/AE$42,0)</f>
        <v>0</v>
      </c>
      <c r="AF121" s="402">
        <f t="shared" si="156"/>
        <v>0</v>
      </c>
      <c r="AG121" s="451"/>
      <c r="AH121" s="451"/>
      <c r="AI121" s="495"/>
      <c r="AJ121" s="496"/>
      <c r="AK121" s="451"/>
      <c r="AL121" s="451"/>
      <c r="AM121" s="496"/>
      <c r="AN121" s="496"/>
      <c r="AO121" s="496"/>
      <c r="AP121" s="451"/>
      <c r="AQ121" s="451"/>
      <c r="AR121" s="497"/>
      <c r="AS121" s="498"/>
      <c r="AT121" s="451"/>
      <c r="AU121" s="451"/>
      <c r="AV121" s="468"/>
      <c r="AW121" s="468"/>
      <c r="AX121" s="468"/>
      <c r="AY121" s="451"/>
      <c r="AZ121" s="451"/>
      <c r="BA121" s="499"/>
      <c r="BB121" s="500"/>
    </row>
    <row r="122" spans="3:54" ht="10.15" x14ac:dyDescent="0.3">
      <c r="C122" s="622" t="s">
        <v>22</v>
      </c>
      <c r="D122" s="566" t="s">
        <v>106</v>
      </c>
      <c r="E122" s="566"/>
      <c r="F122" s="566"/>
      <c r="G122" s="566"/>
      <c r="H122" s="566"/>
      <c r="I122" s="566"/>
      <c r="J122" s="568">
        <f>SUM(J116,J118,J120)</f>
        <v>0</v>
      </c>
      <c r="K122" s="568">
        <f t="shared" ref="K122:AB122" si="157">SUM(K116,K118,K120)</f>
        <v>0</v>
      </c>
      <c r="L122" s="568">
        <f t="shared" si="157"/>
        <v>0</v>
      </c>
      <c r="M122" s="568">
        <f t="shared" si="157"/>
        <v>0</v>
      </c>
      <c r="N122" s="568">
        <f t="shared" si="157"/>
        <v>0</v>
      </c>
      <c r="O122" s="568">
        <f t="shared" si="157"/>
        <v>0</v>
      </c>
      <c r="P122" s="568">
        <f t="shared" si="157"/>
        <v>0</v>
      </c>
      <c r="Q122" s="568">
        <f t="shared" si="157"/>
        <v>0</v>
      </c>
      <c r="R122" s="568">
        <f t="shared" si="157"/>
        <v>0</v>
      </c>
      <c r="S122" s="568">
        <f t="shared" si="157"/>
        <v>0</v>
      </c>
      <c r="T122" s="568">
        <f t="shared" si="157"/>
        <v>0</v>
      </c>
      <c r="U122" s="568">
        <f t="shared" si="157"/>
        <v>0</v>
      </c>
      <c r="V122" s="568">
        <f t="shared" si="157"/>
        <v>0</v>
      </c>
      <c r="W122" s="568">
        <f t="shared" si="157"/>
        <v>0</v>
      </c>
      <c r="X122" s="568">
        <f t="shared" si="157"/>
        <v>0</v>
      </c>
      <c r="Y122" s="568">
        <f t="shared" si="157"/>
        <v>0</v>
      </c>
      <c r="Z122" s="568">
        <f t="shared" si="157"/>
        <v>0</v>
      </c>
      <c r="AA122" s="568">
        <f t="shared" si="157"/>
        <v>0</v>
      </c>
      <c r="AB122" s="349">
        <f t="shared" si="157"/>
        <v>-0.16331861493702238</v>
      </c>
      <c r="AC122" s="349">
        <f t="shared" ref="AC122:AD122" si="158">SUM(AC116,AC118,AC120)</f>
        <v>0.45332076391444637</v>
      </c>
      <c r="AD122" s="349">
        <f t="shared" si="158"/>
        <v>-0.39452958278510925</v>
      </c>
      <c r="AE122" s="349">
        <f t="shared" ref="AE122:AF122" si="159">SUM(AE116,AE118,AE120)</f>
        <v>-9.6264294108200421E-2</v>
      </c>
      <c r="AF122" s="349">
        <f t="shared" si="159"/>
        <v>0</v>
      </c>
      <c r="AG122" s="451"/>
      <c r="AH122" s="451"/>
      <c r="AI122" s="623">
        <f ca="1">IFERROR(OFFSET(AI122,0,-3)-OFFSET(AI122,0,-4),0)</f>
        <v>9.6264294108200421E-2</v>
      </c>
      <c r="AJ122" s="624">
        <f ca="1">IFERROR(IF(OFFSET(AI122,0,-4)&lt;0,-(AI122/OFFSET(AI122,0,-4)),AI122/OFFSET(AI122,0,-4)),0)</f>
        <v>1</v>
      </c>
      <c r="AK122" s="451"/>
      <c r="AL122" s="451"/>
      <c r="AM122" s="625">
        <f ca="1">IFERROR(OFFSET(AM122,0,-9)/OFFSET(AM$42,0,-9),0)</f>
        <v>-0.34644632372699213</v>
      </c>
      <c r="AN122" s="570">
        <f ca="1">IFERROR(OFFSET(AN122,0,-9)/OFFSET(AN$42,0,-9),0)</f>
        <v>-0.58080748329874188</v>
      </c>
      <c r="AO122" s="624">
        <f ca="1">IFERROR(OFFSET(AO122,0,-9)/OFFSET(AO$42,0,-9),0)</f>
        <v>0</v>
      </c>
      <c r="AP122" s="451"/>
      <c r="AQ122" s="451"/>
      <c r="AR122" s="626">
        <f ca="1">IFERROR(AO122-AN122,0)</f>
        <v>0.58080748329874188</v>
      </c>
      <c r="AS122" s="627">
        <f ca="1">IFERROR(IF(AN122&lt;0,-(AR122/AN122),AR122/AN122),0)</f>
        <v>1</v>
      </c>
      <c r="AT122" s="451"/>
      <c r="AU122" s="451"/>
      <c r="AV122" s="628">
        <f ca="1">IFERROR(OFFSET(AV122,0,-18)/AV$14*10^6,0)</f>
        <v>-3687.1923624776564</v>
      </c>
      <c r="AW122" s="573">
        <f ca="1">IFERROR(OFFSET(AW122,0,-18)/AW$14*10^6,0)</f>
        <v>-4011.0122545083505</v>
      </c>
      <c r="AX122" s="629">
        <f ca="1">IFERROR(OFFSET(AX122,0,-18)/AX$14*10^6,0)</f>
        <v>0</v>
      </c>
      <c r="AY122" s="451"/>
      <c r="AZ122" s="451"/>
      <c r="BA122" s="630">
        <f ca="1">IFERROR(AX122-AW122,0)</f>
        <v>4011.0122545083505</v>
      </c>
      <c r="BB122" s="631">
        <f ca="1">IFERROR(IF(AW122&lt;0,-(BA122/AW122),BA122/AW122),0)</f>
        <v>1</v>
      </c>
    </row>
    <row r="123" spans="3:54" ht="10.15" x14ac:dyDescent="0.3">
      <c r="C123" s="632"/>
      <c r="D123" s="633" t="s">
        <v>107</v>
      </c>
      <c r="E123" s="634"/>
      <c r="F123" s="634"/>
      <c r="G123" s="634"/>
      <c r="H123" s="634"/>
      <c r="I123" s="634"/>
      <c r="J123" s="635">
        <f>IFERROR(J122/J$42,0)</f>
        <v>0</v>
      </c>
      <c r="K123" s="635">
        <f t="shared" ref="K123:AB123" si="160">IFERROR(K122/K$42,0)</f>
        <v>0</v>
      </c>
      <c r="L123" s="635">
        <f t="shared" si="160"/>
        <v>0</v>
      </c>
      <c r="M123" s="635">
        <f t="shared" si="160"/>
        <v>0</v>
      </c>
      <c r="N123" s="635">
        <f t="shared" si="160"/>
        <v>0</v>
      </c>
      <c r="O123" s="635">
        <f t="shared" si="160"/>
        <v>0</v>
      </c>
      <c r="P123" s="635">
        <f t="shared" si="160"/>
        <v>0</v>
      </c>
      <c r="Q123" s="635">
        <f t="shared" si="160"/>
        <v>0</v>
      </c>
      <c r="R123" s="635">
        <f t="shared" si="160"/>
        <v>0</v>
      </c>
      <c r="S123" s="635">
        <f t="shared" si="160"/>
        <v>0</v>
      </c>
      <c r="T123" s="635">
        <f t="shared" si="160"/>
        <v>0</v>
      </c>
      <c r="U123" s="635">
        <f t="shared" si="160"/>
        <v>0</v>
      </c>
      <c r="V123" s="635">
        <f t="shared" si="160"/>
        <v>0</v>
      </c>
      <c r="W123" s="635">
        <f t="shared" si="160"/>
        <v>0</v>
      </c>
      <c r="X123" s="635">
        <f t="shared" si="160"/>
        <v>0</v>
      </c>
      <c r="Y123" s="635">
        <f t="shared" si="160"/>
        <v>0</v>
      </c>
      <c r="Z123" s="635">
        <f t="shared" si="160"/>
        <v>0</v>
      </c>
      <c r="AA123" s="635">
        <f t="shared" si="160"/>
        <v>0</v>
      </c>
      <c r="AB123" s="416">
        <f t="shared" si="160"/>
        <v>-0.15076042095596967</v>
      </c>
      <c r="AC123" s="416">
        <f t="shared" ref="AC123:AD123" si="161">IFERROR(AC122/AC$42,0)</f>
        <v>3.5125329261904774</v>
      </c>
      <c r="AD123" s="416">
        <f t="shared" si="161"/>
        <v>-0.34644632372699213</v>
      </c>
      <c r="AE123" s="416">
        <f t="shared" ref="AE123:AF123" si="162">IFERROR(AE122/AE$42,0)</f>
        <v>-0.58080748329874188</v>
      </c>
      <c r="AF123" s="416">
        <f t="shared" si="162"/>
        <v>0</v>
      </c>
      <c r="AG123" s="451"/>
      <c r="AH123" s="451"/>
      <c r="AI123" s="636"/>
      <c r="AJ123" s="637"/>
      <c r="AK123" s="451"/>
      <c r="AL123" s="451"/>
      <c r="AM123" s="638"/>
      <c r="AN123" s="639"/>
      <c r="AO123" s="637"/>
      <c r="AP123" s="451"/>
      <c r="AQ123" s="451"/>
      <c r="AR123" s="640"/>
      <c r="AS123" s="641"/>
      <c r="AT123" s="451"/>
      <c r="AU123" s="451"/>
      <c r="AV123" s="642"/>
      <c r="AW123" s="643"/>
      <c r="AX123" s="644"/>
      <c r="AY123" s="451"/>
      <c r="AZ123" s="451"/>
      <c r="BA123" s="645"/>
      <c r="BB123" s="646"/>
    </row>
    <row r="124" spans="3:54" ht="10.15" x14ac:dyDescent="0.3">
      <c r="C124" s="451" t="s">
        <v>38</v>
      </c>
      <c r="D124" s="451" t="s">
        <v>100</v>
      </c>
      <c r="E124" s="451"/>
      <c r="F124" s="451"/>
      <c r="G124" s="451"/>
      <c r="H124" s="451"/>
      <c r="I124" s="451"/>
      <c r="J124" s="647">
        <f>J113</f>
        <v>0</v>
      </c>
      <c r="K124" s="647">
        <f t="shared" ref="K124:AB125" si="163">K113</f>
        <v>0</v>
      </c>
      <c r="L124" s="647">
        <f t="shared" si="163"/>
        <v>0</v>
      </c>
      <c r="M124" s="647">
        <f t="shared" si="163"/>
        <v>0</v>
      </c>
      <c r="N124" s="647">
        <f t="shared" si="163"/>
        <v>0</v>
      </c>
      <c r="O124" s="647">
        <f t="shared" si="163"/>
        <v>0</v>
      </c>
      <c r="P124" s="647">
        <f t="shared" si="163"/>
        <v>0</v>
      </c>
      <c r="Q124" s="647">
        <f t="shared" si="163"/>
        <v>0</v>
      </c>
      <c r="R124" s="647">
        <f t="shared" si="163"/>
        <v>0</v>
      </c>
      <c r="S124" s="647">
        <f t="shared" si="163"/>
        <v>0</v>
      </c>
      <c r="T124" s="647">
        <f t="shared" si="163"/>
        <v>0</v>
      </c>
      <c r="U124" s="647">
        <f t="shared" si="163"/>
        <v>0</v>
      </c>
      <c r="V124" s="647">
        <f t="shared" si="163"/>
        <v>0</v>
      </c>
      <c r="W124" s="647">
        <f t="shared" si="163"/>
        <v>0</v>
      </c>
      <c r="X124" s="647">
        <f t="shared" si="163"/>
        <v>0</v>
      </c>
      <c r="Y124" s="647">
        <f t="shared" si="163"/>
        <v>0</v>
      </c>
      <c r="Z124" s="647">
        <f t="shared" si="163"/>
        <v>0</v>
      </c>
      <c r="AA124" s="647">
        <f t="shared" si="163"/>
        <v>0</v>
      </c>
      <c r="AB124" s="428">
        <f t="shared" si="163"/>
        <v>0</v>
      </c>
      <c r="AC124" s="428">
        <f t="shared" ref="AC124:AD124" si="164">AC113</f>
        <v>0</v>
      </c>
      <c r="AD124" s="428">
        <f t="shared" si="164"/>
        <v>0</v>
      </c>
      <c r="AE124" s="428">
        <f t="shared" ref="AE124:AF124" si="165">AE113</f>
        <v>0</v>
      </c>
      <c r="AF124" s="428">
        <f t="shared" si="165"/>
        <v>0</v>
      </c>
      <c r="AG124" s="451"/>
      <c r="AH124" s="451"/>
      <c r="AI124" s="495">
        <f ca="1">IFERROR(OFFSET(AI124,0,-3)-OFFSET(AI124,0,-4),0)</f>
        <v>0</v>
      </c>
      <c r="AJ124" s="496">
        <f ca="1">IFERROR(IF(OFFSET(AI124,0,-4)&lt;0,-(AI124/OFFSET(AI124,0,-4)),AI124/OFFSET(AI124,0,-4)),0)</f>
        <v>0</v>
      </c>
      <c r="AK124" s="451"/>
      <c r="AL124" s="451"/>
      <c r="AM124" s="496">
        <f t="shared" ref="AM124:AO128" ca="1" si="166">IFERROR(OFFSET(AM124,0,-9)/OFFSET(AM$42,0,-9),0)</f>
        <v>0</v>
      </c>
      <c r="AN124" s="496">
        <f t="shared" ca="1" si="166"/>
        <v>0</v>
      </c>
      <c r="AO124" s="496">
        <f t="shared" ca="1" si="166"/>
        <v>0</v>
      </c>
      <c r="AP124" s="451"/>
      <c r="AQ124" s="451"/>
      <c r="AR124" s="497">
        <f ca="1">IFERROR(AO124-AN124,0)</f>
        <v>0</v>
      </c>
      <c r="AS124" s="498">
        <f ca="1">IFERROR(IF(AN124&lt;0,-(AR124/AN124),AR124/AN124),0)</f>
        <v>0</v>
      </c>
      <c r="AT124" s="451"/>
      <c r="AU124" s="451"/>
      <c r="AV124" s="468">
        <f t="shared" ref="AV124:AX128" ca="1" si="167">IFERROR(OFFSET(AV124,0,-18)/AV$14*10^6,0)</f>
        <v>0</v>
      </c>
      <c r="AW124" s="468">
        <f t="shared" ca="1" si="167"/>
        <v>0</v>
      </c>
      <c r="AX124" s="468">
        <f t="shared" ca="1" si="167"/>
        <v>0</v>
      </c>
      <c r="AY124" s="451"/>
      <c r="AZ124" s="451"/>
      <c r="BA124" s="499">
        <f ca="1">IFERROR(AX124-AW124,0)</f>
        <v>0</v>
      </c>
      <c r="BB124" s="500">
        <f ca="1">IFERROR(IF(AW124&lt;0,-(BA124/AW124),BA124/AW124),0)</f>
        <v>0</v>
      </c>
    </row>
    <row r="125" spans="3:54" ht="10.15" x14ac:dyDescent="0.3">
      <c r="C125" s="451" t="s">
        <v>38</v>
      </c>
      <c r="D125" s="619" t="s">
        <v>79</v>
      </c>
      <c r="E125" s="451"/>
      <c r="F125" s="451"/>
      <c r="G125" s="451"/>
      <c r="H125" s="451"/>
      <c r="I125" s="451"/>
      <c r="J125" s="647">
        <f>J114</f>
        <v>0</v>
      </c>
      <c r="K125" s="647">
        <f t="shared" si="163"/>
        <v>0</v>
      </c>
      <c r="L125" s="647">
        <f t="shared" si="163"/>
        <v>0</v>
      </c>
      <c r="M125" s="647">
        <f t="shared" si="163"/>
        <v>0</v>
      </c>
      <c r="N125" s="647">
        <f t="shared" si="163"/>
        <v>0</v>
      </c>
      <c r="O125" s="647">
        <f t="shared" si="163"/>
        <v>0</v>
      </c>
      <c r="P125" s="647">
        <f t="shared" si="163"/>
        <v>0</v>
      </c>
      <c r="Q125" s="647">
        <f t="shared" si="163"/>
        <v>0</v>
      </c>
      <c r="R125" s="647">
        <f t="shared" si="163"/>
        <v>0</v>
      </c>
      <c r="S125" s="647">
        <f t="shared" si="163"/>
        <v>0</v>
      </c>
      <c r="T125" s="647">
        <f t="shared" si="163"/>
        <v>0</v>
      </c>
      <c r="U125" s="647">
        <f t="shared" si="163"/>
        <v>0</v>
      </c>
      <c r="V125" s="647">
        <f t="shared" si="163"/>
        <v>0</v>
      </c>
      <c r="W125" s="647">
        <f t="shared" si="163"/>
        <v>0</v>
      </c>
      <c r="X125" s="647">
        <f t="shared" si="163"/>
        <v>0</v>
      </c>
      <c r="Y125" s="647">
        <f t="shared" si="163"/>
        <v>0</v>
      </c>
      <c r="Z125" s="647">
        <f t="shared" si="163"/>
        <v>0</v>
      </c>
      <c r="AA125" s="647">
        <f t="shared" si="163"/>
        <v>0</v>
      </c>
      <c r="AB125" s="428">
        <f t="shared" si="163"/>
        <v>0</v>
      </c>
      <c r="AC125" s="428">
        <f t="shared" ref="AC125:AD125" si="168">AC114</f>
        <v>0</v>
      </c>
      <c r="AD125" s="428">
        <f t="shared" si="168"/>
        <v>0</v>
      </c>
      <c r="AE125" s="428">
        <f t="shared" ref="AE125:AF125" si="169">AE114</f>
        <v>0</v>
      </c>
      <c r="AF125" s="428">
        <f t="shared" si="169"/>
        <v>0</v>
      </c>
      <c r="AG125" s="451"/>
      <c r="AH125" s="451"/>
      <c r="AI125" s="495">
        <f ca="1">IFERROR(OFFSET(AI125,0,-3)-OFFSET(AI125,0,-4),0)</f>
        <v>0</v>
      </c>
      <c r="AJ125" s="496">
        <f ca="1">IFERROR(IF(OFFSET(AI125,0,-4)&lt;0,-(AI125/OFFSET(AI125,0,-4)),AI125/OFFSET(AI125,0,-4)),0)</f>
        <v>0</v>
      </c>
      <c r="AK125" s="451"/>
      <c r="AL125" s="451"/>
      <c r="AM125" s="496">
        <f t="shared" ca="1" si="166"/>
        <v>0</v>
      </c>
      <c r="AN125" s="496">
        <f t="shared" ca="1" si="166"/>
        <v>0</v>
      </c>
      <c r="AO125" s="496">
        <f t="shared" ca="1" si="166"/>
        <v>0</v>
      </c>
      <c r="AP125" s="451"/>
      <c r="AQ125" s="451"/>
      <c r="AR125" s="497">
        <f ca="1">IFERROR(AO125-AN125,0)</f>
        <v>0</v>
      </c>
      <c r="AS125" s="498">
        <f ca="1">IFERROR(IF(AN125&lt;0,-(AR125/AN125),AR125/AN125),0)</f>
        <v>0</v>
      </c>
      <c r="AT125" s="451"/>
      <c r="AU125" s="451"/>
      <c r="AV125" s="468">
        <f t="shared" ca="1" si="167"/>
        <v>0</v>
      </c>
      <c r="AW125" s="468">
        <f t="shared" ca="1" si="167"/>
        <v>0</v>
      </c>
      <c r="AX125" s="468">
        <f t="shared" ca="1" si="167"/>
        <v>0</v>
      </c>
      <c r="AY125" s="451"/>
      <c r="AZ125" s="451"/>
      <c r="BA125" s="499">
        <f ca="1">IFERROR(AX125-AW125,0)</f>
        <v>0</v>
      </c>
      <c r="BB125" s="500">
        <f ca="1">IFERROR(IF(AW125&lt;0,-(BA125/AW125),BA125/AW125),0)</f>
        <v>0</v>
      </c>
    </row>
    <row r="126" spans="3:54" ht="10.15" x14ac:dyDescent="0.3">
      <c r="C126" s="451" t="s">
        <v>93</v>
      </c>
      <c r="D126" s="451" t="s">
        <v>108</v>
      </c>
      <c r="E126" s="451"/>
      <c r="F126" s="451"/>
      <c r="G126" s="451"/>
      <c r="H126" s="451"/>
      <c r="I126" s="451"/>
      <c r="J126" s="452">
        <v>0</v>
      </c>
      <c r="K126" s="452">
        <v>0</v>
      </c>
      <c r="L126" s="452">
        <v>0</v>
      </c>
      <c r="M126" s="452">
        <v>0</v>
      </c>
      <c r="N126" s="452">
        <v>0</v>
      </c>
      <c r="O126" s="452">
        <v>0</v>
      </c>
      <c r="P126" s="452">
        <v>0</v>
      </c>
      <c r="Q126" s="452">
        <v>0</v>
      </c>
      <c r="R126" s="452">
        <v>0</v>
      </c>
      <c r="S126" s="452">
        <v>0</v>
      </c>
      <c r="T126" s="452">
        <v>0</v>
      </c>
      <c r="U126" s="452">
        <v>0</v>
      </c>
      <c r="V126" s="452">
        <v>0</v>
      </c>
      <c r="W126" s="452">
        <v>0</v>
      </c>
      <c r="X126" s="452">
        <v>0</v>
      </c>
      <c r="Y126" s="452">
        <v>0</v>
      </c>
      <c r="Z126" s="452">
        <v>0</v>
      </c>
      <c r="AA126" s="452">
        <v>0</v>
      </c>
      <c r="AB126" s="232">
        <v>0</v>
      </c>
      <c r="AC126" s="232">
        <v>0</v>
      </c>
      <c r="AD126" s="232">
        <v>0</v>
      </c>
      <c r="AE126" s="232">
        <v>0</v>
      </c>
      <c r="AF126" s="232">
        <v>0</v>
      </c>
      <c r="AG126" s="451"/>
      <c r="AH126" s="451"/>
      <c r="AI126" s="495">
        <f ca="1">IFERROR(OFFSET(AI126,0,-3)-OFFSET(AI126,0,-4),0)</f>
        <v>0</v>
      </c>
      <c r="AJ126" s="496">
        <f ca="1">IFERROR(IF(OFFSET(AI126,0,-4)&lt;0,-(AI126/OFFSET(AI126,0,-4)),AI126/OFFSET(AI126,0,-4)),0)</f>
        <v>0</v>
      </c>
      <c r="AK126" s="451"/>
      <c r="AL126" s="451"/>
      <c r="AM126" s="496">
        <f t="shared" ca="1" si="166"/>
        <v>0</v>
      </c>
      <c r="AN126" s="496">
        <f t="shared" ca="1" si="166"/>
        <v>0</v>
      </c>
      <c r="AO126" s="496">
        <f t="shared" ca="1" si="166"/>
        <v>0</v>
      </c>
      <c r="AP126" s="451"/>
      <c r="AQ126" s="451"/>
      <c r="AR126" s="497">
        <f ca="1">IFERROR(AO126-AN126,0)</f>
        <v>0</v>
      </c>
      <c r="AS126" s="498">
        <f ca="1">IFERROR(IF(AN126&lt;0,-(AR126/AN126),AR126/AN126),0)</f>
        <v>0</v>
      </c>
      <c r="AT126" s="451"/>
      <c r="AU126" s="451"/>
      <c r="AV126" s="468">
        <f t="shared" ca="1" si="167"/>
        <v>0</v>
      </c>
      <c r="AW126" s="468">
        <f t="shared" ca="1" si="167"/>
        <v>0</v>
      </c>
      <c r="AX126" s="468">
        <f t="shared" ca="1" si="167"/>
        <v>0</v>
      </c>
      <c r="AY126" s="451"/>
      <c r="AZ126" s="451"/>
      <c r="BA126" s="499">
        <f ca="1">IFERROR(AX126-AW126,0)</f>
        <v>0</v>
      </c>
      <c r="BB126" s="500">
        <f ca="1">IFERROR(IF(AW126&lt;0,-(BA126/AW126),BA126/AW126),0)</f>
        <v>0</v>
      </c>
    </row>
    <row r="127" spans="3:54" ht="10.15" x14ac:dyDescent="0.3">
      <c r="C127" s="502" t="s">
        <v>22</v>
      </c>
      <c r="D127" s="502" t="s">
        <v>109</v>
      </c>
      <c r="E127" s="502"/>
      <c r="F127" s="502"/>
      <c r="G127" s="502"/>
      <c r="H127" s="502"/>
      <c r="I127" s="502"/>
      <c r="J127" s="648">
        <f>SUM(J122,J124:J126)</f>
        <v>0</v>
      </c>
      <c r="K127" s="648">
        <f t="shared" ref="K127:AB127" si="170">SUM(K122,K124:K126)</f>
        <v>0</v>
      </c>
      <c r="L127" s="648">
        <f t="shared" si="170"/>
        <v>0</v>
      </c>
      <c r="M127" s="648">
        <f t="shared" si="170"/>
        <v>0</v>
      </c>
      <c r="N127" s="648">
        <f t="shared" si="170"/>
        <v>0</v>
      </c>
      <c r="O127" s="648">
        <f t="shared" si="170"/>
        <v>0</v>
      </c>
      <c r="P127" s="648">
        <f t="shared" si="170"/>
        <v>0</v>
      </c>
      <c r="Q127" s="648">
        <f t="shared" si="170"/>
        <v>0</v>
      </c>
      <c r="R127" s="648">
        <f t="shared" si="170"/>
        <v>0</v>
      </c>
      <c r="S127" s="648">
        <f t="shared" si="170"/>
        <v>0</v>
      </c>
      <c r="T127" s="648">
        <f t="shared" si="170"/>
        <v>0</v>
      </c>
      <c r="U127" s="648">
        <f t="shared" si="170"/>
        <v>0</v>
      </c>
      <c r="V127" s="648">
        <f t="shared" si="170"/>
        <v>0</v>
      </c>
      <c r="W127" s="648">
        <f t="shared" si="170"/>
        <v>0</v>
      </c>
      <c r="X127" s="648">
        <f t="shared" si="170"/>
        <v>0</v>
      </c>
      <c r="Y127" s="648">
        <f t="shared" si="170"/>
        <v>0</v>
      </c>
      <c r="Z127" s="648">
        <f t="shared" si="170"/>
        <v>0</v>
      </c>
      <c r="AA127" s="648">
        <f t="shared" si="170"/>
        <v>0</v>
      </c>
      <c r="AB127" s="429">
        <f t="shared" si="170"/>
        <v>-0.16331861493702238</v>
      </c>
      <c r="AC127" s="429">
        <f t="shared" ref="AC127:AD127" si="171">SUM(AC122,AC124:AC126)</f>
        <v>0.45332076391444637</v>
      </c>
      <c r="AD127" s="429">
        <f t="shared" si="171"/>
        <v>-0.39452958278510925</v>
      </c>
      <c r="AE127" s="429">
        <f t="shared" ref="AE127:AF127" si="172">SUM(AE122,AE124:AE126)</f>
        <v>-9.6264294108200421E-2</v>
      </c>
      <c r="AF127" s="429">
        <f t="shared" si="172"/>
        <v>0</v>
      </c>
      <c r="AG127" s="451"/>
      <c r="AH127" s="451"/>
      <c r="AI127" s="504">
        <f ca="1">IFERROR(OFFSET(AI127,0,-3)-OFFSET(AI127,0,-4),0)</f>
        <v>9.6264294108200421E-2</v>
      </c>
      <c r="AJ127" s="505">
        <f ca="1">IFERROR(IF(OFFSET(AI127,0,-4)&lt;0,-(AI127/OFFSET(AI127,0,-4)),AI127/OFFSET(AI127,0,-4)),0)</f>
        <v>1</v>
      </c>
      <c r="AK127" s="451"/>
      <c r="AL127" s="451"/>
      <c r="AM127" s="505">
        <f t="shared" ca="1" si="166"/>
        <v>-0.34644632372699213</v>
      </c>
      <c r="AN127" s="505">
        <f t="shared" ca="1" si="166"/>
        <v>-0.58080748329874188</v>
      </c>
      <c r="AO127" s="505">
        <f t="shared" ca="1" si="166"/>
        <v>0</v>
      </c>
      <c r="AP127" s="451"/>
      <c r="AQ127" s="451"/>
      <c r="AR127" s="506">
        <f ca="1">IFERROR(AO127-AN127,0)</f>
        <v>0.58080748329874188</v>
      </c>
      <c r="AS127" s="507">
        <f ca="1">IFERROR(IF(AN127&lt;0,-(AR127/AN127),AR127/AN127),0)</f>
        <v>1</v>
      </c>
      <c r="AT127" s="451"/>
      <c r="AU127" s="451"/>
      <c r="AV127" s="508">
        <f t="shared" ca="1" si="167"/>
        <v>-3687.1923624776564</v>
      </c>
      <c r="AW127" s="508">
        <f t="shared" ca="1" si="167"/>
        <v>-4011.0122545083505</v>
      </c>
      <c r="AX127" s="508">
        <f t="shared" ca="1" si="167"/>
        <v>0</v>
      </c>
      <c r="AY127" s="451"/>
      <c r="AZ127" s="451"/>
      <c r="BA127" s="509">
        <f ca="1">IFERROR(AX127-AW127,0)</f>
        <v>4011.0122545083505</v>
      </c>
      <c r="BB127" s="510">
        <f ca="1">IFERROR(IF(AW127&lt;0,-(BA127/AW127),BA127/AW127),0)</f>
        <v>1</v>
      </c>
    </row>
    <row r="128" spans="3:54" ht="10.15" x14ac:dyDescent="0.3">
      <c r="C128" s="451" t="s">
        <v>110</v>
      </c>
      <c r="D128" s="451" t="s">
        <v>111</v>
      </c>
      <c r="E128" s="521"/>
      <c r="F128" s="501"/>
      <c r="G128" s="521"/>
      <c r="H128" s="521"/>
      <c r="I128" s="521"/>
      <c r="J128" s="452">
        <v>0</v>
      </c>
      <c r="K128" s="452">
        <v>0</v>
      </c>
      <c r="L128" s="452">
        <v>0</v>
      </c>
      <c r="M128" s="452">
        <v>0</v>
      </c>
      <c r="N128" s="452">
        <v>0</v>
      </c>
      <c r="O128" s="452">
        <v>0</v>
      </c>
      <c r="P128" s="452">
        <v>0</v>
      </c>
      <c r="Q128" s="452">
        <v>0</v>
      </c>
      <c r="R128" s="452">
        <v>0</v>
      </c>
      <c r="S128" s="452">
        <v>0</v>
      </c>
      <c r="T128" s="452">
        <v>0</v>
      </c>
      <c r="U128" s="452">
        <v>0</v>
      </c>
      <c r="V128" s="452">
        <v>0</v>
      </c>
      <c r="W128" s="452">
        <v>0</v>
      </c>
      <c r="X128" s="452">
        <v>0</v>
      </c>
      <c r="Y128" s="452">
        <v>0</v>
      </c>
      <c r="Z128" s="452">
        <v>0</v>
      </c>
      <c r="AA128" s="452">
        <v>0</v>
      </c>
      <c r="AB128" s="232">
        <v>0</v>
      </c>
      <c r="AC128" s="232">
        <v>0</v>
      </c>
      <c r="AD128" s="232">
        <v>0</v>
      </c>
      <c r="AE128" s="232">
        <v>0</v>
      </c>
      <c r="AF128" s="232">
        <v>0</v>
      </c>
      <c r="AG128" s="451"/>
      <c r="AH128" s="451"/>
      <c r="AI128" s="495">
        <f ca="1">IFERROR(OFFSET(AI128,0,-3)-OFFSET(AI128,0,-4),0)</f>
        <v>0</v>
      </c>
      <c r="AJ128" s="489">
        <f ca="1">IFERROR(IF(OFFSET(AI128,0,-4)&lt;0,-(AI128/OFFSET(AI128,0,-4)),AI128/OFFSET(AI128,0,-4)),0)</f>
        <v>0</v>
      </c>
      <c r="AK128" s="451"/>
      <c r="AL128" s="451"/>
      <c r="AM128" s="489">
        <f t="shared" ca="1" si="166"/>
        <v>0</v>
      </c>
      <c r="AN128" s="489">
        <f t="shared" ca="1" si="166"/>
        <v>0</v>
      </c>
      <c r="AO128" s="489">
        <f t="shared" ca="1" si="166"/>
        <v>0</v>
      </c>
      <c r="AP128" s="451"/>
      <c r="AQ128" s="451"/>
      <c r="AR128" s="497">
        <f ca="1">IFERROR(AO128-AN128,0)</f>
        <v>0</v>
      </c>
      <c r="AS128" s="618">
        <f ca="1">IFERROR(IF(AN128&lt;0,-(AR128/AN128),AR128/AN128),0)</f>
        <v>0</v>
      </c>
      <c r="AT128" s="451"/>
      <c r="AU128" s="451"/>
      <c r="AV128" s="468">
        <f t="shared" ca="1" si="167"/>
        <v>0</v>
      </c>
      <c r="AW128" s="468">
        <f t="shared" ca="1" si="167"/>
        <v>0</v>
      </c>
      <c r="AX128" s="468">
        <f t="shared" ca="1" si="167"/>
        <v>0</v>
      </c>
      <c r="AY128" s="451"/>
      <c r="AZ128" s="451"/>
      <c r="BA128" s="499">
        <f ca="1">IFERROR(AX128-AW128,0)</f>
        <v>0</v>
      </c>
      <c r="BB128" s="494">
        <f ca="1">IFERROR(IF(AW128&lt;0,-(BA128/AW128),BA128/AW128),0)</f>
        <v>0</v>
      </c>
    </row>
    <row r="129" spans="3:54" ht="10.25" hidden="1" customHeight="1" x14ac:dyDescent="0.3">
      <c r="AD129" s="669"/>
      <c r="AE129" s="669"/>
      <c r="AF129" s="669"/>
    </row>
    <row r="130" spans="3:54" ht="10.15" x14ac:dyDescent="0.3">
      <c r="C130" s="502" t="s">
        <v>22</v>
      </c>
      <c r="D130" s="502" t="s">
        <v>112</v>
      </c>
      <c r="E130" s="502"/>
      <c r="F130" s="502"/>
      <c r="G130" s="502"/>
      <c r="H130" s="502"/>
      <c r="I130" s="502"/>
      <c r="J130" s="648">
        <f>SUM(J127,J128)</f>
        <v>0</v>
      </c>
      <c r="K130" s="648">
        <f t="shared" ref="K130:AB130" si="173">SUM(K127,K128)</f>
        <v>0</v>
      </c>
      <c r="L130" s="648">
        <f t="shared" si="173"/>
        <v>0</v>
      </c>
      <c r="M130" s="648">
        <f t="shared" si="173"/>
        <v>0</v>
      </c>
      <c r="N130" s="648">
        <f t="shared" si="173"/>
        <v>0</v>
      </c>
      <c r="O130" s="648">
        <f t="shared" si="173"/>
        <v>0</v>
      </c>
      <c r="P130" s="648">
        <f t="shared" si="173"/>
        <v>0</v>
      </c>
      <c r="Q130" s="648">
        <f t="shared" si="173"/>
        <v>0</v>
      </c>
      <c r="R130" s="648">
        <f t="shared" si="173"/>
        <v>0</v>
      </c>
      <c r="S130" s="648">
        <f t="shared" si="173"/>
        <v>0</v>
      </c>
      <c r="T130" s="648">
        <f t="shared" si="173"/>
        <v>0</v>
      </c>
      <c r="U130" s="648">
        <f t="shared" si="173"/>
        <v>0</v>
      </c>
      <c r="V130" s="648">
        <f t="shared" si="173"/>
        <v>0</v>
      </c>
      <c r="W130" s="648">
        <f t="shared" si="173"/>
        <v>0</v>
      </c>
      <c r="X130" s="648">
        <f t="shared" si="173"/>
        <v>0</v>
      </c>
      <c r="Y130" s="648">
        <f t="shared" si="173"/>
        <v>0</v>
      </c>
      <c r="Z130" s="648">
        <f t="shared" si="173"/>
        <v>0</v>
      </c>
      <c r="AA130" s="648">
        <f t="shared" si="173"/>
        <v>0</v>
      </c>
      <c r="AB130" s="429">
        <f t="shared" si="173"/>
        <v>-0.16331861493702238</v>
      </c>
      <c r="AC130" s="429">
        <f t="shared" ref="AC130:AD130" si="174">SUM(AC127,AC128)</f>
        <v>0.45332076391444637</v>
      </c>
      <c r="AD130" s="429">
        <f t="shared" si="174"/>
        <v>-0.39452958278510925</v>
      </c>
      <c r="AE130" s="429">
        <f t="shared" ref="AE130:AF130" si="175">SUM(AE127,AE128)</f>
        <v>-9.6264294108200421E-2</v>
      </c>
      <c r="AF130" s="429">
        <f t="shared" si="175"/>
        <v>0</v>
      </c>
      <c r="AG130" s="451"/>
      <c r="AH130" s="451"/>
      <c r="AI130" s="504">
        <f ca="1">IFERROR(OFFSET(AI130,0,-3)-OFFSET(AI130,0,-4),0)</f>
        <v>9.6264294108200421E-2</v>
      </c>
      <c r="AJ130" s="505">
        <f ca="1">IFERROR(IF(OFFSET(AI130,0,-4)&lt;0,-(AI130/OFFSET(AI130,0,-4)),AI130/OFFSET(AI130,0,-4)),0)</f>
        <v>1</v>
      </c>
      <c r="AK130" s="451"/>
      <c r="AL130" s="451"/>
      <c r="AM130" s="505">
        <f t="shared" ref="AM130:AO132" ca="1" si="176">IFERROR(OFFSET(AM130,0,-9)/OFFSET(AM$42,0,-9),0)</f>
        <v>-0.34644632372699213</v>
      </c>
      <c r="AN130" s="505">
        <f t="shared" ca="1" si="176"/>
        <v>-0.58080748329874188</v>
      </c>
      <c r="AO130" s="505">
        <f t="shared" ca="1" si="176"/>
        <v>0</v>
      </c>
      <c r="AP130" s="451"/>
      <c r="AQ130" s="451"/>
      <c r="AR130" s="506">
        <f ca="1">IFERROR(AO130-AN130,0)</f>
        <v>0.58080748329874188</v>
      </c>
      <c r="AS130" s="507">
        <f ca="1">IFERROR(IF(AN130&lt;0,-(AR130/AN130),AR130/AN130),0)</f>
        <v>1</v>
      </c>
      <c r="AT130" s="451"/>
      <c r="AU130" s="451"/>
      <c r="AV130" s="508">
        <f t="shared" ref="AV130:AX132" ca="1" si="177">IFERROR(OFFSET(AV130,0,-18)/AV$14*10^6,0)</f>
        <v>-3687.1923624776564</v>
      </c>
      <c r="AW130" s="508">
        <f t="shared" ca="1" si="177"/>
        <v>-4011.0122545083505</v>
      </c>
      <c r="AX130" s="508">
        <f t="shared" ca="1" si="177"/>
        <v>0</v>
      </c>
      <c r="AY130" s="451"/>
      <c r="AZ130" s="451"/>
      <c r="BA130" s="509">
        <f ca="1">IFERROR(AX130-AW130,0)</f>
        <v>4011.0122545083505</v>
      </c>
      <c r="BB130" s="510">
        <f ca="1">IFERROR(IF(AW130&lt;0,-(BA130/AW130),BA130/AW130),0)</f>
        <v>1</v>
      </c>
    </row>
    <row r="131" spans="3:54" ht="10.15" x14ac:dyDescent="0.3">
      <c r="C131" s="451" t="s">
        <v>38</v>
      </c>
      <c r="D131" s="451" t="s">
        <v>113</v>
      </c>
      <c r="E131" s="451"/>
      <c r="F131" s="451"/>
      <c r="G131" s="451"/>
      <c r="H131" s="451"/>
      <c r="I131" s="451"/>
      <c r="J131" s="452">
        <v>0</v>
      </c>
      <c r="K131" s="452">
        <v>0</v>
      </c>
      <c r="L131" s="452">
        <v>0</v>
      </c>
      <c r="M131" s="452">
        <v>0</v>
      </c>
      <c r="N131" s="452">
        <v>0</v>
      </c>
      <c r="O131" s="452">
        <v>0</v>
      </c>
      <c r="P131" s="452">
        <v>0</v>
      </c>
      <c r="Q131" s="452">
        <v>0</v>
      </c>
      <c r="R131" s="452">
        <v>0</v>
      </c>
      <c r="S131" s="452">
        <v>0</v>
      </c>
      <c r="T131" s="452">
        <v>0</v>
      </c>
      <c r="U131" s="452">
        <v>0</v>
      </c>
      <c r="V131" s="452">
        <v>0</v>
      </c>
      <c r="W131" s="452">
        <v>0</v>
      </c>
      <c r="X131" s="452">
        <v>0</v>
      </c>
      <c r="Y131" s="452">
        <v>0</v>
      </c>
      <c r="Z131" s="452">
        <v>0</v>
      </c>
      <c r="AA131" s="452">
        <v>0</v>
      </c>
      <c r="AB131" s="232">
        <v>0</v>
      </c>
      <c r="AC131" s="232">
        <v>0</v>
      </c>
      <c r="AD131" s="232">
        <v>0</v>
      </c>
      <c r="AE131" s="232">
        <v>0</v>
      </c>
      <c r="AF131" s="232">
        <v>0</v>
      </c>
      <c r="AG131" s="451"/>
      <c r="AH131" s="451"/>
      <c r="AI131" s="495">
        <f ca="1">IFERROR(OFFSET(AI131,0,-3)-OFFSET(AI131,0,-4),0)</f>
        <v>0</v>
      </c>
      <c r="AJ131" s="496">
        <f ca="1">IFERROR(IF(OFFSET(AI131,0,-4)&lt;0,-(AI131/OFFSET(AI131,0,-4)),AI131/OFFSET(AI131,0,-4)),0)</f>
        <v>0</v>
      </c>
      <c r="AK131" s="451"/>
      <c r="AL131" s="451"/>
      <c r="AM131" s="496">
        <f t="shared" ca="1" si="176"/>
        <v>0</v>
      </c>
      <c r="AN131" s="496">
        <f t="shared" ca="1" si="176"/>
        <v>0</v>
      </c>
      <c r="AO131" s="496">
        <f t="shared" ca="1" si="176"/>
        <v>0</v>
      </c>
      <c r="AP131" s="451"/>
      <c r="AQ131" s="451"/>
      <c r="AR131" s="497">
        <f ca="1">IFERROR(AO131-AN131,0)</f>
        <v>0</v>
      </c>
      <c r="AS131" s="498">
        <f ca="1">IFERROR(IF(AN131&lt;0,-(AR131/AN131),AR131/AN131),0)</f>
        <v>0</v>
      </c>
      <c r="AT131" s="451"/>
      <c r="AU131" s="451"/>
      <c r="AV131" s="468">
        <f t="shared" ca="1" si="177"/>
        <v>0</v>
      </c>
      <c r="AW131" s="468">
        <f t="shared" ca="1" si="177"/>
        <v>0</v>
      </c>
      <c r="AX131" s="468">
        <f t="shared" ca="1" si="177"/>
        <v>0</v>
      </c>
      <c r="AY131" s="451"/>
      <c r="AZ131" s="451"/>
      <c r="BA131" s="499">
        <f ca="1">IFERROR(AX131-AW131,0)</f>
        <v>0</v>
      </c>
      <c r="BB131" s="500">
        <f ca="1">IFERROR(IF(AW131&lt;0,-(BA131/AW131),BA131/AW131),0)</f>
        <v>0</v>
      </c>
    </row>
    <row r="132" spans="3:54" ht="10.15" x14ac:dyDescent="0.3">
      <c r="C132" s="622" t="s">
        <v>22</v>
      </c>
      <c r="D132" s="566" t="s">
        <v>114</v>
      </c>
      <c r="E132" s="566"/>
      <c r="F132" s="566"/>
      <c r="G132" s="566"/>
      <c r="H132" s="566"/>
      <c r="I132" s="566"/>
      <c r="J132" s="568">
        <f>SUM(J130,J131)</f>
        <v>0</v>
      </c>
      <c r="K132" s="568">
        <f t="shared" ref="K132:AB132" si="178">SUM(K130,K131)</f>
        <v>0</v>
      </c>
      <c r="L132" s="568">
        <f t="shared" si="178"/>
        <v>0</v>
      </c>
      <c r="M132" s="568">
        <f t="shared" si="178"/>
        <v>0</v>
      </c>
      <c r="N132" s="568">
        <f t="shared" si="178"/>
        <v>0</v>
      </c>
      <c r="O132" s="568">
        <f t="shared" si="178"/>
        <v>0</v>
      </c>
      <c r="P132" s="568">
        <f t="shared" si="178"/>
        <v>0</v>
      </c>
      <c r="Q132" s="568">
        <f t="shared" si="178"/>
        <v>0</v>
      </c>
      <c r="R132" s="568">
        <f t="shared" si="178"/>
        <v>0</v>
      </c>
      <c r="S132" s="568">
        <f t="shared" si="178"/>
        <v>0</v>
      </c>
      <c r="T132" s="568">
        <f t="shared" si="178"/>
        <v>0</v>
      </c>
      <c r="U132" s="568">
        <f t="shared" si="178"/>
        <v>0</v>
      </c>
      <c r="V132" s="568">
        <f t="shared" si="178"/>
        <v>0</v>
      </c>
      <c r="W132" s="568">
        <f t="shared" si="178"/>
        <v>0</v>
      </c>
      <c r="X132" s="568">
        <f t="shared" si="178"/>
        <v>0</v>
      </c>
      <c r="Y132" s="568">
        <f t="shared" si="178"/>
        <v>0</v>
      </c>
      <c r="Z132" s="568">
        <f t="shared" si="178"/>
        <v>0</v>
      </c>
      <c r="AA132" s="568">
        <f t="shared" si="178"/>
        <v>0</v>
      </c>
      <c r="AB132" s="349">
        <f t="shared" si="178"/>
        <v>-0.16331861493702238</v>
      </c>
      <c r="AC132" s="349">
        <f t="shared" ref="AC132:AD132" si="179">SUM(AC130,AC131)</f>
        <v>0.45332076391444637</v>
      </c>
      <c r="AD132" s="349">
        <f t="shared" si="179"/>
        <v>-0.39452958278510925</v>
      </c>
      <c r="AE132" s="349">
        <f t="shared" ref="AE132:AF132" si="180">SUM(AE130,AE131)</f>
        <v>-9.6264294108200421E-2</v>
      </c>
      <c r="AF132" s="349">
        <f t="shared" si="180"/>
        <v>0</v>
      </c>
      <c r="AG132" s="451"/>
      <c r="AH132" s="451"/>
      <c r="AI132" s="623">
        <f ca="1">IFERROR(OFFSET(AI132,0,-3)-OFFSET(AI132,0,-4),0)</f>
        <v>9.6264294108200421E-2</v>
      </c>
      <c r="AJ132" s="624">
        <f ca="1">IFERROR(IF(OFFSET(AI132,0,-4)&lt;0,-(AI132/OFFSET(AI132,0,-4)),AI132/OFFSET(AI132,0,-4)),0)</f>
        <v>1</v>
      </c>
      <c r="AK132" s="451"/>
      <c r="AL132" s="451"/>
      <c r="AM132" s="625">
        <f t="shared" ca="1" si="176"/>
        <v>-0.34644632372699213</v>
      </c>
      <c r="AN132" s="570">
        <f t="shared" ca="1" si="176"/>
        <v>-0.58080748329874188</v>
      </c>
      <c r="AO132" s="624">
        <f t="shared" ca="1" si="176"/>
        <v>0</v>
      </c>
      <c r="AP132" s="451"/>
      <c r="AQ132" s="451"/>
      <c r="AR132" s="626">
        <f ca="1">IFERROR(AO132-AN132,0)</f>
        <v>0.58080748329874188</v>
      </c>
      <c r="AS132" s="627">
        <f ca="1">IFERROR(IF(AN132&lt;0,-(AR132/AN132),AR132/AN132),0)</f>
        <v>1</v>
      </c>
      <c r="AT132" s="451"/>
      <c r="AU132" s="451"/>
      <c r="AV132" s="628">
        <f t="shared" ca="1" si="177"/>
        <v>-3687.1923624776564</v>
      </c>
      <c r="AW132" s="573">
        <f t="shared" ca="1" si="177"/>
        <v>-4011.0122545083505</v>
      </c>
      <c r="AX132" s="629">
        <f t="shared" ca="1" si="177"/>
        <v>0</v>
      </c>
      <c r="AY132" s="451"/>
      <c r="AZ132" s="451"/>
      <c r="BA132" s="630">
        <f ca="1">IFERROR(AX132-AW132,0)</f>
        <v>4011.0122545083505</v>
      </c>
      <c r="BB132" s="631">
        <f ca="1">IFERROR(IF(AW132&lt;0,-(BA132/AW132),BA132/AW132),0)</f>
        <v>1</v>
      </c>
    </row>
    <row r="133" spans="3:54" ht="10.15" x14ac:dyDescent="0.3">
      <c r="C133" s="632"/>
      <c r="D133" s="633" t="s">
        <v>115</v>
      </c>
      <c r="E133" s="634"/>
      <c r="F133" s="634"/>
      <c r="G133" s="634"/>
      <c r="H133" s="634"/>
      <c r="I133" s="634"/>
      <c r="J133" s="635">
        <f>IFERROR(J132/J$42,0)</f>
        <v>0</v>
      </c>
      <c r="K133" s="635">
        <f t="shared" ref="K133:AB133" si="181">IFERROR(K132/K$42,0)</f>
        <v>0</v>
      </c>
      <c r="L133" s="635">
        <f t="shared" si="181"/>
        <v>0</v>
      </c>
      <c r="M133" s="635">
        <f t="shared" si="181"/>
        <v>0</v>
      </c>
      <c r="N133" s="635">
        <f t="shared" si="181"/>
        <v>0</v>
      </c>
      <c r="O133" s="635">
        <f t="shared" si="181"/>
        <v>0</v>
      </c>
      <c r="P133" s="635">
        <f t="shared" si="181"/>
        <v>0</v>
      </c>
      <c r="Q133" s="635">
        <f t="shared" si="181"/>
        <v>0</v>
      </c>
      <c r="R133" s="635">
        <f t="shared" si="181"/>
        <v>0</v>
      </c>
      <c r="S133" s="635">
        <f t="shared" si="181"/>
        <v>0</v>
      </c>
      <c r="T133" s="635">
        <f t="shared" si="181"/>
        <v>0</v>
      </c>
      <c r="U133" s="635">
        <f t="shared" si="181"/>
        <v>0</v>
      </c>
      <c r="V133" s="635">
        <f t="shared" si="181"/>
        <v>0</v>
      </c>
      <c r="W133" s="635">
        <f t="shared" si="181"/>
        <v>0</v>
      </c>
      <c r="X133" s="635">
        <f t="shared" si="181"/>
        <v>0</v>
      </c>
      <c r="Y133" s="635">
        <f t="shared" si="181"/>
        <v>0</v>
      </c>
      <c r="Z133" s="635">
        <f t="shared" si="181"/>
        <v>0</v>
      </c>
      <c r="AA133" s="635">
        <f t="shared" si="181"/>
        <v>0</v>
      </c>
      <c r="AB133" s="416">
        <f t="shared" si="181"/>
        <v>-0.15076042095596967</v>
      </c>
      <c r="AC133" s="416">
        <f t="shared" ref="AC133:AD133" si="182">IFERROR(AC132/AC$42,0)</f>
        <v>3.5125329261904774</v>
      </c>
      <c r="AD133" s="416">
        <f t="shared" si="182"/>
        <v>-0.34644632372699213</v>
      </c>
      <c r="AE133" s="416">
        <f t="shared" ref="AE133:AF133" si="183">IFERROR(AE132/AE$42,0)</f>
        <v>-0.58080748329874188</v>
      </c>
      <c r="AF133" s="416">
        <f t="shared" si="183"/>
        <v>0</v>
      </c>
      <c r="AG133" s="451"/>
      <c r="AH133" s="451"/>
      <c r="AI133" s="636"/>
      <c r="AJ133" s="637"/>
      <c r="AK133" s="451"/>
      <c r="AL133" s="451"/>
      <c r="AM133" s="638"/>
      <c r="AN133" s="639"/>
      <c r="AO133" s="637"/>
      <c r="AP133" s="451"/>
      <c r="AQ133" s="451"/>
      <c r="AR133" s="640"/>
      <c r="AS133" s="641"/>
      <c r="AT133" s="451"/>
      <c r="AU133" s="451"/>
      <c r="AV133" s="642"/>
      <c r="AW133" s="643"/>
      <c r="AX133" s="644"/>
      <c r="AY133" s="451"/>
      <c r="AZ133" s="451"/>
      <c r="BA133" s="645"/>
      <c r="BB133" s="646"/>
    </row>
    <row r="134" spans="3:54" ht="4.05" customHeight="1" x14ac:dyDescent="0.3">
      <c r="C134" s="451"/>
      <c r="D134" s="451"/>
      <c r="E134" s="451"/>
      <c r="F134" s="451"/>
      <c r="G134" s="451"/>
      <c r="H134" s="451"/>
      <c r="I134" s="451"/>
      <c r="J134" s="481"/>
      <c r="K134" s="481"/>
      <c r="L134" s="481"/>
      <c r="M134" s="481"/>
      <c r="N134" s="481"/>
      <c r="O134" s="481"/>
      <c r="P134" s="481"/>
      <c r="Q134" s="481"/>
      <c r="R134" s="481"/>
      <c r="S134" s="481"/>
      <c r="T134" s="481"/>
      <c r="U134" s="481"/>
      <c r="V134" s="481"/>
      <c r="W134" s="481"/>
      <c r="X134" s="481"/>
      <c r="Y134" s="481"/>
      <c r="Z134" s="481"/>
      <c r="AA134" s="481"/>
      <c r="AB134" s="262"/>
      <c r="AC134" s="262"/>
      <c r="AD134" s="262"/>
      <c r="AE134" s="262"/>
      <c r="AF134" s="262"/>
      <c r="AG134" s="451"/>
      <c r="AH134" s="451"/>
      <c r="AI134" s="495"/>
      <c r="AJ134" s="496"/>
      <c r="AK134" s="451"/>
      <c r="AL134" s="451"/>
      <c r="AM134" s="496"/>
      <c r="AN134" s="496"/>
      <c r="AO134" s="496"/>
      <c r="AP134" s="451"/>
      <c r="AQ134" s="451"/>
      <c r="AR134" s="497"/>
      <c r="AS134" s="498"/>
      <c r="AT134" s="451"/>
      <c r="AU134" s="451"/>
      <c r="AV134" s="468"/>
      <c r="AW134" s="468"/>
      <c r="AX134" s="468"/>
      <c r="AY134" s="451"/>
      <c r="AZ134" s="451"/>
      <c r="BA134" s="499"/>
      <c r="BB134" s="500"/>
    </row>
    <row r="135" spans="3:54" ht="10.15" x14ac:dyDescent="0.3">
      <c r="C135" s="451" t="s">
        <v>110</v>
      </c>
      <c r="D135" s="451" t="s">
        <v>116</v>
      </c>
      <c r="E135" s="451"/>
      <c r="F135" s="451"/>
      <c r="G135" s="451"/>
      <c r="H135" s="451"/>
      <c r="I135" s="451"/>
      <c r="J135" s="481">
        <f>SUM(J136:J145)</f>
        <v>0</v>
      </c>
      <c r="K135" s="481">
        <f t="shared" ref="K135:AB135" si="184">SUM(K136:K145)</f>
        <v>0</v>
      </c>
      <c r="L135" s="481">
        <f t="shared" si="184"/>
        <v>0</v>
      </c>
      <c r="M135" s="481">
        <f t="shared" si="184"/>
        <v>0</v>
      </c>
      <c r="N135" s="481">
        <f t="shared" si="184"/>
        <v>0</v>
      </c>
      <c r="O135" s="481">
        <f t="shared" si="184"/>
        <v>0</v>
      </c>
      <c r="P135" s="481">
        <f t="shared" si="184"/>
        <v>0</v>
      </c>
      <c r="Q135" s="481">
        <f t="shared" si="184"/>
        <v>0</v>
      </c>
      <c r="R135" s="481">
        <f t="shared" si="184"/>
        <v>0</v>
      </c>
      <c r="S135" s="481">
        <f t="shared" si="184"/>
        <v>0</v>
      </c>
      <c r="T135" s="481">
        <f t="shared" si="184"/>
        <v>0</v>
      </c>
      <c r="U135" s="481">
        <f t="shared" si="184"/>
        <v>0</v>
      </c>
      <c r="V135" s="481">
        <f t="shared" si="184"/>
        <v>0</v>
      </c>
      <c r="W135" s="481">
        <f t="shared" si="184"/>
        <v>0</v>
      </c>
      <c r="X135" s="481">
        <f t="shared" si="184"/>
        <v>0</v>
      </c>
      <c r="Y135" s="481">
        <f t="shared" si="184"/>
        <v>0</v>
      </c>
      <c r="Z135" s="481">
        <f t="shared" si="184"/>
        <v>0</v>
      </c>
      <c r="AA135" s="481">
        <f t="shared" si="184"/>
        <v>0</v>
      </c>
      <c r="AB135" s="262">
        <f t="shared" si="184"/>
        <v>-0.48928077152176197</v>
      </c>
      <c r="AC135" s="262">
        <f t="shared" ref="AC135:AD135" si="185">SUM(AC136:AC145)</f>
        <v>-0.55757502457735497</v>
      </c>
      <c r="AD135" s="262">
        <f t="shared" si="185"/>
        <v>-0.51368525536549248</v>
      </c>
      <c r="AE135" s="262">
        <f t="shared" ref="AE135:AF135" si="186">SUM(AE136:AE145)</f>
        <v>-2.8766837646975098E-2</v>
      </c>
      <c r="AF135" s="262">
        <f t="shared" si="186"/>
        <v>0</v>
      </c>
      <c r="AG135" s="451"/>
      <c r="AH135" s="451"/>
      <c r="AI135" s="495">
        <f t="shared" ref="AI135:AI145" ca="1" si="187">IFERROR(OFFSET(AI135,0,-3)-OFFSET(AI135,0,-4),0)</f>
        <v>2.8766837646975098E-2</v>
      </c>
      <c r="AJ135" s="496">
        <f t="shared" ref="AJ135:AJ145" ca="1" si="188">IFERROR(IF(OFFSET(AI135,0,-4)&lt;0,-(AI135/OFFSET(AI135,0,-4)),AI135/OFFSET(AI135,0,-4)),0)</f>
        <v>1</v>
      </c>
      <c r="AK135" s="451"/>
      <c r="AL135" s="451"/>
      <c r="AM135" s="496">
        <f t="shared" ref="AM135:AO145" ca="1" si="189">IFERROR(OFFSET(AM135,0,-9)/OFFSET(AM$42,0,-9),0)</f>
        <v>-0.45107990893313804</v>
      </c>
      <c r="AN135" s="496">
        <f t="shared" ca="1" si="189"/>
        <v>-0.17356377804446824</v>
      </c>
      <c r="AO135" s="496">
        <f t="shared" ca="1" si="189"/>
        <v>0</v>
      </c>
      <c r="AP135" s="451"/>
      <c r="AQ135" s="451"/>
      <c r="AR135" s="497">
        <f t="shared" ref="AR135:AR145" ca="1" si="190">IFERROR(AO135-AN135,0)</f>
        <v>0.17356377804446824</v>
      </c>
      <c r="AS135" s="498">
        <f t="shared" ref="AS135:AS145" ca="1" si="191">IFERROR(IF(AN135&lt;0,-(AR135/AN135),AR135/AN135),0)</f>
        <v>1</v>
      </c>
      <c r="AT135" s="451"/>
      <c r="AU135" s="451"/>
      <c r="AV135" s="468">
        <f t="shared" ref="AV135:AX145" ca="1" si="192">IFERROR(OFFSET(AV135,0,-18)/AV$14*10^6,0)</f>
        <v>-4800.7967791167521</v>
      </c>
      <c r="AW135" s="468">
        <f t="shared" ca="1" si="192"/>
        <v>-1198.6182352906289</v>
      </c>
      <c r="AX135" s="468">
        <f t="shared" ca="1" si="192"/>
        <v>0</v>
      </c>
      <c r="AY135" s="451"/>
      <c r="AZ135" s="451"/>
      <c r="BA135" s="499">
        <f t="shared" ref="BA135:BA145" ca="1" si="193">IFERROR(AX135-AW135,0)</f>
        <v>1198.6182352906289</v>
      </c>
      <c r="BB135" s="500">
        <f t="shared" ref="BB135:BB145" ca="1" si="194">IFERROR(IF(AW135&lt;0,-(BA135/AW135),BA135/AW135),0)</f>
        <v>1</v>
      </c>
    </row>
    <row r="136" spans="3:54" ht="10.15" x14ac:dyDescent="0.3">
      <c r="C136" s="451"/>
      <c r="D136" s="451"/>
      <c r="E136" s="619" t="s">
        <v>117</v>
      </c>
      <c r="F136" s="451"/>
      <c r="G136" s="451"/>
      <c r="H136" s="451"/>
      <c r="I136" s="451"/>
      <c r="J136" s="452">
        <v>0</v>
      </c>
      <c r="K136" s="452">
        <v>0</v>
      </c>
      <c r="L136" s="452">
        <v>0</v>
      </c>
      <c r="M136" s="452">
        <v>0</v>
      </c>
      <c r="N136" s="452">
        <v>0</v>
      </c>
      <c r="O136" s="452">
        <v>0</v>
      </c>
      <c r="P136" s="452">
        <v>0</v>
      </c>
      <c r="Q136" s="452">
        <v>0</v>
      </c>
      <c r="R136" s="452">
        <v>0</v>
      </c>
      <c r="S136" s="452">
        <v>0</v>
      </c>
      <c r="T136" s="452">
        <v>0</v>
      </c>
      <c r="U136" s="452">
        <v>0</v>
      </c>
      <c r="V136" s="452">
        <v>0</v>
      </c>
      <c r="W136" s="452">
        <v>0</v>
      </c>
      <c r="X136" s="452">
        <v>0</v>
      </c>
      <c r="Y136" s="452">
        <v>0</v>
      </c>
      <c r="Z136" s="452">
        <v>0</v>
      </c>
      <c r="AA136" s="452">
        <v>0</v>
      </c>
      <c r="AB136" s="232">
        <v>0</v>
      </c>
      <c r="AC136" s="232">
        <v>0</v>
      </c>
      <c r="AD136" s="232">
        <v>0</v>
      </c>
      <c r="AE136" s="232">
        <v>0</v>
      </c>
      <c r="AF136" s="232">
        <v>0</v>
      </c>
      <c r="AG136" s="451"/>
      <c r="AH136" s="451"/>
      <c r="AI136" s="495">
        <f t="shared" ca="1" si="187"/>
        <v>0</v>
      </c>
      <c r="AJ136" s="496">
        <f t="shared" ca="1" si="188"/>
        <v>0</v>
      </c>
      <c r="AK136" s="451"/>
      <c r="AL136" s="451"/>
      <c r="AM136" s="496">
        <f t="shared" ca="1" si="189"/>
        <v>0</v>
      </c>
      <c r="AN136" s="496">
        <f t="shared" ca="1" si="189"/>
        <v>0</v>
      </c>
      <c r="AO136" s="496">
        <f t="shared" ca="1" si="189"/>
        <v>0</v>
      </c>
      <c r="AP136" s="451"/>
      <c r="AQ136" s="451"/>
      <c r="AR136" s="497">
        <f t="shared" ca="1" si="190"/>
        <v>0</v>
      </c>
      <c r="AS136" s="498">
        <f t="shared" ca="1" si="191"/>
        <v>0</v>
      </c>
      <c r="AT136" s="451"/>
      <c r="AU136" s="451"/>
      <c r="AV136" s="468">
        <f t="shared" ca="1" si="192"/>
        <v>0</v>
      </c>
      <c r="AW136" s="468">
        <f t="shared" ca="1" si="192"/>
        <v>0</v>
      </c>
      <c r="AX136" s="468">
        <f t="shared" ca="1" si="192"/>
        <v>0</v>
      </c>
      <c r="AY136" s="451"/>
      <c r="AZ136" s="451"/>
      <c r="BA136" s="499">
        <f t="shared" ca="1" si="193"/>
        <v>0</v>
      </c>
      <c r="BB136" s="500">
        <f t="shared" ca="1" si="194"/>
        <v>0</v>
      </c>
    </row>
    <row r="137" spans="3:54" ht="10.15" x14ac:dyDescent="0.3">
      <c r="C137" s="451"/>
      <c r="D137" s="451"/>
      <c r="E137" s="619" t="s">
        <v>58</v>
      </c>
      <c r="F137" s="451"/>
      <c r="G137" s="451"/>
      <c r="H137" s="451"/>
      <c r="I137" s="451"/>
      <c r="J137" s="452">
        <v>0</v>
      </c>
      <c r="K137" s="452">
        <v>0</v>
      </c>
      <c r="L137" s="452">
        <v>0</v>
      </c>
      <c r="M137" s="452">
        <v>0</v>
      </c>
      <c r="N137" s="452">
        <v>0</v>
      </c>
      <c r="O137" s="452">
        <v>0</v>
      </c>
      <c r="P137" s="452">
        <v>0</v>
      </c>
      <c r="Q137" s="452">
        <v>0</v>
      </c>
      <c r="R137" s="452">
        <v>0</v>
      </c>
      <c r="S137" s="452">
        <v>0</v>
      </c>
      <c r="T137" s="452">
        <v>0</v>
      </c>
      <c r="U137" s="452">
        <v>0</v>
      </c>
      <c r="V137" s="452">
        <v>0</v>
      </c>
      <c r="W137" s="452">
        <v>0</v>
      </c>
      <c r="X137" s="452">
        <v>0</v>
      </c>
      <c r="Y137" s="452">
        <v>0</v>
      </c>
      <c r="Z137" s="452">
        <v>0</v>
      </c>
      <c r="AA137" s="452">
        <v>0</v>
      </c>
      <c r="AB137" s="232">
        <v>-0.48928077152176197</v>
      </c>
      <c r="AC137" s="232">
        <v>-0.55757502457735497</v>
      </c>
      <c r="AD137" s="232">
        <v>-0.51368525536549248</v>
      </c>
      <c r="AE137" s="232">
        <v>-2.8766837646975098E-2</v>
      </c>
      <c r="AF137" s="232">
        <v>0</v>
      </c>
      <c r="AG137" s="451"/>
      <c r="AH137" s="451"/>
      <c r="AI137" s="495">
        <f t="shared" ca="1" si="187"/>
        <v>2.8766837646975098E-2</v>
      </c>
      <c r="AJ137" s="496">
        <f t="shared" ca="1" si="188"/>
        <v>1</v>
      </c>
      <c r="AK137" s="451"/>
      <c r="AL137" s="451"/>
      <c r="AM137" s="496">
        <f t="shared" ca="1" si="189"/>
        <v>-0.45107990893313804</v>
      </c>
      <c r="AN137" s="496">
        <f t="shared" ca="1" si="189"/>
        <v>-0.17356377804446824</v>
      </c>
      <c r="AO137" s="496">
        <f t="shared" ca="1" si="189"/>
        <v>0</v>
      </c>
      <c r="AP137" s="451"/>
      <c r="AQ137" s="451"/>
      <c r="AR137" s="497">
        <f t="shared" ca="1" si="190"/>
        <v>0.17356377804446824</v>
      </c>
      <c r="AS137" s="498">
        <f t="shared" ca="1" si="191"/>
        <v>1</v>
      </c>
      <c r="AT137" s="451"/>
      <c r="AU137" s="451"/>
      <c r="AV137" s="468">
        <f t="shared" ca="1" si="192"/>
        <v>-4800.7967791167521</v>
      </c>
      <c r="AW137" s="468">
        <f t="shared" ca="1" si="192"/>
        <v>-1198.6182352906289</v>
      </c>
      <c r="AX137" s="468">
        <f t="shared" ca="1" si="192"/>
        <v>0</v>
      </c>
      <c r="AY137" s="451"/>
      <c r="AZ137" s="451"/>
      <c r="BA137" s="499">
        <f t="shared" ca="1" si="193"/>
        <v>1198.6182352906289</v>
      </c>
      <c r="BB137" s="500">
        <f t="shared" ca="1" si="194"/>
        <v>1</v>
      </c>
    </row>
    <row r="138" spans="3:54" ht="10.15" x14ac:dyDescent="0.3">
      <c r="C138" s="451"/>
      <c r="D138" s="451"/>
      <c r="E138" s="619" t="s">
        <v>118</v>
      </c>
      <c r="F138" s="451"/>
      <c r="G138" s="451"/>
      <c r="H138" s="451"/>
      <c r="I138" s="451"/>
      <c r="J138" s="452">
        <v>0</v>
      </c>
      <c r="K138" s="452">
        <v>0</v>
      </c>
      <c r="L138" s="452">
        <v>0</v>
      </c>
      <c r="M138" s="452">
        <v>0</v>
      </c>
      <c r="N138" s="452">
        <v>0</v>
      </c>
      <c r="O138" s="452">
        <v>0</v>
      </c>
      <c r="P138" s="452">
        <v>0</v>
      </c>
      <c r="Q138" s="452">
        <v>0</v>
      </c>
      <c r="R138" s="452">
        <v>0</v>
      </c>
      <c r="S138" s="452">
        <v>0</v>
      </c>
      <c r="T138" s="452">
        <v>0</v>
      </c>
      <c r="U138" s="452">
        <v>0</v>
      </c>
      <c r="V138" s="452">
        <v>0</v>
      </c>
      <c r="W138" s="452">
        <v>0</v>
      </c>
      <c r="X138" s="452">
        <v>0</v>
      </c>
      <c r="Y138" s="452">
        <v>0</v>
      </c>
      <c r="Z138" s="452">
        <v>0</v>
      </c>
      <c r="AA138" s="452">
        <v>0</v>
      </c>
      <c r="AB138" s="232">
        <v>0</v>
      </c>
      <c r="AC138" s="232">
        <v>0</v>
      </c>
      <c r="AD138" s="232">
        <v>0</v>
      </c>
      <c r="AE138" s="232">
        <v>0</v>
      </c>
      <c r="AF138" s="232">
        <v>0</v>
      </c>
      <c r="AG138" s="451"/>
      <c r="AH138" s="451"/>
      <c r="AI138" s="495">
        <f t="shared" ca="1" si="187"/>
        <v>0</v>
      </c>
      <c r="AJ138" s="496">
        <f t="shared" ca="1" si="188"/>
        <v>0</v>
      </c>
      <c r="AK138" s="451"/>
      <c r="AL138" s="451"/>
      <c r="AM138" s="496">
        <f t="shared" ca="1" si="189"/>
        <v>0</v>
      </c>
      <c r="AN138" s="496">
        <f t="shared" ca="1" si="189"/>
        <v>0</v>
      </c>
      <c r="AO138" s="496">
        <f t="shared" ca="1" si="189"/>
        <v>0</v>
      </c>
      <c r="AP138" s="451"/>
      <c r="AQ138" s="451"/>
      <c r="AR138" s="497">
        <f t="shared" ca="1" si="190"/>
        <v>0</v>
      </c>
      <c r="AS138" s="498">
        <f t="shared" ca="1" si="191"/>
        <v>0</v>
      </c>
      <c r="AT138" s="451"/>
      <c r="AU138" s="451"/>
      <c r="AV138" s="468">
        <f t="shared" ca="1" si="192"/>
        <v>0</v>
      </c>
      <c r="AW138" s="468">
        <f t="shared" ca="1" si="192"/>
        <v>0</v>
      </c>
      <c r="AX138" s="468">
        <f t="shared" ca="1" si="192"/>
        <v>0</v>
      </c>
      <c r="AY138" s="451"/>
      <c r="AZ138" s="451"/>
      <c r="BA138" s="499">
        <f t="shared" ca="1" si="193"/>
        <v>0</v>
      </c>
      <c r="BB138" s="500">
        <f t="shared" ca="1" si="194"/>
        <v>0</v>
      </c>
    </row>
    <row r="139" spans="3:54" ht="10.15" x14ac:dyDescent="0.3">
      <c r="C139" s="451"/>
      <c r="D139" s="451"/>
      <c r="E139" s="619" t="s">
        <v>119</v>
      </c>
      <c r="F139" s="451"/>
      <c r="G139" s="451"/>
      <c r="H139" s="451"/>
      <c r="I139" s="451"/>
      <c r="J139" s="452">
        <v>0</v>
      </c>
      <c r="K139" s="452">
        <v>0</v>
      </c>
      <c r="L139" s="452">
        <v>0</v>
      </c>
      <c r="M139" s="452">
        <v>0</v>
      </c>
      <c r="N139" s="452">
        <v>0</v>
      </c>
      <c r="O139" s="452">
        <v>0</v>
      </c>
      <c r="P139" s="452">
        <v>0</v>
      </c>
      <c r="Q139" s="452">
        <v>0</v>
      </c>
      <c r="R139" s="452">
        <v>0</v>
      </c>
      <c r="S139" s="452">
        <v>0</v>
      </c>
      <c r="T139" s="452">
        <v>0</v>
      </c>
      <c r="U139" s="452">
        <v>0</v>
      </c>
      <c r="V139" s="452">
        <v>0</v>
      </c>
      <c r="W139" s="452">
        <v>0</v>
      </c>
      <c r="X139" s="452">
        <v>0</v>
      </c>
      <c r="Y139" s="452">
        <v>0</v>
      </c>
      <c r="Z139" s="452">
        <v>0</v>
      </c>
      <c r="AA139" s="452">
        <v>0</v>
      </c>
      <c r="AB139" s="232">
        <v>0</v>
      </c>
      <c r="AC139" s="232">
        <v>0</v>
      </c>
      <c r="AD139" s="232">
        <v>0</v>
      </c>
      <c r="AE139" s="232">
        <v>0</v>
      </c>
      <c r="AF139" s="232">
        <v>0</v>
      </c>
      <c r="AG139" s="451"/>
      <c r="AH139" s="451"/>
      <c r="AI139" s="495">
        <f t="shared" ca="1" si="187"/>
        <v>0</v>
      </c>
      <c r="AJ139" s="496">
        <f t="shared" ca="1" si="188"/>
        <v>0</v>
      </c>
      <c r="AK139" s="451"/>
      <c r="AL139" s="451"/>
      <c r="AM139" s="496">
        <f t="shared" ca="1" si="189"/>
        <v>0</v>
      </c>
      <c r="AN139" s="496">
        <f t="shared" ca="1" si="189"/>
        <v>0</v>
      </c>
      <c r="AO139" s="496">
        <f t="shared" ca="1" si="189"/>
        <v>0</v>
      </c>
      <c r="AP139" s="451"/>
      <c r="AQ139" s="451"/>
      <c r="AR139" s="497">
        <f t="shared" ca="1" si="190"/>
        <v>0</v>
      </c>
      <c r="AS139" s="498">
        <f t="shared" ca="1" si="191"/>
        <v>0</v>
      </c>
      <c r="AT139" s="451"/>
      <c r="AU139" s="451"/>
      <c r="AV139" s="468">
        <f t="shared" ca="1" si="192"/>
        <v>0</v>
      </c>
      <c r="AW139" s="468">
        <f t="shared" ca="1" si="192"/>
        <v>0</v>
      </c>
      <c r="AX139" s="468">
        <f t="shared" ca="1" si="192"/>
        <v>0</v>
      </c>
      <c r="AY139" s="451"/>
      <c r="AZ139" s="451"/>
      <c r="BA139" s="499">
        <f t="shared" ca="1" si="193"/>
        <v>0</v>
      </c>
      <c r="BB139" s="500">
        <f t="shared" ca="1" si="194"/>
        <v>0</v>
      </c>
    </row>
    <row r="140" spans="3:54" ht="10.15" x14ac:dyDescent="0.3">
      <c r="C140" s="451"/>
      <c r="D140" s="451"/>
      <c r="E140" s="619" t="s">
        <v>120</v>
      </c>
      <c r="F140" s="451"/>
      <c r="G140" s="451"/>
      <c r="H140" s="451"/>
      <c r="I140" s="451"/>
      <c r="J140" s="452">
        <v>0</v>
      </c>
      <c r="K140" s="452">
        <v>0</v>
      </c>
      <c r="L140" s="452">
        <v>0</v>
      </c>
      <c r="M140" s="452">
        <v>0</v>
      </c>
      <c r="N140" s="452">
        <v>0</v>
      </c>
      <c r="O140" s="452">
        <v>0</v>
      </c>
      <c r="P140" s="452">
        <v>0</v>
      </c>
      <c r="Q140" s="452">
        <v>0</v>
      </c>
      <c r="R140" s="452">
        <v>0</v>
      </c>
      <c r="S140" s="452">
        <v>0</v>
      </c>
      <c r="T140" s="452">
        <v>0</v>
      </c>
      <c r="U140" s="452">
        <v>0</v>
      </c>
      <c r="V140" s="452">
        <v>0</v>
      </c>
      <c r="W140" s="452">
        <v>0</v>
      </c>
      <c r="X140" s="452">
        <v>0</v>
      </c>
      <c r="Y140" s="452">
        <v>0</v>
      </c>
      <c r="Z140" s="452">
        <v>0</v>
      </c>
      <c r="AA140" s="452">
        <v>0</v>
      </c>
      <c r="AB140" s="232">
        <v>0</v>
      </c>
      <c r="AC140" s="232">
        <v>0</v>
      </c>
      <c r="AD140" s="232">
        <v>0</v>
      </c>
      <c r="AE140" s="232">
        <v>0</v>
      </c>
      <c r="AF140" s="232">
        <v>0</v>
      </c>
      <c r="AG140" s="451"/>
      <c r="AH140" s="451"/>
      <c r="AI140" s="495">
        <f t="shared" ca="1" si="187"/>
        <v>0</v>
      </c>
      <c r="AJ140" s="496">
        <f t="shared" ca="1" si="188"/>
        <v>0</v>
      </c>
      <c r="AK140" s="451"/>
      <c r="AL140" s="451"/>
      <c r="AM140" s="496">
        <f t="shared" ca="1" si="189"/>
        <v>0</v>
      </c>
      <c r="AN140" s="496">
        <f t="shared" ca="1" si="189"/>
        <v>0</v>
      </c>
      <c r="AO140" s="496">
        <f t="shared" ca="1" si="189"/>
        <v>0</v>
      </c>
      <c r="AP140" s="451"/>
      <c r="AQ140" s="451"/>
      <c r="AR140" s="497">
        <f t="shared" ca="1" si="190"/>
        <v>0</v>
      </c>
      <c r="AS140" s="498">
        <f t="shared" ca="1" si="191"/>
        <v>0</v>
      </c>
      <c r="AT140" s="451"/>
      <c r="AU140" s="451"/>
      <c r="AV140" s="468">
        <f t="shared" ca="1" si="192"/>
        <v>0</v>
      </c>
      <c r="AW140" s="468">
        <f t="shared" ca="1" si="192"/>
        <v>0</v>
      </c>
      <c r="AX140" s="468">
        <f t="shared" ca="1" si="192"/>
        <v>0</v>
      </c>
      <c r="AY140" s="451"/>
      <c r="AZ140" s="451"/>
      <c r="BA140" s="499">
        <f t="shared" ca="1" si="193"/>
        <v>0</v>
      </c>
      <c r="BB140" s="500">
        <f t="shared" ca="1" si="194"/>
        <v>0</v>
      </c>
    </row>
    <row r="141" spans="3:54" ht="10.15" x14ac:dyDescent="0.3">
      <c r="C141" s="451"/>
      <c r="D141" s="451"/>
      <c r="E141" s="619" t="s">
        <v>121</v>
      </c>
      <c r="F141" s="451"/>
      <c r="G141" s="451"/>
      <c r="H141" s="451"/>
      <c r="I141" s="451"/>
      <c r="J141" s="452">
        <v>0</v>
      </c>
      <c r="K141" s="452">
        <v>0</v>
      </c>
      <c r="L141" s="452">
        <v>0</v>
      </c>
      <c r="M141" s="452">
        <v>0</v>
      </c>
      <c r="N141" s="452">
        <v>0</v>
      </c>
      <c r="O141" s="452">
        <v>0</v>
      </c>
      <c r="P141" s="452">
        <v>0</v>
      </c>
      <c r="Q141" s="452">
        <v>0</v>
      </c>
      <c r="R141" s="452">
        <v>0</v>
      </c>
      <c r="S141" s="452">
        <v>0</v>
      </c>
      <c r="T141" s="452">
        <v>0</v>
      </c>
      <c r="U141" s="452">
        <v>0</v>
      </c>
      <c r="V141" s="452">
        <v>0</v>
      </c>
      <c r="W141" s="452">
        <v>0</v>
      </c>
      <c r="X141" s="452">
        <v>0</v>
      </c>
      <c r="Y141" s="452">
        <v>0</v>
      </c>
      <c r="Z141" s="452">
        <v>0</v>
      </c>
      <c r="AA141" s="452">
        <v>0</v>
      </c>
      <c r="AB141" s="232">
        <v>0</v>
      </c>
      <c r="AC141" s="232">
        <v>0</v>
      </c>
      <c r="AD141" s="232">
        <v>0</v>
      </c>
      <c r="AE141" s="232">
        <v>0</v>
      </c>
      <c r="AF141" s="232">
        <v>0</v>
      </c>
      <c r="AG141" s="451"/>
      <c r="AH141" s="451"/>
      <c r="AI141" s="495">
        <f t="shared" ca="1" si="187"/>
        <v>0</v>
      </c>
      <c r="AJ141" s="496">
        <f t="shared" ca="1" si="188"/>
        <v>0</v>
      </c>
      <c r="AK141" s="451"/>
      <c r="AL141" s="451"/>
      <c r="AM141" s="496">
        <f t="shared" ca="1" si="189"/>
        <v>0</v>
      </c>
      <c r="AN141" s="496">
        <f t="shared" ca="1" si="189"/>
        <v>0</v>
      </c>
      <c r="AO141" s="496">
        <f t="shared" ca="1" si="189"/>
        <v>0</v>
      </c>
      <c r="AP141" s="451"/>
      <c r="AQ141" s="451"/>
      <c r="AR141" s="497">
        <f t="shared" ca="1" si="190"/>
        <v>0</v>
      </c>
      <c r="AS141" s="498">
        <f t="shared" ca="1" si="191"/>
        <v>0</v>
      </c>
      <c r="AT141" s="451"/>
      <c r="AU141" s="451"/>
      <c r="AV141" s="468">
        <f t="shared" ca="1" si="192"/>
        <v>0</v>
      </c>
      <c r="AW141" s="468">
        <f t="shared" ca="1" si="192"/>
        <v>0</v>
      </c>
      <c r="AX141" s="468">
        <f t="shared" ca="1" si="192"/>
        <v>0</v>
      </c>
      <c r="AY141" s="451"/>
      <c r="AZ141" s="451"/>
      <c r="BA141" s="499">
        <f t="shared" ca="1" si="193"/>
        <v>0</v>
      </c>
      <c r="BB141" s="500">
        <f t="shared" ca="1" si="194"/>
        <v>0</v>
      </c>
    </row>
    <row r="142" spans="3:54" ht="10.15" x14ac:dyDescent="0.3">
      <c r="C142" s="451"/>
      <c r="D142" s="451"/>
      <c r="E142" s="619" t="s">
        <v>122</v>
      </c>
      <c r="F142" s="451"/>
      <c r="G142" s="451"/>
      <c r="H142" s="451"/>
      <c r="I142" s="451"/>
      <c r="J142" s="452">
        <v>0</v>
      </c>
      <c r="K142" s="452">
        <v>0</v>
      </c>
      <c r="L142" s="452">
        <v>0</v>
      </c>
      <c r="M142" s="452">
        <v>0</v>
      </c>
      <c r="N142" s="452">
        <v>0</v>
      </c>
      <c r="O142" s="452">
        <v>0</v>
      </c>
      <c r="P142" s="452">
        <v>0</v>
      </c>
      <c r="Q142" s="452">
        <v>0</v>
      </c>
      <c r="R142" s="452">
        <v>0</v>
      </c>
      <c r="S142" s="452">
        <v>0</v>
      </c>
      <c r="T142" s="452">
        <v>0</v>
      </c>
      <c r="U142" s="452">
        <v>0</v>
      </c>
      <c r="V142" s="452">
        <v>0</v>
      </c>
      <c r="W142" s="452">
        <v>0</v>
      </c>
      <c r="X142" s="452">
        <v>0</v>
      </c>
      <c r="Y142" s="452">
        <v>0</v>
      </c>
      <c r="Z142" s="452">
        <v>0</v>
      </c>
      <c r="AA142" s="452">
        <v>0</v>
      </c>
      <c r="AB142" s="232">
        <v>0</v>
      </c>
      <c r="AC142" s="232">
        <v>0</v>
      </c>
      <c r="AD142" s="232">
        <v>0</v>
      </c>
      <c r="AE142" s="232">
        <v>0</v>
      </c>
      <c r="AF142" s="232">
        <v>0</v>
      </c>
      <c r="AG142" s="451"/>
      <c r="AH142" s="451"/>
      <c r="AI142" s="495">
        <f t="shared" ca="1" si="187"/>
        <v>0</v>
      </c>
      <c r="AJ142" s="496">
        <f t="shared" ca="1" si="188"/>
        <v>0</v>
      </c>
      <c r="AK142" s="451"/>
      <c r="AL142" s="451"/>
      <c r="AM142" s="496">
        <f t="shared" ca="1" si="189"/>
        <v>0</v>
      </c>
      <c r="AN142" s="496">
        <f t="shared" ca="1" si="189"/>
        <v>0</v>
      </c>
      <c r="AO142" s="496">
        <f t="shared" ca="1" si="189"/>
        <v>0</v>
      </c>
      <c r="AP142" s="451"/>
      <c r="AQ142" s="451"/>
      <c r="AR142" s="497">
        <f t="shared" ca="1" si="190"/>
        <v>0</v>
      </c>
      <c r="AS142" s="498">
        <f t="shared" ca="1" si="191"/>
        <v>0</v>
      </c>
      <c r="AT142" s="451"/>
      <c r="AU142" s="451"/>
      <c r="AV142" s="468">
        <f t="shared" ca="1" si="192"/>
        <v>0</v>
      </c>
      <c r="AW142" s="468">
        <f t="shared" ca="1" si="192"/>
        <v>0</v>
      </c>
      <c r="AX142" s="468">
        <f t="shared" ca="1" si="192"/>
        <v>0</v>
      </c>
      <c r="AY142" s="451"/>
      <c r="AZ142" s="451"/>
      <c r="BA142" s="499">
        <f t="shared" ca="1" si="193"/>
        <v>0</v>
      </c>
      <c r="BB142" s="500">
        <f t="shared" ca="1" si="194"/>
        <v>0</v>
      </c>
    </row>
    <row r="143" spans="3:54" ht="10.15" x14ac:dyDescent="0.3">
      <c r="C143" s="451"/>
      <c r="D143" s="451"/>
      <c r="E143" s="451" t="s">
        <v>146</v>
      </c>
      <c r="F143" s="451"/>
      <c r="G143" s="451"/>
      <c r="H143" s="451"/>
      <c r="I143" s="451"/>
      <c r="J143" s="452">
        <v>0</v>
      </c>
      <c r="K143" s="452">
        <v>0</v>
      </c>
      <c r="L143" s="452">
        <v>0</v>
      </c>
      <c r="M143" s="452">
        <v>0</v>
      </c>
      <c r="N143" s="452">
        <v>0</v>
      </c>
      <c r="O143" s="452">
        <v>0</v>
      </c>
      <c r="P143" s="452">
        <v>0</v>
      </c>
      <c r="Q143" s="452">
        <v>0</v>
      </c>
      <c r="R143" s="452">
        <v>0</v>
      </c>
      <c r="S143" s="452">
        <v>0</v>
      </c>
      <c r="T143" s="452">
        <v>0</v>
      </c>
      <c r="U143" s="452">
        <v>0</v>
      </c>
      <c r="V143" s="452">
        <v>0</v>
      </c>
      <c r="W143" s="452">
        <v>0</v>
      </c>
      <c r="X143" s="452">
        <v>0</v>
      </c>
      <c r="Y143" s="452">
        <v>0</v>
      </c>
      <c r="Z143" s="452">
        <v>0</v>
      </c>
      <c r="AA143" s="452">
        <v>0</v>
      </c>
      <c r="AB143" s="232">
        <v>0</v>
      </c>
      <c r="AC143" s="232">
        <v>0</v>
      </c>
      <c r="AD143" s="232">
        <v>0</v>
      </c>
      <c r="AE143" s="232">
        <v>0</v>
      </c>
      <c r="AF143" s="232">
        <v>0</v>
      </c>
      <c r="AG143" s="451"/>
      <c r="AH143" s="451"/>
      <c r="AI143" s="495"/>
      <c r="AJ143" s="496"/>
      <c r="AK143" s="451"/>
      <c r="AL143" s="451"/>
      <c r="AM143" s="496"/>
      <c r="AN143" s="496"/>
      <c r="AO143" s="496"/>
      <c r="AP143" s="451"/>
      <c r="AQ143" s="451"/>
      <c r="AR143" s="497"/>
      <c r="AS143" s="498"/>
      <c r="AT143" s="451"/>
      <c r="AU143" s="451"/>
      <c r="AV143" s="468"/>
      <c r="AW143" s="468"/>
      <c r="AX143" s="468"/>
      <c r="AY143" s="451"/>
      <c r="AZ143" s="451"/>
      <c r="BA143" s="499"/>
      <c r="BB143" s="500"/>
    </row>
    <row r="144" spans="3:54" ht="10.15" x14ac:dyDescent="0.3">
      <c r="C144" s="451"/>
      <c r="D144" s="619"/>
      <c r="E144" s="451" t="s">
        <v>123</v>
      </c>
      <c r="F144" s="451"/>
      <c r="G144" s="451"/>
      <c r="H144" s="501"/>
      <c r="I144" s="501"/>
      <c r="J144" s="452">
        <v>0</v>
      </c>
      <c r="K144" s="452">
        <v>0</v>
      </c>
      <c r="L144" s="452">
        <v>0</v>
      </c>
      <c r="M144" s="452">
        <v>0</v>
      </c>
      <c r="N144" s="452">
        <v>0</v>
      </c>
      <c r="O144" s="452">
        <v>0</v>
      </c>
      <c r="P144" s="452">
        <v>0</v>
      </c>
      <c r="Q144" s="452">
        <v>0</v>
      </c>
      <c r="R144" s="452">
        <v>0</v>
      </c>
      <c r="S144" s="452">
        <v>0</v>
      </c>
      <c r="T144" s="452">
        <v>0</v>
      </c>
      <c r="U144" s="452">
        <v>0</v>
      </c>
      <c r="V144" s="452">
        <v>0</v>
      </c>
      <c r="W144" s="452">
        <v>0</v>
      </c>
      <c r="X144" s="452">
        <v>0</v>
      </c>
      <c r="Y144" s="452">
        <v>0</v>
      </c>
      <c r="Z144" s="452">
        <v>0</v>
      </c>
      <c r="AA144" s="452">
        <v>0</v>
      </c>
      <c r="AB144" s="232">
        <v>0</v>
      </c>
      <c r="AC144" s="232">
        <v>0</v>
      </c>
      <c r="AD144" s="232">
        <v>0</v>
      </c>
      <c r="AE144" s="232">
        <v>0</v>
      </c>
      <c r="AF144" s="232">
        <v>0</v>
      </c>
      <c r="AG144" s="451"/>
      <c r="AH144" s="451"/>
      <c r="AI144" s="495">
        <f t="shared" ca="1" si="187"/>
        <v>0</v>
      </c>
      <c r="AJ144" s="496">
        <f t="shared" ca="1" si="188"/>
        <v>0</v>
      </c>
      <c r="AK144" s="451"/>
      <c r="AL144" s="451"/>
      <c r="AM144" s="496">
        <f t="shared" ca="1" si="189"/>
        <v>0</v>
      </c>
      <c r="AN144" s="496">
        <f t="shared" ca="1" si="189"/>
        <v>0</v>
      </c>
      <c r="AO144" s="496">
        <f t="shared" ca="1" si="189"/>
        <v>0</v>
      </c>
      <c r="AP144" s="451"/>
      <c r="AQ144" s="451"/>
      <c r="AR144" s="497">
        <f t="shared" ca="1" si="190"/>
        <v>0</v>
      </c>
      <c r="AS144" s="498">
        <f t="shared" ca="1" si="191"/>
        <v>0</v>
      </c>
      <c r="AT144" s="451"/>
      <c r="AU144" s="451"/>
      <c r="AV144" s="468">
        <f t="shared" ca="1" si="192"/>
        <v>0</v>
      </c>
      <c r="AW144" s="468">
        <f t="shared" ca="1" si="192"/>
        <v>0</v>
      </c>
      <c r="AX144" s="468">
        <f t="shared" ca="1" si="192"/>
        <v>0</v>
      </c>
      <c r="AY144" s="451"/>
      <c r="AZ144" s="451"/>
      <c r="BA144" s="499">
        <f t="shared" ca="1" si="193"/>
        <v>0</v>
      </c>
      <c r="BB144" s="500">
        <f t="shared" ca="1" si="194"/>
        <v>0</v>
      </c>
    </row>
    <row r="145" spans="3:54" ht="10.15" x14ac:dyDescent="0.3">
      <c r="C145" s="451"/>
      <c r="D145" s="451"/>
      <c r="E145" s="619" t="s">
        <v>124</v>
      </c>
      <c r="F145" s="451"/>
      <c r="G145" s="451"/>
      <c r="H145" s="451"/>
      <c r="I145" s="451"/>
      <c r="J145" s="452">
        <v>0</v>
      </c>
      <c r="K145" s="452">
        <v>0</v>
      </c>
      <c r="L145" s="452">
        <v>0</v>
      </c>
      <c r="M145" s="452">
        <v>0</v>
      </c>
      <c r="N145" s="452">
        <v>0</v>
      </c>
      <c r="O145" s="452">
        <v>0</v>
      </c>
      <c r="P145" s="452">
        <v>0</v>
      </c>
      <c r="Q145" s="452">
        <v>0</v>
      </c>
      <c r="R145" s="452">
        <v>0</v>
      </c>
      <c r="S145" s="452">
        <v>0</v>
      </c>
      <c r="T145" s="452">
        <v>0</v>
      </c>
      <c r="U145" s="452">
        <v>0</v>
      </c>
      <c r="V145" s="452">
        <v>0</v>
      </c>
      <c r="W145" s="452">
        <v>0</v>
      </c>
      <c r="X145" s="452">
        <v>0</v>
      </c>
      <c r="Y145" s="452">
        <v>0</v>
      </c>
      <c r="Z145" s="452">
        <v>0</v>
      </c>
      <c r="AA145" s="452">
        <v>0</v>
      </c>
      <c r="AB145" s="232">
        <v>0</v>
      </c>
      <c r="AC145" s="232">
        <v>0</v>
      </c>
      <c r="AD145" s="232">
        <v>0</v>
      </c>
      <c r="AE145" s="232">
        <v>0</v>
      </c>
      <c r="AF145" s="232">
        <v>0</v>
      </c>
      <c r="AG145" s="451"/>
      <c r="AH145" s="451"/>
      <c r="AI145" s="495">
        <f t="shared" ca="1" si="187"/>
        <v>0</v>
      </c>
      <c r="AJ145" s="496">
        <f t="shared" ca="1" si="188"/>
        <v>0</v>
      </c>
      <c r="AK145" s="451"/>
      <c r="AL145" s="451"/>
      <c r="AM145" s="496">
        <f t="shared" ca="1" si="189"/>
        <v>0</v>
      </c>
      <c r="AN145" s="496">
        <f t="shared" ca="1" si="189"/>
        <v>0</v>
      </c>
      <c r="AO145" s="496">
        <f t="shared" ca="1" si="189"/>
        <v>0</v>
      </c>
      <c r="AP145" s="451"/>
      <c r="AQ145" s="451"/>
      <c r="AR145" s="497">
        <f t="shared" ca="1" si="190"/>
        <v>0</v>
      </c>
      <c r="AS145" s="498">
        <f t="shared" ca="1" si="191"/>
        <v>0</v>
      </c>
      <c r="AT145" s="451"/>
      <c r="AU145" s="451"/>
      <c r="AV145" s="468">
        <f t="shared" ca="1" si="192"/>
        <v>0</v>
      </c>
      <c r="AW145" s="468">
        <f t="shared" ca="1" si="192"/>
        <v>0</v>
      </c>
      <c r="AX145" s="468">
        <f t="shared" ca="1" si="192"/>
        <v>0</v>
      </c>
      <c r="AY145" s="451"/>
      <c r="AZ145" s="451"/>
      <c r="BA145" s="499">
        <f t="shared" ca="1" si="193"/>
        <v>0</v>
      </c>
      <c r="BB145" s="500">
        <f t="shared" ca="1" si="194"/>
        <v>0</v>
      </c>
    </row>
    <row r="147" spans="3:54" ht="10.15" x14ac:dyDescent="0.3">
      <c r="C147" s="649" t="s">
        <v>22</v>
      </c>
      <c r="D147" s="650" t="s">
        <v>125</v>
      </c>
      <c r="E147" s="650"/>
      <c r="F147" s="650"/>
      <c r="G147" s="650"/>
      <c r="H147" s="650"/>
      <c r="I147" s="650"/>
      <c r="J147" s="651">
        <f>SUM(J132,J135)</f>
        <v>0</v>
      </c>
      <c r="K147" s="651">
        <f t="shared" ref="K147:AB147" si="195">SUM(K132,K135)</f>
        <v>0</v>
      </c>
      <c r="L147" s="651">
        <f t="shared" si="195"/>
        <v>0</v>
      </c>
      <c r="M147" s="651">
        <f t="shared" si="195"/>
        <v>0</v>
      </c>
      <c r="N147" s="651">
        <f t="shared" si="195"/>
        <v>0</v>
      </c>
      <c r="O147" s="651">
        <f t="shared" si="195"/>
        <v>0</v>
      </c>
      <c r="P147" s="651">
        <f t="shared" si="195"/>
        <v>0</v>
      </c>
      <c r="Q147" s="651">
        <f t="shared" si="195"/>
        <v>0</v>
      </c>
      <c r="R147" s="651">
        <f t="shared" si="195"/>
        <v>0</v>
      </c>
      <c r="S147" s="651">
        <f t="shared" si="195"/>
        <v>0</v>
      </c>
      <c r="T147" s="651">
        <f t="shared" si="195"/>
        <v>0</v>
      </c>
      <c r="U147" s="651">
        <f t="shared" si="195"/>
        <v>0</v>
      </c>
      <c r="V147" s="651">
        <f t="shared" si="195"/>
        <v>0</v>
      </c>
      <c r="W147" s="651">
        <f t="shared" si="195"/>
        <v>0</v>
      </c>
      <c r="X147" s="651">
        <f t="shared" si="195"/>
        <v>0</v>
      </c>
      <c r="Y147" s="651">
        <f t="shared" si="195"/>
        <v>0</v>
      </c>
      <c r="Z147" s="651">
        <f t="shared" si="195"/>
        <v>0</v>
      </c>
      <c r="AA147" s="651">
        <f t="shared" si="195"/>
        <v>0</v>
      </c>
      <c r="AB147" s="432">
        <f t="shared" si="195"/>
        <v>-0.65259938645878435</v>
      </c>
      <c r="AC147" s="432">
        <f t="shared" ref="AC147:AD147" si="196">SUM(AC132,AC135)</f>
        <v>-0.1042542606629086</v>
      </c>
      <c r="AD147" s="432">
        <f t="shared" si="196"/>
        <v>-0.90821483815060167</v>
      </c>
      <c r="AE147" s="432">
        <f t="shared" ref="AE147:AF147" si="197">SUM(AE132,AE135)</f>
        <v>-0.12503113175517552</v>
      </c>
      <c r="AF147" s="432">
        <f t="shared" si="197"/>
        <v>0</v>
      </c>
      <c r="AG147" s="451"/>
      <c r="AH147" s="451"/>
      <c r="AI147" s="652">
        <f ca="1">IFERROR(OFFSET(AI147,0,-3)-OFFSET(AI147,0,-4),0)</f>
        <v>0.12503113175517552</v>
      </c>
      <c r="AJ147" s="653">
        <f ca="1">IFERROR(IF(OFFSET(AI147,0,-4)&lt;0,-(AI147/OFFSET(AI147,0,-4)),AI147/OFFSET(AI147,0,-4)),0)</f>
        <v>1</v>
      </c>
      <c r="AK147" s="451"/>
      <c r="AL147" s="451"/>
      <c r="AM147" s="654">
        <f ca="1">IFERROR(OFFSET(AM147,0,-9)/OFFSET(AM$42,0,-9),0)</f>
        <v>-0.79752623266013012</v>
      </c>
      <c r="AN147" s="655">
        <f ca="1">IFERROR(OFFSET(AN147,0,-9)/OFFSET(AN$42,0,-9),0)</f>
        <v>-0.7543712613432102</v>
      </c>
      <c r="AO147" s="653">
        <f ca="1">IFERROR(OFFSET(AO147,0,-9)/OFFSET(AO$42,0,-9),0)</f>
        <v>0</v>
      </c>
      <c r="AP147" s="451"/>
      <c r="AQ147" s="451"/>
      <c r="AR147" s="656">
        <f ca="1">IFERROR(AO147-AN147,0)</f>
        <v>0.7543712613432102</v>
      </c>
      <c r="AS147" s="657">
        <f ca="1">IFERROR(IF(AN147&lt;0,-(AR147/AN147),AR147/AN147),0)</f>
        <v>1</v>
      </c>
      <c r="AT147" s="451"/>
      <c r="AU147" s="451"/>
      <c r="AV147" s="658">
        <f ca="1">IFERROR(OFFSET(AV147,0,-18)/AV$14*10^6,0)</f>
        <v>-8487.9891415944076</v>
      </c>
      <c r="AW147" s="659">
        <f ca="1">IFERROR(OFFSET(AW147,0,-18)/AW$14*10^6,0)</f>
        <v>-5209.6304897989794</v>
      </c>
      <c r="AX147" s="660">
        <f ca="1">IFERROR(OFFSET(AX147,0,-18)/AX$14*10^6,0)</f>
        <v>0</v>
      </c>
      <c r="AY147" s="451"/>
      <c r="AZ147" s="451"/>
      <c r="BA147" s="661">
        <f ca="1">IFERROR(AX147-AW147,0)</f>
        <v>5209.6304897989794</v>
      </c>
      <c r="BB147" s="662">
        <f ca="1">IFERROR(IF(AW147&lt;0,-(BA147/AW147),BA147/AW147),0)</f>
        <v>1</v>
      </c>
    </row>
    <row r="148" spans="3:54" ht="4.05" customHeight="1" x14ac:dyDescent="0.3">
      <c r="C148" s="451"/>
      <c r="D148" s="451"/>
      <c r="E148" s="451"/>
      <c r="F148" s="451"/>
      <c r="G148" s="451"/>
      <c r="H148" s="451"/>
      <c r="I148" s="451"/>
      <c r="J148" s="481"/>
      <c r="K148" s="481"/>
      <c r="L148" s="481"/>
      <c r="M148" s="481"/>
      <c r="N148" s="481"/>
      <c r="O148" s="481"/>
      <c r="P148" s="481"/>
      <c r="Q148" s="481"/>
      <c r="R148" s="481"/>
      <c r="S148" s="481"/>
      <c r="T148" s="481"/>
      <c r="U148" s="481"/>
      <c r="V148" s="481"/>
      <c r="W148" s="481"/>
      <c r="X148" s="481"/>
      <c r="Y148" s="481"/>
      <c r="Z148" s="481"/>
      <c r="AA148" s="481"/>
      <c r="AB148" s="262"/>
      <c r="AC148" s="262"/>
      <c r="AD148" s="262"/>
      <c r="AE148" s="262"/>
      <c r="AF148" s="262"/>
      <c r="AG148" s="451"/>
      <c r="AH148" s="451"/>
      <c r="AI148" s="495"/>
      <c r="AJ148" s="496"/>
      <c r="AK148" s="451"/>
      <c r="AL148" s="451"/>
      <c r="AM148" s="496"/>
      <c r="AN148" s="496"/>
      <c r="AO148" s="496"/>
      <c r="AP148" s="451"/>
      <c r="AQ148" s="451"/>
      <c r="AR148" s="497"/>
      <c r="AS148" s="498"/>
      <c r="AT148" s="451"/>
      <c r="AU148" s="451"/>
      <c r="AV148" s="468"/>
      <c r="AW148" s="468"/>
      <c r="AX148" s="468"/>
      <c r="AY148" s="451"/>
      <c r="AZ148" s="451"/>
      <c r="BA148" s="499"/>
      <c r="BB148" s="500"/>
    </row>
    <row r="149" spans="3:54" ht="10.15" x14ac:dyDescent="0.3">
      <c r="C149" s="451" t="s">
        <v>38</v>
      </c>
      <c r="D149" s="451" t="s">
        <v>126</v>
      </c>
      <c r="E149" s="451"/>
      <c r="F149" s="451"/>
      <c r="G149" s="451"/>
      <c r="H149" s="451"/>
      <c r="I149" s="451"/>
      <c r="J149" s="481">
        <f>SUM(J150:J156)</f>
        <v>0</v>
      </c>
      <c r="K149" s="481">
        <f t="shared" ref="K149:AB149" si="198">SUM(K150:K156)</f>
        <v>0</v>
      </c>
      <c r="L149" s="481">
        <f t="shared" si="198"/>
        <v>0</v>
      </c>
      <c r="M149" s="481">
        <f t="shared" si="198"/>
        <v>0</v>
      </c>
      <c r="N149" s="481">
        <f t="shared" si="198"/>
        <v>0</v>
      </c>
      <c r="O149" s="481">
        <f t="shared" si="198"/>
        <v>0</v>
      </c>
      <c r="P149" s="481">
        <f t="shared" si="198"/>
        <v>0</v>
      </c>
      <c r="Q149" s="481">
        <f t="shared" si="198"/>
        <v>0</v>
      </c>
      <c r="R149" s="481">
        <f t="shared" si="198"/>
        <v>0</v>
      </c>
      <c r="S149" s="481">
        <f t="shared" si="198"/>
        <v>0</v>
      </c>
      <c r="T149" s="481">
        <f t="shared" si="198"/>
        <v>0</v>
      </c>
      <c r="U149" s="481">
        <f t="shared" si="198"/>
        <v>0</v>
      </c>
      <c r="V149" s="481">
        <f t="shared" si="198"/>
        <v>0</v>
      </c>
      <c r="W149" s="481">
        <f t="shared" si="198"/>
        <v>0</v>
      </c>
      <c r="X149" s="481">
        <f t="shared" si="198"/>
        <v>0</v>
      </c>
      <c r="Y149" s="481">
        <f t="shared" si="198"/>
        <v>0</v>
      </c>
      <c r="Z149" s="481">
        <f t="shared" si="198"/>
        <v>0</v>
      </c>
      <c r="AA149" s="481">
        <f t="shared" si="198"/>
        <v>0</v>
      </c>
      <c r="AB149" s="262">
        <f t="shared" si="198"/>
        <v>0</v>
      </c>
      <c r="AC149" s="262">
        <f t="shared" ref="AC149:AD149" si="199">SUM(AC150:AC156)</f>
        <v>0</v>
      </c>
      <c r="AD149" s="262">
        <f t="shared" si="199"/>
        <v>0</v>
      </c>
      <c r="AE149" s="262">
        <f t="shared" ref="AE149:AF149" si="200">SUM(AE150:AE156)</f>
        <v>0</v>
      </c>
      <c r="AF149" s="262">
        <f t="shared" si="200"/>
        <v>0</v>
      </c>
      <c r="AG149" s="451"/>
      <c r="AH149" s="451"/>
      <c r="AI149" s="495">
        <f t="shared" ref="AI149:AI157" ca="1" si="201">IFERROR(OFFSET(AI149,0,-3)-OFFSET(AI149,0,-4),0)</f>
        <v>0</v>
      </c>
      <c r="AJ149" s="496">
        <f t="shared" ref="AJ149:AJ157" ca="1" si="202">IFERROR(IF(OFFSET(AI149,0,-4)&lt;0,-(AI149/OFFSET(AI149,0,-4)),AI149/OFFSET(AI149,0,-4)),0)</f>
        <v>0</v>
      </c>
      <c r="AK149" s="451"/>
      <c r="AL149" s="451"/>
      <c r="AM149" s="496">
        <f t="shared" ref="AM149:AO157" ca="1" si="203">IFERROR(OFFSET(AM149,0,-9)/OFFSET(AM$42,0,-9),0)</f>
        <v>0</v>
      </c>
      <c r="AN149" s="496">
        <f t="shared" ca="1" si="203"/>
        <v>0</v>
      </c>
      <c r="AO149" s="496">
        <f t="shared" ca="1" si="203"/>
        <v>0</v>
      </c>
      <c r="AP149" s="451"/>
      <c r="AQ149" s="451"/>
      <c r="AR149" s="497">
        <f t="shared" ref="AR149:AR157" ca="1" si="204">IFERROR(AO149-AN149,0)</f>
        <v>0</v>
      </c>
      <c r="AS149" s="498">
        <f t="shared" ref="AS149:AS157" ca="1" si="205">IFERROR(IF(AN149&lt;0,-(AR149/AN149),AR149/AN149),0)</f>
        <v>0</v>
      </c>
      <c r="AT149" s="451"/>
      <c r="AU149" s="451"/>
      <c r="AV149" s="468">
        <f t="shared" ref="AV149:AX157" ca="1" si="206">IFERROR(OFFSET(AV149,0,-18)/AV$14*10^6,0)</f>
        <v>0</v>
      </c>
      <c r="AW149" s="468">
        <f t="shared" ca="1" si="206"/>
        <v>0</v>
      </c>
      <c r="AX149" s="468">
        <f t="shared" ca="1" si="206"/>
        <v>0</v>
      </c>
      <c r="AY149" s="451"/>
      <c r="AZ149" s="451"/>
      <c r="BA149" s="499">
        <f t="shared" ref="BA149:BA157" ca="1" si="207">IFERROR(AX149-AW149,0)</f>
        <v>0</v>
      </c>
      <c r="BB149" s="500">
        <f t="shared" ref="BB149:BB157" ca="1" si="208">IFERROR(IF(AW149&lt;0,-(BA149/AW149),BA149/AW149),0)</f>
        <v>0</v>
      </c>
    </row>
    <row r="150" spans="3:54" ht="10.15" x14ac:dyDescent="0.3">
      <c r="C150" s="451"/>
      <c r="D150" s="451"/>
      <c r="E150" s="619" t="s">
        <v>127</v>
      </c>
      <c r="F150" s="451"/>
      <c r="G150" s="451"/>
      <c r="H150" s="451"/>
      <c r="I150" s="451"/>
      <c r="J150" s="452">
        <v>0</v>
      </c>
      <c r="K150" s="452">
        <v>0</v>
      </c>
      <c r="L150" s="452">
        <v>0</v>
      </c>
      <c r="M150" s="452">
        <v>0</v>
      </c>
      <c r="N150" s="452">
        <v>0</v>
      </c>
      <c r="O150" s="452">
        <v>0</v>
      </c>
      <c r="P150" s="452">
        <v>0</v>
      </c>
      <c r="Q150" s="452">
        <v>0</v>
      </c>
      <c r="R150" s="452">
        <v>0</v>
      </c>
      <c r="S150" s="452">
        <v>0</v>
      </c>
      <c r="T150" s="452">
        <v>0</v>
      </c>
      <c r="U150" s="452">
        <v>0</v>
      </c>
      <c r="V150" s="452">
        <v>0</v>
      </c>
      <c r="W150" s="452">
        <v>0</v>
      </c>
      <c r="X150" s="452">
        <v>0</v>
      </c>
      <c r="Y150" s="452">
        <v>0</v>
      </c>
      <c r="Z150" s="452">
        <v>0</v>
      </c>
      <c r="AA150" s="452">
        <v>0</v>
      </c>
      <c r="AB150" s="232">
        <v>0</v>
      </c>
      <c r="AC150" s="232">
        <v>0</v>
      </c>
      <c r="AD150" s="232">
        <v>0</v>
      </c>
      <c r="AE150" s="232">
        <v>0</v>
      </c>
      <c r="AF150" s="232">
        <v>0</v>
      </c>
      <c r="AG150" s="451"/>
      <c r="AH150" s="451"/>
      <c r="AI150" s="495">
        <f t="shared" ca="1" si="201"/>
        <v>0</v>
      </c>
      <c r="AJ150" s="496">
        <f t="shared" ca="1" si="202"/>
        <v>0</v>
      </c>
      <c r="AK150" s="451"/>
      <c r="AL150" s="451"/>
      <c r="AM150" s="496">
        <f t="shared" ca="1" si="203"/>
        <v>0</v>
      </c>
      <c r="AN150" s="496">
        <f t="shared" ca="1" si="203"/>
        <v>0</v>
      </c>
      <c r="AO150" s="496">
        <f t="shared" ca="1" si="203"/>
        <v>0</v>
      </c>
      <c r="AP150" s="451"/>
      <c r="AQ150" s="451"/>
      <c r="AR150" s="497">
        <f t="shared" ca="1" si="204"/>
        <v>0</v>
      </c>
      <c r="AS150" s="498">
        <f t="shared" ca="1" si="205"/>
        <v>0</v>
      </c>
      <c r="AT150" s="451"/>
      <c r="AU150" s="451"/>
      <c r="AV150" s="468">
        <f t="shared" ca="1" si="206"/>
        <v>0</v>
      </c>
      <c r="AW150" s="468">
        <f t="shared" ca="1" si="206"/>
        <v>0</v>
      </c>
      <c r="AX150" s="468">
        <f t="shared" ca="1" si="206"/>
        <v>0</v>
      </c>
      <c r="AY150" s="451"/>
      <c r="AZ150" s="451"/>
      <c r="BA150" s="499">
        <f t="shared" ca="1" si="207"/>
        <v>0</v>
      </c>
      <c r="BB150" s="500">
        <f t="shared" ca="1" si="208"/>
        <v>0</v>
      </c>
    </row>
    <row r="151" spans="3:54" ht="10.15" x14ac:dyDescent="0.3">
      <c r="C151" s="451"/>
      <c r="D151" s="451"/>
      <c r="E151" s="619" t="s">
        <v>128</v>
      </c>
      <c r="F151" s="451"/>
      <c r="G151" s="451"/>
      <c r="H151" s="451"/>
      <c r="I151" s="451"/>
      <c r="J151" s="452">
        <v>0</v>
      </c>
      <c r="K151" s="452">
        <v>0</v>
      </c>
      <c r="L151" s="452">
        <v>0</v>
      </c>
      <c r="M151" s="452">
        <v>0</v>
      </c>
      <c r="N151" s="452">
        <v>0</v>
      </c>
      <c r="O151" s="452">
        <v>0</v>
      </c>
      <c r="P151" s="452">
        <v>0</v>
      </c>
      <c r="Q151" s="452">
        <v>0</v>
      </c>
      <c r="R151" s="452">
        <v>0</v>
      </c>
      <c r="S151" s="452">
        <v>0</v>
      </c>
      <c r="T151" s="452">
        <v>0</v>
      </c>
      <c r="U151" s="452">
        <v>0</v>
      </c>
      <c r="V151" s="452">
        <v>0</v>
      </c>
      <c r="W151" s="452">
        <v>0</v>
      </c>
      <c r="X151" s="452">
        <v>0</v>
      </c>
      <c r="Y151" s="452">
        <v>0</v>
      </c>
      <c r="Z151" s="452">
        <v>0</v>
      </c>
      <c r="AA151" s="452">
        <v>0</v>
      </c>
      <c r="AB151" s="232">
        <v>0</v>
      </c>
      <c r="AC151" s="232">
        <v>0</v>
      </c>
      <c r="AD151" s="232">
        <v>0</v>
      </c>
      <c r="AE151" s="232">
        <v>0</v>
      </c>
      <c r="AF151" s="232">
        <v>0</v>
      </c>
      <c r="AG151" s="451"/>
      <c r="AH151" s="451"/>
      <c r="AI151" s="495">
        <f t="shared" ca="1" si="201"/>
        <v>0</v>
      </c>
      <c r="AJ151" s="496">
        <f t="shared" ca="1" si="202"/>
        <v>0</v>
      </c>
      <c r="AK151" s="451"/>
      <c r="AL151" s="451"/>
      <c r="AM151" s="496">
        <f t="shared" ca="1" si="203"/>
        <v>0</v>
      </c>
      <c r="AN151" s="496">
        <f t="shared" ca="1" si="203"/>
        <v>0</v>
      </c>
      <c r="AO151" s="496">
        <f t="shared" ca="1" si="203"/>
        <v>0</v>
      </c>
      <c r="AP151" s="451"/>
      <c r="AQ151" s="451"/>
      <c r="AR151" s="497">
        <f t="shared" ca="1" si="204"/>
        <v>0</v>
      </c>
      <c r="AS151" s="498">
        <f t="shared" ca="1" si="205"/>
        <v>0</v>
      </c>
      <c r="AT151" s="451"/>
      <c r="AU151" s="451"/>
      <c r="AV151" s="468">
        <f t="shared" ca="1" si="206"/>
        <v>0</v>
      </c>
      <c r="AW151" s="468">
        <f t="shared" ca="1" si="206"/>
        <v>0</v>
      </c>
      <c r="AX151" s="468">
        <f t="shared" ca="1" si="206"/>
        <v>0</v>
      </c>
      <c r="AY151" s="451"/>
      <c r="AZ151" s="451"/>
      <c r="BA151" s="499">
        <f t="shared" ca="1" si="207"/>
        <v>0</v>
      </c>
      <c r="BB151" s="500">
        <f t="shared" ca="1" si="208"/>
        <v>0</v>
      </c>
    </row>
    <row r="152" spans="3:54" ht="10.15" x14ac:dyDescent="0.3">
      <c r="C152" s="451"/>
      <c r="D152" s="451"/>
      <c r="E152" s="619" t="s">
        <v>129</v>
      </c>
      <c r="F152" s="451"/>
      <c r="G152" s="451"/>
      <c r="H152" s="451"/>
      <c r="I152" s="451"/>
      <c r="J152" s="452">
        <v>0</v>
      </c>
      <c r="K152" s="452">
        <v>0</v>
      </c>
      <c r="L152" s="452">
        <v>0</v>
      </c>
      <c r="M152" s="452">
        <v>0</v>
      </c>
      <c r="N152" s="452">
        <v>0</v>
      </c>
      <c r="O152" s="452">
        <v>0</v>
      </c>
      <c r="P152" s="452">
        <v>0</v>
      </c>
      <c r="Q152" s="452">
        <v>0</v>
      </c>
      <c r="R152" s="452">
        <v>0</v>
      </c>
      <c r="S152" s="452">
        <v>0</v>
      </c>
      <c r="T152" s="452">
        <v>0</v>
      </c>
      <c r="U152" s="452">
        <v>0</v>
      </c>
      <c r="V152" s="452">
        <v>0</v>
      </c>
      <c r="W152" s="452">
        <v>0</v>
      </c>
      <c r="X152" s="452">
        <v>0</v>
      </c>
      <c r="Y152" s="452">
        <v>0</v>
      </c>
      <c r="Z152" s="452">
        <v>0</v>
      </c>
      <c r="AA152" s="452">
        <v>0</v>
      </c>
      <c r="AB152" s="232">
        <v>0</v>
      </c>
      <c r="AC152" s="232">
        <v>0</v>
      </c>
      <c r="AD152" s="232">
        <v>0</v>
      </c>
      <c r="AE152" s="232">
        <v>0</v>
      </c>
      <c r="AF152" s="232">
        <v>0</v>
      </c>
      <c r="AG152" s="451"/>
      <c r="AH152" s="451"/>
      <c r="AI152" s="495">
        <f t="shared" ca="1" si="201"/>
        <v>0</v>
      </c>
      <c r="AJ152" s="496">
        <f t="shared" ca="1" si="202"/>
        <v>0</v>
      </c>
      <c r="AK152" s="451"/>
      <c r="AL152" s="451"/>
      <c r="AM152" s="496">
        <f t="shared" ca="1" si="203"/>
        <v>0</v>
      </c>
      <c r="AN152" s="496">
        <f t="shared" ca="1" si="203"/>
        <v>0</v>
      </c>
      <c r="AO152" s="496">
        <f t="shared" ca="1" si="203"/>
        <v>0</v>
      </c>
      <c r="AP152" s="451"/>
      <c r="AQ152" s="451"/>
      <c r="AR152" s="497">
        <f t="shared" ca="1" si="204"/>
        <v>0</v>
      </c>
      <c r="AS152" s="498">
        <f t="shared" ca="1" si="205"/>
        <v>0</v>
      </c>
      <c r="AT152" s="451"/>
      <c r="AU152" s="451"/>
      <c r="AV152" s="468">
        <f t="shared" ca="1" si="206"/>
        <v>0</v>
      </c>
      <c r="AW152" s="468">
        <f t="shared" ca="1" si="206"/>
        <v>0</v>
      </c>
      <c r="AX152" s="468">
        <f t="shared" ca="1" si="206"/>
        <v>0</v>
      </c>
      <c r="AY152" s="451"/>
      <c r="AZ152" s="451"/>
      <c r="BA152" s="499">
        <f t="shared" ca="1" si="207"/>
        <v>0</v>
      </c>
      <c r="BB152" s="500">
        <f t="shared" ca="1" si="208"/>
        <v>0</v>
      </c>
    </row>
    <row r="153" spans="3:54" ht="10.15" x14ac:dyDescent="0.3">
      <c r="C153" s="451"/>
      <c r="D153" s="451"/>
      <c r="E153" s="619" t="s">
        <v>130</v>
      </c>
      <c r="F153" s="451"/>
      <c r="G153" s="451"/>
      <c r="H153" s="451"/>
      <c r="I153" s="451"/>
      <c r="J153" s="452">
        <v>0</v>
      </c>
      <c r="K153" s="452">
        <v>0</v>
      </c>
      <c r="L153" s="452">
        <v>0</v>
      </c>
      <c r="M153" s="452">
        <v>0</v>
      </c>
      <c r="N153" s="452">
        <v>0</v>
      </c>
      <c r="O153" s="452">
        <v>0</v>
      </c>
      <c r="P153" s="452">
        <v>0</v>
      </c>
      <c r="Q153" s="452">
        <v>0</v>
      </c>
      <c r="R153" s="452">
        <v>0</v>
      </c>
      <c r="S153" s="452">
        <v>0</v>
      </c>
      <c r="T153" s="452">
        <v>0</v>
      </c>
      <c r="U153" s="452">
        <v>0</v>
      </c>
      <c r="V153" s="452">
        <v>0</v>
      </c>
      <c r="W153" s="452">
        <v>0</v>
      </c>
      <c r="X153" s="452">
        <v>0</v>
      </c>
      <c r="Y153" s="452">
        <v>0</v>
      </c>
      <c r="Z153" s="452">
        <v>0</v>
      </c>
      <c r="AA153" s="452">
        <v>0</v>
      </c>
      <c r="AB153" s="232">
        <v>0</v>
      </c>
      <c r="AC153" s="232">
        <v>0</v>
      </c>
      <c r="AD153" s="232">
        <v>0</v>
      </c>
      <c r="AE153" s="232">
        <v>0</v>
      </c>
      <c r="AF153" s="232">
        <v>0</v>
      </c>
      <c r="AG153" s="451"/>
      <c r="AH153" s="451"/>
      <c r="AI153" s="495">
        <f t="shared" ca="1" si="201"/>
        <v>0</v>
      </c>
      <c r="AJ153" s="496">
        <f t="shared" ca="1" si="202"/>
        <v>0</v>
      </c>
      <c r="AK153" s="451"/>
      <c r="AL153" s="451"/>
      <c r="AM153" s="496">
        <f t="shared" ca="1" si="203"/>
        <v>0</v>
      </c>
      <c r="AN153" s="496">
        <f t="shared" ca="1" si="203"/>
        <v>0</v>
      </c>
      <c r="AO153" s="496">
        <f t="shared" ca="1" si="203"/>
        <v>0</v>
      </c>
      <c r="AP153" s="451"/>
      <c r="AQ153" s="451"/>
      <c r="AR153" s="497">
        <f t="shared" ca="1" si="204"/>
        <v>0</v>
      </c>
      <c r="AS153" s="498">
        <f t="shared" ca="1" si="205"/>
        <v>0</v>
      </c>
      <c r="AT153" s="451"/>
      <c r="AU153" s="451"/>
      <c r="AV153" s="468">
        <f t="shared" ca="1" si="206"/>
        <v>0</v>
      </c>
      <c r="AW153" s="468">
        <f t="shared" ca="1" si="206"/>
        <v>0</v>
      </c>
      <c r="AX153" s="468">
        <f t="shared" ca="1" si="206"/>
        <v>0</v>
      </c>
      <c r="AY153" s="451"/>
      <c r="AZ153" s="451"/>
      <c r="BA153" s="499">
        <f t="shared" ca="1" si="207"/>
        <v>0</v>
      </c>
      <c r="BB153" s="500">
        <f t="shared" ca="1" si="208"/>
        <v>0</v>
      </c>
    </row>
    <row r="154" spans="3:54" ht="10.15" x14ac:dyDescent="0.3">
      <c r="C154" s="451"/>
      <c r="D154" s="451"/>
      <c r="E154" s="619" t="s">
        <v>131</v>
      </c>
      <c r="F154" s="451"/>
      <c r="G154" s="451"/>
      <c r="H154" s="451"/>
      <c r="I154" s="451"/>
      <c r="J154" s="452">
        <v>0</v>
      </c>
      <c r="K154" s="452">
        <v>0</v>
      </c>
      <c r="L154" s="452">
        <v>0</v>
      </c>
      <c r="M154" s="452">
        <v>0</v>
      </c>
      <c r="N154" s="452">
        <v>0</v>
      </c>
      <c r="O154" s="452">
        <v>0</v>
      </c>
      <c r="P154" s="452">
        <v>0</v>
      </c>
      <c r="Q154" s="452">
        <v>0</v>
      </c>
      <c r="R154" s="452">
        <v>0</v>
      </c>
      <c r="S154" s="452">
        <v>0</v>
      </c>
      <c r="T154" s="452">
        <v>0</v>
      </c>
      <c r="U154" s="452">
        <v>0</v>
      </c>
      <c r="V154" s="452">
        <v>0</v>
      </c>
      <c r="W154" s="452">
        <v>0</v>
      </c>
      <c r="X154" s="452">
        <v>0</v>
      </c>
      <c r="Y154" s="452">
        <v>0</v>
      </c>
      <c r="Z154" s="452">
        <v>0</v>
      </c>
      <c r="AA154" s="452">
        <v>0</v>
      </c>
      <c r="AB154" s="232">
        <v>0</v>
      </c>
      <c r="AC154" s="232">
        <v>0</v>
      </c>
      <c r="AD154" s="232">
        <v>0</v>
      </c>
      <c r="AE154" s="232">
        <v>0</v>
      </c>
      <c r="AF154" s="232">
        <v>0</v>
      </c>
      <c r="AG154" s="451"/>
      <c r="AH154" s="451"/>
      <c r="AI154" s="495">
        <f t="shared" ca="1" si="201"/>
        <v>0</v>
      </c>
      <c r="AJ154" s="496">
        <f t="shared" ca="1" si="202"/>
        <v>0</v>
      </c>
      <c r="AK154" s="451"/>
      <c r="AL154" s="451"/>
      <c r="AM154" s="496">
        <f t="shared" ca="1" si="203"/>
        <v>0</v>
      </c>
      <c r="AN154" s="496">
        <f t="shared" ca="1" si="203"/>
        <v>0</v>
      </c>
      <c r="AO154" s="496">
        <f t="shared" ca="1" si="203"/>
        <v>0</v>
      </c>
      <c r="AP154" s="451"/>
      <c r="AQ154" s="451"/>
      <c r="AR154" s="497">
        <f t="shared" ca="1" si="204"/>
        <v>0</v>
      </c>
      <c r="AS154" s="498">
        <f t="shared" ca="1" si="205"/>
        <v>0</v>
      </c>
      <c r="AT154" s="451"/>
      <c r="AU154" s="451"/>
      <c r="AV154" s="468">
        <f t="shared" ca="1" si="206"/>
        <v>0</v>
      </c>
      <c r="AW154" s="468">
        <f t="shared" ca="1" si="206"/>
        <v>0</v>
      </c>
      <c r="AX154" s="468">
        <f t="shared" ca="1" si="206"/>
        <v>0</v>
      </c>
      <c r="AY154" s="451"/>
      <c r="AZ154" s="451"/>
      <c r="BA154" s="499">
        <f t="shared" ca="1" si="207"/>
        <v>0</v>
      </c>
      <c r="BB154" s="500">
        <f t="shared" ca="1" si="208"/>
        <v>0</v>
      </c>
    </row>
    <row r="155" spans="3:54" ht="10.15" x14ac:dyDescent="0.3">
      <c r="C155" s="451"/>
      <c r="D155" s="451"/>
      <c r="E155" s="619" t="s">
        <v>132</v>
      </c>
      <c r="F155" s="451"/>
      <c r="G155" s="451"/>
      <c r="H155" s="451"/>
      <c r="I155" s="451"/>
      <c r="J155" s="452">
        <v>0</v>
      </c>
      <c r="K155" s="452">
        <v>0</v>
      </c>
      <c r="L155" s="452">
        <v>0</v>
      </c>
      <c r="M155" s="452">
        <v>0</v>
      </c>
      <c r="N155" s="452">
        <v>0</v>
      </c>
      <c r="O155" s="452">
        <v>0</v>
      </c>
      <c r="P155" s="452">
        <v>0</v>
      </c>
      <c r="Q155" s="452">
        <v>0</v>
      </c>
      <c r="R155" s="452">
        <v>0</v>
      </c>
      <c r="S155" s="452">
        <v>0</v>
      </c>
      <c r="T155" s="452">
        <v>0</v>
      </c>
      <c r="U155" s="452">
        <v>0</v>
      </c>
      <c r="V155" s="452">
        <v>0</v>
      </c>
      <c r="W155" s="452">
        <v>0</v>
      </c>
      <c r="X155" s="452">
        <v>0</v>
      </c>
      <c r="Y155" s="452">
        <v>0</v>
      </c>
      <c r="Z155" s="452">
        <v>0</v>
      </c>
      <c r="AA155" s="452">
        <v>0</v>
      </c>
      <c r="AB155" s="232">
        <v>0</v>
      </c>
      <c r="AC155" s="232">
        <v>0</v>
      </c>
      <c r="AD155" s="232">
        <v>0</v>
      </c>
      <c r="AE155" s="232">
        <v>0</v>
      </c>
      <c r="AF155" s="232">
        <v>0</v>
      </c>
      <c r="AG155" s="451"/>
      <c r="AH155" s="451"/>
      <c r="AI155" s="495">
        <f t="shared" ca="1" si="201"/>
        <v>0</v>
      </c>
      <c r="AJ155" s="496">
        <f t="shared" ca="1" si="202"/>
        <v>0</v>
      </c>
      <c r="AK155" s="451"/>
      <c r="AL155" s="451"/>
      <c r="AM155" s="496">
        <f t="shared" ca="1" si="203"/>
        <v>0</v>
      </c>
      <c r="AN155" s="496">
        <f t="shared" ca="1" si="203"/>
        <v>0</v>
      </c>
      <c r="AO155" s="496">
        <f t="shared" ca="1" si="203"/>
        <v>0</v>
      </c>
      <c r="AP155" s="451"/>
      <c r="AQ155" s="451"/>
      <c r="AR155" s="497">
        <f t="shared" ca="1" si="204"/>
        <v>0</v>
      </c>
      <c r="AS155" s="498">
        <f t="shared" ca="1" si="205"/>
        <v>0</v>
      </c>
      <c r="AT155" s="451"/>
      <c r="AU155" s="451"/>
      <c r="AV155" s="468">
        <f t="shared" ca="1" si="206"/>
        <v>0</v>
      </c>
      <c r="AW155" s="468">
        <f t="shared" ca="1" si="206"/>
        <v>0</v>
      </c>
      <c r="AX155" s="468">
        <f t="shared" ca="1" si="206"/>
        <v>0</v>
      </c>
      <c r="AY155" s="451"/>
      <c r="AZ155" s="451"/>
      <c r="BA155" s="499">
        <f t="shared" ca="1" si="207"/>
        <v>0</v>
      </c>
      <c r="BB155" s="500">
        <f t="shared" ca="1" si="208"/>
        <v>0</v>
      </c>
    </row>
    <row r="156" spans="3:54" ht="10.15" x14ac:dyDescent="0.3">
      <c r="C156" s="451"/>
      <c r="D156" s="451"/>
      <c r="E156" s="619" t="s">
        <v>133</v>
      </c>
      <c r="F156" s="451"/>
      <c r="G156" s="451"/>
      <c r="H156" s="451"/>
      <c r="I156" s="451"/>
      <c r="J156" s="452">
        <v>0</v>
      </c>
      <c r="K156" s="452">
        <v>0</v>
      </c>
      <c r="L156" s="452">
        <v>0</v>
      </c>
      <c r="M156" s="452">
        <v>0</v>
      </c>
      <c r="N156" s="452">
        <v>0</v>
      </c>
      <c r="O156" s="452">
        <v>0</v>
      </c>
      <c r="P156" s="452">
        <v>0</v>
      </c>
      <c r="Q156" s="452">
        <v>0</v>
      </c>
      <c r="R156" s="452">
        <v>0</v>
      </c>
      <c r="S156" s="452">
        <v>0</v>
      </c>
      <c r="T156" s="452">
        <v>0</v>
      </c>
      <c r="U156" s="452">
        <v>0</v>
      </c>
      <c r="V156" s="452">
        <v>0</v>
      </c>
      <c r="W156" s="452">
        <v>0</v>
      </c>
      <c r="X156" s="452">
        <v>0</v>
      </c>
      <c r="Y156" s="452">
        <v>0</v>
      </c>
      <c r="Z156" s="452">
        <v>0</v>
      </c>
      <c r="AA156" s="452">
        <v>0</v>
      </c>
      <c r="AB156" s="232">
        <v>0</v>
      </c>
      <c r="AC156" s="232">
        <v>0</v>
      </c>
      <c r="AD156" s="232">
        <v>0</v>
      </c>
      <c r="AE156" s="232">
        <v>0</v>
      </c>
      <c r="AF156" s="232">
        <v>0</v>
      </c>
      <c r="AG156" s="451"/>
      <c r="AH156" s="451"/>
      <c r="AI156" s="495">
        <f t="shared" ca="1" si="201"/>
        <v>0</v>
      </c>
      <c r="AJ156" s="496">
        <f t="shared" ca="1" si="202"/>
        <v>0</v>
      </c>
      <c r="AK156" s="451"/>
      <c r="AL156" s="451"/>
      <c r="AM156" s="496">
        <f t="shared" ca="1" si="203"/>
        <v>0</v>
      </c>
      <c r="AN156" s="496">
        <f t="shared" ca="1" si="203"/>
        <v>0</v>
      </c>
      <c r="AO156" s="496">
        <f t="shared" ca="1" si="203"/>
        <v>0</v>
      </c>
      <c r="AP156" s="451"/>
      <c r="AQ156" s="451"/>
      <c r="AR156" s="497">
        <f t="shared" ca="1" si="204"/>
        <v>0</v>
      </c>
      <c r="AS156" s="498">
        <f t="shared" ca="1" si="205"/>
        <v>0</v>
      </c>
      <c r="AT156" s="451"/>
      <c r="AU156" s="451"/>
      <c r="AV156" s="468">
        <f t="shared" ca="1" si="206"/>
        <v>0</v>
      </c>
      <c r="AW156" s="468">
        <f t="shared" ca="1" si="206"/>
        <v>0</v>
      </c>
      <c r="AX156" s="468">
        <f t="shared" ca="1" si="206"/>
        <v>0</v>
      </c>
      <c r="AY156" s="451"/>
      <c r="AZ156" s="451"/>
      <c r="BA156" s="499">
        <f t="shared" ca="1" si="207"/>
        <v>0</v>
      </c>
      <c r="BB156" s="500">
        <f t="shared" ca="1" si="208"/>
        <v>0</v>
      </c>
    </row>
    <row r="157" spans="3:54" ht="10.25" customHeight="1" x14ac:dyDescent="0.3">
      <c r="C157" s="649" t="s">
        <v>22</v>
      </c>
      <c r="D157" s="663" t="s">
        <v>134</v>
      </c>
      <c r="E157" s="663"/>
      <c r="F157" s="663"/>
      <c r="G157" s="663"/>
      <c r="H157" s="663"/>
      <c r="I157" s="663"/>
      <c r="J157" s="664">
        <f>SUM(J147,J149)</f>
        <v>0</v>
      </c>
      <c r="K157" s="664">
        <f t="shared" ref="K157:AB157" si="209">SUM(K147,K149)</f>
        <v>0</v>
      </c>
      <c r="L157" s="664">
        <f t="shared" si="209"/>
        <v>0</v>
      </c>
      <c r="M157" s="664">
        <f t="shared" si="209"/>
        <v>0</v>
      </c>
      <c r="N157" s="664">
        <f t="shared" si="209"/>
        <v>0</v>
      </c>
      <c r="O157" s="664">
        <f t="shared" si="209"/>
        <v>0</v>
      </c>
      <c r="P157" s="664">
        <f t="shared" si="209"/>
        <v>0</v>
      </c>
      <c r="Q157" s="664">
        <f t="shared" si="209"/>
        <v>0</v>
      </c>
      <c r="R157" s="664">
        <f t="shared" si="209"/>
        <v>0</v>
      </c>
      <c r="S157" s="664">
        <f t="shared" si="209"/>
        <v>0</v>
      </c>
      <c r="T157" s="664">
        <f t="shared" si="209"/>
        <v>0</v>
      </c>
      <c r="U157" s="664">
        <f t="shared" si="209"/>
        <v>0</v>
      </c>
      <c r="V157" s="664">
        <f t="shared" si="209"/>
        <v>0</v>
      </c>
      <c r="W157" s="664">
        <f t="shared" si="209"/>
        <v>0</v>
      </c>
      <c r="X157" s="664">
        <f t="shared" si="209"/>
        <v>0</v>
      </c>
      <c r="Y157" s="664">
        <f t="shared" si="209"/>
        <v>0</v>
      </c>
      <c r="Z157" s="664">
        <f t="shared" si="209"/>
        <v>0</v>
      </c>
      <c r="AA157" s="664">
        <f t="shared" si="209"/>
        <v>0</v>
      </c>
      <c r="AB157" s="445">
        <f t="shared" si="209"/>
        <v>-0.65259938645878435</v>
      </c>
      <c r="AC157" s="445">
        <f t="shared" ref="AC157:AD157" si="210">SUM(AC147,AC149)</f>
        <v>-0.1042542606629086</v>
      </c>
      <c r="AD157" s="445">
        <f t="shared" si="210"/>
        <v>-0.90821483815060167</v>
      </c>
      <c r="AE157" s="445">
        <f t="shared" ref="AE157:AF157" si="211">SUM(AE147,AE149)</f>
        <v>-0.12503113175517552</v>
      </c>
      <c r="AF157" s="445">
        <f t="shared" si="211"/>
        <v>0</v>
      </c>
      <c r="AG157" s="451"/>
      <c r="AH157" s="451"/>
      <c r="AI157" s="652">
        <f t="shared" ca="1" si="201"/>
        <v>0.12503113175517552</v>
      </c>
      <c r="AJ157" s="653">
        <f t="shared" ca="1" si="202"/>
        <v>1</v>
      </c>
      <c r="AK157" s="451"/>
      <c r="AL157" s="451"/>
      <c r="AM157" s="654">
        <f t="shared" ca="1" si="203"/>
        <v>-0.79752623266013012</v>
      </c>
      <c r="AN157" s="655">
        <f t="shared" ca="1" si="203"/>
        <v>-0.7543712613432102</v>
      </c>
      <c r="AO157" s="653">
        <f t="shared" ca="1" si="203"/>
        <v>0</v>
      </c>
      <c r="AP157" s="451"/>
      <c r="AQ157" s="451"/>
      <c r="AR157" s="656">
        <f t="shared" ca="1" si="204"/>
        <v>0.7543712613432102</v>
      </c>
      <c r="AS157" s="657">
        <f t="shared" ca="1" si="205"/>
        <v>1</v>
      </c>
      <c r="AT157" s="451"/>
      <c r="AU157" s="451"/>
      <c r="AV157" s="658">
        <f t="shared" ca="1" si="206"/>
        <v>-8487.9891415944076</v>
      </c>
      <c r="AW157" s="659">
        <f t="shared" ca="1" si="206"/>
        <v>-5209.6304897989794</v>
      </c>
      <c r="AX157" s="660">
        <f t="shared" ca="1" si="206"/>
        <v>0</v>
      </c>
      <c r="AY157" s="451"/>
      <c r="AZ157" s="451"/>
      <c r="BA157" s="661">
        <f t="shared" ca="1" si="207"/>
        <v>5209.6304897989794</v>
      </c>
      <c r="BB157" s="662">
        <f t="shared" ca="1" si="208"/>
        <v>1</v>
      </c>
    </row>
    <row r="158" spans="3:54" ht="4.05" customHeight="1" x14ac:dyDescent="0.3">
      <c r="C158" s="451"/>
      <c r="D158" s="451"/>
      <c r="E158" s="451"/>
      <c r="F158" s="451"/>
      <c r="G158" s="451"/>
      <c r="H158" s="451"/>
      <c r="I158" s="451"/>
      <c r="J158" s="481"/>
      <c r="K158" s="481"/>
      <c r="L158" s="481"/>
      <c r="M158" s="481"/>
      <c r="N158" s="481"/>
      <c r="O158" s="481"/>
      <c r="P158" s="481"/>
      <c r="Q158" s="481"/>
      <c r="R158" s="481"/>
      <c r="S158" s="481"/>
      <c r="T158" s="481"/>
      <c r="U158" s="481"/>
      <c r="V158" s="481"/>
      <c r="W158" s="481"/>
      <c r="X158" s="481"/>
      <c r="Y158" s="481"/>
      <c r="Z158" s="481"/>
      <c r="AA158" s="481"/>
      <c r="AB158" s="262"/>
      <c r="AC158" s="262"/>
      <c r="AD158" s="262"/>
      <c r="AE158" s="262"/>
      <c r="AF158" s="262"/>
      <c r="AG158" s="451"/>
      <c r="AH158" s="451"/>
      <c r="AI158" s="481"/>
      <c r="AJ158" s="496"/>
      <c r="AK158" s="451"/>
      <c r="AL158" s="451"/>
      <c r="AM158" s="496"/>
      <c r="AN158" s="496"/>
      <c r="AO158" s="496"/>
      <c r="AP158" s="451"/>
      <c r="AQ158" s="451"/>
      <c r="AR158" s="497"/>
      <c r="AS158" s="498"/>
      <c r="AT158" s="451"/>
      <c r="AU158" s="451"/>
      <c r="AV158" s="468"/>
      <c r="AW158" s="468"/>
      <c r="AX158" s="468"/>
      <c r="AY158" s="451"/>
      <c r="AZ158" s="451"/>
      <c r="BA158" s="499"/>
      <c r="BB158" s="500"/>
    </row>
    <row r="159" spans="3:54" ht="10.25" customHeight="1" x14ac:dyDescent="0.3">
      <c r="C159" s="446" t="s">
        <v>135</v>
      </c>
      <c r="D159" s="451"/>
      <c r="E159" s="451"/>
      <c r="F159" s="451"/>
      <c r="G159" s="451"/>
      <c r="H159" s="451"/>
      <c r="I159" s="451"/>
      <c r="J159" s="447"/>
      <c r="K159" s="447"/>
      <c r="L159" s="447"/>
      <c r="M159" s="447"/>
      <c r="N159" s="447"/>
      <c r="O159" s="447"/>
      <c r="P159" s="447"/>
      <c r="Q159" s="447"/>
      <c r="R159" s="447"/>
      <c r="S159" s="447"/>
      <c r="T159" s="447"/>
      <c r="U159" s="447"/>
      <c r="V159" s="447"/>
      <c r="W159" s="447"/>
      <c r="X159" s="447"/>
      <c r="Y159" s="447"/>
      <c r="Z159" s="447"/>
      <c r="AA159" s="447"/>
      <c r="AB159" s="447"/>
      <c r="AC159" s="221">
        <v>0</v>
      </c>
      <c r="AD159" s="449">
        <v>0</v>
      </c>
      <c r="AE159" s="449">
        <v>0</v>
      </c>
      <c r="AF159" s="449">
        <v>0</v>
      </c>
      <c r="AG159" s="451"/>
      <c r="AH159" s="451"/>
      <c r="AI159" s="481"/>
      <c r="AJ159" s="496"/>
      <c r="AK159" s="451"/>
      <c r="AL159" s="451"/>
      <c r="AM159" s="496"/>
      <c r="AN159" s="496"/>
      <c r="AO159" s="496"/>
      <c r="AP159" s="451"/>
      <c r="AQ159" s="451"/>
      <c r="AR159" s="497"/>
      <c r="AS159" s="498"/>
      <c r="AT159" s="451"/>
      <c r="AU159" s="451"/>
      <c r="AV159" s="468"/>
      <c r="AW159" s="468"/>
      <c r="AX159" s="468"/>
      <c r="AY159" s="451"/>
      <c r="AZ159" s="451"/>
      <c r="BA159" s="499"/>
      <c r="BB159" s="50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70BE-798B-4093-A0B5-5CAB677CEB7B}">
  <sheetPr>
    <tabColor theme="3" tint="0.79998168889431442"/>
  </sheetPr>
  <dimension ref="A1:BO178"/>
  <sheetViews>
    <sheetView workbookViewId="0"/>
  </sheetViews>
  <sheetFormatPr baseColWidth="10" defaultColWidth="0" defaultRowHeight="10.15" zeroHeight="1" x14ac:dyDescent="0.3"/>
  <cols>
    <col min="1" max="2" width="0.9140625" customWidth="1"/>
    <col min="3" max="7" width="2.9140625" customWidth="1"/>
    <col min="8" max="8" width="68.6640625" customWidth="1"/>
    <col min="9" max="9" width="0.9140625" customWidth="1"/>
    <col min="10" max="39" width="9.58203125" customWidth="1"/>
    <col min="40" max="41" width="0.9140625" customWidth="1"/>
    <col min="42" max="43" width="9.08203125" customWidth="1"/>
    <col min="44" max="45" width="0.9140625" customWidth="1"/>
    <col min="46" max="48" width="9.58203125" customWidth="1"/>
    <col min="49" max="50" width="0.9140625" customWidth="1"/>
    <col min="51" max="52" width="9.58203125" customWidth="1"/>
    <col min="53" max="54" width="0.9140625" customWidth="1"/>
    <col min="55" max="57" width="9.58203125" customWidth="1"/>
    <col min="58" max="59" width="0.9140625" customWidth="1"/>
    <col min="60" max="61" width="9.58203125" customWidth="1"/>
    <col min="62" max="63" width="0.9140625" customWidth="1"/>
    <col min="64" max="67" width="0" hidden="1" customWidth="1"/>
    <col min="68" max="16384" width="9.08203125" hidden="1"/>
  </cols>
  <sheetData>
    <row r="1" spans="1:63" ht="4.05" customHeight="1" x14ac:dyDescent="0.3">
      <c r="A1" s="219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4.0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3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x14ac:dyDescent="0.3">
      <c r="A4" s="1"/>
      <c r="B4" s="2"/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x14ac:dyDescent="0.3">
      <c r="A5" s="1"/>
      <c r="B5" s="2"/>
      <c r="C5" s="3" t="s">
        <v>138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x14ac:dyDescent="0.3">
      <c r="A6" s="1"/>
      <c r="B6" s="2"/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4.05" customHeight="1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x14ac:dyDescent="0.3">
      <c r="A8" s="4"/>
      <c r="B8" s="5"/>
      <c r="C8" s="2" t="s">
        <v>2</v>
      </c>
      <c r="D8" s="5"/>
      <c r="E8" s="5"/>
      <c r="F8" s="5"/>
      <c r="G8" s="5"/>
      <c r="H8" s="5"/>
      <c r="I8" s="5"/>
      <c r="J8" s="11">
        <v>1</v>
      </c>
      <c r="K8" s="11">
        <v>1</v>
      </c>
      <c r="L8" s="11">
        <v>1</v>
      </c>
      <c r="M8" s="11">
        <v>1</v>
      </c>
      <c r="N8" s="11">
        <v>1</v>
      </c>
      <c r="O8" s="11">
        <v>1</v>
      </c>
      <c r="P8" s="11">
        <v>1</v>
      </c>
      <c r="Q8" s="11">
        <v>1</v>
      </c>
      <c r="R8" s="11">
        <v>1</v>
      </c>
      <c r="S8" s="11">
        <v>1</v>
      </c>
      <c r="T8" s="11">
        <v>1</v>
      </c>
      <c r="U8" s="11">
        <v>1</v>
      </c>
      <c r="V8" s="11">
        <v>1</v>
      </c>
      <c r="W8" s="11">
        <v>1</v>
      </c>
      <c r="X8" s="11">
        <v>1</v>
      </c>
      <c r="Y8" s="11">
        <v>1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1">
        <v>1</v>
      </c>
      <c r="AG8" s="11">
        <v>1</v>
      </c>
      <c r="AH8" s="11">
        <v>1</v>
      </c>
      <c r="AI8" s="11">
        <v>1</v>
      </c>
      <c r="AJ8" s="11">
        <v>1</v>
      </c>
      <c r="AK8" s="11">
        <v>1</v>
      </c>
      <c r="AL8" s="11">
        <v>1</v>
      </c>
      <c r="AM8" s="11">
        <v>1</v>
      </c>
      <c r="AN8" s="5"/>
      <c r="AO8" s="5"/>
      <c r="AP8" s="12" t="s">
        <v>10</v>
      </c>
      <c r="AQ8" s="13"/>
      <c r="AR8" s="14"/>
      <c r="AS8" s="14"/>
      <c r="AT8" s="12" t="s">
        <v>11</v>
      </c>
      <c r="AU8" s="12"/>
      <c r="AV8" s="12"/>
      <c r="AW8" s="14"/>
      <c r="AX8" s="14"/>
      <c r="AY8" s="12" t="s">
        <v>10</v>
      </c>
      <c r="AZ8" s="13"/>
      <c r="BA8" s="14"/>
      <c r="BB8" s="14"/>
      <c r="BC8" s="12" t="s">
        <v>12</v>
      </c>
      <c r="BD8" s="13"/>
      <c r="BE8" s="13"/>
      <c r="BF8" s="14"/>
      <c r="BG8" s="14"/>
      <c r="BH8" s="12" t="s">
        <v>10</v>
      </c>
      <c r="BI8" s="13"/>
      <c r="BJ8" s="14"/>
      <c r="BK8" s="14"/>
    </row>
    <row r="9" spans="1:63" ht="4.05" customHeight="1" x14ac:dyDescent="0.3">
      <c r="A9" s="1"/>
      <c r="B9" s="2"/>
      <c r="C9" s="2"/>
      <c r="D9" s="2"/>
      <c r="E9" s="2"/>
      <c r="F9" s="2"/>
      <c r="G9" s="2"/>
      <c r="H9" s="2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2"/>
      <c r="AO9" s="2"/>
      <c r="AP9" s="16"/>
      <c r="AQ9" s="17"/>
      <c r="AR9" s="18"/>
      <c r="AS9" s="18"/>
      <c r="AT9" s="16"/>
      <c r="AU9" s="16"/>
      <c r="AV9" s="16"/>
      <c r="AW9" s="18"/>
      <c r="AX9" s="18"/>
      <c r="AY9" s="16"/>
      <c r="AZ9" s="17"/>
      <c r="BA9" s="18"/>
      <c r="BB9" s="18"/>
      <c r="BC9" s="16"/>
      <c r="BD9" s="17"/>
      <c r="BE9" s="17"/>
      <c r="BF9" s="18"/>
      <c r="BG9" s="18"/>
      <c r="BH9" s="16"/>
      <c r="BI9" s="17"/>
      <c r="BJ9" s="18"/>
      <c r="BK9" s="18"/>
    </row>
    <row r="10" spans="1:63" x14ac:dyDescent="0.3">
      <c r="A10" s="1"/>
      <c r="B10" s="2"/>
      <c r="C10" s="6" t="s">
        <v>3</v>
      </c>
      <c r="D10" s="7"/>
      <c r="E10" s="7"/>
      <c r="F10" s="7"/>
      <c r="G10" s="7"/>
      <c r="H10" s="7"/>
      <c r="I10" s="7"/>
      <c r="J10" s="7">
        <v>44957</v>
      </c>
      <c r="K10" s="7">
        <v>44985</v>
      </c>
      <c r="L10" s="7">
        <v>45016</v>
      </c>
      <c r="M10" s="7">
        <v>45046</v>
      </c>
      <c r="N10" s="7">
        <v>45077</v>
      </c>
      <c r="O10" s="7">
        <v>45107</v>
      </c>
      <c r="P10" s="7">
        <v>45138</v>
      </c>
      <c r="Q10" s="7">
        <v>45169</v>
      </c>
      <c r="R10" s="7">
        <v>45199</v>
      </c>
      <c r="S10" s="7">
        <v>45230</v>
      </c>
      <c r="T10" s="7">
        <v>45260</v>
      </c>
      <c r="U10" s="7">
        <v>45291</v>
      </c>
      <c r="V10" s="7">
        <v>45322</v>
      </c>
      <c r="W10" s="7">
        <v>45351</v>
      </c>
      <c r="X10" s="7">
        <v>45382</v>
      </c>
      <c r="Y10" s="7">
        <v>45412</v>
      </c>
      <c r="Z10" s="7">
        <v>45443</v>
      </c>
      <c r="AA10" s="7">
        <v>45473</v>
      </c>
      <c r="AB10" s="7">
        <v>45504</v>
      </c>
      <c r="AC10" s="7">
        <v>45535</v>
      </c>
      <c r="AD10" s="7">
        <v>45565</v>
      </c>
      <c r="AE10" s="7">
        <v>45596</v>
      </c>
      <c r="AF10" s="7">
        <v>45626</v>
      </c>
      <c r="AG10" s="7">
        <v>45657</v>
      </c>
      <c r="AH10" s="7">
        <v>45688</v>
      </c>
      <c r="AI10" s="7">
        <v>45716</v>
      </c>
      <c r="AJ10" s="7">
        <v>45747</v>
      </c>
      <c r="AK10" s="7">
        <v>45777</v>
      </c>
      <c r="AL10" s="7">
        <v>45808</v>
      </c>
      <c r="AM10" s="7">
        <v>45838</v>
      </c>
      <c r="AN10" s="7"/>
      <c r="AO10" s="18"/>
      <c r="AP10" s="7" t="s">
        <v>13</v>
      </c>
      <c r="AQ10" s="7" t="s">
        <v>14</v>
      </c>
      <c r="AR10" s="18"/>
      <c r="AS10" s="18"/>
      <c r="AT10" s="7">
        <v>45777</v>
      </c>
      <c r="AU10" s="7">
        <v>45808</v>
      </c>
      <c r="AV10" s="7">
        <v>45838</v>
      </c>
      <c r="AW10" s="18"/>
      <c r="AX10" s="18"/>
      <c r="AY10" s="7" t="s">
        <v>13</v>
      </c>
      <c r="AZ10" s="7" t="s">
        <v>14</v>
      </c>
      <c r="BA10" s="18"/>
      <c r="BB10" s="18"/>
      <c r="BC10" s="7">
        <v>45777</v>
      </c>
      <c r="BD10" s="7">
        <v>45808</v>
      </c>
      <c r="BE10" s="7">
        <v>45838</v>
      </c>
      <c r="BF10" s="18"/>
      <c r="BG10" s="18"/>
      <c r="BH10" s="7" t="s">
        <v>13</v>
      </c>
      <c r="BI10" s="7" t="s">
        <v>14</v>
      </c>
      <c r="BJ10" s="2"/>
      <c r="BK10" s="2"/>
    </row>
    <row r="11" spans="1:63" ht="4.05" customHeight="1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x14ac:dyDescent="0.3">
      <c r="A12" s="1"/>
      <c r="B12" s="2"/>
      <c r="C12" s="8" t="s">
        <v>4</v>
      </c>
      <c r="D12" s="8"/>
      <c r="E12" s="8"/>
      <c r="F12" s="8"/>
      <c r="G12" s="8"/>
      <c r="H12" s="8"/>
      <c r="I12" s="8"/>
      <c r="J12" s="19">
        <v>3198</v>
      </c>
      <c r="K12" s="19">
        <v>3135</v>
      </c>
      <c r="L12" s="19">
        <v>3106</v>
      </c>
      <c r="M12" s="19">
        <v>2867</v>
      </c>
      <c r="N12" s="19">
        <v>2535</v>
      </c>
      <c r="O12" s="19">
        <v>2497</v>
      </c>
      <c r="P12" s="19">
        <v>2581</v>
      </c>
      <c r="Q12" s="19">
        <v>2723</v>
      </c>
      <c r="R12" s="19">
        <v>2589</v>
      </c>
      <c r="S12" s="19">
        <v>2640</v>
      </c>
      <c r="T12" s="19">
        <v>2217</v>
      </c>
      <c r="U12" s="19">
        <v>1606</v>
      </c>
      <c r="V12" s="19">
        <v>1494</v>
      </c>
      <c r="W12" s="19">
        <v>1547</v>
      </c>
      <c r="X12" s="19">
        <v>1573</v>
      </c>
      <c r="Y12" s="19">
        <v>1518</v>
      </c>
      <c r="Z12" s="19">
        <v>1597</v>
      </c>
      <c r="AA12" s="19">
        <v>1712</v>
      </c>
      <c r="AB12" s="19">
        <v>1645</v>
      </c>
      <c r="AC12" s="19">
        <v>1616</v>
      </c>
      <c r="AD12" s="19">
        <v>1792</v>
      </c>
      <c r="AE12" s="19">
        <v>1784</v>
      </c>
      <c r="AF12" s="19">
        <v>1776</v>
      </c>
      <c r="AG12" s="19">
        <v>1787</v>
      </c>
      <c r="AH12" s="19">
        <v>1848</v>
      </c>
      <c r="AI12" s="19">
        <v>1982</v>
      </c>
      <c r="AJ12" s="19">
        <v>1998</v>
      </c>
      <c r="AK12" s="19">
        <v>2037</v>
      </c>
      <c r="AL12" s="19">
        <v>1840</v>
      </c>
      <c r="AM12" s="19">
        <v>1932</v>
      </c>
      <c r="AN12" s="2"/>
      <c r="AO12" s="2"/>
      <c r="AP12" s="20">
        <v>92</v>
      </c>
      <c r="AQ12" s="21">
        <v>0.05</v>
      </c>
      <c r="AR12" s="2"/>
      <c r="AS12" s="2"/>
      <c r="AT12" s="20">
        <v>2037</v>
      </c>
      <c r="AU12" s="20">
        <v>1840</v>
      </c>
      <c r="AV12" s="20">
        <v>1932</v>
      </c>
      <c r="AW12" s="2"/>
      <c r="AX12" s="2"/>
      <c r="AY12" s="20">
        <v>92</v>
      </c>
      <c r="AZ12" s="22">
        <v>0.05</v>
      </c>
      <c r="BA12" s="2"/>
      <c r="BB12" s="2"/>
      <c r="BC12" s="20">
        <v>2037</v>
      </c>
      <c r="BD12" s="20">
        <v>1840</v>
      </c>
      <c r="BE12" s="20">
        <v>1932</v>
      </c>
      <c r="BF12" s="2"/>
      <c r="BG12" s="2"/>
      <c r="BH12" s="20">
        <v>92</v>
      </c>
      <c r="BI12" s="23">
        <v>0.05</v>
      </c>
      <c r="BJ12" s="2"/>
      <c r="BK12" s="2"/>
    </row>
    <row r="13" spans="1:63" x14ac:dyDescent="0.3">
      <c r="A13" s="1"/>
      <c r="B13" s="2"/>
      <c r="C13" s="9" t="s">
        <v>5</v>
      </c>
      <c r="D13" s="9"/>
      <c r="E13" s="9"/>
      <c r="F13" s="9"/>
      <c r="G13" s="9"/>
      <c r="H13" s="9"/>
      <c r="I13" s="9"/>
      <c r="J13" s="24">
        <v>886</v>
      </c>
      <c r="K13" s="24">
        <v>776</v>
      </c>
      <c r="L13" s="24">
        <v>861</v>
      </c>
      <c r="M13" s="24">
        <v>743</v>
      </c>
      <c r="N13" s="24">
        <v>882</v>
      </c>
      <c r="O13" s="24">
        <v>1002</v>
      </c>
      <c r="P13" s="24">
        <v>1149</v>
      </c>
      <c r="Q13" s="24">
        <v>1025</v>
      </c>
      <c r="R13" s="24">
        <v>1176</v>
      </c>
      <c r="S13" s="24">
        <v>802</v>
      </c>
      <c r="T13" s="24">
        <v>811</v>
      </c>
      <c r="U13" s="24">
        <v>811</v>
      </c>
      <c r="V13" s="24">
        <v>951</v>
      </c>
      <c r="W13" s="24">
        <v>956</v>
      </c>
      <c r="X13" s="24">
        <v>1016</v>
      </c>
      <c r="Y13" s="24">
        <v>1129</v>
      </c>
      <c r="Z13" s="24">
        <v>1340</v>
      </c>
      <c r="AA13" s="24">
        <v>1222</v>
      </c>
      <c r="AB13" s="24">
        <v>1459</v>
      </c>
      <c r="AC13" s="24">
        <v>1620</v>
      </c>
      <c r="AD13" s="24">
        <v>1514</v>
      </c>
      <c r="AE13" s="24">
        <v>1707</v>
      </c>
      <c r="AF13" s="24">
        <v>1722</v>
      </c>
      <c r="AG13" s="24">
        <v>1823</v>
      </c>
      <c r="AH13" s="24">
        <v>2026</v>
      </c>
      <c r="AI13" s="24">
        <v>1798</v>
      </c>
      <c r="AJ13" s="24">
        <v>1927</v>
      </c>
      <c r="AK13" s="24">
        <v>1684</v>
      </c>
      <c r="AL13" s="24">
        <v>1978</v>
      </c>
      <c r="AM13" s="24">
        <v>1902</v>
      </c>
      <c r="AN13" s="2"/>
      <c r="AO13" s="2"/>
      <c r="AP13" s="25">
        <v>-76</v>
      </c>
      <c r="AQ13" s="26">
        <v>-3.8422649140546009E-2</v>
      </c>
      <c r="AR13" s="2"/>
      <c r="AS13" s="2"/>
      <c r="AT13" s="25">
        <v>1684</v>
      </c>
      <c r="AU13" s="25">
        <v>1978</v>
      </c>
      <c r="AV13" s="25">
        <v>1902</v>
      </c>
      <c r="AW13" s="2"/>
      <c r="AX13" s="2"/>
      <c r="AY13" s="25">
        <v>-76</v>
      </c>
      <c r="AZ13" s="26">
        <v>-3.8422649140546009E-2</v>
      </c>
      <c r="BA13" s="2"/>
      <c r="BB13" s="2"/>
      <c r="BC13" s="25">
        <v>1684</v>
      </c>
      <c r="BD13" s="25">
        <v>1978</v>
      </c>
      <c r="BE13" s="25">
        <v>1902</v>
      </c>
      <c r="BF13" s="2"/>
      <c r="BG13" s="2"/>
      <c r="BH13" s="25">
        <v>-76</v>
      </c>
      <c r="BI13" s="26">
        <v>-3.8422649140546009E-2</v>
      </c>
      <c r="BJ13" s="2"/>
      <c r="BK13" s="2"/>
    </row>
    <row r="14" spans="1:63" x14ac:dyDescent="0.3">
      <c r="A14" s="1"/>
      <c r="B14" s="2"/>
      <c r="C14" s="9" t="s">
        <v>6</v>
      </c>
      <c r="D14" s="9"/>
      <c r="E14" s="9"/>
      <c r="F14" s="9"/>
      <c r="G14" s="9"/>
      <c r="H14" s="9"/>
      <c r="I14" s="9"/>
      <c r="J14" s="24">
        <v>949</v>
      </c>
      <c r="K14" s="24">
        <v>799</v>
      </c>
      <c r="L14" s="24">
        <v>1100</v>
      </c>
      <c r="M14" s="24">
        <v>1075</v>
      </c>
      <c r="N14" s="24">
        <v>920</v>
      </c>
      <c r="O14" s="24">
        <v>915</v>
      </c>
      <c r="P14" s="24">
        <v>1007</v>
      </c>
      <c r="Q14" s="24">
        <v>1159</v>
      </c>
      <c r="R14" s="24">
        <v>1125</v>
      </c>
      <c r="S14" s="24">
        <v>1225</v>
      </c>
      <c r="T14" s="24">
        <v>1374</v>
      </c>
      <c r="U14" s="24">
        <v>923</v>
      </c>
      <c r="V14" s="24">
        <v>898</v>
      </c>
      <c r="W14" s="24">
        <v>930</v>
      </c>
      <c r="X14" s="24">
        <v>1071</v>
      </c>
      <c r="Y14" s="24">
        <v>1050</v>
      </c>
      <c r="Z14" s="24">
        <v>1210</v>
      </c>
      <c r="AA14" s="24">
        <v>1285</v>
      </c>
      <c r="AB14" s="24">
        <v>1481</v>
      </c>
      <c r="AC14" s="24">
        <v>1436</v>
      </c>
      <c r="AD14" s="24">
        <v>1520</v>
      </c>
      <c r="AE14" s="24">
        <v>1711</v>
      </c>
      <c r="AF14" s="24">
        <v>1705</v>
      </c>
      <c r="AG14" s="24">
        <v>1755</v>
      </c>
      <c r="AH14" s="24">
        <v>1885</v>
      </c>
      <c r="AI14" s="24">
        <v>1782</v>
      </c>
      <c r="AJ14" s="24">
        <v>1886</v>
      </c>
      <c r="AK14" s="24">
        <v>1868</v>
      </c>
      <c r="AL14" s="24">
        <v>1884</v>
      </c>
      <c r="AM14" s="24">
        <v>1833</v>
      </c>
      <c r="AN14" s="2"/>
      <c r="AO14" s="2"/>
      <c r="AP14" s="25">
        <v>-51</v>
      </c>
      <c r="AQ14" s="26">
        <v>-2.7070063694267517E-2</v>
      </c>
      <c r="AR14" s="2"/>
      <c r="AS14" s="2"/>
      <c r="AT14" s="25">
        <v>1868</v>
      </c>
      <c r="AU14" s="25">
        <v>1884</v>
      </c>
      <c r="AV14" s="25">
        <v>1833</v>
      </c>
      <c r="AW14" s="2"/>
      <c r="AX14" s="2"/>
      <c r="AY14" s="25">
        <v>-51</v>
      </c>
      <c r="AZ14" s="26">
        <v>-2.7070063694267517E-2</v>
      </c>
      <c r="BA14" s="2"/>
      <c r="BB14" s="2"/>
      <c r="BC14" s="25">
        <v>1868</v>
      </c>
      <c r="BD14" s="25">
        <v>1884</v>
      </c>
      <c r="BE14" s="25">
        <v>1833</v>
      </c>
      <c r="BF14" s="2"/>
      <c r="BG14" s="2"/>
      <c r="BH14" s="25">
        <v>-51</v>
      </c>
      <c r="BI14" s="26">
        <v>-2.7070063694267517E-2</v>
      </c>
      <c r="BJ14" s="2"/>
      <c r="BK14" s="2"/>
    </row>
    <row r="15" spans="1:63" x14ac:dyDescent="0.3">
      <c r="A15" s="1"/>
      <c r="B15" s="2"/>
      <c r="C15" s="9" t="s">
        <v>7</v>
      </c>
      <c r="D15" s="9"/>
      <c r="E15" s="9"/>
      <c r="F15" s="9"/>
      <c r="G15" s="9"/>
      <c r="H15" s="9"/>
      <c r="I15" s="9"/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21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15</v>
      </c>
      <c r="AA15" s="24">
        <v>4</v>
      </c>
      <c r="AB15" s="24">
        <v>8</v>
      </c>
      <c r="AC15" s="24">
        <v>8</v>
      </c>
      <c r="AD15" s="24">
        <v>3</v>
      </c>
      <c r="AE15" s="24">
        <v>4</v>
      </c>
      <c r="AF15" s="24">
        <v>4</v>
      </c>
      <c r="AG15" s="24">
        <v>5</v>
      </c>
      <c r="AH15" s="24">
        <v>5</v>
      </c>
      <c r="AI15" s="24">
        <v>-3</v>
      </c>
      <c r="AJ15" s="24">
        <v>1</v>
      </c>
      <c r="AK15" s="24">
        <v>2</v>
      </c>
      <c r="AL15" s="24">
        <v>0</v>
      </c>
      <c r="AM15" s="24">
        <v>12</v>
      </c>
      <c r="AN15" s="2"/>
      <c r="AO15" s="2"/>
      <c r="AP15" s="25">
        <v>12</v>
      </c>
      <c r="AQ15" s="26">
        <v>0</v>
      </c>
      <c r="AR15" s="2"/>
      <c r="AS15" s="2"/>
      <c r="AT15" s="25">
        <v>2</v>
      </c>
      <c r="AU15" s="25">
        <v>0</v>
      </c>
      <c r="AV15" s="25">
        <v>12</v>
      </c>
      <c r="AW15" s="2"/>
      <c r="AX15" s="2"/>
      <c r="AY15" s="25">
        <v>12</v>
      </c>
      <c r="AZ15" s="26">
        <v>0</v>
      </c>
      <c r="BA15" s="2"/>
      <c r="BB15" s="2"/>
      <c r="BC15" s="25">
        <v>2</v>
      </c>
      <c r="BD15" s="25">
        <v>0</v>
      </c>
      <c r="BE15" s="25">
        <v>12</v>
      </c>
      <c r="BF15" s="2"/>
      <c r="BG15" s="2"/>
      <c r="BH15" s="25">
        <v>12</v>
      </c>
      <c r="BI15" s="26">
        <v>0</v>
      </c>
      <c r="BJ15" s="2"/>
      <c r="BK15" s="2"/>
    </row>
    <row r="16" spans="1:63" x14ac:dyDescent="0.3">
      <c r="A16" s="1"/>
      <c r="B16" s="2"/>
      <c r="C16" s="9" t="s">
        <v>8</v>
      </c>
      <c r="D16" s="9"/>
      <c r="E16" s="9"/>
      <c r="F16" s="9"/>
      <c r="G16" s="9"/>
      <c r="H16" s="9"/>
      <c r="I16" s="9"/>
      <c r="J16" s="24">
        <v>0</v>
      </c>
      <c r="K16" s="24">
        <v>6</v>
      </c>
      <c r="L16" s="24">
        <v>0</v>
      </c>
      <c r="M16" s="24">
        <v>0</v>
      </c>
      <c r="N16" s="24">
        <v>0</v>
      </c>
      <c r="O16" s="24">
        <v>3</v>
      </c>
      <c r="P16" s="24">
        <v>0</v>
      </c>
      <c r="Q16" s="24">
        <v>0</v>
      </c>
      <c r="R16" s="24">
        <v>0</v>
      </c>
      <c r="S16" s="24">
        <v>0</v>
      </c>
      <c r="T16" s="24">
        <v>27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-1</v>
      </c>
      <c r="AC16" s="24">
        <v>0</v>
      </c>
      <c r="AD16" s="24">
        <v>-1</v>
      </c>
      <c r="AE16" s="24">
        <v>0</v>
      </c>
      <c r="AF16" s="24">
        <v>2</v>
      </c>
      <c r="AG16" s="24">
        <v>2</v>
      </c>
      <c r="AH16" s="24">
        <v>2</v>
      </c>
      <c r="AI16" s="24">
        <v>3</v>
      </c>
      <c r="AJ16" s="24">
        <v>1</v>
      </c>
      <c r="AK16" s="24">
        <v>11</v>
      </c>
      <c r="AL16" s="24">
        <v>2</v>
      </c>
      <c r="AM16" s="24">
        <v>6</v>
      </c>
      <c r="AN16" s="2"/>
      <c r="AO16" s="2"/>
      <c r="AP16" s="25">
        <v>4</v>
      </c>
      <c r="AQ16" s="26">
        <v>2</v>
      </c>
      <c r="AR16" s="2"/>
      <c r="AS16" s="2"/>
      <c r="AT16" s="25">
        <v>11</v>
      </c>
      <c r="AU16" s="25">
        <v>2</v>
      </c>
      <c r="AV16" s="25">
        <v>6</v>
      </c>
      <c r="AW16" s="2"/>
      <c r="AX16" s="2"/>
      <c r="AY16" s="25">
        <v>4</v>
      </c>
      <c r="AZ16" s="26">
        <v>2</v>
      </c>
      <c r="BA16" s="2"/>
      <c r="BB16" s="2"/>
      <c r="BC16" s="25">
        <v>11</v>
      </c>
      <c r="BD16" s="25">
        <v>2</v>
      </c>
      <c r="BE16" s="25">
        <v>6</v>
      </c>
      <c r="BF16" s="2"/>
      <c r="BG16" s="2"/>
      <c r="BH16" s="25">
        <v>4</v>
      </c>
      <c r="BI16" s="26">
        <v>2</v>
      </c>
      <c r="BJ16" s="2"/>
      <c r="BK16" s="2"/>
    </row>
    <row r="17" spans="1:63" x14ac:dyDescent="0.3">
      <c r="A17" s="1"/>
      <c r="B17" s="2"/>
      <c r="C17" s="8" t="s">
        <v>9</v>
      </c>
      <c r="D17" s="8"/>
      <c r="E17" s="8"/>
      <c r="F17" s="8"/>
      <c r="G17" s="8"/>
      <c r="H17" s="8"/>
      <c r="I17" s="8"/>
      <c r="J17" s="19">
        <v>3135</v>
      </c>
      <c r="K17" s="19">
        <v>3106</v>
      </c>
      <c r="L17" s="19">
        <v>2867</v>
      </c>
      <c r="M17" s="19">
        <v>2535</v>
      </c>
      <c r="N17" s="19">
        <v>2497</v>
      </c>
      <c r="O17" s="19">
        <v>2581</v>
      </c>
      <c r="P17" s="19">
        <v>2723</v>
      </c>
      <c r="Q17" s="19">
        <v>2589</v>
      </c>
      <c r="R17" s="19">
        <v>2640</v>
      </c>
      <c r="S17" s="19">
        <v>2217</v>
      </c>
      <c r="T17" s="19">
        <v>1606</v>
      </c>
      <c r="U17" s="19">
        <v>1494</v>
      </c>
      <c r="V17" s="19">
        <v>1547</v>
      </c>
      <c r="W17" s="19">
        <v>1573</v>
      </c>
      <c r="X17" s="19">
        <v>1518</v>
      </c>
      <c r="Y17" s="19">
        <v>1597</v>
      </c>
      <c r="Z17" s="19">
        <v>1712</v>
      </c>
      <c r="AA17" s="19">
        <v>1645</v>
      </c>
      <c r="AB17" s="19">
        <v>1616</v>
      </c>
      <c r="AC17" s="19">
        <v>1792</v>
      </c>
      <c r="AD17" s="19">
        <v>1784</v>
      </c>
      <c r="AE17" s="19">
        <v>1776</v>
      </c>
      <c r="AF17" s="19">
        <v>1787</v>
      </c>
      <c r="AG17" s="19">
        <v>1848</v>
      </c>
      <c r="AH17" s="19">
        <v>1982</v>
      </c>
      <c r="AI17" s="19">
        <v>1998</v>
      </c>
      <c r="AJ17" s="19">
        <v>2037</v>
      </c>
      <c r="AK17" s="19">
        <v>1840</v>
      </c>
      <c r="AL17" s="19">
        <v>1932</v>
      </c>
      <c r="AM17" s="19">
        <v>1983</v>
      </c>
      <c r="AN17" s="2"/>
      <c r="AO17" s="2"/>
      <c r="AP17" s="20">
        <v>51</v>
      </c>
      <c r="AQ17" s="23">
        <v>2.6397515527950312E-2</v>
      </c>
      <c r="AR17" s="2"/>
      <c r="AS17" s="2"/>
      <c r="AT17" s="20">
        <v>1840</v>
      </c>
      <c r="AU17" s="20">
        <v>1932</v>
      </c>
      <c r="AV17" s="20">
        <v>1983</v>
      </c>
      <c r="AW17" s="2"/>
      <c r="AX17" s="2"/>
      <c r="AY17" s="20">
        <v>51</v>
      </c>
      <c r="AZ17" s="23">
        <v>2.6397515527950312E-2</v>
      </c>
      <c r="BA17" s="2"/>
      <c r="BB17" s="2"/>
      <c r="BC17" s="20">
        <v>1840</v>
      </c>
      <c r="BD17" s="20">
        <v>1932</v>
      </c>
      <c r="BE17" s="20">
        <v>1983</v>
      </c>
      <c r="BF17" s="2"/>
      <c r="BG17" s="2"/>
      <c r="BH17" s="20">
        <v>51</v>
      </c>
      <c r="BI17" s="23">
        <v>2.6397515527950312E-2</v>
      </c>
      <c r="BJ17" s="2"/>
      <c r="BK17" s="2"/>
    </row>
    <row r="18" spans="1:63" ht="4.05" customHeight="1" x14ac:dyDescent="0.3">
      <c r="A18" s="1"/>
      <c r="B18" s="2"/>
      <c r="C18" s="2"/>
      <c r="D18" s="2"/>
      <c r="E18" s="2"/>
      <c r="F18" s="2"/>
      <c r="G18" s="2"/>
      <c r="H18" s="2"/>
      <c r="I18" s="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"/>
      <c r="AO18" s="2"/>
      <c r="AP18" s="25"/>
      <c r="AQ18" s="26"/>
      <c r="AR18" s="2"/>
      <c r="AS18" s="2"/>
      <c r="AT18" s="25"/>
      <c r="AU18" s="25"/>
      <c r="AV18" s="25"/>
      <c r="AW18" s="2"/>
      <c r="AX18" s="2"/>
      <c r="AY18" s="25"/>
      <c r="AZ18" s="26"/>
      <c r="BA18" s="2"/>
      <c r="BB18" s="2"/>
      <c r="BC18" s="25"/>
      <c r="BD18" s="25"/>
      <c r="BE18" s="25"/>
      <c r="BF18" s="2"/>
      <c r="BG18" s="2"/>
      <c r="BH18" s="25"/>
      <c r="BI18" s="26"/>
      <c r="BJ18" s="2"/>
      <c r="BK18" s="2"/>
    </row>
    <row r="19" spans="1:63" x14ac:dyDescent="0.3">
      <c r="A19" s="1"/>
      <c r="B19" s="2"/>
      <c r="C19" s="28" t="s">
        <v>5</v>
      </c>
      <c r="D19" s="29"/>
      <c r="E19" s="29"/>
      <c r="F19" s="29"/>
      <c r="G19" s="29"/>
      <c r="H19" s="29"/>
      <c r="I19" s="29"/>
      <c r="J19" s="31">
        <v>886</v>
      </c>
      <c r="K19" s="31">
        <v>776</v>
      </c>
      <c r="L19" s="31">
        <v>861</v>
      </c>
      <c r="M19" s="31">
        <v>743</v>
      </c>
      <c r="N19" s="31">
        <v>882</v>
      </c>
      <c r="O19" s="31">
        <v>1002</v>
      </c>
      <c r="P19" s="31">
        <v>1149</v>
      </c>
      <c r="Q19" s="31">
        <v>1025</v>
      </c>
      <c r="R19" s="31">
        <v>1176</v>
      </c>
      <c r="S19" s="31">
        <v>802</v>
      </c>
      <c r="T19" s="31">
        <v>811</v>
      </c>
      <c r="U19" s="31">
        <v>811</v>
      </c>
      <c r="V19" s="31">
        <v>951</v>
      </c>
      <c r="W19" s="31">
        <v>956</v>
      </c>
      <c r="X19" s="31">
        <v>1016</v>
      </c>
      <c r="Y19" s="31">
        <v>1129</v>
      </c>
      <c r="Z19" s="31">
        <v>1340</v>
      </c>
      <c r="AA19" s="31">
        <v>1222</v>
      </c>
      <c r="AB19" s="31">
        <v>1459</v>
      </c>
      <c r="AC19" s="31">
        <v>1620</v>
      </c>
      <c r="AD19" s="31">
        <v>1514</v>
      </c>
      <c r="AE19" s="31">
        <v>1707</v>
      </c>
      <c r="AF19" s="31">
        <v>1722</v>
      </c>
      <c r="AG19" s="31">
        <v>1823</v>
      </c>
      <c r="AH19" s="31">
        <v>2026</v>
      </c>
      <c r="AI19" s="31">
        <v>1798</v>
      </c>
      <c r="AJ19" s="31">
        <v>1927</v>
      </c>
      <c r="AK19" s="31">
        <v>1684</v>
      </c>
      <c r="AL19" s="31">
        <v>1978</v>
      </c>
      <c r="AM19" s="31">
        <v>1902</v>
      </c>
      <c r="AN19" s="2"/>
      <c r="AO19" s="2"/>
      <c r="AP19" s="32">
        <v>-76</v>
      </c>
      <c r="AQ19" s="33">
        <v>-3.8422649140546009E-2</v>
      </c>
      <c r="AR19" s="2"/>
      <c r="AS19" s="2"/>
      <c r="AT19" s="34">
        <v>1684</v>
      </c>
      <c r="AU19" s="35">
        <v>1978</v>
      </c>
      <c r="AV19" s="36">
        <v>1902</v>
      </c>
      <c r="AW19" s="2"/>
      <c r="AX19" s="2"/>
      <c r="AY19" s="32">
        <v>-76</v>
      </c>
      <c r="AZ19" s="33">
        <v>-3.8422649140546009E-2</v>
      </c>
      <c r="BA19" s="2"/>
      <c r="BB19" s="2"/>
      <c r="BC19" s="32">
        <v>1684</v>
      </c>
      <c r="BD19" s="37">
        <v>1978</v>
      </c>
      <c r="BE19" s="38">
        <v>1902</v>
      </c>
      <c r="BF19" s="2"/>
      <c r="BG19" s="2"/>
      <c r="BH19" s="32">
        <v>-76</v>
      </c>
      <c r="BI19" s="33">
        <v>-3.8422649140546009E-2</v>
      </c>
      <c r="BJ19" s="2"/>
      <c r="BK19" s="2"/>
    </row>
    <row r="20" spans="1:63" ht="4.05" customHeight="1" x14ac:dyDescent="0.3">
      <c r="A20" s="1"/>
      <c r="B20" s="2"/>
      <c r="C20" s="30"/>
      <c r="D20" s="30"/>
      <c r="E20" s="30"/>
      <c r="F20" s="30"/>
      <c r="G20" s="30"/>
      <c r="H20" s="30"/>
      <c r="I20" s="30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2"/>
      <c r="AO20" s="2"/>
      <c r="AP20" s="40"/>
      <c r="AQ20" s="41"/>
      <c r="AR20" s="2"/>
      <c r="AS20" s="2"/>
      <c r="AT20" s="30"/>
      <c r="AU20" s="30"/>
      <c r="AV20" s="30"/>
      <c r="AW20" s="2"/>
      <c r="AX20" s="2"/>
      <c r="AY20" s="42"/>
      <c r="AZ20" s="41"/>
      <c r="BA20" s="2"/>
      <c r="BB20" s="2"/>
      <c r="BC20" s="42"/>
      <c r="BD20" s="42"/>
      <c r="BE20" s="42"/>
      <c r="BF20" s="2"/>
      <c r="BG20" s="2"/>
      <c r="BH20" s="42"/>
      <c r="BI20" s="41"/>
      <c r="BJ20" s="2"/>
      <c r="BK20" s="2"/>
    </row>
    <row r="21" spans="1:63" x14ac:dyDescent="0.3">
      <c r="A21" s="1"/>
      <c r="B21" s="2"/>
      <c r="C21" s="28" t="s">
        <v>15</v>
      </c>
      <c r="D21" s="29"/>
      <c r="E21" s="29"/>
      <c r="F21" s="29"/>
      <c r="G21" s="29"/>
      <c r="H21" s="29"/>
      <c r="I21" s="29"/>
      <c r="J21" s="31">
        <v>949</v>
      </c>
      <c r="K21" s="31">
        <v>799</v>
      </c>
      <c r="L21" s="31">
        <v>1100</v>
      </c>
      <c r="M21" s="31">
        <v>1075</v>
      </c>
      <c r="N21" s="31">
        <v>920</v>
      </c>
      <c r="O21" s="31">
        <v>915</v>
      </c>
      <c r="P21" s="31">
        <v>1007</v>
      </c>
      <c r="Q21" s="31">
        <v>1159</v>
      </c>
      <c r="R21" s="31">
        <v>1125</v>
      </c>
      <c r="S21" s="31">
        <v>1225</v>
      </c>
      <c r="T21" s="31">
        <v>1374</v>
      </c>
      <c r="U21" s="31">
        <v>923</v>
      </c>
      <c r="V21" s="31">
        <v>898</v>
      </c>
      <c r="W21" s="31">
        <v>930</v>
      </c>
      <c r="X21" s="31">
        <v>1071</v>
      </c>
      <c r="Y21" s="31">
        <v>1050</v>
      </c>
      <c r="Z21" s="31">
        <v>1210</v>
      </c>
      <c r="AA21" s="31">
        <v>1285</v>
      </c>
      <c r="AB21" s="31">
        <v>1481</v>
      </c>
      <c r="AC21" s="31">
        <v>1436</v>
      </c>
      <c r="AD21" s="31">
        <v>1520</v>
      </c>
      <c r="AE21" s="31">
        <v>1711</v>
      </c>
      <c r="AF21" s="31">
        <v>1705</v>
      </c>
      <c r="AG21" s="31">
        <v>1755</v>
      </c>
      <c r="AH21" s="31">
        <v>1885</v>
      </c>
      <c r="AI21" s="31">
        <v>1782</v>
      </c>
      <c r="AJ21" s="31">
        <v>1886</v>
      </c>
      <c r="AK21" s="31">
        <v>1868</v>
      </c>
      <c r="AL21" s="31">
        <v>1884</v>
      </c>
      <c r="AM21" s="31">
        <v>1833</v>
      </c>
      <c r="AN21" s="2"/>
      <c r="AO21" s="2"/>
      <c r="AP21" s="32">
        <v>-51</v>
      </c>
      <c r="AQ21" s="33">
        <v>-2.7070063694267517E-2</v>
      </c>
      <c r="AR21" s="2"/>
      <c r="AS21" s="2"/>
      <c r="AT21" s="34">
        <v>1868</v>
      </c>
      <c r="AU21" s="35">
        <v>1884</v>
      </c>
      <c r="AV21" s="36">
        <v>1833</v>
      </c>
      <c r="AW21" s="2"/>
      <c r="AX21" s="2"/>
      <c r="AY21" s="32">
        <v>-51</v>
      </c>
      <c r="AZ21" s="33">
        <v>-2.7070063694267517E-2</v>
      </c>
      <c r="BA21" s="2"/>
      <c r="BB21" s="2"/>
      <c r="BC21" s="32">
        <v>1868</v>
      </c>
      <c r="BD21" s="37">
        <v>1884</v>
      </c>
      <c r="BE21" s="38">
        <v>1833</v>
      </c>
      <c r="BF21" s="2"/>
      <c r="BG21" s="2"/>
      <c r="BH21" s="32">
        <v>-51</v>
      </c>
      <c r="BI21" s="33">
        <v>-2.7070063694267517E-2</v>
      </c>
      <c r="BJ21" s="2"/>
      <c r="BK21" s="2"/>
    </row>
    <row r="22" spans="1:63" ht="4.05" customHeight="1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40"/>
      <c r="AQ22" s="41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42"/>
      <c r="BD22" s="42"/>
      <c r="BE22" s="42"/>
      <c r="BF22" s="2"/>
      <c r="BG22" s="2"/>
      <c r="BH22" s="2"/>
      <c r="BI22" s="2"/>
      <c r="BJ22" s="2"/>
      <c r="BK22" s="2"/>
    </row>
    <row r="23" spans="1:63" x14ac:dyDescent="0.3">
      <c r="A23" s="1"/>
      <c r="B23" s="2"/>
      <c r="C23" s="43" t="s">
        <v>16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2"/>
      <c r="AO23" s="2"/>
      <c r="AP23" s="44"/>
      <c r="AQ23" s="45"/>
      <c r="AR23" s="2"/>
      <c r="AS23" s="2"/>
      <c r="AT23" s="43"/>
      <c r="AU23" s="43"/>
      <c r="AV23" s="43"/>
      <c r="AW23" s="2"/>
      <c r="AX23" s="2"/>
      <c r="AY23" s="43"/>
      <c r="AZ23" s="43"/>
      <c r="BA23" s="2"/>
      <c r="BB23" s="2"/>
      <c r="BC23" s="43"/>
      <c r="BD23" s="43"/>
      <c r="BE23" s="43"/>
      <c r="BF23" s="2"/>
      <c r="BG23" s="2"/>
      <c r="BH23" s="43"/>
      <c r="BI23" s="43"/>
      <c r="BJ23" s="2"/>
      <c r="BK23" s="2"/>
    </row>
    <row r="24" spans="1:63" ht="4.05" customHeight="1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40"/>
      <c r="AQ24" s="41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x14ac:dyDescent="0.3">
      <c r="A25" s="1"/>
      <c r="B25" s="2"/>
      <c r="C25" s="2" t="s">
        <v>17</v>
      </c>
      <c r="D25" s="2" t="s">
        <v>18</v>
      </c>
      <c r="E25" s="2"/>
      <c r="F25" s="2"/>
      <c r="G25" s="2"/>
      <c r="H25" s="2"/>
      <c r="I25" s="2"/>
      <c r="J25" s="10">
        <v>11.000133962623007</v>
      </c>
      <c r="K25" s="10">
        <v>8.0101945201901668</v>
      </c>
      <c r="L25" s="10">
        <v>12.377113280683284</v>
      </c>
      <c r="M25" s="10">
        <v>12.168916398047127</v>
      </c>
      <c r="N25" s="10">
        <v>10.789603019347146</v>
      </c>
      <c r="O25" s="10">
        <v>10.64447967686066</v>
      </c>
      <c r="P25" s="10">
        <v>11.387388361595603</v>
      </c>
      <c r="Q25" s="10">
        <v>13.084220315897806</v>
      </c>
      <c r="R25" s="10">
        <v>12.380647331811602</v>
      </c>
      <c r="S25" s="10">
        <v>13.522037640000001</v>
      </c>
      <c r="T25" s="10">
        <v>15.81147221</v>
      </c>
      <c r="U25" s="10">
        <v>10.545585669999999</v>
      </c>
      <c r="V25" s="10">
        <v>9.4891389346947275</v>
      </c>
      <c r="W25" s="10">
        <v>8.9839936300000005</v>
      </c>
      <c r="X25" s="10">
        <v>11.11349850168922</v>
      </c>
      <c r="Y25" s="10">
        <v>11.29353259</v>
      </c>
      <c r="Z25" s="10">
        <v>12.392717873600001</v>
      </c>
      <c r="AA25" s="10">
        <v>13.066883059999999</v>
      </c>
      <c r="AB25" s="10">
        <v>15.352445330000002</v>
      </c>
      <c r="AC25" s="10">
        <v>15.171828286000002</v>
      </c>
      <c r="AD25" s="10">
        <v>15.5506548</v>
      </c>
      <c r="AE25" s="10">
        <v>17.668516960000002</v>
      </c>
      <c r="AF25" s="10">
        <v>16.650883589999999</v>
      </c>
      <c r="AG25" s="10">
        <v>18.044836350000001</v>
      </c>
      <c r="AH25" s="10">
        <v>18.8688915</v>
      </c>
      <c r="AI25" s="10">
        <v>17.720678800000002</v>
      </c>
      <c r="AJ25" s="10">
        <v>17.813791799999997</v>
      </c>
      <c r="AK25" s="10">
        <v>16.51851319</v>
      </c>
      <c r="AL25" s="10">
        <v>17.215053959999999</v>
      </c>
      <c r="AM25" s="10">
        <v>16.830182000000001</v>
      </c>
      <c r="AN25" s="2"/>
      <c r="AO25" s="2"/>
      <c r="AP25" s="46">
        <v>-0.38487195999999813</v>
      </c>
      <c r="AQ25" s="47">
        <v>-2.2356709476151891E-2</v>
      </c>
      <c r="AR25" s="2"/>
      <c r="AS25" s="2"/>
      <c r="AT25" s="48">
        <v>0.79295816002406971</v>
      </c>
      <c r="AU25" s="48">
        <v>0.80543078035406834</v>
      </c>
      <c r="AV25" s="48">
        <v>0.80801031543879887</v>
      </c>
      <c r="AW25" s="2"/>
      <c r="AX25" s="2"/>
      <c r="AY25" s="49">
        <v>2.5795350847305221E-3</v>
      </c>
      <c r="AZ25" s="50">
        <v>3.2026775579604189E-3</v>
      </c>
      <c r="BA25" s="2"/>
      <c r="BB25" s="2"/>
      <c r="BC25" s="51">
        <v>8842.8871466809433</v>
      </c>
      <c r="BD25" s="51">
        <v>9137.5021019108281</v>
      </c>
      <c r="BE25" s="51">
        <v>9181.768685215493</v>
      </c>
      <c r="BF25" s="2"/>
      <c r="BG25" s="2"/>
      <c r="BH25" s="52">
        <v>44.266583304664891</v>
      </c>
      <c r="BI25" s="53">
        <v>4.8444950065081671E-3</v>
      </c>
      <c r="BJ25" s="2"/>
      <c r="BK25" s="2"/>
    </row>
    <row r="26" spans="1:63" x14ac:dyDescent="0.3">
      <c r="A26" s="1"/>
      <c r="B26" s="2"/>
      <c r="C26" s="2" t="s">
        <v>17</v>
      </c>
      <c r="D26" s="2" t="s">
        <v>19</v>
      </c>
      <c r="E26" s="2"/>
      <c r="F26" s="2"/>
      <c r="G26" s="2"/>
      <c r="H26" s="2"/>
      <c r="I26" s="2"/>
      <c r="J26" s="10">
        <v>0.101448</v>
      </c>
      <c r="K26" s="10">
        <v>0.50849999999999995</v>
      </c>
      <c r="L26" s="10">
        <v>0.20530499999999999</v>
      </c>
      <c r="M26" s="10">
        <v>0.17624300000000001</v>
      </c>
      <c r="N26" s="10">
        <v>6.8029999999999993E-2</v>
      </c>
      <c r="O26" s="10">
        <v>0.19542200000000001</v>
      </c>
      <c r="P26" s="10">
        <v>3.5601000000000001E-2</v>
      </c>
      <c r="Q26" s="10">
        <v>6.3801999999999998E-2</v>
      </c>
      <c r="R26" s="10">
        <v>2.7300000000000001E-2</v>
      </c>
      <c r="S26" s="10">
        <v>1.3306999999999999E-2</v>
      </c>
      <c r="T26" s="10">
        <v>0.108405</v>
      </c>
      <c r="U26" s="10">
        <v>0.14584127999999999</v>
      </c>
      <c r="V26" s="10">
        <v>0.198356</v>
      </c>
      <c r="W26" s="10">
        <v>0.20754999999999998</v>
      </c>
      <c r="X26" s="10">
        <v>0.64173500000000006</v>
      </c>
      <c r="Y26" s="10">
        <v>0.74075000000000002</v>
      </c>
      <c r="Z26" s="10">
        <v>1.2743125299999998</v>
      </c>
      <c r="AA26" s="10">
        <v>1.086689</v>
      </c>
      <c r="AB26" s="10">
        <v>1.1863705099999999</v>
      </c>
      <c r="AC26" s="10">
        <v>1.74404</v>
      </c>
      <c r="AD26" s="10">
        <v>1.8774646000000002</v>
      </c>
      <c r="AE26" s="10">
        <v>2.05300919</v>
      </c>
      <c r="AF26" s="10">
        <v>2.4008010100000003</v>
      </c>
      <c r="AG26" s="10">
        <v>2.31209701</v>
      </c>
      <c r="AH26" s="10">
        <v>2.2986135000000001</v>
      </c>
      <c r="AI26" s="10">
        <v>2.4703707000000001</v>
      </c>
      <c r="AJ26" s="10">
        <v>2.7248876000000002</v>
      </c>
      <c r="AK26" s="10">
        <v>2.6547385500000003</v>
      </c>
      <c r="AL26" s="10">
        <v>2.44420495</v>
      </c>
      <c r="AM26" s="10">
        <v>2.3004393799999998</v>
      </c>
      <c r="AN26" s="2"/>
      <c r="AO26" s="2"/>
      <c r="AP26" s="54">
        <v>-0.14376557000000023</v>
      </c>
      <c r="AQ26" s="55">
        <v>-5.8818950513949426E-2</v>
      </c>
      <c r="AR26" s="2"/>
      <c r="AS26" s="2"/>
      <c r="AT26" s="55">
        <v>0.12743862427202909</v>
      </c>
      <c r="AU26" s="55">
        <v>0.11435560439124971</v>
      </c>
      <c r="AV26" s="55">
        <v>0.11044317578274761</v>
      </c>
      <c r="AW26" s="2"/>
      <c r="AX26" s="2"/>
      <c r="AY26" s="56">
        <v>-3.9124286085021054E-3</v>
      </c>
      <c r="AZ26" s="57">
        <v>-3.4212827865579255E-2</v>
      </c>
      <c r="BA26" s="2"/>
      <c r="BB26" s="2"/>
      <c r="BC26" s="27">
        <v>1421.1662473233405</v>
      </c>
      <c r="BD26" s="27">
        <v>1297.3486995753717</v>
      </c>
      <c r="BE26" s="27">
        <v>1255.013300600109</v>
      </c>
      <c r="BF26" s="2"/>
      <c r="BG26" s="2"/>
      <c r="BH26" s="58">
        <v>-42.335398975262706</v>
      </c>
      <c r="BI26" s="59">
        <v>-3.2632243736105244E-2</v>
      </c>
      <c r="BJ26" s="2"/>
      <c r="BK26" s="2"/>
    </row>
    <row r="27" spans="1:63" x14ac:dyDescent="0.3">
      <c r="A27" s="1"/>
      <c r="B27" s="2"/>
      <c r="C27" s="2" t="s">
        <v>17</v>
      </c>
      <c r="D27" s="2" t="s">
        <v>20</v>
      </c>
      <c r="E27" s="2"/>
      <c r="F27" s="2"/>
      <c r="G27" s="2"/>
      <c r="H27" s="2"/>
      <c r="I27" s="60"/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2"/>
      <c r="AO27" s="2"/>
      <c r="AP27" s="54">
        <v>0</v>
      </c>
      <c r="AQ27" s="55">
        <v>0</v>
      </c>
      <c r="AR27" s="2"/>
      <c r="AS27" s="2"/>
      <c r="AT27" s="55">
        <v>0</v>
      </c>
      <c r="AU27" s="55">
        <v>0</v>
      </c>
      <c r="AV27" s="55">
        <v>0</v>
      </c>
      <c r="AW27" s="2"/>
      <c r="AX27" s="2"/>
      <c r="AY27" s="56">
        <v>0</v>
      </c>
      <c r="AZ27" s="57">
        <v>0</v>
      </c>
      <c r="BA27" s="2"/>
      <c r="BB27" s="2"/>
      <c r="BC27" s="27">
        <v>0</v>
      </c>
      <c r="BD27" s="27">
        <v>0</v>
      </c>
      <c r="BE27" s="27">
        <v>0</v>
      </c>
      <c r="BF27" s="2"/>
      <c r="BG27" s="2"/>
      <c r="BH27" s="58">
        <v>0</v>
      </c>
      <c r="BI27" s="59">
        <v>0</v>
      </c>
      <c r="BJ27" s="2"/>
      <c r="BK27" s="2"/>
    </row>
    <row r="28" spans="1:63" x14ac:dyDescent="0.3">
      <c r="A28" s="1"/>
      <c r="B28" s="2"/>
      <c r="C28" s="2" t="s">
        <v>17</v>
      </c>
      <c r="D28" s="2" t="s">
        <v>21</v>
      </c>
      <c r="E28" s="2"/>
      <c r="F28" s="2"/>
      <c r="G28" s="2"/>
      <c r="H28" s="2"/>
      <c r="I28" s="60"/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2"/>
      <c r="AO28" s="2"/>
      <c r="AP28" s="54">
        <v>0</v>
      </c>
      <c r="AQ28" s="55">
        <v>0</v>
      </c>
      <c r="AR28" s="2"/>
      <c r="AS28" s="2"/>
      <c r="AT28" s="55">
        <v>0</v>
      </c>
      <c r="AU28" s="55">
        <v>0</v>
      </c>
      <c r="AV28" s="55">
        <v>0</v>
      </c>
      <c r="AW28" s="2"/>
      <c r="AX28" s="2"/>
      <c r="AY28" s="56">
        <v>0</v>
      </c>
      <c r="AZ28" s="57">
        <v>0</v>
      </c>
      <c r="BA28" s="2"/>
      <c r="BB28" s="2"/>
      <c r="BC28" s="27">
        <v>0</v>
      </c>
      <c r="BD28" s="27">
        <v>0</v>
      </c>
      <c r="BE28" s="27">
        <v>0</v>
      </c>
      <c r="BF28" s="2"/>
      <c r="BG28" s="2"/>
      <c r="BH28" s="58">
        <v>0</v>
      </c>
      <c r="BI28" s="59">
        <v>0</v>
      </c>
      <c r="BJ28" s="2"/>
      <c r="BK28" s="2"/>
    </row>
    <row r="29" spans="1:63" x14ac:dyDescent="0.3">
      <c r="A29" s="1"/>
      <c r="B29" s="2"/>
      <c r="C29" s="61" t="s">
        <v>22</v>
      </c>
      <c r="D29" s="61" t="s">
        <v>23</v>
      </c>
      <c r="E29" s="61"/>
      <c r="F29" s="61"/>
      <c r="G29" s="61"/>
      <c r="H29" s="61"/>
      <c r="I29" s="61"/>
      <c r="J29" s="64">
        <v>11.101581962623007</v>
      </c>
      <c r="K29" s="64">
        <v>8.5186945201901665</v>
      </c>
      <c r="L29" s="64">
        <v>12.582418280683283</v>
      </c>
      <c r="M29" s="64">
        <v>12.345159398047127</v>
      </c>
      <c r="N29" s="64">
        <v>10.857633019347146</v>
      </c>
      <c r="O29" s="64">
        <v>10.839901676860661</v>
      </c>
      <c r="P29" s="64">
        <v>11.422989361595603</v>
      </c>
      <c r="Q29" s="64">
        <v>13.148022315897807</v>
      </c>
      <c r="R29" s="64">
        <v>12.407947331811602</v>
      </c>
      <c r="S29" s="64">
        <v>13.53534464</v>
      </c>
      <c r="T29" s="64">
        <v>15.919877209999999</v>
      </c>
      <c r="U29" s="64">
        <v>10.69142695</v>
      </c>
      <c r="V29" s="64">
        <v>9.6874949346947279</v>
      </c>
      <c r="W29" s="64">
        <v>9.19154363</v>
      </c>
      <c r="X29" s="64">
        <v>11.75523350168922</v>
      </c>
      <c r="Y29" s="64">
        <v>12.03428259</v>
      </c>
      <c r="Z29" s="64">
        <v>13.6670304036</v>
      </c>
      <c r="AA29" s="64">
        <v>14.153572059999998</v>
      </c>
      <c r="AB29" s="64">
        <v>16.538815840000002</v>
      </c>
      <c r="AC29" s="64">
        <v>16.915868286000002</v>
      </c>
      <c r="AD29" s="64">
        <v>17.4281194</v>
      </c>
      <c r="AE29" s="64">
        <v>19.721526150000003</v>
      </c>
      <c r="AF29" s="64">
        <v>19.051684600000002</v>
      </c>
      <c r="AG29" s="64">
        <v>20.356933359999999</v>
      </c>
      <c r="AH29" s="64">
        <v>21.167504999999998</v>
      </c>
      <c r="AI29" s="64">
        <v>20.191049500000002</v>
      </c>
      <c r="AJ29" s="64">
        <v>20.538679399999996</v>
      </c>
      <c r="AK29" s="64">
        <v>19.173251740000001</v>
      </c>
      <c r="AL29" s="64">
        <v>19.659258909999998</v>
      </c>
      <c r="AM29" s="64">
        <v>19.130621380000001</v>
      </c>
      <c r="AN29" s="2"/>
      <c r="AO29" s="2"/>
      <c r="AP29" s="65">
        <v>-0.52863752999999747</v>
      </c>
      <c r="AQ29" s="66">
        <v>-2.6890002945690768E-2</v>
      </c>
      <c r="AR29" s="2"/>
      <c r="AS29" s="2"/>
      <c r="AT29" s="66">
        <v>0.92039678429609884</v>
      </c>
      <c r="AU29" s="66">
        <v>0.91978638474531804</v>
      </c>
      <c r="AV29" s="66">
        <v>0.91845349122154651</v>
      </c>
      <c r="AW29" s="2"/>
      <c r="AX29" s="2"/>
      <c r="AY29" s="67">
        <v>-1.3328935237715278E-3</v>
      </c>
      <c r="AZ29" s="68">
        <v>-1.4491337835367023E-3</v>
      </c>
      <c r="BA29" s="2"/>
      <c r="BB29" s="2"/>
      <c r="BC29" s="69">
        <v>10264.053394004282</v>
      </c>
      <c r="BD29" s="69">
        <v>10434.8508014862</v>
      </c>
      <c r="BE29" s="69">
        <v>10436.781985815604</v>
      </c>
      <c r="BF29" s="2"/>
      <c r="BG29" s="2"/>
      <c r="BH29" s="70">
        <v>1.9311843294035498</v>
      </c>
      <c r="BI29" s="71">
        <v>1.8507062210496559E-4</v>
      </c>
      <c r="BJ29" s="2"/>
      <c r="BK29" s="2"/>
    </row>
    <row r="30" spans="1:63" x14ac:dyDescent="0.3">
      <c r="A30" s="1"/>
      <c r="B30" s="2"/>
      <c r="C30" s="62" t="s">
        <v>17</v>
      </c>
      <c r="D30" s="62" t="s">
        <v>24</v>
      </c>
      <c r="E30" s="62"/>
      <c r="F30" s="62"/>
      <c r="G30" s="62"/>
      <c r="H30" s="63"/>
      <c r="I30" s="63"/>
      <c r="J30" s="72">
        <v>0.24152361252120802</v>
      </c>
      <c r="K30" s="72">
        <v>0.25335420411566673</v>
      </c>
      <c r="L30" s="72">
        <v>0.32728437389584863</v>
      </c>
      <c r="M30" s="72">
        <v>0.39352535762550128</v>
      </c>
      <c r="N30" s="72">
        <v>0.34363322575844374</v>
      </c>
      <c r="O30" s="72">
        <v>0.41448055444133819</v>
      </c>
      <c r="P30" s="72">
        <v>0.53566642447122415</v>
      </c>
      <c r="Q30" s="72">
        <v>0.61569070984140151</v>
      </c>
      <c r="R30" s="72">
        <v>0.62439546508096866</v>
      </c>
      <c r="S30" s="72">
        <v>0.65502214999999997</v>
      </c>
      <c r="T30" s="72">
        <v>0.70864615000000009</v>
      </c>
      <c r="U30" s="72">
        <v>0.97497427000000014</v>
      </c>
      <c r="V30" s="72">
        <v>0.63600999999999996</v>
      </c>
      <c r="W30" s="72">
        <v>0.7075260000000001</v>
      </c>
      <c r="X30" s="72">
        <v>0.81445400000000001</v>
      </c>
      <c r="Y30" s="72">
        <v>0.75340840999999992</v>
      </c>
      <c r="Z30" s="72">
        <v>0.85971257000000001</v>
      </c>
      <c r="AA30" s="72">
        <v>0.87833391999999999</v>
      </c>
      <c r="AB30" s="72">
        <v>1.0297581200000001</v>
      </c>
      <c r="AC30" s="72">
        <v>1.2204339</v>
      </c>
      <c r="AD30" s="72">
        <v>1.1279628000000002</v>
      </c>
      <c r="AE30" s="72">
        <v>1.30704854</v>
      </c>
      <c r="AF30" s="72">
        <v>1.469816411</v>
      </c>
      <c r="AG30" s="72">
        <v>1.5659505699999998</v>
      </c>
      <c r="AH30" s="72">
        <v>1.6953771</v>
      </c>
      <c r="AI30" s="72">
        <v>1.6398666</v>
      </c>
      <c r="AJ30" s="72">
        <v>1.6313118</v>
      </c>
      <c r="AK30" s="72">
        <v>1.6582549179283221</v>
      </c>
      <c r="AL30" s="72">
        <v>1.7144635499638989</v>
      </c>
      <c r="AM30" s="72">
        <v>1.6985458700000002</v>
      </c>
      <c r="AN30" s="2"/>
      <c r="AO30" s="2"/>
      <c r="AP30" s="73">
        <v>-1.5917679963898701E-2</v>
      </c>
      <c r="AQ30" s="74">
        <v>-9.2843501771932551E-3</v>
      </c>
      <c r="AR30" s="2"/>
      <c r="AS30" s="2"/>
      <c r="AT30" s="74">
        <v>7.9603215703901192E-2</v>
      </c>
      <c r="AU30" s="74">
        <v>8.0213615254681986E-2</v>
      </c>
      <c r="AV30" s="74">
        <v>8.1546508778453458E-2</v>
      </c>
      <c r="AW30" s="2"/>
      <c r="AX30" s="2"/>
      <c r="AY30" s="75">
        <v>1.3328935237714723E-3</v>
      </c>
      <c r="AZ30" s="76">
        <v>1.6616799025196319E-2</v>
      </c>
      <c r="BA30" s="2"/>
      <c r="BB30" s="2"/>
      <c r="BC30" s="77">
        <v>887.71676548625385</v>
      </c>
      <c r="BD30" s="77">
        <v>910.01249998083802</v>
      </c>
      <c r="BE30" s="77">
        <v>926.64804691762151</v>
      </c>
      <c r="BF30" s="2"/>
      <c r="BG30" s="2"/>
      <c r="BH30" s="78">
        <v>16.635546936783498</v>
      </c>
      <c r="BI30" s="79">
        <v>1.8280569703310438E-2</v>
      </c>
      <c r="BJ30" s="2"/>
      <c r="BK30" s="2"/>
    </row>
    <row r="31" spans="1:63" x14ac:dyDescent="0.3">
      <c r="A31" s="1"/>
      <c r="B31" s="2"/>
      <c r="C31" s="1"/>
      <c r="D31" s="1"/>
      <c r="E31" s="1" t="s">
        <v>25</v>
      </c>
      <c r="F31" s="1"/>
      <c r="G31" s="1"/>
      <c r="H31" s="1"/>
      <c r="I31" s="1"/>
      <c r="J31" s="10">
        <v>9.8108893574821873E-2</v>
      </c>
      <c r="K31" s="10">
        <v>9.3223141911698892E-2</v>
      </c>
      <c r="L31" s="10">
        <v>0.12777387674577836</v>
      </c>
      <c r="M31" s="10">
        <v>0.12530151100675985</v>
      </c>
      <c r="N31" s="10">
        <v>0.11989037716557929</v>
      </c>
      <c r="O31" s="10">
        <v>0.13818926030165241</v>
      </c>
      <c r="P31" s="10">
        <v>0.12538156784908686</v>
      </c>
      <c r="Q31" s="10">
        <v>0.14772974240155873</v>
      </c>
      <c r="R31" s="10">
        <v>0.15687285006550816</v>
      </c>
      <c r="S31" s="10">
        <v>0.15212569000000001</v>
      </c>
      <c r="T31" s="10">
        <v>0.20007785</v>
      </c>
      <c r="U31" s="10">
        <v>0.11920338</v>
      </c>
      <c r="V31" s="10">
        <v>0.12686500000000001</v>
      </c>
      <c r="W31" s="10">
        <v>0.15158199999999999</v>
      </c>
      <c r="X31" s="10">
        <v>0.186086</v>
      </c>
      <c r="Y31" s="10">
        <v>0.13637716999999999</v>
      </c>
      <c r="Z31" s="10">
        <v>0.23466613</v>
      </c>
      <c r="AA31" s="10">
        <v>0.26381655999999998</v>
      </c>
      <c r="AB31" s="10">
        <v>0.26787975000000003</v>
      </c>
      <c r="AC31" s="10">
        <v>0.34792594799999998</v>
      </c>
      <c r="AD31" s="10">
        <v>0.24925340000000001</v>
      </c>
      <c r="AE31" s="10">
        <v>0.26994189000000002</v>
      </c>
      <c r="AF31" s="10">
        <v>0.37361215000000003</v>
      </c>
      <c r="AG31" s="10">
        <v>0.37922496999999999</v>
      </c>
      <c r="AH31" s="10">
        <v>0.47526120000000005</v>
      </c>
      <c r="AI31" s="10">
        <v>0.44024769999999996</v>
      </c>
      <c r="AJ31" s="10">
        <v>0.50933819999999996</v>
      </c>
      <c r="AK31" s="10">
        <v>0.44735928000000003</v>
      </c>
      <c r="AL31" s="10">
        <v>0.45027825999999999</v>
      </c>
      <c r="AM31" s="10">
        <v>0.47949532000000006</v>
      </c>
      <c r="AN31" s="2"/>
      <c r="AO31" s="2"/>
      <c r="AP31" s="54">
        <v>2.9217060000000072E-2</v>
      </c>
      <c r="AQ31" s="55">
        <v>6.4886676962818662E-2</v>
      </c>
      <c r="AR31" s="2"/>
      <c r="AS31" s="2"/>
      <c r="AT31" s="55">
        <v>2.1475128388264625E-2</v>
      </c>
      <c r="AU31" s="55">
        <v>2.106690871669345E-2</v>
      </c>
      <c r="AV31" s="55">
        <v>2.3020378791187634E-2</v>
      </c>
      <c r="AW31" s="2"/>
      <c r="AX31" s="2"/>
      <c r="AY31" s="56">
        <v>1.9534700744941839E-3</v>
      </c>
      <c r="AZ31" s="57">
        <v>9.2726944458930108E-2</v>
      </c>
      <c r="BA31" s="2"/>
      <c r="BB31" s="2"/>
      <c r="BC31" s="27">
        <v>239.48569593147755</v>
      </c>
      <c r="BD31" s="27">
        <v>239.00119957537154</v>
      </c>
      <c r="BE31" s="27">
        <v>261.5904637206765</v>
      </c>
      <c r="BF31" s="2"/>
      <c r="BG31" s="2"/>
      <c r="BH31" s="58">
        <v>22.589264145304952</v>
      </c>
      <c r="BI31" s="59">
        <v>9.4515275176186672E-2</v>
      </c>
      <c r="BJ31" s="2"/>
      <c r="BK31" s="2"/>
    </row>
    <row r="32" spans="1:63" x14ac:dyDescent="0.3">
      <c r="A32" s="1"/>
      <c r="B32" s="2"/>
      <c r="C32" s="1"/>
      <c r="D32" s="1"/>
      <c r="E32" s="1" t="s">
        <v>26</v>
      </c>
      <c r="F32" s="1"/>
      <c r="G32" s="1"/>
      <c r="H32" s="1"/>
      <c r="I32" s="1"/>
      <c r="J32" s="10">
        <v>3.5595825347811333E-2</v>
      </c>
      <c r="K32" s="10">
        <v>2.526092896808526E-2</v>
      </c>
      <c r="L32" s="10">
        <v>4.1644770600023841E-2</v>
      </c>
      <c r="M32" s="10">
        <v>4.5733790762103571E-2</v>
      </c>
      <c r="N32" s="10">
        <v>4.0094166479605141E-2</v>
      </c>
      <c r="O32" s="10">
        <v>3.7619168564439885E-2</v>
      </c>
      <c r="P32" s="10">
        <v>5.2847057321020137E-2</v>
      </c>
      <c r="Q32" s="10">
        <v>4.7495427719377585E-2</v>
      </c>
      <c r="R32" s="10">
        <v>4.0046264121283398E-2</v>
      </c>
      <c r="S32" s="10">
        <v>4.2663759999999995E-2</v>
      </c>
      <c r="T32" s="10">
        <v>4.1459549999999998E-2</v>
      </c>
      <c r="U32" s="10">
        <v>4.2004620000000006E-2</v>
      </c>
      <c r="V32" s="10">
        <v>3.6569000000000004E-2</v>
      </c>
      <c r="W32" s="10">
        <v>5.5044000000000003E-2</v>
      </c>
      <c r="X32" s="10">
        <v>8.9489000000000013E-2</v>
      </c>
      <c r="Y32" s="10">
        <v>5.9227809999999999E-2</v>
      </c>
      <c r="Z32" s="10">
        <v>5.7144310000000004E-2</v>
      </c>
      <c r="AA32" s="10">
        <v>4.041985E-2</v>
      </c>
      <c r="AB32" s="10">
        <v>5.6637170000000001E-2</v>
      </c>
      <c r="AC32" s="10">
        <v>6.6791086999999999E-2</v>
      </c>
      <c r="AD32" s="10">
        <v>5.62205E-2</v>
      </c>
      <c r="AE32" s="10">
        <v>7.5249869999999996E-2</v>
      </c>
      <c r="AF32" s="10">
        <v>7.2312390000000004E-2</v>
      </c>
      <c r="AG32" s="10">
        <v>7.4212749999999994E-2</v>
      </c>
      <c r="AH32" s="10">
        <v>9.2042199999999991E-2</v>
      </c>
      <c r="AI32" s="10">
        <v>9.0604599999999993E-2</v>
      </c>
      <c r="AJ32" s="10">
        <v>8.9524900000000004E-2</v>
      </c>
      <c r="AK32" s="10">
        <v>0.10417812</v>
      </c>
      <c r="AL32" s="10">
        <v>7.1768639999999995E-2</v>
      </c>
      <c r="AM32" s="10">
        <v>0.1098367</v>
      </c>
      <c r="AN32" s="2"/>
      <c r="AO32" s="2"/>
      <c r="AP32" s="54">
        <v>3.8068060000000001E-2</v>
      </c>
      <c r="AQ32" s="55">
        <v>0.53042749590907678</v>
      </c>
      <c r="AR32" s="2"/>
      <c r="AS32" s="2"/>
      <c r="AT32" s="55">
        <v>5.0009882487472672E-3</v>
      </c>
      <c r="AU32" s="55">
        <v>3.3577978816948305E-3</v>
      </c>
      <c r="AV32" s="55">
        <v>5.2732160955690629E-3</v>
      </c>
      <c r="AW32" s="2"/>
      <c r="AX32" s="2"/>
      <c r="AY32" s="56">
        <v>1.9154182138742325E-3</v>
      </c>
      <c r="AZ32" s="57">
        <v>0.57043880583647144</v>
      </c>
      <c r="BA32" s="2"/>
      <c r="BB32" s="2"/>
      <c r="BC32" s="27">
        <v>55.769871520342612</v>
      </c>
      <c r="BD32" s="27">
        <v>38.093757961783432</v>
      </c>
      <c r="BE32" s="27">
        <v>59.921822149481727</v>
      </c>
      <c r="BF32" s="2"/>
      <c r="BG32" s="2"/>
      <c r="BH32" s="58">
        <v>21.828064187698295</v>
      </c>
      <c r="BI32" s="59">
        <v>0.57300894833207927</v>
      </c>
      <c r="BJ32" s="2"/>
      <c r="BK32" s="2"/>
    </row>
    <row r="33" spans="1:63" x14ac:dyDescent="0.3">
      <c r="A33" s="1"/>
      <c r="B33" s="2"/>
      <c r="C33" s="1"/>
      <c r="D33" s="1"/>
      <c r="E33" s="1" t="s">
        <v>27</v>
      </c>
      <c r="F33" s="2"/>
      <c r="G33" s="1"/>
      <c r="H33" s="60"/>
      <c r="I33" s="60"/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2"/>
      <c r="AO33" s="2"/>
      <c r="AP33" s="54">
        <v>0</v>
      </c>
      <c r="AQ33" s="55">
        <v>0</v>
      </c>
      <c r="AR33" s="2"/>
      <c r="AS33" s="2"/>
      <c r="AT33" s="55">
        <v>0</v>
      </c>
      <c r="AU33" s="55">
        <v>0</v>
      </c>
      <c r="AV33" s="55">
        <v>0</v>
      </c>
      <c r="AW33" s="2"/>
      <c r="AX33" s="2"/>
      <c r="AY33" s="56">
        <v>0</v>
      </c>
      <c r="AZ33" s="57">
        <v>0</v>
      </c>
      <c r="BA33" s="2"/>
      <c r="BB33" s="2"/>
      <c r="BC33" s="27">
        <v>0</v>
      </c>
      <c r="BD33" s="27">
        <v>0</v>
      </c>
      <c r="BE33" s="27">
        <v>0</v>
      </c>
      <c r="BF33" s="2"/>
      <c r="BG33" s="2"/>
      <c r="BH33" s="58">
        <v>0</v>
      </c>
      <c r="BI33" s="59">
        <v>0</v>
      </c>
      <c r="BJ33" s="2"/>
      <c r="BK33" s="2"/>
    </row>
    <row r="34" spans="1:63" x14ac:dyDescent="0.3">
      <c r="A34" s="1"/>
      <c r="B34" s="2"/>
      <c r="C34" s="1"/>
      <c r="D34" s="1"/>
      <c r="E34" s="1" t="s">
        <v>28</v>
      </c>
      <c r="F34" s="1"/>
      <c r="G34" s="1"/>
      <c r="H34" s="1"/>
      <c r="I34" s="1"/>
      <c r="J34" s="10">
        <v>6.1370226476077365E-2</v>
      </c>
      <c r="K34" s="10">
        <v>5.4213739414358607E-2</v>
      </c>
      <c r="L34" s="10">
        <v>5.7846461936377408E-2</v>
      </c>
      <c r="M34" s="10">
        <v>5.6568480523562621E-2</v>
      </c>
      <c r="N34" s="10">
        <v>5.366604927156321E-2</v>
      </c>
      <c r="O34" s="10">
        <v>5.4153480833164326E-2</v>
      </c>
      <c r="P34" s="10">
        <v>5.6614993609204856E-2</v>
      </c>
      <c r="Q34" s="10">
        <v>5.5624889850679843E-2</v>
      </c>
      <c r="R34" s="10">
        <v>5.3928309959696233E-2</v>
      </c>
      <c r="S34" s="10">
        <v>5.29892E-2</v>
      </c>
      <c r="T34" s="10">
        <v>5.308972E-2</v>
      </c>
      <c r="U34" s="10">
        <v>5.3455259999999998E-2</v>
      </c>
      <c r="V34" s="10">
        <v>4.6929999999999999E-2</v>
      </c>
      <c r="W34" s="10">
        <v>4.7476999999999998E-2</v>
      </c>
      <c r="X34" s="10">
        <v>4.5572000000000001E-2</v>
      </c>
      <c r="Y34" s="10">
        <v>4.1814690000000002E-2</v>
      </c>
      <c r="Z34" s="10">
        <v>4.0518100000000001E-2</v>
      </c>
      <c r="AA34" s="10">
        <v>4.0780029999999995E-2</v>
      </c>
      <c r="AB34" s="10">
        <v>4.1551699999999997E-2</v>
      </c>
      <c r="AC34" s="10">
        <v>4.8343403E-2</v>
      </c>
      <c r="AD34" s="10">
        <v>5.6901600000000004E-2</v>
      </c>
      <c r="AE34" s="10">
        <v>6.7053000000000001E-2</v>
      </c>
      <c r="AF34" s="10">
        <v>6.6854399999999994E-2</v>
      </c>
      <c r="AG34" s="10">
        <v>6.3979999999999995E-2</v>
      </c>
      <c r="AH34" s="10">
        <v>6.4140000000000003E-2</v>
      </c>
      <c r="AI34" s="10">
        <v>6.7155999999999993E-2</v>
      </c>
      <c r="AJ34" s="10">
        <v>7.3442000000000007E-2</v>
      </c>
      <c r="AK34" s="10">
        <v>8.2999000000000003E-2</v>
      </c>
      <c r="AL34" s="10">
        <v>8.4129000000000009E-2</v>
      </c>
      <c r="AM34" s="10">
        <v>8.3037E-2</v>
      </c>
      <c r="AN34" s="2"/>
      <c r="AO34" s="2"/>
      <c r="AP34" s="54">
        <v>-1.0920000000000096E-3</v>
      </c>
      <c r="AQ34" s="55">
        <v>-1.2980066326712662E-2</v>
      </c>
      <c r="AR34" s="2"/>
      <c r="AS34" s="2"/>
      <c r="AT34" s="55">
        <v>3.9843013452131254E-3</v>
      </c>
      <c r="AU34" s="55">
        <v>3.9360949014653817E-3</v>
      </c>
      <c r="AV34" s="55">
        <v>3.9865732030165534E-3</v>
      </c>
      <c r="AW34" s="2"/>
      <c r="AX34" s="2"/>
      <c r="AY34" s="56">
        <v>5.0478301551171688E-5</v>
      </c>
      <c r="AZ34" s="57">
        <v>1.2824462523090831E-2</v>
      </c>
      <c r="BA34" s="2"/>
      <c r="BB34" s="2"/>
      <c r="BC34" s="27">
        <v>44.432012847965737</v>
      </c>
      <c r="BD34" s="27">
        <v>44.654458598726123</v>
      </c>
      <c r="BE34" s="27">
        <v>45.301145662847787</v>
      </c>
      <c r="BF34" s="2"/>
      <c r="BG34" s="2"/>
      <c r="BH34" s="58">
        <v>0.64668706412166443</v>
      </c>
      <c r="BI34" s="59">
        <v>1.4482026754213357E-2</v>
      </c>
      <c r="BJ34" s="2"/>
      <c r="BK34" s="2"/>
    </row>
    <row r="35" spans="1:63" x14ac:dyDescent="0.3">
      <c r="A35" s="1"/>
      <c r="B35" s="2"/>
      <c r="C35" s="1"/>
      <c r="D35" s="1"/>
      <c r="E35" s="81" t="s">
        <v>29</v>
      </c>
      <c r="F35" s="81"/>
      <c r="G35" s="81"/>
      <c r="H35" s="81"/>
      <c r="I35" s="81"/>
      <c r="J35" s="10">
        <v>1.0425E-2</v>
      </c>
      <c r="K35" s="10">
        <v>7.6309999999999998E-3</v>
      </c>
      <c r="L35" s="10">
        <v>1.2012E-2</v>
      </c>
      <c r="M35" s="10">
        <v>7.1869999999999998E-3</v>
      </c>
      <c r="N35" s="10">
        <v>4.1549999999999998E-3</v>
      </c>
      <c r="O35" s="10">
        <v>1.6299999999999999E-3</v>
      </c>
      <c r="P35" s="10">
        <v>1.2555E-2</v>
      </c>
      <c r="Q35" s="10">
        <v>1.256E-2</v>
      </c>
      <c r="R35" s="10">
        <v>1.7752E-2</v>
      </c>
      <c r="S35" s="10">
        <v>8.1469999999999997E-3</v>
      </c>
      <c r="T35" s="10">
        <v>2.2339999999999999E-2</v>
      </c>
      <c r="U35" s="10">
        <v>1.337255E-2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2"/>
      <c r="AO35" s="2"/>
      <c r="AP35" s="80">
        <v>0</v>
      </c>
      <c r="AQ35" s="82">
        <v>0</v>
      </c>
      <c r="AR35" s="2"/>
      <c r="AS35" s="2"/>
      <c r="AT35" s="82">
        <v>0</v>
      </c>
      <c r="AU35" s="82">
        <v>0</v>
      </c>
      <c r="AV35" s="82">
        <v>0</v>
      </c>
      <c r="AW35" s="2"/>
      <c r="AX35" s="2"/>
      <c r="AY35" s="83">
        <v>0</v>
      </c>
      <c r="AZ35" s="84">
        <v>0</v>
      </c>
      <c r="BA35" s="2"/>
      <c r="BB35" s="2"/>
      <c r="BC35" s="85">
        <v>0</v>
      </c>
      <c r="BD35" s="85">
        <v>0</v>
      </c>
      <c r="BE35" s="85">
        <v>0</v>
      </c>
      <c r="BF35" s="2"/>
      <c r="BG35" s="2"/>
      <c r="BH35" s="86">
        <v>0</v>
      </c>
      <c r="BI35" s="87">
        <v>0</v>
      </c>
      <c r="BJ35" s="2"/>
      <c r="BK35" s="2"/>
    </row>
    <row r="36" spans="1:63" x14ac:dyDescent="0.3">
      <c r="A36" s="1"/>
      <c r="B36" s="2"/>
      <c r="C36" s="1"/>
      <c r="D36" s="1"/>
      <c r="E36" s="81" t="s">
        <v>30</v>
      </c>
      <c r="F36" s="60"/>
      <c r="G36" s="1"/>
      <c r="H36" s="1"/>
      <c r="I36" s="1"/>
      <c r="J36" s="10">
        <v>0</v>
      </c>
      <c r="K36" s="10">
        <v>0</v>
      </c>
      <c r="L36" s="10">
        <v>6.4410400000000003E-3</v>
      </c>
      <c r="M36" s="10">
        <v>1.017377E-2</v>
      </c>
      <c r="N36" s="10">
        <v>7.07144E-3</v>
      </c>
      <c r="O36" s="10">
        <v>1.584756E-2</v>
      </c>
      <c r="P36" s="10">
        <v>2.4702639999999998E-2</v>
      </c>
      <c r="Q36" s="10">
        <v>1.9869830000000002E-2</v>
      </c>
      <c r="R36" s="10">
        <v>3.6404699999999998E-3</v>
      </c>
      <c r="S36" s="10">
        <v>1.5705509999999999E-2</v>
      </c>
      <c r="T36" s="10">
        <v>1.5807040000000001E-2</v>
      </c>
      <c r="U36" s="10">
        <v>1.0410000000000001E-2</v>
      </c>
      <c r="V36" s="10">
        <v>4.2599999999999999E-2</v>
      </c>
      <c r="W36" s="10">
        <v>5.1171999999999995E-2</v>
      </c>
      <c r="X36" s="10">
        <v>6.1102000000000004E-2</v>
      </c>
      <c r="Y36" s="10">
        <v>6.4919489999999996E-2</v>
      </c>
      <c r="Z36" s="10">
        <v>4.7532020000000001E-2</v>
      </c>
      <c r="AA36" s="10">
        <v>4.8527590000000002E-2</v>
      </c>
      <c r="AB36" s="10">
        <v>5.3821250000000001E-2</v>
      </c>
      <c r="AC36" s="10">
        <v>0.19032946000000001</v>
      </c>
      <c r="AD36" s="10">
        <v>0.19623449999999998</v>
      </c>
      <c r="AE36" s="10">
        <v>0.20284516999999999</v>
      </c>
      <c r="AF36" s="10">
        <v>0.20702116999999998</v>
      </c>
      <c r="AG36" s="10">
        <v>0.20691666</v>
      </c>
      <c r="AH36" s="10">
        <v>0.21402840000000001</v>
      </c>
      <c r="AI36" s="10">
        <v>0.22253669999999998</v>
      </c>
      <c r="AJ36" s="10">
        <v>0.23200579999999998</v>
      </c>
      <c r="AK36" s="10">
        <v>0.24638916</v>
      </c>
      <c r="AL36" s="10">
        <v>0.22960351000000001</v>
      </c>
      <c r="AM36" s="10">
        <v>0.26004275999999998</v>
      </c>
      <c r="AN36" s="2"/>
      <c r="AO36" s="2"/>
      <c r="AP36" s="54">
        <v>3.0439249999999973E-2</v>
      </c>
      <c r="AQ36" s="55">
        <v>0.13257310395646815</v>
      </c>
      <c r="AR36" s="2"/>
      <c r="AS36" s="2"/>
      <c r="AT36" s="55">
        <v>1.1827716739164714E-2</v>
      </c>
      <c r="AU36" s="55">
        <v>1.0742326725261868E-2</v>
      </c>
      <c r="AV36" s="55">
        <v>1.2484549040240673E-2</v>
      </c>
      <c r="AW36" s="2"/>
      <c r="AX36" s="2"/>
      <c r="AY36" s="56">
        <v>1.7422223149788051E-3</v>
      </c>
      <c r="AZ36" s="57">
        <v>0.16218295715040584</v>
      </c>
      <c r="BA36" s="2"/>
      <c r="BB36" s="2"/>
      <c r="BC36" s="27">
        <v>131.89997858672376</v>
      </c>
      <c r="BD36" s="27">
        <v>121.87022823779195</v>
      </c>
      <c r="BE36" s="27">
        <v>141.86729950900164</v>
      </c>
      <c r="BF36" s="2"/>
      <c r="BG36" s="2"/>
      <c r="BH36" s="58">
        <v>19.997071271209691</v>
      </c>
      <c r="BI36" s="59">
        <v>0.16408495791270375</v>
      </c>
      <c r="BJ36" s="2"/>
      <c r="BK36" s="2"/>
    </row>
    <row r="37" spans="1:63" x14ac:dyDescent="0.3">
      <c r="A37" s="1"/>
      <c r="B37" s="2"/>
      <c r="C37" s="1"/>
      <c r="D37" s="1"/>
      <c r="E37" s="81" t="s">
        <v>148</v>
      </c>
      <c r="F37" s="60"/>
      <c r="G37" s="1"/>
      <c r="H37" s="1"/>
      <c r="I37" s="1"/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1.6511000000000001E-2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0.85767459999999995</v>
      </c>
      <c r="AJ37" s="10">
        <v>0.75464620000000004</v>
      </c>
      <c r="AK37" s="10">
        <v>0.79572573000000002</v>
      </c>
      <c r="AL37" s="10">
        <v>0.91127891999999999</v>
      </c>
      <c r="AM37" s="10">
        <v>0.81935323000000004</v>
      </c>
      <c r="AN37" s="2"/>
      <c r="AO37" s="2"/>
      <c r="AP37" s="54"/>
      <c r="AQ37" s="55"/>
      <c r="AR37" s="2"/>
      <c r="AS37" s="2"/>
      <c r="AT37" s="55"/>
      <c r="AU37" s="55"/>
      <c r="AV37" s="55"/>
      <c r="AW37" s="2"/>
      <c r="AX37" s="2"/>
      <c r="AY37" s="56"/>
      <c r="AZ37" s="57"/>
      <c r="BA37" s="2"/>
      <c r="BB37" s="2"/>
      <c r="BC37" s="27"/>
      <c r="BD37" s="27"/>
      <c r="BE37" s="27"/>
      <c r="BF37" s="2"/>
      <c r="BG37" s="2"/>
      <c r="BH37" s="58"/>
      <c r="BI37" s="59"/>
      <c r="BJ37" s="2"/>
      <c r="BK37" s="2"/>
    </row>
    <row r="38" spans="1:63" x14ac:dyDescent="0.3">
      <c r="A38" s="1"/>
      <c r="B38" s="2"/>
      <c r="C38" s="1"/>
      <c r="D38" s="1"/>
      <c r="E38" s="88" t="s">
        <v>31</v>
      </c>
      <c r="F38" s="88"/>
      <c r="G38" s="88"/>
      <c r="H38" s="88"/>
      <c r="I38" s="88"/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2"/>
      <c r="AO38" s="2"/>
      <c r="AP38" s="80">
        <v>0</v>
      </c>
      <c r="AQ38" s="82">
        <v>0</v>
      </c>
      <c r="AR38" s="2"/>
      <c r="AS38" s="2"/>
      <c r="AT38" s="82">
        <v>0</v>
      </c>
      <c r="AU38" s="82">
        <v>0</v>
      </c>
      <c r="AV38" s="82">
        <v>0</v>
      </c>
      <c r="AW38" s="2"/>
      <c r="AX38" s="2"/>
      <c r="AY38" s="83">
        <v>0</v>
      </c>
      <c r="AZ38" s="84">
        <v>0</v>
      </c>
      <c r="BA38" s="2"/>
      <c r="BB38" s="2"/>
      <c r="BC38" s="85">
        <v>0</v>
      </c>
      <c r="BD38" s="85">
        <v>0</v>
      </c>
      <c r="BE38" s="85">
        <v>0</v>
      </c>
      <c r="BF38" s="2"/>
      <c r="BG38" s="2"/>
      <c r="BH38" s="86">
        <v>0</v>
      </c>
      <c r="BI38" s="87">
        <v>0</v>
      </c>
      <c r="BJ38" s="2"/>
      <c r="BK38" s="2"/>
    </row>
    <row r="39" spans="1:63" x14ac:dyDescent="0.3">
      <c r="A39" s="1"/>
      <c r="B39" s="2"/>
      <c r="C39" s="1"/>
      <c r="D39" s="1"/>
      <c r="E39" s="88" t="s">
        <v>32</v>
      </c>
      <c r="F39" s="2"/>
      <c r="G39" s="1"/>
      <c r="H39" s="60"/>
      <c r="I39" s="60"/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2"/>
      <c r="AO39" s="2"/>
      <c r="AP39" s="54">
        <v>0</v>
      </c>
      <c r="AQ39" s="55">
        <v>0</v>
      </c>
      <c r="AR39" s="2"/>
      <c r="AS39" s="2"/>
      <c r="AT39" s="55">
        <v>0</v>
      </c>
      <c r="AU39" s="55">
        <v>0</v>
      </c>
      <c r="AV39" s="55">
        <v>0</v>
      </c>
      <c r="AW39" s="2"/>
      <c r="AX39" s="2"/>
      <c r="AY39" s="56">
        <v>0</v>
      </c>
      <c r="AZ39" s="57">
        <v>0</v>
      </c>
      <c r="BA39" s="2"/>
      <c r="BB39" s="2"/>
      <c r="BC39" s="27">
        <v>0</v>
      </c>
      <c r="BD39" s="27">
        <v>0</v>
      </c>
      <c r="BE39" s="27">
        <v>0</v>
      </c>
      <c r="BF39" s="2"/>
      <c r="BG39" s="2"/>
      <c r="BH39" s="58">
        <v>0</v>
      </c>
      <c r="BI39" s="59">
        <v>0</v>
      </c>
      <c r="BJ39" s="2"/>
      <c r="BK39" s="2"/>
    </row>
    <row r="40" spans="1:63" x14ac:dyDescent="0.3">
      <c r="A40" s="1"/>
      <c r="B40" s="2"/>
      <c r="C40" s="1"/>
      <c r="D40" s="1"/>
      <c r="E40" s="88" t="s">
        <v>33</v>
      </c>
      <c r="F40" s="2"/>
      <c r="G40" s="1"/>
      <c r="H40" s="60"/>
      <c r="I40" s="60"/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2"/>
      <c r="AO40" s="2"/>
      <c r="AP40" s="54">
        <v>0</v>
      </c>
      <c r="AQ40" s="55">
        <v>0</v>
      </c>
      <c r="AR40" s="2"/>
      <c r="AS40" s="2"/>
      <c r="AT40" s="55">
        <v>0</v>
      </c>
      <c r="AU40" s="55">
        <v>0</v>
      </c>
      <c r="AV40" s="55">
        <v>0</v>
      </c>
      <c r="AW40" s="2"/>
      <c r="AX40" s="2"/>
      <c r="AY40" s="56">
        <v>0</v>
      </c>
      <c r="AZ40" s="57">
        <v>0</v>
      </c>
      <c r="BA40" s="2"/>
      <c r="BB40" s="2"/>
      <c r="BC40" s="27">
        <v>0</v>
      </c>
      <c r="BD40" s="27">
        <v>0</v>
      </c>
      <c r="BE40" s="27">
        <v>0</v>
      </c>
      <c r="BF40" s="2"/>
      <c r="BG40" s="2"/>
      <c r="BH40" s="58">
        <v>0</v>
      </c>
      <c r="BI40" s="59">
        <v>0</v>
      </c>
      <c r="BJ40" s="2"/>
      <c r="BK40" s="2"/>
    </row>
    <row r="41" spans="1:63" x14ac:dyDescent="0.3">
      <c r="A41" s="1"/>
      <c r="B41" s="2"/>
      <c r="C41" s="1"/>
      <c r="D41" s="1"/>
      <c r="E41" s="88" t="s">
        <v>34</v>
      </c>
      <c r="F41" s="2"/>
      <c r="G41" s="1"/>
      <c r="H41" s="60"/>
      <c r="I41" s="60"/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2.6573199999999999E-3</v>
      </c>
      <c r="AH41" s="10">
        <v>1.08086E-2</v>
      </c>
      <c r="AI41" s="10">
        <v>1.10072E-2</v>
      </c>
      <c r="AJ41" s="10">
        <v>1.71989E-2</v>
      </c>
      <c r="AK41" s="10">
        <v>1.4666220000000001E-2</v>
      </c>
      <c r="AL41" s="10">
        <v>1.0192570000000001E-2</v>
      </c>
      <c r="AM41" s="10">
        <v>7.7838400000000002E-3</v>
      </c>
      <c r="AN41" s="2"/>
      <c r="AO41" s="2"/>
      <c r="AP41" s="54">
        <v>-2.4087300000000013E-3</v>
      </c>
      <c r="AQ41" s="55">
        <v>-0.23632214446405578</v>
      </c>
      <c r="AR41" s="2"/>
      <c r="AS41" s="2"/>
      <c r="AT41" s="55">
        <v>7.0404029054797832E-4</v>
      </c>
      <c r="AU41" s="55">
        <v>4.7687388189362773E-4</v>
      </c>
      <c r="AV41" s="55">
        <v>3.7369904934629589E-4</v>
      </c>
      <c r="AW41" s="2"/>
      <c r="AX41" s="2"/>
      <c r="AY41" s="56">
        <v>-1.0317483254733184E-4</v>
      </c>
      <c r="AZ41" s="57">
        <v>-0.21635664368455848</v>
      </c>
      <c r="BA41" s="2"/>
      <c r="BB41" s="2"/>
      <c r="BC41" s="27">
        <v>7.8512955032119915</v>
      </c>
      <c r="BD41" s="27">
        <v>5.4100690021231435</v>
      </c>
      <c r="BE41" s="27">
        <v>4.2465030005455544</v>
      </c>
      <c r="BF41" s="2"/>
      <c r="BG41" s="2"/>
      <c r="BH41" s="58">
        <v>-1.163566001577589</v>
      </c>
      <c r="BI41" s="59">
        <v>-0.21507415175683633</v>
      </c>
      <c r="BJ41" s="2"/>
      <c r="BK41" s="2"/>
    </row>
    <row r="42" spans="1:63" x14ac:dyDescent="0.3">
      <c r="A42" s="1"/>
      <c r="B42" s="2"/>
      <c r="C42" s="1"/>
      <c r="D42" s="1"/>
      <c r="E42" s="81" t="s">
        <v>35</v>
      </c>
      <c r="F42" s="81"/>
      <c r="G42" s="81"/>
      <c r="H42" s="81"/>
      <c r="I42" s="81"/>
      <c r="J42" s="10">
        <v>3.6023667122497452E-2</v>
      </c>
      <c r="K42" s="10">
        <v>7.3025393821523968E-2</v>
      </c>
      <c r="L42" s="10">
        <v>8.1566224613669053E-2</v>
      </c>
      <c r="M42" s="10">
        <v>0.14856080533307525</v>
      </c>
      <c r="N42" s="10">
        <v>0.11875619284169607</v>
      </c>
      <c r="O42" s="10">
        <v>0.16704108474208157</v>
      </c>
      <c r="P42" s="10">
        <v>0.2635651656919123</v>
      </c>
      <c r="Q42" s="10">
        <v>0.33241081986978532</v>
      </c>
      <c r="R42" s="10">
        <v>0.3521555709344808</v>
      </c>
      <c r="S42" s="10">
        <v>0.38339099000000004</v>
      </c>
      <c r="T42" s="10">
        <v>0.37587198999999999</v>
      </c>
      <c r="U42" s="10">
        <v>0.73652846000000005</v>
      </c>
      <c r="V42" s="10">
        <v>0.366535</v>
      </c>
      <c r="W42" s="10">
        <v>0.40225100000000003</v>
      </c>
      <c r="X42" s="10">
        <v>0.43220500000000001</v>
      </c>
      <c r="Y42" s="10">
        <v>0.45106924999999998</v>
      </c>
      <c r="Z42" s="10">
        <v>0.47985201</v>
      </c>
      <c r="AA42" s="10">
        <v>0.48478988999999995</v>
      </c>
      <c r="AB42" s="10">
        <v>0.60986825</v>
      </c>
      <c r="AC42" s="10">
        <v>0.56704400199999994</v>
      </c>
      <c r="AD42" s="10">
        <v>0.56935279999999999</v>
      </c>
      <c r="AE42" s="10">
        <v>0.69195861000000003</v>
      </c>
      <c r="AF42" s="10">
        <v>0.75001630099999994</v>
      </c>
      <c r="AG42" s="10">
        <v>0.83895886999999991</v>
      </c>
      <c r="AH42" s="10">
        <v>0.83909670000000003</v>
      </c>
      <c r="AI42" s="10">
        <v>-4.93602E-2</v>
      </c>
      <c r="AJ42" s="10">
        <v>-4.4844200000000001E-2</v>
      </c>
      <c r="AK42" s="10">
        <v>-3.3062592071678151E-2</v>
      </c>
      <c r="AL42" s="10">
        <v>-4.2787350036101103E-2</v>
      </c>
      <c r="AM42" s="10">
        <v>-6.1002979999999998E-2</v>
      </c>
      <c r="AN42" s="2"/>
      <c r="AO42" s="2"/>
      <c r="AP42" s="54">
        <v>-1.8215629963898895E-2</v>
      </c>
      <c r="AQ42" s="55">
        <v>-0.42572465807136373</v>
      </c>
      <c r="AR42" s="2"/>
      <c r="AS42" s="2"/>
      <c r="AT42" s="55">
        <v>-1.587143580855433E-3</v>
      </c>
      <c r="AU42" s="55">
        <v>-2.0018670176076281E-3</v>
      </c>
      <c r="AV42" s="55">
        <v>-2.9287287037363433E-3</v>
      </c>
      <c r="AW42" s="2"/>
      <c r="AX42" s="2"/>
      <c r="AY42" s="56">
        <v>-9.2686168612871522E-4</v>
      </c>
      <c r="AZ42" s="57">
        <v>-0.46299862976731598</v>
      </c>
      <c r="BA42" s="2"/>
      <c r="BB42" s="2"/>
      <c r="BC42" s="27">
        <v>-17.699460423810574</v>
      </c>
      <c r="BD42" s="27">
        <v>-22.710907662474046</v>
      </c>
      <c r="BE42" s="27">
        <v>-33.280403709765416</v>
      </c>
      <c r="BF42" s="2"/>
      <c r="BG42" s="2"/>
      <c r="BH42" s="58">
        <v>-10.56949604729137</v>
      </c>
      <c r="BI42" s="59">
        <v>-0.46539293824683564</v>
      </c>
      <c r="BJ42" s="2"/>
      <c r="BK42" s="2"/>
    </row>
    <row r="43" spans="1:63" x14ac:dyDescent="0.3">
      <c r="A43" s="1"/>
      <c r="B43" s="2"/>
      <c r="C43" s="89" t="s">
        <v>22</v>
      </c>
      <c r="D43" s="90" t="s">
        <v>36</v>
      </c>
      <c r="E43" s="90"/>
      <c r="F43" s="90"/>
      <c r="G43" s="90"/>
      <c r="H43" s="90"/>
      <c r="I43" s="90"/>
      <c r="J43" s="94">
        <v>11.343105575144214</v>
      </c>
      <c r="K43" s="94">
        <v>8.7720487243058329</v>
      </c>
      <c r="L43" s="94">
        <v>12.909702654579132</v>
      </c>
      <c r="M43" s="94">
        <v>12.738684755672628</v>
      </c>
      <c r="N43" s="94">
        <v>11.20126624510559</v>
      </c>
      <c r="O43" s="94">
        <v>11.254382231301999</v>
      </c>
      <c r="P43" s="94">
        <v>11.958655786066826</v>
      </c>
      <c r="Q43" s="94">
        <v>13.763713025739207</v>
      </c>
      <c r="R43" s="94">
        <v>13.032342796892571</v>
      </c>
      <c r="S43" s="94">
        <v>14.190366790000001</v>
      </c>
      <c r="T43" s="94">
        <v>16.628523359999999</v>
      </c>
      <c r="U43" s="94">
        <v>11.666401220000001</v>
      </c>
      <c r="V43" s="94">
        <v>10.323504934694729</v>
      </c>
      <c r="W43" s="94">
        <v>9.8990696299999996</v>
      </c>
      <c r="X43" s="94">
        <v>12.56968750168922</v>
      </c>
      <c r="Y43" s="94">
        <v>12.787691000000001</v>
      </c>
      <c r="Z43" s="94">
        <v>14.526742973599999</v>
      </c>
      <c r="AA43" s="94">
        <v>15.031905979999998</v>
      </c>
      <c r="AB43" s="94">
        <v>17.568573960000002</v>
      </c>
      <c r="AC43" s="94">
        <v>18.136302186000002</v>
      </c>
      <c r="AD43" s="94">
        <v>18.556082199999999</v>
      </c>
      <c r="AE43" s="94">
        <v>21.028574690000003</v>
      </c>
      <c r="AF43" s="94">
        <v>20.521501011000002</v>
      </c>
      <c r="AG43" s="94">
        <v>21.922883929999998</v>
      </c>
      <c r="AH43" s="94">
        <v>22.8628821</v>
      </c>
      <c r="AI43" s="94">
        <v>21.830916100000003</v>
      </c>
      <c r="AJ43" s="94">
        <v>22.169991199999995</v>
      </c>
      <c r="AK43" s="94">
        <v>20.831506657928323</v>
      </c>
      <c r="AL43" s="94">
        <v>21.373722459963897</v>
      </c>
      <c r="AM43" s="94">
        <v>20.829167250000001</v>
      </c>
      <c r="AN43" s="2"/>
      <c r="AO43" s="2"/>
      <c r="AP43" s="95">
        <v>-0.54455520996389595</v>
      </c>
      <c r="AQ43" s="96">
        <v>-2.5477789888210974E-2</v>
      </c>
      <c r="AR43" s="2"/>
      <c r="AS43" s="2"/>
      <c r="AT43" s="97">
        <v>1</v>
      </c>
      <c r="AU43" s="98">
        <v>1</v>
      </c>
      <c r="AV43" s="96">
        <v>1</v>
      </c>
      <c r="AW43" s="2"/>
      <c r="AX43" s="2"/>
      <c r="AY43" s="99">
        <v>0</v>
      </c>
      <c r="AZ43" s="100">
        <v>0</v>
      </c>
      <c r="BA43" s="2"/>
      <c r="BB43" s="2"/>
      <c r="BC43" s="101">
        <v>11151.770159490537</v>
      </c>
      <c r="BD43" s="102">
        <v>11344.863301467038</v>
      </c>
      <c r="BE43" s="103">
        <v>11363.430032733226</v>
      </c>
      <c r="BF43" s="2"/>
      <c r="BG43" s="2"/>
      <c r="BH43" s="104">
        <v>18.566731266188071</v>
      </c>
      <c r="BI43" s="105">
        <v>1.6365760232463227E-3</v>
      </c>
      <c r="BJ43" s="2"/>
      <c r="BK43" s="2"/>
    </row>
    <row r="44" spans="1:63" x14ac:dyDescent="0.3">
      <c r="A44" s="1"/>
      <c r="B44" s="2"/>
      <c r="C44" s="91"/>
      <c r="D44" s="92" t="s">
        <v>37</v>
      </c>
      <c r="E44" s="93"/>
      <c r="F44" s="93"/>
      <c r="G44" s="93"/>
      <c r="H44" s="93"/>
      <c r="I44" s="93"/>
      <c r="J44" s="682">
        <v>2.1292547347037925E-2</v>
      </c>
      <c r="K44" s="682">
        <v>2.8881987786235838E-2</v>
      </c>
      <c r="L44" s="682">
        <v>2.5351813488884607E-2</v>
      </c>
      <c r="M44" s="682">
        <v>3.089214979201535E-2</v>
      </c>
      <c r="N44" s="682">
        <v>3.0678069625261768E-2</v>
      </c>
      <c r="O44" s="682">
        <v>3.6828370133772118E-2</v>
      </c>
      <c r="P44" s="682">
        <v>4.4793196999225911E-2</v>
      </c>
      <c r="Q44" s="682">
        <v>4.4732893565131174E-2</v>
      </c>
      <c r="R44" s="682">
        <v>4.7911221705267709E-2</v>
      </c>
      <c r="S44" s="682">
        <v>4.6159634891297971E-2</v>
      </c>
      <c r="T44" s="682">
        <v>4.2616300597361045E-2</v>
      </c>
      <c r="U44" s="682">
        <v>8.3571124600839E-2</v>
      </c>
      <c r="V44" s="682">
        <v>6.1607952340152303E-2</v>
      </c>
      <c r="W44" s="682">
        <v>7.1473989621790357E-2</v>
      </c>
      <c r="X44" s="682">
        <v>6.4795087379105235E-2</v>
      </c>
      <c r="Y44" s="682">
        <v>5.891668871260651E-2</v>
      </c>
      <c r="Z44" s="682">
        <v>5.9181371320631768E-2</v>
      </c>
      <c r="AA44" s="682">
        <v>5.8431307458191015E-2</v>
      </c>
      <c r="AB44" s="682">
        <v>5.8613642879868665E-2</v>
      </c>
      <c r="AC44" s="682">
        <v>6.7292322739422178E-2</v>
      </c>
      <c r="AD44" s="682">
        <v>6.0786689121262907E-2</v>
      </c>
      <c r="AE44" s="682">
        <v>6.2155831256673719E-2</v>
      </c>
      <c r="AF44" s="682">
        <v>7.1623240922393749E-2</v>
      </c>
      <c r="AG44" s="682">
        <v>7.1429953057275522E-2</v>
      </c>
      <c r="AH44" s="682">
        <v>7.4154128625804352E-2</v>
      </c>
      <c r="AI44" s="682">
        <v>7.5116710287755614E-2</v>
      </c>
      <c r="AJ44" s="682">
        <v>7.3581977786260938E-2</v>
      </c>
      <c r="AK44" s="682">
        <v>7.9603215703901192E-2</v>
      </c>
      <c r="AL44" s="682">
        <v>8.0213615254681986E-2</v>
      </c>
      <c r="AM44" s="682">
        <v>8.1546508778453458E-2</v>
      </c>
      <c r="AN44" s="1"/>
      <c r="AO44" s="1"/>
      <c r="AP44" s="106"/>
      <c r="AQ44" s="107"/>
      <c r="AR44" s="1"/>
      <c r="AS44" s="1"/>
      <c r="AT44" s="108"/>
      <c r="AU44" s="109"/>
      <c r="AV44" s="107"/>
      <c r="AW44" s="1"/>
      <c r="AX44" s="1"/>
      <c r="AY44" s="110"/>
      <c r="AZ44" s="111"/>
      <c r="BA44" s="1"/>
      <c r="BB44" s="1"/>
      <c r="BC44" s="112"/>
      <c r="BD44" s="113"/>
      <c r="BE44" s="114"/>
      <c r="BF44" s="1"/>
      <c r="BG44" s="1"/>
      <c r="BH44" s="115"/>
      <c r="BI44" s="116"/>
      <c r="BJ44" s="1"/>
      <c r="BK44" s="1"/>
    </row>
    <row r="45" spans="1:63" x14ac:dyDescent="0.3">
      <c r="A45" s="1"/>
      <c r="B45" s="2"/>
      <c r="C45" s="2" t="s">
        <v>38</v>
      </c>
      <c r="D45" s="2" t="s">
        <v>39</v>
      </c>
      <c r="E45" s="2"/>
      <c r="F45" s="2"/>
      <c r="G45" s="2"/>
      <c r="H45" s="2"/>
      <c r="I45" s="2"/>
      <c r="J45" s="10">
        <v>-10.106651548142178</v>
      </c>
      <c r="K45" s="10">
        <v>-7.8145420924580531</v>
      </c>
      <c r="L45" s="10">
        <v>-11.436081720069724</v>
      </c>
      <c r="M45" s="10">
        <v>-11.442382148461627</v>
      </c>
      <c r="N45" s="10">
        <v>-9.8514198355474516</v>
      </c>
      <c r="O45" s="10">
        <v>-9.5323692345000399</v>
      </c>
      <c r="P45" s="10">
        <v>-10.172664729984662</v>
      </c>
      <c r="Q45" s="10">
        <v>-11.923936013768156</v>
      </c>
      <c r="R45" s="10">
        <v>-11.223162668303152</v>
      </c>
      <c r="S45" s="10">
        <v>-12.884174179999999</v>
      </c>
      <c r="T45" s="10">
        <v>-15.275844029999998</v>
      </c>
      <c r="U45" s="10">
        <v>-9.7148698299999996</v>
      </c>
      <c r="V45" s="10">
        <v>-8.7386680000000005</v>
      </c>
      <c r="W45" s="10">
        <v>-8.2800842599999989</v>
      </c>
      <c r="X45" s="10">
        <v>-9.9327119999999987</v>
      </c>
      <c r="Y45" s="10">
        <v>-10.387629820000001</v>
      </c>
      <c r="Z45" s="10">
        <v>-12.205989529999998</v>
      </c>
      <c r="AA45" s="10">
        <v>-13.04798156</v>
      </c>
      <c r="AB45" s="10">
        <v>-14.934475450000001</v>
      </c>
      <c r="AC45" s="10">
        <v>-14.675435017000002</v>
      </c>
      <c r="AD45" s="10">
        <v>-15.254858200000001</v>
      </c>
      <c r="AE45" s="10">
        <v>-17.368006790000003</v>
      </c>
      <c r="AF45" s="10">
        <v>-16.904462649999999</v>
      </c>
      <c r="AG45" s="10">
        <v>-18.05393123</v>
      </c>
      <c r="AH45" s="10">
        <v>-19.2155247</v>
      </c>
      <c r="AI45" s="10">
        <v>-18.3208977</v>
      </c>
      <c r="AJ45" s="10">
        <v>-18.5920509</v>
      </c>
      <c r="AK45" s="10">
        <v>-17.38882108</v>
      </c>
      <c r="AL45" s="10">
        <v>-17.550509269999999</v>
      </c>
      <c r="AM45" s="10">
        <v>-17.392431999999999</v>
      </c>
      <c r="AN45" s="2"/>
      <c r="AO45" s="2"/>
      <c r="AP45" s="54">
        <v>0.15807726999999971</v>
      </c>
      <c r="AQ45" s="55">
        <v>9.0069904848977481E-3</v>
      </c>
      <c r="AR45" s="2"/>
      <c r="AS45" s="2"/>
      <c r="AT45" s="55">
        <v>-0.83473660189537657</v>
      </c>
      <c r="AU45" s="55">
        <v>-0.82112553406991529</v>
      </c>
      <c r="AV45" s="55">
        <v>-0.83500371336256851</v>
      </c>
      <c r="AW45" s="2"/>
      <c r="AX45" s="2"/>
      <c r="AY45" s="56">
        <v>-1.3878179292653225E-2</v>
      </c>
      <c r="AZ45" s="57">
        <v>-1.6901409975483186E-2</v>
      </c>
      <c r="BA45" s="2"/>
      <c r="BB45" s="2"/>
      <c r="BC45" s="27">
        <v>-9308.79072805139</v>
      </c>
      <c r="BD45" s="27">
        <v>-9315.5569373673025</v>
      </c>
      <c r="BE45" s="27">
        <v>-9488.5062738679753</v>
      </c>
      <c r="BF45" s="2"/>
      <c r="BG45" s="2"/>
      <c r="BH45" s="58">
        <v>-172.94933650067287</v>
      </c>
      <c r="BI45" s="59">
        <v>-1.8565646441054399E-2</v>
      </c>
      <c r="BJ45" s="2"/>
      <c r="BK45" s="2"/>
    </row>
    <row r="46" spans="1:63" x14ac:dyDescent="0.3">
      <c r="A46" s="1"/>
      <c r="B46" s="2"/>
      <c r="C46" s="2" t="s">
        <v>38</v>
      </c>
      <c r="D46" s="2" t="s">
        <v>40</v>
      </c>
      <c r="E46" s="2"/>
      <c r="F46" s="2"/>
      <c r="G46" s="2"/>
      <c r="H46" s="2"/>
      <c r="I46" s="2"/>
      <c r="J46" s="10">
        <v>-0.34668089694647103</v>
      </c>
      <c r="K46" s="10">
        <v>-0.32291167388619041</v>
      </c>
      <c r="L46" s="10">
        <v>-0.36099819037344982</v>
      </c>
      <c r="M46" s="10">
        <v>-0.3828535230874599</v>
      </c>
      <c r="N46" s="10">
        <v>-0.3310990648323231</v>
      </c>
      <c r="O46" s="10">
        <v>-0.35620603577337961</v>
      </c>
      <c r="P46" s="10">
        <v>-0.33448496151797102</v>
      </c>
      <c r="Q46" s="10">
        <v>-0.37905849413016074</v>
      </c>
      <c r="R46" s="10">
        <v>-0.34317081277915917</v>
      </c>
      <c r="S46" s="10">
        <v>-0.37407487000000006</v>
      </c>
      <c r="T46" s="10">
        <v>-0.45565591</v>
      </c>
      <c r="U46" s="10">
        <v>-0.29176776999999998</v>
      </c>
      <c r="V46" s="10">
        <v>-0.22216700000000003</v>
      </c>
      <c r="W46" s="10">
        <v>-0.174236</v>
      </c>
      <c r="X46" s="10">
        <v>-0.211835</v>
      </c>
      <c r="Y46" s="10">
        <v>-0.17458876000000001</v>
      </c>
      <c r="Z46" s="10">
        <v>-0.20134961000000001</v>
      </c>
      <c r="AA46" s="10">
        <v>-0.21105626</v>
      </c>
      <c r="AB46" s="10">
        <v>-0.22998640000000001</v>
      </c>
      <c r="AC46" s="10">
        <v>-0.23194951800000002</v>
      </c>
      <c r="AD46" s="10">
        <v>-0.23916140000000002</v>
      </c>
      <c r="AE46" s="10">
        <v>-0.27666537999999996</v>
      </c>
      <c r="AF46" s="10">
        <v>-0.33749857</v>
      </c>
      <c r="AG46" s="10">
        <v>-0.32297027</v>
      </c>
      <c r="AH46" s="10">
        <v>-0.2476959</v>
      </c>
      <c r="AI46" s="10">
        <v>-0.17128019999999999</v>
      </c>
      <c r="AJ46" s="10">
        <v>-0.1269612</v>
      </c>
      <c r="AK46" s="10">
        <v>-0.11378588000000001</v>
      </c>
      <c r="AL46" s="10">
        <v>-0.10946246</v>
      </c>
      <c r="AM46" s="10">
        <v>-0.11603158999999999</v>
      </c>
      <c r="AN46" s="2"/>
      <c r="AO46" s="2"/>
      <c r="AP46" s="54">
        <v>-6.5691299999999925E-3</v>
      </c>
      <c r="AQ46" s="55">
        <v>-6.0012628987143102E-2</v>
      </c>
      <c r="AR46" s="2"/>
      <c r="AS46" s="2"/>
      <c r="AT46" s="55">
        <v>-5.4622011680894866E-3</v>
      </c>
      <c r="AU46" s="55">
        <v>-5.1213568532593777E-3</v>
      </c>
      <c r="AV46" s="55">
        <v>-5.5706302900803669E-3</v>
      </c>
      <c r="AW46" s="2"/>
      <c r="AX46" s="2"/>
      <c r="AY46" s="56">
        <v>-4.4927343682098914E-4</v>
      </c>
      <c r="AZ46" s="57">
        <v>-8.7725469967018355E-2</v>
      </c>
      <c r="BA46" s="2"/>
      <c r="BB46" s="2"/>
      <c r="BC46" s="27">
        <v>-60.913211991434693</v>
      </c>
      <c r="BD46" s="27">
        <v>-58.101093418259019</v>
      </c>
      <c r="BE46" s="27">
        <v>-63.30146753955264</v>
      </c>
      <c r="BF46" s="2"/>
      <c r="BG46" s="2"/>
      <c r="BH46" s="58">
        <v>-5.2003741212936205</v>
      </c>
      <c r="BI46" s="59">
        <v>-8.9505615391040738E-2</v>
      </c>
      <c r="BJ46" s="2"/>
      <c r="BK46" s="2"/>
    </row>
    <row r="47" spans="1:63" x14ac:dyDescent="0.3">
      <c r="A47" s="1"/>
      <c r="B47" s="2"/>
      <c r="C47" s="2" t="s">
        <v>38</v>
      </c>
      <c r="D47" s="117" t="s">
        <v>41</v>
      </c>
      <c r="E47" s="117"/>
      <c r="F47" s="117"/>
      <c r="G47" s="117"/>
      <c r="H47" s="117"/>
      <c r="I47" s="117"/>
      <c r="J47" s="10">
        <v>-6.7388403871733976E-2</v>
      </c>
      <c r="K47" s="10">
        <v>-5.2268597184948931E-2</v>
      </c>
      <c r="L47" s="10">
        <v>-0.11667512666232206</v>
      </c>
      <c r="M47" s="10">
        <v>-0.13620728020002332</v>
      </c>
      <c r="N47" s="10">
        <v>-0.10871072440599627</v>
      </c>
      <c r="O47" s="10">
        <v>-8.7627013675565399E-2</v>
      </c>
      <c r="P47" s="10">
        <v>-8.0263170030232839E-2</v>
      </c>
      <c r="Q47" s="10">
        <v>-0.12162329497148117</v>
      </c>
      <c r="R47" s="10">
        <v>-0.11647208475746515</v>
      </c>
      <c r="S47" s="10">
        <v>-0.11987698000000002</v>
      </c>
      <c r="T47" s="10">
        <v>-0.20829614999999999</v>
      </c>
      <c r="U47" s="10">
        <v>-9.7514300000000012E-2</v>
      </c>
      <c r="V47" s="10">
        <v>-7.6426999999999995E-2</v>
      </c>
      <c r="W47" s="10">
        <v>-9.5813629999999997E-2</v>
      </c>
      <c r="X47" s="10">
        <v>-0.12595200000000001</v>
      </c>
      <c r="Y47" s="10">
        <v>-0.1500157</v>
      </c>
      <c r="Z47" s="10">
        <v>-0.2125686</v>
      </c>
      <c r="AA47" s="10">
        <v>-0.23862364999999999</v>
      </c>
      <c r="AB47" s="10">
        <v>-0.20937944999999999</v>
      </c>
      <c r="AC47" s="10">
        <v>-0.24564677400000001</v>
      </c>
      <c r="AD47" s="10">
        <v>-0.26428600000000002</v>
      </c>
      <c r="AE47" s="10">
        <v>-0.35693232000000003</v>
      </c>
      <c r="AF47" s="10">
        <v>-0.34863773000000003</v>
      </c>
      <c r="AG47" s="10">
        <v>-0.40940902000000001</v>
      </c>
      <c r="AH47" s="10">
        <v>-0.46460509999999999</v>
      </c>
      <c r="AI47" s="10">
        <v>-0.4747092</v>
      </c>
      <c r="AJ47" s="10">
        <v>-0.47181690000000004</v>
      </c>
      <c r="AK47" s="10">
        <v>-0.39302617000000001</v>
      </c>
      <c r="AL47" s="10">
        <v>-0.47624017999999996</v>
      </c>
      <c r="AM47" s="10">
        <v>-0.45042983000000003</v>
      </c>
      <c r="AN47" s="2"/>
      <c r="AO47" s="2"/>
      <c r="AP47" s="80">
        <v>2.5810349999999926E-2</v>
      </c>
      <c r="AQ47" s="82">
        <v>5.4196078121757654E-2</v>
      </c>
      <c r="AR47" s="2"/>
      <c r="AS47" s="2"/>
      <c r="AT47" s="82">
        <v>-1.8866910418619053E-2</v>
      </c>
      <c r="AU47" s="82">
        <v>-2.2281574063295121E-2</v>
      </c>
      <c r="AV47" s="82">
        <v>-2.1624956225746374E-2</v>
      </c>
      <c r="AW47" s="2"/>
      <c r="AX47" s="2"/>
      <c r="AY47" s="83">
        <v>6.5661783754874734E-4</v>
      </c>
      <c r="AZ47" s="84">
        <v>2.9469095660993132E-2</v>
      </c>
      <c r="BA47" s="2"/>
      <c r="BB47" s="2"/>
      <c r="BC47" s="85">
        <v>-210.39944860813705</v>
      </c>
      <c r="BD47" s="85">
        <v>-252.7814118895966</v>
      </c>
      <c r="BE47" s="85">
        <v>-245.73367703218767</v>
      </c>
      <c r="BF47" s="2"/>
      <c r="BG47" s="2"/>
      <c r="BH47" s="86">
        <v>7.0477348574089262</v>
      </c>
      <c r="BI47" s="87">
        <v>2.7880748053132388E-2</v>
      </c>
      <c r="BJ47" s="2"/>
      <c r="BK47" s="2"/>
    </row>
    <row r="48" spans="1:63" x14ac:dyDescent="0.3">
      <c r="A48" s="1"/>
      <c r="B48" s="2"/>
      <c r="C48" s="62"/>
      <c r="D48" s="62" t="s">
        <v>42</v>
      </c>
      <c r="E48" s="62"/>
      <c r="F48" s="62"/>
      <c r="G48" s="62"/>
      <c r="H48" s="62"/>
      <c r="I48" s="62"/>
      <c r="J48" s="72">
        <v>0.5808611136626235</v>
      </c>
      <c r="K48" s="72">
        <v>0.32897215666097407</v>
      </c>
      <c r="L48" s="72">
        <v>0.66866324357778706</v>
      </c>
      <c r="M48" s="72">
        <v>0.3837164462980161</v>
      </c>
      <c r="N48" s="72">
        <v>0.56640339456137501</v>
      </c>
      <c r="O48" s="72">
        <v>0.86369939291167619</v>
      </c>
      <c r="P48" s="72">
        <v>0.83557650006273654</v>
      </c>
      <c r="Q48" s="72">
        <v>0.72340451302800901</v>
      </c>
      <c r="R48" s="72">
        <v>0.72514176597182611</v>
      </c>
      <c r="S48" s="72">
        <v>0.15721861000000115</v>
      </c>
      <c r="T48" s="72">
        <v>-1.9918879999999001E-2</v>
      </c>
      <c r="U48" s="72">
        <v>0.58727505000000069</v>
      </c>
      <c r="V48" s="72">
        <v>0.65023293469472732</v>
      </c>
      <c r="W48" s="72">
        <v>0.64140974000000106</v>
      </c>
      <c r="X48" s="72">
        <v>1.4847345016892217</v>
      </c>
      <c r="Y48" s="72">
        <v>1.3220483099999993</v>
      </c>
      <c r="Z48" s="72">
        <v>1.0471226636000017</v>
      </c>
      <c r="AA48" s="72">
        <v>0.65591058999999818</v>
      </c>
      <c r="AB48" s="72">
        <v>1.1649745400000009</v>
      </c>
      <c r="AC48" s="72">
        <v>1.7628369770000005</v>
      </c>
      <c r="AD48" s="72">
        <v>1.6698137999999989</v>
      </c>
      <c r="AE48" s="72">
        <v>1.71992166</v>
      </c>
      <c r="AF48" s="72">
        <v>1.4610856500000022</v>
      </c>
      <c r="AG48" s="72">
        <v>1.5706228399999995</v>
      </c>
      <c r="AH48" s="72">
        <v>1.2396792999999988</v>
      </c>
      <c r="AI48" s="72">
        <v>1.2241624000000022</v>
      </c>
      <c r="AJ48" s="72">
        <v>1.3478503999999956</v>
      </c>
      <c r="AK48" s="72">
        <v>1.2776186100000018</v>
      </c>
      <c r="AL48" s="72">
        <v>1.5230469999999992</v>
      </c>
      <c r="AM48" s="72">
        <v>1.1717279600000015</v>
      </c>
      <c r="AN48" s="2"/>
      <c r="AO48" s="2"/>
      <c r="AP48" s="73">
        <v>-0.3513190399999977</v>
      </c>
      <c r="AQ48" s="74">
        <v>-0.23066854798308778</v>
      </c>
      <c r="AR48" s="2"/>
      <c r="AS48" s="2"/>
      <c r="AT48" s="74">
        <v>6.1331070814013795E-2</v>
      </c>
      <c r="AU48" s="74">
        <v>7.1257919758848209E-2</v>
      </c>
      <c r="AV48" s="74">
        <v>5.6254191343151343E-2</v>
      </c>
      <c r="AW48" s="2"/>
      <c r="AX48" s="2"/>
      <c r="AY48" s="75">
        <v>-1.5003728415696867E-2</v>
      </c>
      <c r="AZ48" s="76">
        <v>-0.21055524026624184</v>
      </c>
      <c r="BA48" s="2"/>
      <c r="BB48" s="2"/>
      <c r="BC48" s="77">
        <v>683.95000535331997</v>
      </c>
      <c r="BD48" s="77">
        <v>808.41135881103992</v>
      </c>
      <c r="BE48" s="77">
        <v>639.24056737588728</v>
      </c>
      <c r="BF48" s="2"/>
      <c r="BG48" s="2"/>
      <c r="BH48" s="78">
        <v>-169.17079143515264</v>
      </c>
      <c r="BI48" s="79">
        <v>-0.20926325390078424</v>
      </c>
      <c r="BJ48" s="2"/>
      <c r="BK48" s="2"/>
    </row>
    <row r="49" spans="1:63" x14ac:dyDescent="0.3">
      <c r="A49" s="1"/>
      <c r="B49" s="2"/>
      <c r="C49" s="62"/>
      <c r="D49" s="118" t="s">
        <v>43</v>
      </c>
      <c r="E49" s="62"/>
      <c r="F49" s="62"/>
      <c r="G49" s="62"/>
      <c r="H49" s="62"/>
      <c r="I49" s="62"/>
      <c r="J49" s="683">
        <v>5.2322373119279439E-2</v>
      </c>
      <c r="K49" s="683">
        <v>3.8617672682272716E-2</v>
      </c>
      <c r="L49" s="683">
        <v>5.314266531770994E-2</v>
      </c>
      <c r="M49" s="683">
        <v>3.1082340367246775E-2</v>
      </c>
      <c r="N49" s="683">
        <v>5.2166378579208236E-2</v>
      </c>
      <c r="O49" s="683">
        <v>7.9677788476196929E-2</v>
      </c>
      <c r="P49" s="683">
        <v>7.314867182420455E-2</v>
      </c>
      <c r="Q49" s="683">
        <v>5.5020024734313944E-2</v>
      </c>
      <c r="R49" s="683">
        <v>5.8441718567961792E-2</v>
      </c>
      <c r="S49" s="683">
        <v>1.1615412402236486E-2</v>
      </c>
      <c r="T49" s="683">
        <v>-1.2511955800442384E-3</v>
      </c>
      <c r="U49" s="683">
        <v>5.4929529308527021E-2</v>
      </c>
      <c r="V49" s="683">
        <v>6.7120854160758067E-2</v>
      </c>
      <c r="W49" s="683">
        <v>6.9782592110700897E-2</v>
      </c>
      <c r="X49" s="683">
        <v>0.12630412670882857</v>
      </c>
      <c r="Y49" s="683">
        <v>0.10985684440371773</v>
      </c>
      <c r="Z49" s="683">
        <v>7.6616692337508938E-2</v>
      </c>
      <c r="AA49" s="683">
        <v>4.6342406511900594E-2</v>
      </c>
      <c r="AB49" s="683">
        <v>7.0438812020776495E-2</v>
      </c>
      <c r="AC49" s="683">
        <v>0.10421203021892579</v>
      </c>
      <c r="AD49" s="683">
        <v>9.5811473497249444E-2</v>
      </c>
      <c r="AE49" s="683">
        <v>8.7210373422342863E-2</v>
      </c>
      <c r="AF49" s="683">
        <v>7.6690627662395913E-2</v>
      </c>
      <c r="AG49" s="683">
        <v>7.7154196667272454E-2</v>
      </c>
      <c r="AH49" s="683">
        <v>5.856520643316248E-2</v>
      </c>
      <c r="AI49" s="683">
        <v>6.0628963343386487E-2</v>
      </c>
      <c r="AJ49" s="683">
        <v>6.5624978790018787E-2</v>
      </c>
      <c r="AK49" s="683">
        <v>6.6635468376737728E-2</v>
      </c>
      <c r="AL49" s="683">
        <v>7.7472248927210413E-2</v>
      </c>
      <c r="AM49" s="683">
        <v>6.1248818672715866E-2</v>
      </c>
      <c r="AN49" s="2"/>
      <c r="AO49" s="2"/>
      <c r="AP49" s="73"/>
      <c r="AQ49" s="74"/>
      <c r="AR49" s="2"/>
      <c r="AS49" s="2"/>
      <c r="AT49" s="74"/>
      <c r="AU49" s="74"/>
      <c r="AV49" s="74"/>
      <c r="AW49" s="2"/>
      <c r="AX49" s="2"/>
      <c r="AY49" s="75"/>
      <c r="AZ49" s="76"/>
      <c r="BA49" s="2"/>
      <c r="BB49" s="2"/>
      <c r="BC49" s="77"/>
      <c r="BD49" s="77"/>
      <c r="BE49" s="77"/>
      <c r="BF49" s="2"/>
      <c r="BG49" s="2"/>
      <c r="BH49" s="78"/>
      <c r="BI49" s="79"/>
      <c r="BJ49" s="2"/>
      <c r="BK49" s="2"/>
    </row>
    <row r="50" spans="1:63" x14ac:dyDescent="0.3">
      <c r="A50" s="1"/>
      <c r="B50" s="2"/>
      <c r="C50" s="2" t="s">
        <v>38</v>
      </c>
      <c r="D50" s="2" t="s">
        <v>44</v>
      </c>
      <c r="E50" s="117"/>
      <c r="F50" s="117"/>
      <c r="G50" s="117"/>
      <c r="H50" s="117"/>
      <c r="I50" s="117"/>
      <c r="J50" s="119">
        <v>-2.8128668293179504E-2</v>
      </c>
      <c r="K50" s="119">
        <v>-2.1332167110476339E-2</v>
      </c>
      <c r="L50" s="119">
        <v>-2.8314801798345189E-2</v>
      </c>
      <c r="M50" s="119">
        <v>-4.4554735807473433E-2</v>
      </c>
      <c r="N50" s="119">
        <v>-4.3139466057793591E-2</v>
      </c>
      <c r="O50" s="119">
        <v>-4.7051933384758063E-3</v>
      </c>
      <c r="P50" s="119">
        <v>-3.4154678209689759E-2</v>
      </c>
      <c r="Q50" s="119">
        <v>-3.3032331711387572E-2</v>
      </c>
      <c r="R50" s="119">
        <v>-2.3981641830259914E-2</v>
      </c>
      <c r="S50" s="119">
        <v>-4.5843229999999999E-2</v>
      </c>
      <c r="T50" s="119">
        <v>-3.7159269999999994E-2</v>
      </c>
      <c r="U50" s="119">
        <v>-3.0406080000000002E-2</v>
      </c>
      <c r="V50" s="119">
        <v>-2.8094999999999998E-2</v>
      </c>
      <c r="W50" s="119">
        <v>-4.0523999999999998E-2</v>
      </c>
      <c r="X50" s="119">
        <v>-5.3616999999999998E-2</v>
      </c>
      <c r="Y50" s="119">
        <v>-4.169697E-2</v>
      </c>
      <c r="Z50" s="119">
        <v>-4.9879699999999999E-2</v>
      </c>
      <c r="AA50" s="119">
        <v>-4.5822010000000003E-2</v>
      </c>
      <c r="AB50" s="119">
        <v>-4.2543980000000002E-2</v>
      </c>
      <c r="AC50" s="119">
        <v>-0.17936135</v>
      </c>
      <c r="AD50" s="119">
        <v>-0.1432098</v>
      </c>
      <c r="AE50" s="119">
        <v>-0.14685118</v>
      </c>
      <c r="AF50" s="119">
        <v>-0.11823746</v>
      </c>
      <c r="AG50" s="119">
        <v>-0.12307905</v>
      </c>
      <c r="AH50" s="119">
        <v>-0.14422839999999998</v>
      </c>
      <c r="AI50" s="119">
        <v>-8.5603000000000012E-2</v>
      </c>
      <c r="AJ50" s="119">
        <v>-0.15206939999999999</v>
      </c>
      <c r="AK50" s="119">
        <v>-0.18402308000000001</v>
      </c>
      <c r="AL50" s="119">
        <v>-5.742912E-2</v>
      </c>
      <c r="AM50" s="119">
        <v>5.878448E-2</v>
      </c>
      <c r="AN50" s="2"/>
      <c r="AO50" s="2"/>
      <c r="AP50" s="80">
        <v>0.1162136</v>
      </c>
      <c r="AQ50" s="82">
        <v>2.0236005705816145</v>
      </c>
      <c r="AR50" s="2"/>
      <c r="AS50" s="2"/>
      <c r="AT50" s="82">
        <v>-8.8338823985139904E-3</v>
      </c>
      <c r="AU50" s="82">
        <v>-2.6869030468404894E-3</v>
      </c>
      <c r="AV50" s="82">
        <v>2.8222194048588283E-3</v>
      </c>
      <c r="AW50" s="2"/>
      <c r="AX50" s="2"/>
      <c r="AY50" s="83">
        <v>5.5091224516993177E-3</v>
      </c>
      <c r="AZ50" s="84">
        <v>2.0503614591443693</v>
      </c>
      <c r="BA50" s="2"/>
      <c r="BB50" s="2"/>
      <c r="BC50" s="85">
        <v>-98.513426124196997</v>
      </c>
      <c r="BD50" s="85">
        <v>-30.482547770700634</v>
      </c>
      <c r="BE50" s="85">
        <v>32.070092744135295</v>
      </c>
      <c r="BF50" s="2"/>
      <c r="BG50" s="2"/>
      <c r="BH50" s="86">
        <v>62.552640514835929</v>
      </c>
      <c r="BI50" s="87">
        <v>2.052080455524147</v>
      </c>
      <c r="BJ50" s="2"/>
      <c r="BK50" s="2"/>
    </row>
    <row r="51" spans="1:63" x14ac:dyDescent="0.3">
      <c r="A51" s="1"/>
      <c r="B51" s="2"/>
      <c r="C51" s="2"/>
      <c r="D51" s="2"/>
      <c r="E51" s="81" t="s">
        <v>45</v>
      </c>
      <c r="F51" s="81"/>
      <c r="G51" s="81"/>
      <c r="H51" s="81"/>
      <c r="I51" s="81"/>
      <c r="J51" s="10">
        <v>-7.0173199999999996E-3</v>
      </c>
      <c r="K51" s="10">
        <v>-6.1058900000000001E-3</v>
      </c>
      <c r="L51" s="10">
        <v>-7.9535000000000005E-3</v>
      </c>
      <c r="M51" s="10">
        <v>-1.4087829999999999E-2</v>
      </c>
      <c r="N51" s="10">
        <v>-1.380288E-2</v>
      </c>
      <c r="O51" s="10">
        <v>2.7980979999999999E-2</v>
      </c>
      <c r="P51" s="10">
        <v>1.2313714621691374E-4</v>
      </c>
      <c r="Q51" s="10">
        <v>-1.35E-4</v>
      </c>
      <c r="R51" s="10">
        <v>-1.6100000000000001E-3</v>
      </c>
      <c r="S51" s="10">
        <v>-6.7299999999999999E-4</v>
      </c>
      <c r="T51" s="10">
        <v>-8.3900000000000001E-4</v>
      </c>
      <c r="U51" s="10">
        <v>-9.6588000000000002E-4</v>
      </c>
      <c r="V51" s="10">
        <v>0</v>
      </c>
      <c r="W51" s="10">
        <v>-2.4420000000000002E-3</v>
      </c>
      <c r="X51" s="10">
        <v>-3.7000000000000002E-3</v>
      </c>
      <c r="Y51" s="10">
        <v>-3.0523999999999998E-3</v>
      </c>
      <c r="Z51" s="10">
        <v>-1.21217E-3</v>
      </c>
      <c r="AA51" s="10">
        <v>-5.3200000000000003E-4</v>
      </c>
      <c r="AB51" s="10">
        <v>0</v>
      </c>
      <c r="AC51" s="10">
        <v>-5.3932701E-2</v>
      </c>
      <c r="AD51" s="10">
        <v>-4.5883E-3</v>
      </c>
      <c r="AE51" s="10">
        <v>-1.8188900000000001E-3</v>
      </c>
      <c r="AF51" s="10">
        <v>-9.7073999999999999E-4</v>
      </c>
      <c r="AG51" s="10">
        <v>-3.1090499999999999E-3</v>
      </c>
      <c r="AH51" s="10">
        <v>-2.9683000000000001E-3</v>
      </c>
      <c r="AI51" s="10">
        <v>-2.7829999999999999E-3</v>
      </c>
      <c r="AJ51" s="10">
        <v>-5.7441999999999997E-3</v>
      </c>
      <c r="AK51" s="10">
        <v>-7.4509299999999997E-3</v>
      </c>
      <c r="AL51" s="10">
        <v>-3.11415E-3</v>
      </c>
      <c r="AM51" s="10">
        <v>-2.4401900000000001E-3</v>
      </c>
      <c r="AN51" s="2"/>
      <c r="AO51" s="2"/>
      <c r="AP51" s="80">
        <v>6.7395999999999992E-4</v>
      </c>
      <c r="AQ51" s="82">
        <v>0.21641860539794164</v>
      </c>
      <c r="AR51" s="2"/>
      <c r="AS51" s="2"/>
      <c r="AT51" s="82">
        <v>-3.5767600118180739E-4</v>
      </c>
      <c r="AU51" s="82">
        <v>-1.456999362573954E-4</v>
      </c>
      <c r="AV51" s="82">
        <v>-1.1715254722917451E-4</v>
      </c>
      <c r="AW51" s="2"/>
      <c r="AX51" s="2"/>
      <c r="AY51" s="83">
        <v>2.8547389028220888E-5</v>
      </c>
      <c r="AZ51" s="84">
        <v>0.19593274891890619</v>
      </c>
      <c r="BA51" s="2"/>
      <c r="BB51" s="2"/>
      <c r="BC51" s="85">
        <v>-3.9887205567451813</v>
      </c>
      <c r="BD51" s="85">
        <v>-1.6529458598726114</v>
      </c>
      <c r="BE51" s="85">
        <v>-1.3312547735951992</v>
      </c>
      <c r="BF51" s="2"/>
      <c r="BG51" s="2"/>
      <c r="BH51" s="86">
        <v>0.32169108627741227</v>
      </c>
      <c r="BI51" s="87">
        <v>0.19461683173470923</v>
      </c>
      <c r="BJ51" s="2"/>
      <c r="BK51" s="2"/>
    </row>
    <row r="52" spans="1:63" x14ac:dyDescent="0.3">
      <c r="A52" s="1"/>
      <c r="B52" s="2"/>
      <c r="C52" s="1"/>
      <c r="D52" s="1"/>
      <c r="E52" s="81" t="s">
        <v>46</v>
      </c>
      <c r="F52" s="81"/>
      <c r="G52" s="81"/>
      <c r="H52" s="81"/>
      <c r="I52" s="81"/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2"/>
      <c r="AO52" s="2"/>
      <c r="AP52" s="80">
        <v>0</v>
      </c>
      <c r="AQ52" s="82">
        <v>0</v>
      </c>
      <c r="AR52" s="2"/>
      <c r="AS52" s="2"/>
      <c r="AT52" s="82">
        <v>0</v>
      </c>
      <c r="AU52" s="82">
        <v>0</v>
      </c>
      <c r="AV52" s="82">
        <v>0</v>
      </c>
      <c r="AW52" s="2"/>
      <c r="AX52" s="2"/>
      <c r="AY52" s="83">
        <v>0</v>
      </c>
      <c r="AZ52" s="84">
        <v>0</v>
      </c>
      <c r="BA52" s="2"/>
      <c r="BB52" s="2"/>
      <c r="BC52" s="85">
        <v>0</v>
      </c>
      <c r="BD52" s="85">
        <v>0</v>
      </c>
      <c r="BE52" s="85">
        <v>0</v>
      </c>
      <c r="BF52" s="2"/>
      <c r="BG52" s="2"/>
      <c r="BH52" s="86">
        <v>0</v>
      </c>
      <c r="BI52" s="87">
        <v>0</v>
      </c>
      <c r="BJ52" s="2"/>
      <c r="BK52" s="2"/>
    </row>
    <row r="53" spans="1:63" x14ac:dyDescent="0.3">
      <c r="A53" s="1"/>
      <c r="B53" s="2"/>
      <c r="C53" s="1"/>
      <c r="D53" s="1"/>
      <c r="E53" s="88" t="s">
        <v>47</v>
      </c>
      <c r="F53" s="81"/>
      <c r="G53" s="81"/>
      <c r="H53" s="81"/>
      <c r="I53" s="81"/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2"/>
      <c r="AO53" s="2"/>
      <c r="AP53" s="80">
        <v>0</v>
      </c>
      <c r="AQ53" s="82">
        <v>0</v>
      </c>
      <c r="AR53" s="2"/>
      <c r="AS53" s="2"/>
      <c r="AT53" s="82">
        <v>0</v>
      </c>
      <c r="AU53" s="82">
        <v>0</v>
      </c>
      <c r="AV53" s="82">
        <v>0</v>
      </c>
      <c r="AW53" s="2"/>
      <c r="AX53" s="2"/>
      <c r="AY53" s="83">
        <v>0</v>
      </c>
      <c r="AZ53" s="84">
        <v>0</v>
      </c>
      <c r="BA53" s="2"/>
      <c r="BB53" s="2"/>
      <c r="BC53" s="85">
        <v>0</v>
      </c>
      <c r="BD53" s="85">
        <v>0</v>
      </c>
      <c r="BE53" s="85">
        <v>0</v>
      </c>
      <c r="BF53" s="2"/>
      <c r="BG53" s="2"/>
      <c r="BH53" s="86">
        <v>0</v>
      </c>
      <c r="BI53" s="87">
        <v>0</v>
      </c>
      <c r="BJ53" s="2"/>
      <c r="BK53" s="2"/>
    </row>
    <row r="54" spans="1:63" x14ac:dyDescent="0.3">
      <c r="A54" s="1"/>
      <c r="B54" s="2"/>
      <c r="C54" s="1"/>
      <c r="D54" s="1"/>
      <c r="E54" s="30" t="s">
        <v>48</v>
      </c>
      <c r="F54" s="1"/>
      <c r="G54" s="1"/>
      <c r="H54" s="1"/>
      <c r="I54" s="1"/>
      <c r="J54" s="10">
        <v>-1.2393999999999999E-2</v>
      </c>
      <c r="K54" s="10">
        <v>-1.1854999999999999E-2</v>
      </c>
      <c r="L54" s="10">
        <v>-1.2279999999999999E-2</v>
      </c>
      <c r="M54" s="10">
        <v>-1.0929184428625794E-2</v>
      </c>
      <c r="N54" s="10">
        <v>-1.2940870747160797E-2</v>
      </c>
      <c r="O54" s="10">
        <v>-1.0092752731215317E-2</v>
      </c>
      <c r="P54" s="10">
        <v>-9.572373896126524E-3</v>
      </c>
      <c r="Q54" s="10">
        <v>-9.3215377889521722E-3</v>
      </c>
      <c r="R54" s="10">
        <v>-5.9099900000000004E-3</v>
      </c>
      <c r="S54" s="10">
        <v>-6.1956100000000007E-3</v>
      </c>
      <c r="T54" s="10">
        <v>-3.7448999999999994E-3</v>
      </c>
      <c r="U54" s="10">
        <v>-9.2580000000000006E-3</v>
      </c>
      <c r="V54" s="10">
        <v>-5.254E-3</v>
      </c>
      <c r="W54" s="10">
        <v>-5.7549999999999997E-3</v>
      </c>
      <c r="X54" s="10">
        <v>-6.045E-3</v>
      </c>
      <c r="Y54" s="10">
        <v>-6.79249E-3</v>
      </c>
      <c r="Z54" s="10">
        <v>-9.5487999999999996E-3</v>
      </c>
      <c r="AA54" s="10">
        <v>-5.7970700000000005E-3</v>
      </c>
      <c r="AB54" s="10">
        <v>-5.5317000000000005E-3</v>
      </c>
      <c r="AC54" s="10">
        <v>-8.4311020000000011E-3</v>
      </c>
      <c r="AD54" s="10">
        <v>-1.27037E-2</v>
      </c>
      <c r="AE54" s="10">
        <v>-1.7911E-2</v>
      </c>
      <c r="AF54" s="10">
        <v>-1.2074E-2</v>
      </c>
      <c r="AG54" s="10">
        <v>-8.261000000000001E-3</v>
      </c>
      <c r="AH54" s="10">
        <v>-1.9429999999999999E-2</v>
      </c>
      <c r="AI54" s="10">
        <v>-1.985E-2</v>
      </c>
      <c r="AJ54" s="10">
        <v>-1.8319999999999999E-2</v>
      </c>
      <c r="AK54" s="10">
        <v>-2.0965000000000001E-2</v>
      </c>
      <c r="AL54" s="10">
        <v>-2.0569E-2</v>
      </c>
      <c r="AM54" s="10">
        <v>-1.5439999999999999E-2</v>
      </c>
      <c r="AN54" s="2"/>
      <c r="AO54" s="2"/>
      <c r="AP54" s="54">
        <v>5.1290000000000016E-3</v>
      </c>
      <c r="AQ54" s="55">
        <v>0.24935582672954454</v>
      </c>
      <c r="AR54" s="2"/>
      <c r="AS54" s="2"/>
      <c r="AT54" s="55">
        <v>-1.0064082422968131E-3</v>
      </c>
      <c r="AU54" s="55">
        <v>-9.6234991534716247E-4</v>
      </c>
      <c r="AV54" s="55">
        <v>-7.4126823289106755E-4</v>
      </c>
      <c r="AW54" s="2"/>
      <c r="AX54" s="2"/>
      <c r="AY54" s="56">
        <v>2.2108168245609492E-4</v>
      </c>
      <c r="AZ54" s="57">
        <v>0.22973107695067538</v>
      </c>
      <c r="BA54" s="2"/>
      <c r="BB54" s="2"/>
      <c r="BC54" s="27">
        <v>-11.223233404710921</v>
      </c>
      <c r="BD54" s="27">
        <v>-10.917728237791932</v>
      </c>
      <c r="BE54" s="27">
        <v>-8.4233496999454438</v>
      </c>
      <c r="BF54" s="2"/>
      <c r="BG54" s="2"/>
      <c r="BH54" s="58">
        <v>2.4943785378464884</v>
      </c>
      <c r="BI54" s="59">
        <v>0.228470473299761</v>
      </c>
      <c r="BJ54" s="2"/>
      <c r="BK54" s="2"/>
    </row>
    <row r="55" spans="1:63" x14ac:dyDescent="0.3">
      <c r="A55" s="1"/>
      <c r="B55" s="2"/>
      <c r="C55" s="1"/>
      <c r="D55" s="1"/>
      <c r="E55" s="30" t="s">
        <v>49</v>
      </c>
      <c r="F55" s="1"/>
      <c r="G55" s="1"/>
      <c r="H55" s="1"/>
      <c r="I55" s="1"/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2"/>
      <c r="AO55" s="2"/>
      <c r="AP55" s="54">
        <v>0</v>
      </c>
      <c r="AQ55" s="55">
        <v>0</v>
      </c>
      <c r="AR55" s="2"/>
      <c r="AS55" s="2"/>
      <c r="AT55" s="55">
        <v>0</v>
      </c>
      <c r="AU55" s="55">
        <v>0</v>
      </c>
      <c r="AV55" s="55">
        <v>0</v>
      </c>
      <c r="AW55" s="2"/>
      <c r="AX55" s="2"/>
      <c r="AY55" s="56">
        <v>0</v>
      </c>
      <c r="AZ55" s="57">
        <v>0</v>
      </c>
      <c r="BA55" s="2"/>
      <c r="BB55" s="2"/>
      <c r="BC55" s="27">
        <v>0</v>
      </c>
      <c r="BD55" s="27">
        <v>0</v>
      </c>
      <c r="BE55" s="27">
        <v>0</v>
      </c>
      <c r="BF55" s="2"/>
      <c r="BG55" s="2"/>
      <c r="BH55" s="58">
        <v>0</v>
      </c>
      <c r="BI55" s="59">
        <v>0</v>
      </c>
      <c r="BJ55" s="2"/>
      <c r="BK55" s="2"/>
    </row>
    <row r="56" spans="1:63" x14ac:dyDescent="0.3">
      <c r="A56" s="1"/>
      <c r="B56" s="2"/>
      <c r="C56" s="1"/>
      <c r="D56" s="1"/>
      <c r="E56" s="30" t="s">
        <v>50</v>
      </c>
      <c r="F56" s="60"/>
      <c r="G56" s="2"/>
      <c r="H56" s="2"/>
      <c r="I56" s="2"/>
      <c r="J56" s="10">
        <v>-4.2750000000000002E-3</v>
      </c>
      <c r="K56" s="10">
        <v>-2.0439999999999998E-3</v>
      </c>
      <c r="L56" s="10">
        <v>-4.4159999999999998E-3</v>
      </c>
      <c r="M56" s="10">
        <v>-1.172078E-2</v>
      </c>
      <c r="N56" s="10">
        <v>-6.9165399999999997E-3</v>
      </c>
      <c r="O56" s="10">
        <v>-1.3609429999999999E-2</v>
      </c>
      <c r="P56" s="10">
        <v>-1.6041389999999999E-2</v>
      </c>
      <c r="Q56" s="10">
        <v>-1.3758260000000001E-2</v>
      </c>
      <c r="R56" s="10">
        <v>-5.8572800000000003E-3</v>
      </c>
      <c r="S56" s="10">
        <v>-1.7163959999999999E-2</v>
      </c>
      <c r="T56" s="10">
        <v>-1.412153E-2</v>
      </c>
      <c r="U56" s="10">
        <v>-1.511966E-2</v>
      </c>
      <c r="V56" s="10">
        <v>-2.1850999999999999E-2</v>
      </c>
      <c r="W56" s="10">
        <v>-2.8653999999999999E-2</v>
      </c>
      <c r="X56" s="10">
        <v>-3.8295000000000003E-2</v>
      </c>
      <c r="Y56" s="10">
        <v>-2.9297179999999999E-2</v>
      </c>
      <c r="Z56" s="10">
        <v>-3.2761449999999998E-2</v>
      </c>
      <c r="AA56" s="10">
        <v>-3.6176940000000005E-2</v>
      </c>
      <c r="AB56" s="10">
        <v>-3.0108070000000001E-2</v>
      </c>
      <c r="AC56" s="10">
        <v>-0.112407547</v>
      </c>
      <c r="AD56" s="10">
        <v>-0.1100525</v>
      </c>
      <c r="AE56" s="10">
        <v>-0.1192117</v>
      </c>
      <c r="AF56" s="10">
        <v>-9.9109219999999998E-2</v>
      </c>
      <c r="AG56" s="10">
        <v>-0.10371654999999999</v>
      </c>
      <c r="AH56" s="10">
        <v>-9.5959299999999997E-2</v>
      </c>
      <c r="AI56" s="10">
        <v>-4.0571900000000001E-2</v>
      </c>
      <c r="AJ56" s="10">
        <v>-8.9191699999999999E-2</v>
      </c>
      <c r="AK56" s="10">
        <v>-9.3199900000000002E-2</v>
      </c>
      <c r="AL56" s="10">
        <v>-1.32409E-3</v>
      </c>
      <c r="AM56" s="10">
        <v>0.11082819999999999</v>
      </c>
      <c r="AN56" s="2"/>
      <c r="AO56" s="2"/>
      <c r="AP56" s="54">
        <v>0.11215228999999999</v>
      </c>
      <c r="AQ56" s="55">
        <v>84.701410024998296</v>
      </c>
      <c r="AR56" s="2"/>
      <c r="AS56" s="2"/>
      <c r="AT56" s="55">
        <v>-4.4739874810989146E-3</v>
      </c>
      <c r="AU56" s="55">
        <v>-6.194943358510498E-5</v>
      </c>
      <c r="AV56" s="55">
        <v>5.3208176145400137E-3</v>
      </c>
      <c r="AW56" s="2"/>
      <c r="AX56" s="2"/>
      <c r="AY56" s="56">
        <v>5.3827670481251186E-3</v>
      </c>
      <c r="AZ56" s="57">
        <v>86.889689487319899</v>
      </c>
      <c r="BA56" s="2"/>
      <c r="BB56" s="2"/>
      <c r="BC56" s="27">
        <v>-49.892880085653104</v>
      </c>
      <c r="BD56" s="27">
        <v>-0.70280785562632697</v>
      </c>
      <c r="BE56" s="27">
        <v>60.462738679759951</v>
      </c>
      <c r="BF56" s="2"/>
      <c r="BG56" s="2"/>
      <c r="BH56" s="58">
        <v>61.165546535386277</v>
      </c>
      <c r="BI56" s="59">
        <v>87.030254493778926</v>
      </c>
      <c r="BJ56" s="2"/>
      <c r="BK56" s="2"/>
    </row>
    <row r="57" spans="1:63" x14ac:dyDescent="0.3">
      <c r="A57" s="1"/>
      <c r="B57" s="2"/>
      <c r="C57" s="1"/>
      <c r="D57" s="1"/>
      <c r="E57" s="30" t="s">
        <v>51</v>
      </c>
      <c r="F57" s="2"/>
      <c r="G57" s="2"/>
      <c r="H57" s="60"/>
      <c r="I57" s="60"/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2"/>
      <c r="AO57" s="2"/>
      <c r="AP57" s="54">
        <v>0</v>
      </c>
      <c r="AQ57" s="55">
        <v>0</v>
      </c>
      <c r="AR57" s="2"/>
      <c r="AS57" s="2"/>
      <c r="AT57" s="55">
        <v>0</v>
      </c>
      <c r="AU57" s="55">
        <v>0</v>
      </c>
      <c r="AV57" s="55">
        <v>0</v>
      </c>
      <c r="AW57" s="2"/>
      <c r="AX57" s="2"/>
      <c r="AY57" s="56">
        <v>0</v>
      </c>
      <c r="AZ57" s="57">
        <v>0</v>
      </c>
      <c r="BA57" s="2"/>
      <c r="BB57" s="2"/>
      <c r="BC57" s="27">
        <v>0</v>
      </c>
      <c r="BD57" s="27">
        <v>0</v>
      </c>
      <c r="BE57" s="27">
        <v>0</v>
      </c>
      <c r="BF57" s="2"/>
      <c r="BG57" s="2"/>
      <c r="BH57" s="58">
        <v>0</v>
      </c>
      <c r="BI57" s="59">
        <v>0</v>
      </c>
      <c r="BJ57" s="2"/>
      <c r="BK57" s="2"/>
    </row>
    <row r="58" spans="1:63" x14ac:dyDescent="0.3">
      <c r="A58" s="1"/>
      <c r="B58" s="2"/>
      <c r="C58" s="1"/>
      <c r="D58" s="1"/>
      <c r="E58" s="1" t="s">
        <v>52</v>
      </c>
      <c r="F58" s="30"/>
      <c r="G58" s="1"/>
      <c r="H58" s="1"/>
      <c r="I58" s="1"/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2"/>
      <c r="AO58" s="2"/>
      <c r="AP58" s="54">
        <v>0</v>
      </c>
      <c r="AQ58" s="55">
        <v>0</v>
      </c>
      <c r="AR58" s="2"/>
      <c r="AS58" s="2"/>
      <c r="AT58" s="55">
        <v>0</v>
      </c>
      <c r="AU58" s="55">
        <v>0</v>
      </c>
      <c r="AV58" s="55">
        <v>0</v>
      </c>
      <c r="AW58" s="2"/>
      <c r="AX58" s="2"/>
      <c r="AY58" s="56">
        <v>0</v>
      </c>
      <c r="AZ58" s="57">
        <v>0</v>
      </c>
      <c r="BA58" s="2"/>
      <c r="BB58" s="2"/>
      <c r="BC58" s="27">
        <v>0</v>
      </c>
      <c r="BD58" s="27">
        <v>0</v>
      </c>
      <c r="BE58" s="27">
        <v>0</v>
      </c>
      <c r="BF58" s="2"/>
      <c r="BG58" s="2"/>
      <c r="BH58" s="58">
        <v>0</v>
      </c>
      <c r="BI58" s="59">
        <v>0</v>
      </c>
      <c r="BJ58" s="2"/>
      <c r="BK58" s="2"/>
    </row>
    <row r="59" spans="1:63" x14ac:dyDescent="0.3">
      <c r="A59" s="120"/>
      <c r="B59" s="121"/>
      <c r="C59" s="1"/>
      <c r="D59" s="1"/>
      <c r="E59" s="88" t="s">
        <v>32</v>
      </c>
      <c r="F59" s="2"/>
      <c r="G59" s="2"/>
      <c r="H59" s="60"/>
      <c r="I59" s="60"/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2"/>
      <c r="AO59" s="2"/>
      <c r="AP59" s="54">
        <v>0</v>
      </c>
      <c r="AQ59" s="55">
        <v>0</v>
      </c>
      <c r="AR59" s="2"/>
      <c r="AS59" s="2"/>
      <c r="AT59" s="55">
        <v>0</v>
      </c>
      <c r="AU59" s="55">
        <v>0</v>
      </c>
      <c r="AV59" s="55">
        <v>0</v>
      </c>
      <c r="AW59" s="2"/>
      <c r="AX59" s="2"/>
      <c r="AY59" s="56">
        <v>0</v>
      </c>
      <c r="AZ59" s="57">
        <v>0</v>
      </c>
      <c r="BA59" s="2"/>
      <c r="BB59" s="2"/>
      <c r="BC59" s="27">
        <v>0</v>
      </c>
      <c r="BD59" s="27">
        <v>0</v>
      </c>
      <c r="BE59" s="27">
        <v>0</v>
      </c>
      <c r="BF59" s="2"/>
      <c r="BG59" s="2"/>
      <c r="BH59" s="58">
        <v>0</v>
      </c>
      <c r="BI59" s="59">
        <v>0</v>
      </c>
      <c r="BJ59" s="2"/>
      <c r="BK59" s="2"/>
    </row>
    <row r="60" spans="1:63" x14ac:dyDescent="0.3">
      <c r="A60" s="1"/>
      <c r="B60" s="2"/>
      <c r="C60" s="1"/>
      <c r="D60" s="1"/>
      <c r="E60" s="88" t="s">
        <v>33</v>
      </c>
      <c r="F60" s="2"/>
      <c r="G60" s="2"/>
      <c r="H60" s="60"/>
      <c r="I60" s="60"/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2"/>
      <c r="AO60" s="2"/>
      <c r="AP60" s="54">
        <v>0</v>
      </c>
      <c r="AQ60" s="55">
        <v>0</v>
      </c>
      <c r="AR60" s="2"/>
      <c r="AS60" s="2"/>
      <c r="AT60" s="55">
        <v>0</v>
      </c>
      <c r="AU60" s="55">
        <v>0</v>
      </c>
      <c r="AV60" s="55">
        <v>0</v>
      </c>
      <c r="AW60" s="2"/>
      <c r="AX60" s="2"/>
      <c r="AY60" s="56">
        <v>0</v>
      </c>
      <c r="AZ60" s="57">
        <v>0</v>
      </c>
      <c r="BA60" s="2"/>
      <c r="BB60" s="2"/>
      <c r="BC60" s="27">
        <v>0</v>
      </c>
      <c r="BD60" s="27">
        <v>0</v>
      </c>
      <c r="BE60" s="27">
        <v>0</v>
      </c>
      <c r="BF60" s="2"/>
      <c r="BG60" s="2"/>
      <c r="BH60" s="58">
        <v>0</v>
      </c>
      <c r="BI60" s="59">
        <v>0</v>
      </c>
      <c r="BJ60" s="2"/>
      <c r="BK60" s="2"/>
    </row>
    <row r="61" spans="1:63" x14ac:dyDescent="0.3">
      <c r="A61" s="1"/>
      <c r="B61" s="2"/>
      <c r="C61" s="1"/>
      <c r="D61" s="1"/>
      <c r="E61" s="88" t="s">
        <v>34</v>
      </c>
      <c r="F61" s="2"/>
      <c r="G61" s="2"/>
      <c r="H61" s="60"/>
      <c r="I61" s="60"/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2"/>
      <c r="AO61" s="2"/>
      <c r="AP61" s="54">
        <v>0</v>
      </c>
      <c r="AQ61" s="55">
        <v>0</v>
      </c>
      <c r="AR61" s="2"/>
      <c r="AS61" s="2"/>
      <c r="AT61" s="55">
        <v>0</v>
      </c>
      <c r="AU61" s="55">
        <v>0</v>
      </c>
      <c r="AV61" s="55">
        <v>0</v>
      </c>
      <c r="AW61" s="2"/>
      <c r="AX61" s="2"/>
      <c r="AY61" s="56">
        <v>0</v>
      </c>
      <c r="AZ61" s="57">
        <v>0</v>
      </c>
      <c r="BA61" s="2"/>
      <c r="BB61" s="2"/>
      <c r="BC61" s="27">
        <v>0</v>
      </c>
      <c r="BD61" s="27">
        <v>0</v>
      </c>
      <c r="BE61" s="27">
        <v>0</v>
      </c>
      <c r="BF61" s="2"/>
      <c r="BG61" s="2"/>
      <c r="BH61" s="58">
        <v>0</v>
      </c>
      <c r="BI61" s="59">
        <v>0</v>
      </c>
      <c r="BJ61" s="2"/>
      <c r="BK61" s="2"/>
    </row>
    <row r="62" spans="1:63" x14ac:dyDescent="0.3">
      <c r="A62" s="1"/>
      <c r="B62" s="2"/>
      <c r="C62" s="1"/>
      <c r="D62" s="1"/>
      <c r="E62" s="30" t="s">
        <v>53</v>
      </c>
      <c r="F62" s="1"/>
      <c r="G62" s="1"/>
      <c r="H62" s="1"/>
      <c r="I62" s="1"/>
      <c r="J62" s="10">
        <v>-4.4423482931795046E-3</v>
      </c>
      <c r="K62" s="10">
        <v>-1.3272771104763373E-3</v>
      </c>
      <c r="L62" s="10">
        <v>-3.6653017983451887E-3</v>
      </c>
      <c r="M62" s="10">
        <v>-7.8169413788476381E-3</v>
      </c>
      <c r="N62" s="10">
        <v>-9.4791753106327967E-3</v>
      </c>
      <c r="O62" s="10">
        <v>-8.9839906072604891E-3</v>
      </c>
      <c r="P62" s="10">
        <v>-8.6640514597801487E-3</v>
      </c>
      <c r="Q62" s="10">
        <v>-9.817533922435397E-3</v>
      </c>
      <c r="R62" s="10">
        <v>-1.0604371830259916E-2</v>
      </c>
      <c r="S62" s="10">
        <v>-2.1810659999999999E-2</v>
      </c>
      <c r="T62" s="10">
        <v>-1.8453839999999999E-2</v>
      </c>
      <c r="U62" s="10">
        <v>-5.0625399999999991E-3</v>
      </c>
      <c r="V62" s="10">
        <v>-9.8999999999999999E-4</v>
      </c>
      <c r="W62" s="10">
        <v>-3.673E-3</v>
      </c>
      <c r="X62" s="10">
        <v>-5.5770000000000004E-3</v>
      </c>
      <c r="Y62" s="10">
        <v>-2.5549000000000001E-3</v>
      </c>
      <c r="Z62" s="10">
        <v>-6.3572799999999999E-3</v>
      </c>
      <c r="AA62" s="10">
        <v>-3.3159999999999999E-3</v>
      </c>
      <c r="AB62" s="10">
        <v>-6.90421E-3</v>
      </c>
      <c r="AC62" s="10">
        <v>-4.5900000000000003E-3</v>
      </c>
      <c r="AD62" s="10">
        <v>-1.5865299999999999E-2</v>
      </c>
      <c r="AE62" s="10">
        <v>-7.9095899999999993E-3</v>
      </c>
      <c r="AF62" s="10">
        <v>-6.0835000000000004E-3</v>
      </c>
      <c r="AG62" s="10">
        <v>-7.9924499999999999E-3</v>
      </c>
      <c r="AH62" s="10">
        <v>-2.5870799999999999E-2</v>
      </c>
      <c r="AI62" s="10">
        <v>-2.2398100000000001E-2</v>
      </c>
      <c r="AJ62" s="10">
        <v>-3.8813500000000001E-2</v>
      </c>
      <c r="AK62" s="10">
        <v>-6.2407249999999997E-2</v>
      </c>
      <c r="AL62" s="10">
        <v>-3.242188E-2</v>
      </c>
      <c r="AM62" s="10">
        <v>-3.4163529999999998E-2</v>
      </c>
      <c r="AN62" s="2"/>
      <c r="AO62" s="2"/>
      <c r="AP62" s="54">
        <v>-1.7416499999999974E-3</v>
      </c>
      <c r="AQ62" s="55">
        <v>-5.3718353161506902E-2</v>
      </c>
      <c r="AR62" s="2"/>
      <c r="AS62" s="2"/>
      <c r="AT62" s="55">
        <v>-2.995810673936455E-3</v>
      </c>
      <c r="AU62" s="55">
        <v>-1.5169037616508268E-3</v>
      </c>
      <c r="AV62" s="55">
        <v>-1.6401774295609439E-3</v>
      </c>
      <c r="AW62" s="2"/>
      <c r="AX62" s="2"/>
      <c r="AY62" s="56">
        <v>-1.232736679101171E-4</v>
      </c>
      <c r="AZ62" s="57">
        <v>-8.1266637361331315E-2</v>
      </c>
      <c r="BA62" s="2"/>
      <c r="BB62" s="2"/>
      <c r="BC62" s="27">
        <v>-33.408592077087796</v>
      </c>
      <c r="BD62" s="27">
        <v>-17.209065817409769</v>
      </c>
      <c r="BE62" s="27">
        <v>-18.638041462084015</v>
      </c>
      <c r="BF62" s="2"/>
      <c r="BG62" s="2"/>
      <c r="BH62" s="58">
        <v>-1.4289756446742459</v>
      </c>
      <c r="BI62" s="59">
        <v>-8.303621241477295E-2</v>
      </c>
      <c r="BJ62" s="2"/>
      <c r="BK62" s="2"/>
    </row>
    <row r="63" spans="1:63" x14ac:dyDescent="0.3">
      <c r="A63" s="1"/>
      <c r="B63" s="2"/>
      <c r="C63" s="62"/>
      <c r="D63" s="62" t="s">
        <v>54</v>
      </c>
      <c r="E63" s="62"/>
      <c r="F63" s="62"/>
      <c r="G63" s="62"/>
      <c r="H63" s="62"/>
      <c r="I63" s="62"/>
      <c r="J63" s="127">
        <v>0.21339494422802852</v>
      </c>
      <c r="K63" s="127">
        <v>0.23202203700519039</v>
      </c>
      <c r="L63" s="127">
        <v>0.29896957209750347</v>
      </c>
      <c r="M63" s="127">
        <v>0.34897062181802785</v>
      </c>
      <c r="N63" s="127">
        <v>0.30049375970065018</v>
      </c>
      <c r="O63" s="127">
        <v>0.40977536110286239</v>
      </c>
      <c r="P63" s="127">
        <v>0.50151174626153439</v>
      </c>
      <c r="Q63" s="127">
        <v>0.58265837813001398</v>
      </c>
      <c r="R63" s="127">
        <v>0.6004138232507088</v>
      </c>
      <c r="S63" s="127">
        <v>0.60917891999999996</v>
      </c>
      <c r="T63" s="127">
        <v>0.67148688000000012</v>
      </c>
      <c r="U63" s="127">
        <v>0.94456819000000014</v>
      </c>
      <c r="V63" s="127">
        <v>0.60791499999999998</v>
      </c>
      <c r="W63" s="127">
        <v>0.66700200000000009</v>
      </c>
      <c r="X63" s="127">
        <v>0.76083699999999999</v>
      </c>
      <c r="Y63" s="127">
        <v>0.71171143999999997</v>
      </c>
      <c r="Z63" s="127">
        <v>0.80983287000000004</v>
      </c>
      <c r="AA63" s="127">
        <v>0.83251191000000002</v>
      </c>
      <c r="AB63" s="127">
        <v>0.98721414000000007</v>
      </c>
      <c r="AC63" s="127">
        <v>1.04107255</v>
      </c>
      <c r="AD63" s="127">
        <v>0.98475300000000021</v>
      </c>
      <c r="AE63" s="127">
        <v>1.16019736</v>
      </c>
      <c r="AF63" s="127">
        <v>1.351578951</v>
      </c>
      <c r="AG63" s="127">
        <v>1.4428715199999997</v>
      </c>
      <c r="AH63" s="127">
        <v>1.5511486999999999</v>
      </c>
      <c r="AI63" s="127">
        <v>1.5542635999999999</v>
      </c>
      <c r="AJ63" s="127">
        <v>1.4792424</v>
      </c>
      <c r="AK63" s="127">
        <v>1.4742318379283221</v>
      </c>
      <c r="AL63" s="127">
        <v>1.657034429963899</v>
      </c>
      <c r="AM63" s="127">
        <v>1.7573303500000002</v>
      </c>
      <c r="AN63" s="2"/>
      <c r="AO63" s="2"/>
      <c r="AP63" s="73">
        <v>0.1002959200361011</v>
      </c>
      <c r="AQ63" s="74">
        <v>6.0527360338726459E-2</v>
      </c>
      <c r="AR63" s="2"/>
      <c r="AS63" s="2"/>
      <c r="AT63" s="74">
        <v>7.0769333305387205E-2</v>
      </c>
      <c r="AU63" s="74">
        <v>7.7526712207841492E-2</v>
      </c>
      <c r="AV63" s="74">
        <v>8.4368728183312272E-2</v>
      </c>
      <c r="AW63" s="2"/>
      <c r="AX63" s="2"/>
      <c r="AY63" s="75">
        <v>6.8420159754707804E-3</v>
      </c>
      <c r="AZ63" s="76">
        <v>8.8253658392323006E-2</v>
      </c>
      <c r="BA63" s="2"/>
      <c r="BB63" s="2"/>
      <c r="BC63" s="77">
        <v>789.20333936205679</v>
      </c>
      <c r="BD63" s="77">
        <v>879.52995221013759</v>
      </c>
      <c r="BE63" s="77">
        <v>958.71813966175682</v>
      </c>
      <c r="BF63" s="2"/>
      <c r="BG63" s="2"/>
      <c r="BH63" s="78">
        <v>79.188187451619228</v>
      </c>
      <c r="BI63" s="79">
        <v>9.0034668236857907E-2</v>
      </c>
      <c r="BJ63" s="2"/>
      <c r="BK63" s="2"/>
    </row>
    <row r="64" spans="1:63" x14ac:dyDescent="0.3">
      <c r="A64" s="1"/>
      <c r="B64" s="2"/>
      <c r="C64" s="62"/>
      <c r="D64" s="118" t="s">
        <v>55</v>
      </c>
      <c r="E64" s="62"/>
      <c r="F64" s="62"/>
      <c r="G64" s="62"/>
      <c r="H64" s="62"/>
      <c r="I64" s="62"/>
      <c r="J64" s="684">
        <v>0.88353657019472764</v>
      </c>
      <c r="K64" s="684">
        <v>0.9158010139009285</v>
      </c>
      <c r="L64" s="684">
        <v>0.91348562883923157</v>
      </c>
      <c r="M64" s="684">
        <v>0.88678052139686003</v>
      </c>
      <c r="N64" s="684">
        <v>0.87446072491221105</v>
      </c>
      <c r="O64" s="684">
        <v>0.98864797566964813</v>
      </c>
      <c r="P64" s="684">
        <v>0.93623890419601141</v>
      </c>
      <c r="Q64" s="684">
        <v>0.94634914709059603</v>
      </c>
      <c r="R64" s="684">
        <v>0.96159222292373625</v>
      </c>
      <c r="S64" s="684">
        <v>0.93001270262387303</v>
      </c>
      <c r="T64" s="684">
        <v>0.94756301152556888</v>
      </c>
      <c r="U64" s="684">
        <v>0.96881345391812235</v>
      </c>
      <c r="V64" s="684">
        <v>0.95582616625524763</v>
      </c>
      <c r="W64" s="684">
        <v>0.94272436631304013</v>
      </c>
      <c r="X64" s="684">
        <v>0.93416816664906799</v>
      </c>
      <c r="Y64" s="684">
        <v>0.94465555541117474</v>
      </c>
      <c r="Z64" s="684">
        <v>0.94198095765890688</v>
      </c>
      <c r="AA64" s="684">
        <v>0.94783076349823769</v>
      </c>
      <c r="AB64" s="684">
        <v>0.95868546295124135</v>
      </c>
      <c r="AC64" s="684">
        <v>0.85303476902763842</v>
      </c>
      <c r="AD64" s="684">
        <v>0.87303677036157579</v>
      </c>
      <c r="AE64" s="684">
        <v>0.88764672810085532</v>
      </c>
      <c r="AF64" s="684">
        <v>0.91955630709038261</v>
      </c>
      <c r="AG64" s="684">
        <v>0.9214029788947935</v>
      </c>
      <c r="AH64" s="684">
        <v>0.91492842506838157</v>
      </c>
      <c r="AI64" s="684">
        <v>0.94779880265870398</v>
      </c>
      <c r="AJ64" s="684">
        <v>0.90678091092089197</v>
      </c>
      <c r="AK64" s="684">
        <v>0.88902606106550719</v>
      </c>
      <c r="AL64" s="684">
        <v>0.96650315487826544</v>
      </c>
      <c r="AM64" s="684">
        <v>1.0346087091542602</v>
      </c>
      <c r="AN64" s="2"/>
      <c r="AO64" s="2"/>
      <c r="AP64" s="73"/>
      <c r="AQ64" s="74"/>
      <c r="AR64" s="2"/>
      <c r="AS64" s="2"/>
      <c r="AT64" s="74"/>
      <c r="AU64" s="74"/>
      <c r="AV64" s="74"/>
      <c r="AW64" s="2"/>
      <c r="AX64" s="2"/>
      <c r="AY64" s="75"/>
      <c r="AZ64" s="76"/>
      <c r="BA64" s="2"/>
      <c r="BB64" s="2"/>
      <c r="BC64" s="77"/>
      <c r="BD64" s="77"/>
      <c r="BE64" s="77"/>
      <c r="BF64" s="2"/>
      <c r="BG64" s="2"/>
      <c r="BH64" s="78"/>
      <c r="BI64" s="79"/>
      <c r="BJ64" s="2"/>
      <c r="BK64" s="2"/>
    </row>
    <row r="65" spans="1:63" ht="4.05" customHeight="1" x14ac:dyDescent="0.3">
      <c r="A65" s="1"/>
      <c r="B65" s="2"/>
      <c r="C65" s="2"/>
      <c r="D65" s="1"/>
      <c r="E65" s="2"/>
      <c r="F65" s="2"/>
      <c r="G65" s="2"/>
      <c r="H65" s="2"/>
      <c r="I65" s="2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2"/>
      <c r="AO65" s="2"/>
      <c r="AP65" s="54"/>
      <c r="AQ65" s="48"/>
      <c r="AR65" s="2"/>
      <c r="AS65" s="2"/>
      <c r="AT65" s="48"/>
      <c r="AU65" s="48"/>
      <c r="AV65" s="48"/>
      <c r="AW65" s="2"/>
      <c r="AX65" s="2"/>
      <c r="AY65" s="56"/>
      <c r="AZ65" s="128"/>
      <c r="BA65" s="2"/>
      <c r="BB65" s="2"/>
      <c r="BC65" s="27"/>
      <c r="BD65" s="27"/>
      <c r="BE65" s="27"/>
      <c r="BF65" s="2"/>
      <c r="BG65" s="2"/>
      <c r="BH65" s="58"/>
      <c r="BI65" s="53"/>
      <c r="BJ65" s="2"/>
      <c r="BK65" s="2"/>
    </row>
    <row r="66" spans="1:63" x14ac:dyDescent="0.3">
      <c r="A66" s="1"/>
      <c r="B66" s="2"/>
      <c r="C66" s="122" t="s">
        <v>22</v>
      </c>
      <c r="D66" s="122" t="s">
        <v>56</v>
      </c>
      <c r="E66" s="122"/>
      <c r="F66" s="123"/>
      <c r="G66" s="122"/>
      <c r="H66" s="122"/>
      <c r="I66" s="122"/>
      <c r="J66" s="129">
        <v>0.7942560578906519</v>
      </c>
      <c r="K66" s="129">
        <v>0.56099419366616421</v>
      </c>
      <c r="L66" s="129">
        <v>0.96763281567529003</v>
      </c>
      <c r="M66" s="129">
        <v>0.73268706811604378</v>
      </c>
      <c r="N66" s="129">
        <v>0.86689715426202496</v>
      </c>
      <c r="O66" s="129">
        <v>1.2734747540145386</v>
      </c>
      <c r="P66" s="129">
        <v>1.3370882463242704</v>
      </c>
      <c r="Q66" s="129">
        <v>1.3060628911580219</v>
      </c>
      <c r="R66" s="129">
        <v>1.3255555892225352</v>
      </c>
      <c r="S66" s="129">
        <v>0.76639753000000177</v>
      </c>
      <c r="T66" s="129">
        <v>0.65156800000000092</v>
      </c>
      <c r="U66" s="129">
        <v>1.5318432400000015</v>
      </c>
      <c r="V66" s="129">
        <v>1.258147934694728</v>
      </c>
      <c r="W66" s="129">
        <v>1.3084117400000006</v>
      </c>
      <c r="X66" s="129">
        <v>2.2455715016892217</v>
      </c>
      <c r="Y66" s="129">
        <v>2.0337597500000002</v>
      </c>
      <c r="Z66" s="129">
        <v>1.8569555336000012</v>
      </c>
      <c r="AA66" s="129">
        <v>1.4884224999999975</v>
      </c>
      <c r="AB66" s="129">
        <v>2.152188680000001</v>
      </c>
      <c r="AC66" s="129">
        <v>2.8039095270000001</v>
      </c>
      <c r="AD66" s="129">
        <v>2.6545667999999978</v>
      </c>
      <c r="AE66" s="129">
        <v>2.8801190200000004</v>
      </c>
      <c r="AF66" s="129">
        <v>2.812664601000002</v>
      </c>
      <c r="AG66" s="129">
        <v>3.0134943599999979</v>
      </c>
      <c r="AH66" s="129">
        <v>2.7908280000000008</v>
      </c>
      <c r="AI66" s="129">
        <v>2.7784260000000036</v>
      </c>
      <c r="AJ66" s="129">
        <v>2.8270927999999946</v>
      </c>
      <c r="AK66" s="129">
        <v>2.751850447928323</v>
      </c>
      <c r="AL66" s="129">
        <v>3.1800814299638978</v>
      </c>
      <c r="AM66" s="129">
        <v>2.9290583100000016</v>
      </c>
      <c r="AN66" s="2"/>
      <c r="AO66" s="2"/>
      <c r="AP66" s="130">
        <v>-0.25102311996389615</v>
      </c>
      <c r="AQ66" s="131">
        <v>-7.8936066730450338E-2</v>
      </c>
      <c r="AR66" s="2"/>
      <c r="AS66" s="2"/>
      <c r="AT66" s="131">
        <v>0.13210040411940097</v>
      </c>
      <c r="AU66" s="131">
        <v>0.14878463196668967</v>
      </c>
      <c r="AV66" s="131">
        <v>0.14062291952646361</v>
      </c>
      <c r="AW66" s="2"/>
      <c r="AX66" s="2"/>
      <c r="AY66" s="132">
        <v>-8.1617124402260655E-3</v>
      </c>
      <c r="AZ66" s="133">
        <v>-5.4855883516607633E-2</v>
      </c>
      <c r="BA66" s="2"/>
      <c r="BB66" s="2"/>
      <c r="BC66" s="134">
        <v>1473.1533447153763</v>
      </c>
      <c r="BD66" s="134">
        <v>1687.9413110211772</v>
      </c>
      <c r="BE66" s="134">
        <v>1597.9587070376442</v>
      </c>
      <c r="BF66" s="2"/>
      <c r="BG66" s="2"/>
      <c r="BH66" s="135">
        <v>-89.982603983532954</v>
      </c>
      <c r="BI66" s="136">
        <v>-5.3309083317058539E-2</v>
      </c>
      <c r="BJ66" s="2"/>
      <c r="BK66" s="2"/>
    </row>
    <row r="67" spans="1:63" x14ac:dyDescent="0.3">
      <c r="A67" s="1"/>
      <c r="B67" s="2"/>
      <c r="C67" s="124"/>
      <c r="D67" s="125" t="s">
        <v>57</v>
      </c>
      <c r="E67" s="125"/>
      <c r="F67" s="126"/>
      <c r="G67" s="125"/>
      <c r="H67" s="125"/>
      <c r="I67" s="125"/>
      <c r="J67" s="685">
        <v>7.0021040766038531E-2</v>
      </c>
      <c r="K67" s="685">
        <v>6.3952471229639443E-2</v>
      </c>
      <c r="L67" s="685">
        <v>7.4953919665381771E-2</v>
      </c>
      <c r="M67" s="685">
        <v>5.7516696752368646E-2</v>
      </c>
      <c r="N67" s="685">
        <v>7.7392781788471185E-2</v>
      </c>
      <c r="O67" s="685">
        <v>0.11315367897072148</v>
      </c>
      <c r="P67" s="685">
        <v>0.11180924263094252</v>
      </c>
      <c r="Q67" s="685">
        <v>9.4891755496179217E-2</v>
      </c>
      <c r="R67" s="685">
        <v>0.10171276261537568</v>
      </c>
      <c r="S67" s="685">
        <v>5.4008296004024695E-2</v>
      </c>
      <c r="T67" s="685">
        <v>3.9183755881015338E-2</v>
      </c>
      <c r="U67" s="685">
        <v>0.13130383664277931</v>
      </c>
      <c r="V67" s="685">
        <v>0.12187216867271562</v>
      </c>
      <c r="W67" s="685">
        <v>0.13217522342046609</v>
      </c>
      <c r="X67" s="685">
        <v>0.17864974776719333</v>
      </c>
      <c r="Y67" s="685">
        <v>0.15904042019782932</v>
      </c>
      <c r="Z67" s="685">
        <v>0.12783013625110026</v>
      </c>
      <c r="AA67" s="685">
        <v>9.9017549868948673E-2</v>
      </c>
      <c r="AB67" s="685">
        <v>0.12250218400765413</v>
      </c>
      <c r="AC67" s="685">
        <v>0.15460205163345969</v>
      </c>
      <c r="AD67" s="685">
        <v>0.14305642599492246</v>
      </c>
      <c r="AE67" s="685">
        <v>0.13696216041544754</v>
      </c>
      <c r="AF67" s="685">
        <v>0.13705939928528368</v>
      </c>
      <c r="AG67" s="685">
        <v>0.13745884755044627</v>
      </c>
      <c r="AH67" s="685">
        <v>0.1220680746982464</v>
      </c>
      <c r="AI67" s="685">
        <v>0.12727024313926996</v>
      </c>
      <c r="AJ67" s="685">
        <v>0.12751889590285428</v>
      </c>
      <c r="AK67" s="685">
        <v>0.13210040411940097</v>
      </c>
      <c r="AL67" s="685">
        <v>0.14878463196668967</v>
      </c>
      <c r="AM67" s="685">
        <v>0.14062291952646361</v>
      </c>
      <c r="AN67" s="2"/>
      <c r="AO67" s="2"/>
      <c r="AP67" s="137"/>
      <c r="AQ67" s="138"/>
      <c r="AR67" s="2"/>
      <c r="AS67" s="2"/>
      <c r="AT67" s="138"/>
      <c r="AU67" s="138"/>
      <c r="AV67" s="138"/>
      <c r="AW67" s="2"/>
      <c r="AX67" s="2"/>
      <c r="AY67" s="139"/>
      <c r="AZ67" s="140"/>
      <c r="BA67" s="2"/>
      <c r="BB67" s="2"/>
      <c r="BC67" s="141"/>
      <c r="BD67" s="141"/>
      <c r="BE67" s="141"/>
      <c r="BF67" s="2"/>
      <c r="BG67" s="2"/>
      <c r="BH67" s="142"/>
      <c r="BI67" s="143"/>
      <c r="BJ67" s="2"/>
      <c r="BK67" s="2"/>
    </row>
    <row r="68" spans="1:63" x14ac:dyDescent="0.3">
      <c r="A68" s="1"/>
      <c r="B68" s="2"/>
      <c r="C68" s="2" t="s">
        <v>38</v>
      </c>
      <c r="D68" s="2" t="s">
        <v>58</v>
      </c>
      <c r="E68" s="2"/>
      <c r="F68" s="2"/>
      <c r="G68" s="2"/>
      <c r="H68" s="2"/>
      <c r="I68" s="2"/>
      <c r="J68" s="10">
        <v>8.5204780549711562E-2</v>
      </c>
      <c r="K68" s="10">
        <v>4.8801232324910307E-2</v>
      </c>
      <c r="L68" s="10">
        <v>-2.9579558564683729E-2</v>
      </c>
      <c r="M68" s="10">
        <v>-7.5236254389580232E-2</v>
      </c>
      <c r="N68" s="10">
        <v>1.4086717374344086E-2</v>
      </c>
      <c r="O68" s="10">
        <v>6.6136169685614893E-2</v>
      </c>
      <c r="P68" s="10">
        <v>-5.6204810811020585E-2</v>
      </c>
      <c r="Q68" s="10">
        <v>-9.2225978153393923E-2</v>
      </c>
      <c r="R68" s="10">
        <v>-0.12435972937471172</v>
      </c>
      <c r="S68" s="10">
        <v>2.6850360000000004E-2</v>
      </c>
      <c r="T68" s="10">
        <v>0.34356991999999997</v>
      </c>
      <c r="U68" s="10">
        <v>0.15856527000000001</v>
      </c>
      <c r="V68" s="10">
        <v>-3.9031000000000003E-2</v>
      </c>
      <c r="W68" s="10">
        <v>-2.47E-3</v>
      </c>
      <c r="X68" s="10">
        <v>2.1486000000000002E-2</v>
      </c>
      <c r="Y68" s="10">
        <v>-1.9623330000000001E-2</v>
      </c>
      <c r="Z68" s="10">
        <v>3.5880079999999995E-2</v>
      </c>
      <c r="AA68" s="10">
        <v>5.0268999999999999E-3</v>
      </c>
      <c r="AB68" s="10">
        <v>6.06706E-3</v>
      </c>
      <c r="AC68" s="10">
        <v>-1.7643433E-2</v>
      </c>
      <c r="AD68" s="10">
        <v>-1.04473E-2</v>
      </c>
      <c r="AE68" s="10">
        <v>-2.8808030000000002E-2</v>
      </c>
      <c r="AF68" s="10">
        <v>-1.7075688000000002E-2</v>
      </c>
      <c r="AG68" s="10">
        <v>2.0816899999999999E-2</v>
      </c>
      <c r="AH68" s="10">
        <v>2.43021E-2</v>
      </c>
      <c r="AI68" s="10">
        <v>-6.1545099999999998E-2</v>
      </c>
      <c r="AJ68" s="10">
        <v>1.39364E-2</v>
      </c>
      <c r="AK68" s="10">
        <v>-2.8920323940000003E-3</v>
      </c>
      <c r="AL68" s="10">
        <v>1.3522340000000001E-2</v>
      </c>
      <c r="AM68" s="10">
        <v>6.4322900000000002E-3</v>
      </c>
      <c r="AN68" s="2"/>
      <c r="AO68" s="2"/>
      <c r="AP68" s="54">
        <v>-7.0900500000000005E-3</v>
      </c>
      <c r="AQ68" s="55">
        <v>-0.52432123434257683</v>
      </c>
      <c r="AR68" s="2"/>
      <c r="AS68" s="2"/>
      <c r="AT68" s="55">
        <v>-1.3882972756074335E-4</v>
      </c>
      <c r="AU68" s="55">
        <v>6.3266190647554813E-4</v>
      </c>
      <c r="AV68" s="55">
        <v>3.0881167368801074E-4</v>
      </c>
      <c r="AW68" s="2"/>
      <c r="AX68" s="2"/>
      <c r="AY68" s="56">
        <v>-3.2385023278753739E-4</v>
      </c>
      <c r="AZ68" s="57">
        <v>-0.51188514666807106</v>
      </c>
      <c r="BA68" s="2"/>
      <c r="BB68" s="2"/>
      <c r="BC68" s="27">
        <v>-1.5481972130620987</v>
      </c>
      <c r="BD68" s="27">
        <v>7.1774628450106164</v>
      </c>
      <c r="BE68" s="27">
        <v>3.5091598472449537</v>
      </c>
      <c r="BF68" s="2"/>
      <c r="BG68" s="2"/>
      <c r="BH68" s="58">
        <v>-3.6683029977656627</v>
      </c>
      <c r="BI68" s="59">
        <v>-0.51108630960251755</v>
      </c>
      <c r="BJ68" s="2"/>
      <c r="BK68" s="2"/>
    </row>
    <row r="69" spans="1:63" x14ac:dyDescent="0.3">
      <c r="A69" s="1"/>
      <c r="B69" s="2"/>
      <c r="C69" s="122" t="s">
        <v>22</v>
      </c>
      <c r="D69" s="122" t="s">
        <v>59</v>
      </c>
      <c r="E69" s="122"/>
      <c r="F69" s="123"/>
      <c r="G69" s="122"/>
      <c r="H69" s="122"/>
      <c r="I69" s="122"/>
      <c r="J69" s="129">
        <v>0.87946083844036349</v>
      </c>
      <c r="K69" s="129">
        <v>0.6097954259910745</v>
      </c>
      <c r="L69" s="129">
        <v>0.93805325711060628</v>
      </c>
      <c r="M69" s="129">
        <v>0.65745081372646352</v>
      </c>
      <c r="N69" s="129">
        <v>0.88098387163636904</v>
      </c>
      <c r="O69" s="129">
        <v>1.3396109237001534</v>
      </c>
      <c r="P69" s="129">
        <v>1.2808834355132497</v>
      </c>
      <c r="Q69" s="129">
        <v>1.213836913004628</v>
      </c>
      <c r="R69" s="129">
        <v>1.2011958598478236</v>
      </c>
      <c r="S69" s="129">
        <v>0.79324789000000173</v>
      </c>
      <c r="T69" s="129">
        <v>0.9951379200000009</v>
      </c>
      <c r="U69" s="129">
        <v>1.6904085100000015</v>
      </c>
      <c r="V69" s="129">
        <v>1.2191169346947279</v>
      </c>
      <c r="W69" s="129">
        <v>1.3059417400000006</v>
      </c>
      <c r="X69" s="129">
        <v>2.2670575016892216</v>
      </c>
      <c r="Y69" s="129">
        <v>2.0141364200000003</v>
      </c>
      <c r="Z69" s="129">
        <v>1.8928356136000013</v>
      </c>
      <c r="AA69" s="129">
        <v>1.4934493999999976</v>
      </c>
      <c r="AB69" s="129">
        <v>2.1582557400000009</v>
      </c>
      <c r="AC69" s="129">
        <v>2.7862660940000001</v>
      </c>
      <c r="AD69" s="129">
        <v>2.6441194999999977</v>
      </c>
      <c r="AE69" s="129">
        <v>2.8513109900000004</v>
      </c>
      <c r="AF69" s="129">
        <v>2.7955889130000022</v>
      </c>
      <c r="AG69" s="129">
        <v>3.0343112599999977</v>
      </c>
      <c r="AH69" s="129">
        <v>2.8151301000000006</v>
      </c>
      <c r="AI69" s="129">
        <v>2.7168809000000036</v>
      </c>
      <c r="AJ69" s="129">
        <v>2.8410291999999946</v>
      </c>
      <c r="AK69" s="129">
        <v>2.748958415534323</v>
      </c>
      <c r="AL69" s="129">
        <v>3.1936037699638979</v>
      </c>
      <c r="AM69" s="129">
        <v>2.9354906000000014</v>
      </c>
      <c r="AN69" s="2"/>
      <c r="AO69" s="2"/>
      <c r="AP69" s="130">
        <v>-0.25811316996389655</v>
      </c>
      <c r="AQ69" s="131">
        <v>-8.0821914224761329E-2</v>
      </c>
      <c r="AR69" s="2"/>
      <c r="AS69" s="2"/>
      <c r="AT69" s="131">
        <v>0.1319615743918402</v>
      </c>
      <c r="AU69" s="131">
        <v>0.14941729387316524</v>
      </c>
      <c r="AV69" s="131">
        <v>0.14093173120015162</v>
      </c>
      <c r="AW69" s="2"/>
      <c r="AX69" s="2"/>
      <c r="AY69" s="132">
        <v>-8.4855626730136191E-3</v>
      </c>
      <c r="AZ69" s="133">
        <v>-5.6791034377966287E-2</v>
      </c>
      <c r="BA69" s="2"/>
      <c r="BB69" s="2"/>
      <c r="BC69" s="134">
        <v>1471.6051475023141</v>
      </c>
      <c r="BD69" s="134">
        <v>1695.1187738661879</v>
      </c>
      <c r="BE69" s="134">
        <v>1601.4678668848887</v>
      </c>
      <c r="BF69" s="2"/>
      <c r="BG69" s="2"/>
      <c r="BH69" s="135">
        <v>-93.650906981299158</v>
      </c>
      <c r="BI69" s="136">
        <v>-5.5247401199918472E-2</v>
      </c>
      <c r="BJ69" s="2"/>
      <c r="BK69" s="2"/>
    </row>
    <row r="70" spans="1:63" x14ac:dyDescent="0.3">
      <c r="A70" s="1"/>
      <c r="B70" s="2"/>
      <c r="C70" s="124"/>
      <c r="D70" s="125" t="s">
        <v>60</v>
      </c>
      <c r="E70" s="125"/>
      <c r="F70" s="126"/>
      <c r="G70" s="125"/>
      <c r="H70" s="125"/>
      <c r="I70" s="125"/>
      <c r="J70" s="685">
        <v>7.7532632718106578E-2</v>
      </c>
      <c r="K70" s="685">
        <v>6.9515736307008497E-2</v>
      </c>
      <c r="L70" s="685">
        <v>7.2662653990552939E-2</v>
      </c>
      <c r="M70" s="685">
        <v>5.1610572546250975E-2</v>
      </c>
      <c r="N70" s="685">
        <v>7.8650382229894442E-2</v>
      </c>
      <c r="O70" s="685">
        <v>0.11903016053375826</v>
      </c>
      <c r="P70" s="685">
        <v>0.10710931549728377</v>
      </c>
      <c r="Q70" s="685">
        <v>8.8191094273373696E-2</v>
      </c>
      <c r="R70" s="685">
        <v>9.2170370175824134E-2</v>
      </c>
      <c r="S70" s="685">
        <v>5.5900450054540252E-2</v>
      </c>
      <c r="T70" s="685">
        <v>5.9845236913447793E-2</v>
      </c>
      <c r="U70" s="685">
        <v>0.14489545474418386</v>
      </c>
      <c r="V70" s="685">
        <v>0.11809137908168955</v>
      </c>
      <c r="W70" s="685">
        <v>0.1319257050220386</v>
      </c>
      <c r="X70" s="685">
        <v>0.18035909813864151</v>
      </c>
      <c r="Y70" s="685">
        <v>0.15750587185755427</v>
      </c>
      <c r="Z70" s="685">
        <v>0.13030006912354153</v>
      </c>
      <c r="AA70" s="685">
        <v>9.93519652123315E-2</v>
      </c>
      <c r="AB70" s="685">
        <v>0.12284751994748699</v>
      </c>
      <c r="AC70" s="685">
        <v>0.15362922747012944</v>
      </c>
      <c r="AD70" s="685">
        <v>0.14249341383064135</v>
      </c>
      <c r="AE70" s="685">
        <v>0.13559221354911524</v>
      </c>
      <c r="AF70" s="685">
        <v>0.13622731161339036</v>
      </c>
      <c r="AG70" s="685">
        <v>0.13840839871654595</v>
      </c>
      <c r="AH70" s="685">
        <v>0.12313102467514367</v>
      </c>
      <c r="AI70" s="685">
        <v>0.12445107147839771</v>
      </c>
      <c r="AJ70" s="685">
        <v>0.12814751139820008</v>
      </c>
      <c r="AK70" s="685">
        <v>0.1319615743918402</v>
      </c>
      <c r="AL70" s="685">
        <v>0.14941729387316524</v>
      </c>
      <c r="AM70" s="685">
        <v>0.14093173120015162</v>
      </c>
      <c r="AN70" s="2"/>
      <c r="AO70" s="2"/>
      <c r="AP70" s="137"/>
      <c r="AQ70" s="138"/>
      <c r="AR70" s="2"/>
      <c r="AS70" s="2"/>
      <c r="AT70" s="138"/>
      <c r="AU70" s="138"/>
      <c r="AV70" s="138"/>
      <c r="AW70" s="2"/>
      <c r="AX70" s="2"/>
      <c r="AY70" s="139"/>
      <c r="AZ70" s="140"/>
      <c r="BA70" s="2"/>
      <c r="BB70" s="2"/>
      <c r="BC70" s="141"/>
      <c r="BD70" s="141"/>
      <c r="BE70" s="141"/>
      <c r="BF70" s="2"/>
      <c r="BG70" s="2"/>
      <c r="BH70" s="142"/>
      <c r="BI70" s="143"/>
      <c r="BJ70" s="2"/>
      <c r="BK70" s="2"/>
    </row>
    <row r="71" spans="1:63" x14ac:dyDescent="0.3">
      <c r="A71" s="1"/>
      <c r="B71" s="2"/>
      <c r="C71" s="2" t="s">
        <v>38</v>
      </c>
      <c r="D71" s="2" t="s">
        <v>61</v>
      </c>
      <c r="E71" s="2"/>
      <c r="F71" s="2"/>
      <c r="G71" s="2"/>
      <c r="H71" s="2"/>
      <c r="I71" s="2"/>
      <c r="J71" s="10">
        <v>-4.2018687613250762E-2</v>
      </c>
      <c r="K71" s="10">
        <v>-4.1136266427377256E-2</v>
      </c>
      <c r="L71" s="10">
        <v>-4.1431041223854798E-2</v>
      </c>
      <c r="M71" s="10">
        <v>-5.0182108453839337E-2</v>
      </c>
      <c r="N71" s="10">
        <v>-5.2563921151583752E-2</v>
      </c>
      <c r="O71" s="10">
        <v>-5.1622999324487981E-2</v>
      </c>
      <c r="P71" s="10">
        <v>-4.2196958465782315E-2</v>
      </c>
      <c r="Q71" s="10">
        <v>-3.2654527862372912E-2</v>
      </c>
      <c r="R71" s="10">
        <v>-4.0706407159202589E-2</v>
      </c>
      <c r="S71" s="10">
        <v>-4.0256559999999997E-2</v>
      </c>
      <c r="T71" s="10">
        <v>-3.4744819999999996E-2</v>
      </c>
      <c r="U71" s="10">
        <v>-3.56E-2</v>
      </c>
      <c r="V71" s="10">
        <v>-3.4014000000000003E-2</v>
      </c>
      <c r="W71" s="10">
        <v>-3.9002999999999996E-2</v>
      </c>
      <c r="X71" s="10">
        <v>-4.7791E-2</v>
      </c>
      <c r="Y71" s="10">
        <v>-5.7839390000000004E-2</v>
      </c>
      <c r="Z71" s="10">
        <v>-5.8365371700000002E-2</v>
      </c>
      <c r="AA71" s="10">
        <v>-6.5563129999999997E-2</v>
      </c>
      <c r="AB71" s="10">
        <v>-6.991609E-2</v>
      </c>
      <c r="AC71" s="10">
        <v>-7.3210420999999998E-2</v>
      </c>
      <c r="AD71" s="10">
        <v>-6.8225399999999992E-2</v>
      </c>
      <c r="AE71" s="10">
        <v>-6.354143000000001E-2</v>
      </c>
      <c r="AF71" s="10">
        <v>-6.5403569999999994E-2</v>
      </c>
      <c r="AG71" s="10">
        <v>-8.5765750000000002E-2</v>
      </c>
      <c r="AH71" s="10">
        <v>-9.0924300000000013E-2</v>
      </c>
      <c r="AI71" s="10">
        <v>-9.6479099999999998E-2</v>
      </c>
      <c r="AJ71" s="10">
        <v>-9.9707299999999999E-2</v>
      </c>
      <c r="AK71" s="10">
        <v>-0.12308688210800001</v>
      </c>
      <c r="AL71" s="10">
        <v>-0.12102635</v>
      </c>
      <c r="AM71" s="10">
        <v>-0.15490874232000001</v>
      </c>
      <c r="AN71" s="2"/>
      <c r="AO71" s="2"/>
      <c r="AP71" s="54">
        <v>-3.388239232000001E-2</v>
      </c>
      <c r="AQ71" s="55">
        <v>-0.27995880500403431</v>
      </c>
      <c r="AR71" s="2"/>
      <c r="AS71" s="2"/>
      <c r="AT71" s="55">
        <v>-5.908688417462787E-3</v>
      </c>
      <c r="AU71" s="55">
        <v>-5.6623898914519933E-3</v>
      </c>
      <c r="AV71" s="55">
        <v>-7.4371068444899066E-3</v>
      </c>
      <c r="AW71" s="2"/>
      <c r="AX71" s="2"/>
      <c r="AY71" s="56">
        <v>-1.7747169530379133E-3</v>
      </c>
      <c r="AZ71" s="57">
        <v>-0.31342189200306497</v>
      </c>
      <c r="BA71" s="2"/>
      <c r="BB71" s="2"/>
      <c r="BC71" s="27">
        <v>-65.892335175588869</v>
      </c>
      <c r="BD71" s="27">
        <v>-64.239039278131642</v>
      </c>
      <c r="BE71" s="27">
        <v>-84.511043273322429</v>
      </c>
      <c r="BF71" s="2"/>
      <c r="BG71" s="2"/>
      <c r="BH71" s="58">
        <v>-20.272003995190786</v>
      </c>
      <c r="BI71" s="59">
        <v>-0.31557140677992385</v>
      </c>
      <c r="BJ71" s="2"/>
      <c r="BK71" s="2"/>
    </row>
    <row r="72" spans="1:63" x14ac:dyDescent="0.3">
      <c r="A72" s="1"/>
      <c r="B72" s="2"/>
      <c r="C72" s="2" t="s">
        <v>38</v>
      </c>
      <c r="D72" s="2" t="s">
        <v>62</v>
      </c>
      <c r="E72" s="2"/>
      <c r="F72" s="2"/>
      <c r="G72" s="2"/>
      <c r="H72" s="2"/>
      <c r="I72" s="2"/>
      <c r="J72" s="10">
        <v>-9.4795720931031557E-2</v>
      </c>
      <c r="K72" s="10">
        <v>-8.3913942608122669E-2</v>
      </c>
      <c r="L72" s="10">
        <v>-9.5920213334304907E-2</v>
      </c>
      <c r="M72" s="10">
        <v>-0.1159583612513941</v>
      </c>
      <c r="N72" s="10">
        <v>-9.052316929615381E-2</v>
      </c>
      <c r="O72" s="10">
        <v>-0.10579738872685833</v>
      </c>
      <c r="P72" s="10">
        <v>-0.12200936540174651</v>
      </c>
      <c r="Q72" s="10">
        <v>-0.10956220955351852</v>
      </c>
      <c r="R72" s="10">
        <v>-0.10310852781936723</v>
      </c>
      <c r="S72" s="10">
        <v>-9.1579029999999992E-2</v>
      </c>
      <c r="T72" s="10">
        <v>-0.10253153999999999</v>
      </c>
      <c r="U72" s="10">
        <v>-0.12040593299999999</v>
      </c>
      <c r="V72" s="10">
        <v>-9.8307000000000005E-2</v>
      </c>
      <c r="W72" s="10">
        <v>-0.1019223127402434</v>
      </c>
      <c r="X72" s="10">
        <v>-0.11141103766870776</v>
      </c>
      <c r="Y72" s="10">
        <v>-0.1248852</v>
      </c>
      <c r="Z72" s="10">
        <v>-0.12086293319999999</v>
      </c>
      <c r="AA72" s="10">
        <v>-0.12700096</v>
      </c>
      <c r="AB72" s="10">
        <v>-0.13367751</v>
      </c>
      <c r="AC72" s="10">
        <v>-0.15002911099999999</v>
      </c>
      <c r="AD72" s="10">
        <v>-0.14601810000000001</v>
      </c>
      <c r="AE72" s="10">
        <v>-0.19132602000000001</v>
      </c>
      <c r="AF72" s="10">
        <v>-0.17657364399999997</v>
      </c>
      <c r="AG72" s="10">
        <v>-0.18810001999999998</v>
      </c>
      <c r="AH72" s="10">
        <v>-0.19672049999999999</v>
      </c>
      <c r="AI72" s="10">
        <v>-0.1661263</v>
      </c>
      <c r="AJ72" s="10">
        <v>-0.1212091</v>
      </c>
      <c r="AK72" s="10">
        <v>-0.14643138000000003</v>
      </c>
      <c r="AL72" s="10">
        <v>-0.17971042999999998</v>
      </c>
      <c r="AM72" s="10">
        <v>-0.18724441999999999</v>
      </c>
      <c r="AN72" s="2"/>
      <c r="AO72" s="2"/>
      <c r="AP72" s="54">
        <v>-7.5339900000000182E-3</v>
      </c>
      <c r="AQ72" s="55">
        <v>-4.1922942369010077E-2</v>
      </c>
      <c r="AR72" s="2"/>
      <c r="AS72" s="2"/>
      <c r="AT72" s="55">
        <v>-7.0293225739516685E-3</v>
      </c>
      <c r="AU72" s="55">
        <v>-8.4080080265205963E-3</v>
      </c>
      <c r="AV72" s="55">
        <v>-8.9895298142560164E-3</v>
      </c>
      <c r="AW72" s="2"/>
      <c r="AX72" s="2"/>
      <c r="AY72" s="56">
        <v>-5.8152178773542007E-4</v>
      </c>
      <c r="AZ72" s="57">
        <v>-6.9162848786678138E-2</v>
      </c>
      <c r="BA72" s="2"/>
      <c r="BB72" s="2"/>
      <c r="BC72" s="27">
        <v>-78.389389721627424</v>
      </c>
      <c r="BD72" s="27">
        <v>-95.387701698513794</v>
      </c>
      <c r="BE72" s="27">
        <v>-102.15189307146753</v>
      </c>
      <c r="BF72" s="2"/>
      <c r="BG72" s="2"/>
      <c r="BH72" s="58">
        <v>-6.7641913729537322</v>
      </c>
      <c r="BI72" s="59">
        <v>-7.091261506994799E-2</v>
      </c>
      <c r="BJ72" s="2"/>
      <c r="BK72" s="2"/>
    </row>
    <row r="73" spans="1:63" x14ac:dyDescent="0.3">
      <c r="A73" s="1"/>
      <c r="B73" s="2"/>
      <c r="C73" s="2" t="s">
        <v>38</v>
      </c>
      <c r="D73" s="2" t="s">
        <v>63</v>
      </c>
      <c r="E73" s="2"/>
      <c r="F73" s="2"/>
      <c r="G73" s="2"/>
      <c r="H73" s="2"/>
      <c r="I73" s="2"/>
      <c r="J73" s="10">
        <v>-1.0132708474720054E-2</v>
      </c>
      <c r="K73" s="10">
        <v>-1.1029607081141177E-2</v>
      </c>
      <c r="L73" s="10">
        <v>-9.8212608736791794E-3</v>
      </c>
      <c r="M73" s="10">
        <v>-9.8531315205115742E-3</v>
      </c>
      <c r="N73" s="10">
        <v>-1.6044903613683461E-2</v>
      </c>
      <c r="O73" s="10">
        <v>-1.8060419655325267E-2</v>
      </c>
      <c r="P73" s="10">
        <v>-1.5526088657729828E-2</v>
      </c>
      <c r="Q73" s="10">
        <v>-1.0921997140925734E-2</v>
      </c>
      <c r="R73" s="10">
        <v>-1.2069168586248331E-2</v>
      </c>
      <c r="S73" s="10">
        <v>-1.1781010000000001E-2</v>
      </c>
      <c r="T73" s="10">
        <v>-4.3407299999999992E-3</v>
      </c>
      <c r="U73" s="10">
        <v>-3.3728032200000002E-3</v>
      </c>
      <c r="V73" s="10">
        <v>-2.9382500000000003E-3</v>
      </c>
      <c r="W73" s="10">
        <v>-3.6290000000000003E-3</v>
      </c>
      <c r="X73" s="10">
        <v>-3.1980000000000003E-3</v>
      </c>
      <c r="Y73" s="10">
        <v>-3.4174599999999998E-3</v>
      </c>
      <c r="Z73" s="10">
        <v>-5.5217899999999995E-3</v>
      </c>
      <c r="AA73" s="10">
        <v>-3.7615000000000001E-3</v>
      </c>
      <c r="AB73" s="10">
        <v>-4.7703299999999997E-3</v>
      </c>
      <c r="AC73" s="10">
        <v>-5.6717340000000003E-3</v>
      </c>
      <c r="AD73" s="10">
        <v>-5.8117999999999998E-3</v>
      </c>
      <c r="AE73" s="10">
        <v>-5.1526300000000001E-3</v>
      </c>
      <c r="AF73" s="10">
        <v>-4.2774599999999994E-3</v>
      </c>
      <c r="AG73" s="10">
        <v>-6.6760200000000004E-3</v>
      </c>
      <c r="AH73" s="10">
        <v>-1.0647800000000001E-2</v>
      </c>
      <c r="AI73" s="10">
        <v>-4.6594999999999996E-3</v>
      </c>
      <c r="AJ73" s="10">
        <v>-6.8585E-3</v>
      </c>
      <c r="AK73" s="10">
        <v>-3.8849399999999999E-3</v>
      </c>
      <c r="AL73" s="10">
        <v>-3.93152E-3</v>
      </c>
      <c r="AM73" s="10">
        <v>-8.1421199999999992E-3</v>
      </c>
      <c r="AN73" s="2"/>
      <c r="AO73" s="2"/>
      <c r="AP73" s="54">
        <v>-4.2105999999999992E-3</v>
      </c>
      <c r="AQ73" s="55">
        <v>-1.07098526778447</v>
      </c>
      <c r="AR73" s="2"/>
      <c r="AS73" s="2"/>
      <c r="AT73" s="55">
        <v>-1.8649347182583261E-4</v>
      </c>
      <c r="AU73" s="55">
        <v>-1.839417540563798E-4</v>
      </c>
      <c r="AV73" s="55">
        <v>-3.9089992904061007E-4</v>
      </c>
      <c r="AW73" s="2"/>
      <c r="AX73" s="2"/>
      <c r="AY73" s="56">
        <v>-2.0695817498423026E-4</v>
      </c>
      <c r="AZ73" s="57">
        <v>-1.1251288542176003</v>
      </c>
      <c r="BA73" s="2"/>
      <c r="BB73" s="2"/>
      <c r="BC73" s="27">
        <v>-2.0797323340471094</v>
      </c>
      <c r="BD73" s="27">
        <v>-2.0867940552016986</v>
      </c>
      <c r="BE73" s="27">
        <v>-4.4419639934533555</v>
      </c>
      <c r="BF73" s="2"/>
      <c r="BG73" s="2"/>
      <c r="BH73" s="58">
        <v>-2.3551699382516569</v>
      </c>
      <c r="BI73" s="59">
        <v>-1.1286067891467222</v>
      </c>
      <c r="BJ73" s="2"/>
      <c r="BK73" s="2"/>
    </row>
    <row r="74" spans="1:63" x14ac:dyDescent="0.3">
      <c r="A74" s="1"/>
      <c r="B74" s="2"/>
      <c r="C74" s="2" t="s">
        <v>38</v>
      </c>
      <c r="D74" s="2" t="s">
        <v>64</v>
      </c>
      <c r="E74" s="2"/>
      <c r="F74" s="2"/>
      <c r="G74" s="2"/>
      <c r="H74" s="2"/>
      <c r="I74" s="2"/>
      <c r="J74" s="10">
        <v>-0.41130426311715307</v>
      </c>
      <c r="K74" s="10">
        <v>-0.35983975126776196</v>
      </c>
      <c r="L74" s="10">
        <v>-0.35288355569682683</v>
      </c>
      <c r="M74" s="10">
        <v>-0.33842809247949285</v>
      </c>
      <c r="N74" s="10">
        <v>-0.33609190680655138</v>
      </c>
      <c r="O74" s="10">
        <v>-0.32620683170735337</v>
      </c>
      <c r="P74" s="10">
        <v>-0.39684175547421791</v>
      </c>
      <c r="Q74" s="10">
        <v>-0.32800351533101785</v>
      </c>
      <c r="R74" s="10">
        <v>-0.34436476074044475</v>
      </c>
      <c r="S74" s="10">
        <v>-0.33122933000000004</v>
      </c>
      <c r="T74" s="10">
        <v>-0.48163120999999998</v>
      </c>
      <c r="U74" s="10">
        <v>-0.31357727000000002</v>
      </c>
      <c r="V74" s="10">
        <v>-0.26107743999999999</v>
      </c>
      <c r="W74" s="10">
        <v>-0.2148797143306756</v>
      </c>
      <c r="X74" s="10">
        <v>-0.22806599999999999</v>
      </c>
      <c r="Y74" s="10">
        <v>-0.28824105999999999</v>
      </c>
      <c r="Z74" s="10">
        <v>-0.31370022200000003</v>
      </c>
      <c r="AA74" s="10">
        <v>-0.26828671999999998</v>
      </c>
      <c r="AB74" s="10">
        <v>-0.32277867000000005</v>
      </c>
      <c r="AC74" s="10">
        <v>-0.33567878800000001</v>
      </c>
      <c r="AD74" s="10">
        <v>-0.32347199999999998</v>
      </c>
      <c r="AE74" s="10">
        <v>-0.33166449000000003</v>
      </c>
      <c r="AF74" s="10">
        <v>-0.32188398000000001</v>
      </c>
      <c r="AG74" s="10">
        <v>-0.38156641000000002</v>
      </c>
      <c r="AH74" s="10">
        <v>-0.37293159999999997</v>
      </c>
      <c r="AI74" s="10">
        <v>-0.30441090000000004</v>
      </c>
      <c r="AJ74" s="10">
        <v>-0.30857290000000004</v>
      </c>
      <c r="AK74" s="10">
        <v>-0.30358354636200002</v>
      </c>
      <c r="AL74" s="10">
        <v>-0.35601667999999997</v>
      </c>
      <c r="AM74" s="10">
        <v>-0.33285177877</v>
      </c>
      <c r="AN74" s="2"/>
      <c r="AO74" s="2"/>
      <c r="AP74" s="54">
        <v>2.3164901229999979E-2</v>
      </c>
      <c r="AQ74" s="55">
        <v>6.5066898635198725E-2</v>
      </c>
      <c r="AR74" s="2"/>
      <c r="AS74" s="2"/>
      <c r="AT74" s="55">
        <v>-1.4573288017381992E-2</v>
      </c>
      <c r="AU74" s="55">
        <v>-1.6656746650793804E-2</v>
      </c>
      <c r="AV74" s="55">
        <v>-1.5980080949707674E-2</v>
      </c>
      <c r="AW74" s="2"/>
      <c r="AX74" s="2"/>
      <c r="AY74" s="56">
        <v>6.7666570108613003E-4</v>
      </c>
      <c r="AZ74" s="57">
        <v>4.0624121581022091E-2</v>
      </c>
      <c r="BA74" s="2"/>
      <c r="BB74" s="2"/>
      <c r="BC74" s="27">
        <v>-162.51795843790151</v>
      </c>
      <c r="BD74" s="27">
        <v>-188.96851380042463</v>
      </c>
      <c r="BE74" s="27">
        <v>-181.58853178941627</v>
      </c>
      <c r="BF74" s="2"/>
      <c r="BG74" s="2"/>
      <c r="BH74" s="58">
        <v>7.3799820110083658</v>
      </c>
      <c r="BI74" s="59">
        <v>3.905403002112081E-2</v>
      </c>
      <c r="BJ74" s="2"/>
      <c r="BK74" s="2"/>
    </row>
    <row r="75" spans="1:63" x14ac:dyDescent="0.3">
      <c r="A75" s="1"/>
      <c r="B75" s="2"/>
      <c r="C75" s="2" t="s">
        <v>38</v>
      </c>
      <c r="D75" s="2" t="s">
        <v>65</v>
      </c>
      <c r="E75" s="2"/>
      <c r="F75" s="2"/>
      <c r="G75" s="2"/>
      <c r="H75" s="2"/>
      <c r="I75" s="2"/>
      <c r="J75" s="10">
        <v>-5.0010000000000002E-3</v>
      </c>
      <c r="K75" s="10">
        <v>-5.0619999999999997E-3</v>
      </c>
      <c r="L75" s="10">
        <v>-1.0352999999999999E-2</v>
      </c>
      <c r="M75" s="10">
        <v>-1.6243397928274932E-2</v>
      </c>
      <c r="N75" s="10">
        <v>-1.6504492483663338E-2</v>
      </c>
      <c r="O75" s="10">
        <v>-1.9793010920060861E-2</v>
      </c>
      <c r="P75" s="10">
        <v>-1.9649052254663704E-2</v>
      </c>
      <c r="Q75" s="10">
        <v>-1.4031296773453762E-2</v>
      </c>
      <c r="R75" s="10">
        <v>-2.5775491136507307E-2</v>
      </c>
      <c r="S75" s="10">
        <v>-1.7411219999999998E-2</v>
      </c>
      <c r="T75" s="10">
        <v>-1.0822389999999999E-2</v>
      </c>
      <c r="U75" s="10">
        <v>-1.018784E-2</v>
      </c>
      <c r="V75" s="10">
        <v>-7.8669000000000013E-3</v>
      </c>
      <c r="W75" s="10">
        <v>-2.7897227444397817E-2</v>
      </c>
      <c r="X75" s="10">
        <v>-3.8449023375219563E-2</v>
      </c>
      <c r="Y75" s="10">
        <v>-4.0364190000000001E-2</v>
      </c>
      <c r="Z75" s="10">
        <v>-3.4715110899999999E-2</v>
      </c>
      <c r="AA75" s="10">
        <v>-4.1583720000000005E-2</v>
      </c>
      <c r="AB75" s="10">
        <v>-4.6971330000000006E-2</v>
      </c>
      <c r="AC75" s="10">
        <v>-4.5582630000000006E-2</v>
      </c>
      <c r="AD75" s="10">
        <v>-4.32086E-2</v>
      </c>
      <c r="AE75" s="10">
        <v>-5.3499649999999996E-2</v>
      </c>
      <c r="AF75" s="10">
        <v>-5.927176E-2</v>
      </c>
      <c r="AG75" s="10">
        <v>-5.1156060000000003E-2</v>
      </c>
      <c r="AH75" s="10">
        <v>-3.8869400000000005E-2</v>
      </c>
      <c r="AI75" s="10">
        <v>-4.0526500000000007E-2</v>
      </c>
      <c r="AJ75" s="10">
        <v>-5.2207799999999999E-2</v>
      </c>
      <c r="AK75" s="10">
        <v>-5.1425999999999999E-2</v>
      </c>
      <c r="AL75" s="10">
        <v>-4.6066250000000003E-2</v>
      </c>
      <c r="AM75" s="10">
        <v>-4.8606370000000003E-2</v>
      </c>
      <c r="AN75" s="2"/>
      <c r="AO75" s="2"/>
      <c r="AP75" s="54">
        <v>-2.5401199999999999E-3</v>
      </c>
      <c r="AQ75" s="55">
        <v>-5.514058556969581E-2</v>
      </c>
      <c r="AR75" s="2"/>
      <c r="AS75" s="2"/>
      <c r="AT75" s="55">
        <v>-2.4686644535347438E-3</v>
      </c>
      <c r="AU75" s="55">
        <v>-2.1552750152103273E-3</v>
      </c>
      <c r="AV75" s="55">
        <v>-2.3335724091418011E-3</v>
      </c>
      <c r="AW75" s="2"/>
      <c r="AX75" s="2"/>
      <c r="AY75" s="56">
        <v>-1.7829739393147382E-4</v>
      </c>
      <c r="AZ75" s="57">
        <v>-8.2726052440260975E-2</v>
      </c>
      <c r="BA75" s="2"/>
      <c r="BB75" s="2"/>
      <c r="BC75" s="27">
        <v>-27.529978586723772</v>
      </c>
      <c r="BD75" s="27">
        <v>-24.451300424628453</v>
      </c>
      <c r="BE75" s="27">
        <v>-26.517386797599567</v>
      </c>
      <c r="BF75" s="2"/>
      <c r="BG75" s="2"/>
      <c r="BH75" s="58">
        <v>-2.0660863729711139</v>
      </c>
      <c r="BI75" s="59">
        <v>-8.4498015937428769E-2</v>
      </c>
      <c r="BJ75" s="2"/>
      <c r="BK75" s="2"/>
    </row>
    <row r="76" spans="1:63" x14ac:dyDescent="0.3">
      <c r="A76" s="1"/>
      <c r="B76" s="2"/>
      <c r="C76" s="89" t="s">
        <v>22</v>
      </c>
      <c r="D76" s="90" t="s">
        <v>66</v>
      </c>
      <c r="E76" s="90"/>
      <c r="F76" s="90"/>
      <c r="G76" s="90"/>
      <c r="H76" s="90"/>
      <c r="I76" s="90"/>
      <c r="J76" s="144">
        <v>0.31620845830420802</v>
      </c>
      <c r="K76" s="144">
        <v>0.10881385860667143</v>
      </c>
      <c r="L76" s="144">
        <v>0.42764418598194059</v>
      </c>
      <c r="M76" s="144">
        <v>0.12678572209295078</v>
      </c>
      <c r="N76" s="144">
        <v>0.36925547828473337</v>
      </c>
      <c r="O76" s="144">
        <v>0.81813027336606758</v>
      </c>
      <c r="P76" s="144">
        <v>0.68466021525910947</v>
      </c>
      <c r="Q76" s="144">
        <v>0.71866336634333927</v>
      </c>
      <c r="R76" s="144">
        <v>0.67517150440605334</v>
      </c>
      <c r="S76" s="144">
        <v>0.3009907400000017</v>
      </c>
      <c r="T76" s="144">
        <v>0.3610672300000009</v>
      </c>
      <c r="U76" s="144">
        <v>1.2072646637800015</v>
      </c>
      <c r="V76" s="144">
        <v>0.81491334469472809</v>
      </c>
      <c r="W76" s="144">
        <v>0.91861048548468394</v>
      </c>
      <c r="X76" s="144">
        <v>1.8381424406452944</v>
      </c>
      <c r="Y76" s="144">
        <v>1.49938912</v>
      </c>
      <c r="Z76" s="144">
        <v>1.3596701858000015</v>
      </c>
      <c r="AA76" s="144">
        <v>0.98725336999999791</v>
      </c>
      <c r="AB76" s="144">
        <v>1.5801418100000009</v>
      </c>
      <c r="AC76" s="144">
        <v>2.17609341</v>
      </c>
      <c r="AD76" s="144">
        <v>2.0573835999999979</v>
      </c>
      <c r="AE76" s="144">
        <v>2.2061267700000005</v>
      </c>
      <c r="AF76" s="144">
        <v>2.1681784990000024</v>
      </c>
      <c r="AG76" s="144">
        <v>2.3210469999999979</v>
      </c>
      <c r="AH76" s="144">
        <v>2.1050365000000006</v>
      </c>
      <c r="AI76" s="144">
        <v>2.1046786000000037</v>
      </c>
      <c r="AJ76" s="144">
        <v>2.2524735999999943</v>
      </c>
      <c r="AK76" s="144">
        <v>2.1205456670643228</v>
      </c>
      <c r="AL76" s="144">
        <v>2.4868525399638974</v>
      </c>
      <c r="AM76" s="144">
        <v>2.2037371689100018</v>
      </c>
      <c r="AN76" s="2"/>
      <c r="AO76" s="2"/>
      <c r="AP76" s="95">
        <v>-0.28311537105389561</v>
      </c>
      <c r="AQ76" s="96">
        <v>-0.11384485670308611</v>
      </c>
      <c r="AR76" s="2"/>
      <c r="AS76" s="2"/>
      <c r="AT76" s="97">
        <v>0.10179511745768317</v>
      </c>
      <c r="AU76" s="98">
        <v>0.11635093253513211</v>
      </c>
      <c r="AV76" s="96">
        <v>0.10580054125351562</v>
      </c>
      <c r="AW76" s="2"/>
      <c r="AX76" s="2"/>
      <c r="AY76" s="99">
        <v>-1.0550391281616486E-2</v>
      </c>
      <c r="AZ76" s="100">
        <v>-9.0677324639669737E-2</v>
      </c>
      <c r="BA76" s="2"/>
      <c r="BB76" s="2"/>
      <c r="BC76" s="101">
        <v>1135.1957532464253</v>
      </c>
      <c r="BD76" s="102">
        <v>1319.9854246092875</v>
      </c>
      <c r="BE76" s="103">
        <v>1202.25704795963</v>
      </c>
      <c r="BF76" s="2"/>
      <c r="BG76" s="2"/>
      <c r="BH76" s="104">
        <v>-117.72837664965755</v>
      </c>
      <c r="BI76" s="105">
        <v>-8.9189148951780942E-2</v>
      </c>
      <c r="BJ76" s="2"/>
      <c r="BK76" s="2"/>
    </row>
    <row r="77" spans="1:63" x14ac:dyDescent="0.3">
      <c r="A77" s="1"/>
      <c r="B77" s="2"/>
      <c r="C77" s="91"/>
      <c r="D77" s="92" t="s">
        <v>67</v>
      </c>
      <c r="E77" s="93"/>
      <c r="F77" s="93"/>
      <c r="G77" s="93"/>
      <c r="H77" s="93"/>
      <c r="I77" s="93"/>
      <c r="J77" s="686">
        <v>2.7876709443409E-2</v>
      </c>
      <c r="K77" s="686">
        <v>1.2404611741971635E-2</v>
      </c>
      <c r="L77" s="686">
        <v>3.3125796730124779E-2</v>
      </c>
      <c r="M77" s="686">
        <v>9.9528110259963984E-3</v>
      </c>
      <c r="N77" s="686">
        <v>3.2965512130923601E-2</v>
      </c>
      <c r="O77" s="686">
        <v>7.2694374204795381E-2</v>
      </c>
      <c r="P77" s="686">
        <v>5.7252272120484927E-2</v>
      </c>
      <c r="Q77" s="686">
        <v>5.221435269678925E-2</v>
      </c>
      <c r="R77" s="686">
        <v>5.1807377608808838E-2</v>
      </c>
      <c r="S77" s="686">
        <v>2.1210920369733564E-2</v>
      </c>
      <c r="T77" s="686">
        <v>2.1713727802707368E-2</v>
      </c>
      <c r="U77" s="686">
        <v>0.10348218280975609</v>
      </c>
      <c r="V77" s="686">
        <v>7.8937662145731863E-2</v>
      </c>
      <c r="W77" s="686">
        <v>9.2797658751763323E-2</v>
      </c>
      <c r="X77" s="686">
        <v>0.14623612881372502</v>
      </c>
      <c r="Y77" s="686">
        <v>0.11725252979603588</v>
      </c>
      <c r="Z77" s="686">
        <v>9.3597731320157709E-2</v>
      </c>
      <c r="AA77" s="686">
        <v>6.567719165577153E-2</v>
      </c>
      <c r="AB77" s="686">
        <v>8.9941381332238807E-2</v>
      </c>
      <c r="AC77" s="686">
        <v>0.11998550684051773</v>
      </c>
      <c r="AD77" s="686">
        <v>0.11087381365447918</v>
      </c>
      <c r="AE77" s="686">
        <v>0.10491090349785377</v>
      </c>
      <c r="AF77" s="686">
        <v>0.10565399177369181</v>
      </c>
      <c r="AG77" s="686">
        <v>0.10587325132090859</v>
      </c>
      <c r="AH77" s="686">
        <v>9.2072228286564126E-2</v>
      </c>
      <c r="AI77" s="686">
        <v>9.6408166764930373E-2</v>
      </c>
      <c r="AJ77" s="686">
        <v>0.10160011249801465</v>
      </c>
      <c r="AK77" s="686">
        <v>0.10179511745768317</v>
      </c>
      <c r="AL77" s="686">
        <v>0.11635093253513211</v>
      </c>
      <c r="AM77" s="686">
        <v>0.10580054125351562</v>
      </c>
      <c r="AN77" s="2"/>
      <c r="AO77" s="2"/>
      <c r="AP77" s="106"/>
      <c r="AQ77" s="107"/>
      <c r="AR77" s="2"/>
      <c r="AS77" s="2"/>
      <c r="AT77" s="108"/>
      <c r="AU77" s="109"/>
      <c r="AV77" s="107"/>
      <c r="AW77" s="2"/>
      <c r="AX77" s="2"/>
      <c r="AY77" s="110"/>
      <c r="AZ77" s="111"/>
      <c r="BA77" s="2"/>
      <c r="BB77" s="2"/>
      <c r="BC77" s="112"/>
      <c r="BD77" s="113"/>
      <c r="BE77" s="114"/>
      <c r="BF77" s="2"/>
      <c r="BG77" s="2"/>
      <c r="BH77" s="115"/>
      <c r="BI77" s="116"/>
      <c r="BJ77" s="2"/>
      <c r="BK77" s="2"/>
    </row>
    <row r="78" spans="1:63" x14ac:dyDescent="0.3">
      <c r="A78" s="1"/>
      <c r="B78" s="2"/>
      <c r="C78" s="2" t="s">
        <v>38</v>
      </c>
      <c r="D78" s="2" t="s">
        <v>68</v>
      </c>
      <c r="E78" s="2"/>
      <c r="F78" s="2"/>
      <c r="G78" s="2"/>
      <c r="H78" s="2"/>
      <c r="I78" s="2"/>
      <c r="J78" s="10">
        <v>-0.54527054880432524</v>
      </c>
      <c r="K78" s="10">
        <v>-0.5294893285301765</v>
      </c>
      <c r="L78" s="10">
        <v>-0.52850033896191051</v>
      </c>
      <c r="M78" s="10">
        <v>-0.40411502811648348</v>
      </c>
      <c r="N78" s="10">
        <v>-0.49632370432746509</v>
      </c>
      <c r="O78" s="10">
        <v>-0.53409423129290501</v>
      </c>
      <c r="P78" s="10">
        <v>-0.5211447642426239</v>
      </c>
      <c r="Q78" s="10">
        <v>-0.58373100579936332</v>
      </c>
      <c r="R78" s="10">
        <v>-0.67976775648160648</v>
      </c>
      <c r="S78" s="10">
        <v>-0.55892483000000004</v>
      </c>
      <c r="T78" s="10">
        <v>-0.49910026000000002</v>
      </c>
      <c r="U78" s="10">
        <v>-0.44621924999999996</v>
      </c>
      <c r="V78" s="10">
        <v>-0.389069</v>
      </c>
      <c r="W78" s="10">
        <v>-0.17633299999999999</v>
      </c>
      <c r="X78" s="10">
        <v>-0.21916099999999999</v>
      </c>
      <c r="Y78" s="10">
        <v>-0.23186704999999996</v>
      </c>
      <c r="Z78" s="10">
        <v>-0.19980647494623657</v>
      </c>
      <c r="AA78" s="10">
        <v>-0.22217597</v>
      </c>
      <c r="AB78" s="10">
        <v>-9.0888620000000003E-2</v>
      </c>
      <c r="AC78" s="10">
        <v>-0.238185012</v>
      </c>
      <c r="AD78" s="10">
        <v>-0.20491019999999999</v>
      </c>
      <c r="AE78" s="10">
        <v>-0.20708325999999999</v>
      </c>
      <c r="AF78" s="10">
        <v>-0.19207225</v>
      </c>
      <c r="AG78" s="10">
        <v>-0.16448782000000001</v>
      </c>
      <c r="AH78" s="10">
        <v>-0.18009639999999999</v>
      </c>
      <c r="AI78" s="10">
        <v>-0.17403259999999998</v>
      </c>
      <c r="AJ78" s="10">
        <v>-0.16227729999999999</v>
      </c>
      <c r="AK78" s="10">
        <v>-0.18060648000000001</v>
      </c>
      <c r="AL78" s="10">
        <v>-0.19001245999999999</v>
      </c>
      <c r="AM78" s="10">
        <v>-0.17649761</v>
      </c>
      <c r="AN78" s="2"/>
      <c r="AO78" s="2"/>
      <c r="AP78" s="54">
        <v>1.3514849999999995E-2</v>
      </c>
      <c r="AQ78" s="55">
        <v>7.1126125097269913E-2</v>
      </c>
      <c r="AR78" s="2"/>
      <c r="AS78" s="2"/>
      <c r="AT78" s="55">
        <v>-8.6698712179448852E-3</v>
      </c>
      <c r="AU78" s="55">
        <v>-8.890003150172885E-3</v>
      </c>
      <c r="AV78" s="55">
        <v>-8.4735797586915039E-3</v>
      </c>
      <c r="AW78" s="2"/>
      <c r="AX78" s="2"/>
      <c r="AY78" s="56">
        <v>4.1642339148138113E-4</v>
      </c>
      <c r="AZ78" s="57">
        <v>4.6841759721230572E-2</v>
      </c>
      <c r="BA78" s="2"/>
      <c r="BB78" s="2"/>
      <c r="BC78" s="27">
        <v>-96.684411134903655</v>
      </c>
      <c r="BD78" s="27">
        <v>-100.85587048832271</v>
      </c>
      <c r="BE78" s="27">
        <v>-96.288930714675402</v>
      </c>
      <c r="BF78" s="2"/>
      <c r="BG78" s="2"/>
      <c r="BH78" s="58">
        <v>4.5669397736473059</v>
      </c>
      <c r="BI78" s="59">
        <v>4.5281843798830483E-2</v>
      </c>
      <c r="BJ78" s="2"/>
      <c r="BK78" s="2"/>
    </row>
    <row r="79" spans="1:63" x14ac:dyDescent="0.3">
      <c r="A79" s="1"/>
      <c r="B79" s="2"/>
      <c r="C79" s="122" t="s">
        <v>22</v>
      </c>
      <c r="D79" s="122" t="s">
        <v>69</v>
      </c>
      <c r="E79" s="122"/>
      <c r="F79" s="123"/>
      <c r="G79" s="122"/>
      <c r="H79" s="122"/>
      <c r="I79" s="122"/>
      <c r="J79" s="129">
        <v>-0.22906209050011722</v>
      </c>
      <c r="K79" s="129">
        <v>-0.42067546992350507</v>
      </c>
      <c r="L79" s="129">
        <v>-0.10085615297996992</v>
      </c>
      <c r="M79" s="129">
        <v>-0.27732930602353267</v>
      </c>
      <c r="N79" s="129">
        <v>-0.12706822604273171</v>
      </c>
      <c r="O79" s="129">
        <v>0.28403604207316258</v>
      </c>
      <c r="P79" s="129">
        <v>0.16351545101648557</v>
      </c>
      <c r="Q79" s="129">
        <v>0.13493236054397595</v>
      </c>
      <c r="R79" s="129">
        <v>-4.5962520755531422E-3</v>
      </c>
      <c r="S79" s="129">
        <v>-0.25793408999999834</v>
      </c>
      <c r="T79" s="129">
        <v>-0.13803302999999911</v>
      </c>
      <c r="U79" s="129">
        <v>0.76104541378000157</v>
      </c>
      <c r="V79" s="129">
        <v>0.42584434469472809</v>
      </c>
      <c r="W79" s="129">
        <v>0.74227748548468397</v>
      </c>
      <c r="X79" s="129">
        <v>1.6189814406452945</v>
      </c>
      <c r="Y79" s="129">
        <v>1.2675220700000001</v>
      </c>
      <c r="Z79" s="129">
        <v>1.1598637108537651</v>
      </c>
      <c r="AA79" s="129">
        <v>0.76507739999999791</v>
      </c>
      <c r="AB79" s="129">
        <v>1.4892531900000008</v>
      </c>
      <c r="AC79" s="129">
        <v>1.937908398</v>
      </c>
      <c r="AD79" s="129">
        <v>1.8524733999999978</v>
      </c>
      <c r="AE79" s="129">
        <v>1.9990435100000004</v>
      </c>
      <c r="AF79" s="129">
        <v>1.9761062490000023</v>
      </c>
      <c r="AG79" s="129">
        <v>2.1565591799999977</v>
      </c>
      <c r="AH79" s="129">
        <v>1.9249401000000006</v>
      </c>
      <c r="AI79" s="129">
        <v>1.9306460000000039</v>
      </c>
      <c r="AJ79" s="129">
        <v>2.0901962999999943</v>
      </c>
      <c r="AK79" s="129">
        <v>1.9399391870643228</v>
      </c>
      <c r="AL79" s="129">
        <v>2.2968400799638973</v>
      </c>
      <c r="AM79" s="129">
        <v>2.0272395589100016</v>
      </c>
      <c r="AN79" s="2"/>
      <c r="AO79" s="2"/>
      <c r="AP79" s="130">
        <v>-0.26960052105389565</v>
      </c>
      <c r="AQ79" s="131">
        <v>-0.11737888214582765</v>
      </c>
      <c r="AR79" s="2"/>
      <c r="AS79" s="2"/>
      <c r="AT79" s="131">
        <v>9.3125246239738294E-2</v>
      </c>
      <c r="AU79" s="131">
        <v>0.10746092938495923</v>
      </c>
      <c r="AV79" s="131">
        <v>9.7326961494824116E-2</v>
      </c>
      <c r="AW79" s="2"/>
      <c r="AX79" s="2"/>
      <c r="AY79" s="132">
        <v>-1.0133967890135112E-2</v>
      </c>
      <c r="AZ79" s="133">
        <v>-9.4303743212865915E-2</v>
      </c>
      <c r="BA79" s="2"/>
      <c r="BB79" s="2"/>
      <c r="BC79" s="134">
        <v>1038.5113421115218</v>
      </c>
      <c r="BD79" s="134">
        <v>1219.1295541209647</v>
      </c>
      <c r="BE79" s="134">
        <v>1105.9681172449546</v>
      </c>
      <c r="BF79" s="2"/>
      <c r="BG79" s="2"/>
      <c r="BH79" s="135">
        <v>-113.16143687601016</v>
      </c>
      <c r="BI79" s="136">
        <v>-9.2821502434664166E-2</v>
      </c>
      <c r="BJ79" s="2"/>
      <c r="BK79" s="2"/>
    </row>
    <row r="80" spans="1:63" x14ac:dyDescent="0.3">
      <c r="A80" s="1"/>
      <c r="B80" s="2"/>
      <c r="C80" s="124"/>
      <c r="D80" s="125" t="s">
        <v>70</v>
      </c>
      <c r="E80" s="125"/>
      <c r="F80" s="126"/>
      <c r="G80" s="125"/>
      <c r="H80" s="125"/>
      <c r="I80" s="125"/>
      <c r="J80" s="685">
        <v>-2.0193948560441301E-2</v>
      </c>
      <c r="K80" s="685">
        <v>-4.7956353543487047E-2</v>
      </c>
      <c r="L80" s="685">
        <v>-7.8124303617632717E-3</v>
      </c>
      <c r="M80" s="685">
        <v>-2.1770638911527813E-2</v>
      </c>
      <c r="N80" s="685">
        <v>-1.1344094789127467E-2</v>
      </c>
      <c r="O80" s="685">
        <v>2.5237817255146039E-2</v>
      </c>
      <c r="P80" s="685">
        <v>1.3673397239763302E-2</v>
      </c>
      <c r="Q80" s="685">
        <v>9.8034854614915332E-3</v>
      </c>
      <c r="R80" s="685">
        <v>-3.5268041573070585E-4</v>
      </c>
      <c r="S80" s="685">
        <v>-1.8176703521276517E-2</v>
      </c>
      <c r="T80" s="685">
        <v>-8.3009794081919681E-3</v>
      </c>
      <c r="U80" s="685">
        <v>6.5233948278353618E-2</v>
      </c>
      <c r="V80" s="685">
        <v>4.124997734670241E-2</v>
      </c>
      <c r="W80" s="685">
        <v>7.4984570593901761E-2</v>
      </c>
      <c r="X80" s="685">
        <v>0.12880045271035753</v>
      </c>
      <c r="Y80" s="685">
        <v>9.9120479999086616E-2</v>
      </c>
      <c r="Z80" s="685">
        <v>7.984334223863046E-2</v>
      </c>
      <c r="AA80" s="685">
        <v>5.0896898970625284E-2</v>
      </c>
      <c r="AB80" s="685">
        <v>8.4768017790784911E-2</v>
      </c>
      <c r="AC80" s="685">
        <v>0.1068524541621243</v>
      </c>
      <c r="AD80" s="685">
        <v>9.9831062399583351E-2</v>
      </c>
      <c r="AE80" s="685">
        <v>9.5063195650185076E-2</v>
      </c>
      <c r="AF80" s="685">
        <v>9.6294430311933008E-2</v>
      </c>
      <c r="AG80" s="685">
        <v>9.8370232077399769E-2</v>
      </c>
      <c r="AH80" s="685">
        <v>8.4194988697422382E-2</v>
      </c>
      <c r="AI80" s="685">
        <v>8.8436325400013949E-2</v>
      </c>
      <c r="AJ80" s="685">
        <v>9.428042984518617E-2</v>
      </c>
      <c r="AK80" s="685">
        <v>9.3125246239738294E-2</v>
      </c>
      <c r="AL80" s="685">
        <v>0.10746092938495923</v>
      </c>
      <c r="AM80" s="685">
        <v>9.7326961494824116E-2</v>
      </c>
      <c r="AN80" s="2"/>
      <c r="AO80" s="2"/>
      <c r="AP80" s="137"/>
      <c r="AQ80" s="138"/>
      <c r="AR80" s="2"/>
      <c r="AS80" s="2"/>
      <c r="AT80" s="138"/>
      <c r="AU80" s="138"/>
      <c r="AV80" s="138"/>
      <c r="AW80" s="2"/>
      <c r="AX80" s="2"/>
      <c r="AY80" s="139"/>
      <c r="AZ80" s="140"/>
      <c r="BA80" s="2"/>
      <c r="BB80" s="2"/>
      <c r="BC80" s="141"/>
      <c r="BD80" s="141"/>
      <c r="BE80" s="141"/>
      <c r="BF80" s="2"/>
      <c r="BG80" s="2"/>
      <c r="BH80" s="142"/>
      <c r="BI80" s="143"/>
      <c r="BJ80" s="2"/>
      <c r="BK80" s="2"/>
    </row>
    <row r="81" spans="1:63" x14ac:dyDescent="0.3">
      <c r="A81" s="1"/>
      <c r="B81" s="2"/>
      <c r="C81" s="2" t="s">
        <v>38</v>
      </c>
      <c r="D81" s="2" t="s">
        <v>71</v>
      </c>
      <c r="E81" s="2"/>
      <c r="F81" s="2"/>
      <c r="G81" s="2"/>
      <c r="H81" s="2"/>
      <c r="I81" s="2"/>
      <c r="J81" s="10">
        <v>-0.20078928264548693</v>
      </c>
      <c r="K81" s="10">
        <v>-0.24069716675862099</v>
      </c>
      <c r="L81" s="10">
        <v>-0.23920994449870969</v>
      </c>
      <c r="M81" s="10">
        <v>-0.22907849556860255</v>
      </c>
      <c r="N81" s="10">
        <v>-0.23561014541382519</v>
      </c>
      <c r="O81" s="10">
        <v>-0.21412630999178442</v>
      </c>
      <c r="P81" s="10">
        <v>-0.21898006555103702</v>
      </c>
      <c r="Q81" s="10">
        <v>-0.24247300906075853</v>
      </c>
      <c r="R81" s="10">
        <v>-0.18709365781405665</v>
      </c>
      <c r="S81" s="10">
        <v>-0.17190221999999999</v>
      </c>
      <c r="T81" s="10">
        <v>-0.15403854</v>
      </c>
      <c r="U81" s="10">
        <v>-0.201727411</v>
      </c>
      <c r="V81" s="10">
        <v>-0.14811252011130754</v>
      </c>
      <c r="W81" s="10">
        <v>-0.12355235331934537</v>
      </c>
      <c r="X81" s="10">
        <v>-0.16214246873268751</v>
      </c>
      <c r="Y81" s="10">
        <v>-0.16605980873268752</v>
      </c>
      <c r="Z81" s="10">
        <v>-0.19204611160000001</v>
      </c>
      <c r="AA81" s="10">
        <v>-0.23578226999999999</v>
      </c>
      <c r="AB81" s="10">
        <v>-0.20715408000000002</v>
      </c>
      <c r="AC81" s="10">
        <v>-0.21299666699999997</v>
      </c>
      <c r="AD81" s="10">
        <v>-0.23972023817078</v>
      </c>
      <c r="AE81" s="10">
        <v>-0.30679864000000001</v>
      </c>
      <c r="AF81" s="10">
        <v>-0.29966045000000002</v>
      </c>
      <c r="AG81" s="10">
        <v>-0.26923013215035901</v>
      </c>
      <c r="AH81" s="10">
        <v>-0.28232240000000003</v>
      </c>
      <c r="AI81" s="10">
        <v>-0.30990760000000001</v>
      </c>
      <c r="AJ81" s="10">
        <v>-0.28874269999999996</v>
      </c>
      <c r="AK81" s="10">
        <v>-0.28149080260800002</v>
      </c>
      <c r="AL81" s="10">
        <v>-0.29034809</v>
      </c>
      <c r="AM81" s="10">
        <v>-0.27325857144999999</v>
      </c>
      <c r="AN81" s="2"/>
      <c r="AO81" s="2"/>
      <c r="AP81" s="54">
        <v>1.7089518550000016E-2</v>
      </c>
      <c r="AQ81" s="55">
        <v>5.8858725573156051E-2</v>
      </c>
      <c r="AR81" s="2"/>
      <c r="AS81" s="2"/>
      <c r="AT81" s="55">
        <v>-1.3512743328186808E-2</v>
      </c>
      <c r="AU81" s="55">
        <v>-1.3584348282984602E-2</v>
      </c>
      <c r="AV81" s="55">
        <v>-1.311903486924087E-2</v>
      </c>
      <c r="AW81" s="2"/>
      <c r="AX81" s="2"/>
      <c r="AY81" s="56">
        <v>4.6531341374373217E-4</v>
      </c>
      <c r="AZ81" s="57">
        <v>3.4253642799086027E-2</v>
      </c>
      <c r="BA81" s="2"/>
      <c r="BB81" s="2"/>
      <c r="BC81" s="27">
        <v>-150.6910078201285</v>
      </c>
      <c r="BD81" s="27">
        <v>-154.11257430997878</v>
      </c>
      <c r="BE81" s="27">
        <v>-149.0772348336061</v>
      </c>
      <c r="BF81" s="2"/>
      <c r="BG81" s="2"/>
      <c r="BH81" s="58">
        <v>5.035339476372684</v>
      </c>
      <c r="BI81" s="59">
        <v>3.2673125466353627E-2</v>
      </c>
      <c r="BJ81" s="2"/>
      <c r="BK81" s="2"/>
    </row>
    <row r="82" spans="1:63" x14ac:dyDescent="0.3">
      <c r="A82" s="1"/>
      <c r="B82" s="2"/>
      <c r="C82" s="2" t="s">
        <v>38</v>
      </c>
      <c r="D82" s="2" t="s">
        <v>72</v>
      </c>
      <c r="E82" s="2"/>
      <c r="F82" s="2"/>
      <c r="G82" s="2"/>
      <c r="H82" s="2"/>
      <c r="I82" s="2"/>
      <c r="J82" s="10">
        <v>-0.11729523364777741</v>
      </c>
      <c r="K82" s="10">
        <v>-3.4828890153442253E-2</v>
      </c>
      <c r="L82" s="10">
        <v>-6.7479148356417926E-2</v>
      </c>
      <c r="M82" s="10">
        <v>-6.8527005003486602E-2</v>
      </c>
      <c r="N82" s="10">
        <v>-8.659004220269631E-2</v>
      </c>
      <c r="O82" s="10">
        <v>-8.4775558889675806E-2</v>
      </c>
      <c r="P82" s="10">
        <v>-9.1790569173958309E-2</v>
      </c>
      <c r="Q82" s="10">
        <v>-9.3458944938631536E-2</v>
      </c>
      <c r="R82" s="10">
        <v>-8.046997781824157E-2</v>
      </c>
      <c r="S82" s="10">
        <v>-7.2197159999999996E-2</v>
      </c>
      <c r="T82" s="10">
        <v>-8.60736E-2</v>
      </c>
      <c r="U82" s="10">
        <v>-5.834795999999999E-2</v>
      </c>
      <c r="V82" s="10">
        <v>-5.9496782599216355E-2</v>
      </c>
      <c r="W82" s="10">
        <v>-5.6348095916911457E-2</v>
      </c>
      <c r="X82" s="10">
        <v>-6.7893215164178247E-2</v>
      </c>
      <c r="Y82" s="10">
        <v>-7.8592655164178252E-2</v>
      </c>
      <c r="Z82" s="10">
        <v>-0.10733015159999999</v>
      </c>
      <c r="AA82" s="10">
        <v>-8.0860780000000007E-2</v>
      </c>
      <c r="AB82" s="10">
        <v>-9.7621720000000009E-2</v>
      </c>
      <c r="AC82" s="10">
        <v>-8.8672700999999993E-2</v>
      </c>
      <c r="AD82" s="10">
        <v>-9.1631599999999994E-2</v>
      </c>
      <c r="AE82" s="10">
        <v>-8.0151649999999991E-2</v>
      </c>
      <c r="AF82" s="10">
        <v>-6.3286620000000016E-2</v>
      </c>
      <c r="AG82" s="10">
        <v>-0.13637009</v>
      </c>
      <c r="AH82" s="10">
        <v>-0.1065657</v>
      </c>
      <c r="AI82" s="10">
        <v>-8.2323500000000008E-2</v>
      </c>
      <c r="AJ82" s="10">
        <v>-0.1073587</v>
      </c>
      <c r="AK82" s="10">
        <v>-8.898739E-2</v>
      </c>
      <c r="AL82" s="10">
        <v>-0.10518129</v>
      </c>
      <c r="AM82" s="10">
        <v>-0.13038995</v>
      </c>
      <c r="AN82" s="2"/>
      <c r="AO82" s="2"/>
      <c r="AP82" s="54">
        <v>-2.5208660000000008E-2</v>
      </c>
      <c r="AQ82" s="55">
        <v>-0.23966867111061299</v>
      </c>
      <c r="AR82" s="2"/>
      <c r="AS82" s="2"/>
      <c r="AT82" s="55">
        <v>-4.2717692705213925E-3</v>
      </c>
      <c r="AU82" s="55">
        <v>-4.9210562267298042E-3</v>
      </c>
      <c r="AV82" s="55">
        <v>-6.259969418604577E-3</v>
      </c>
      <c r="AW82" s="2"/>
      <c r="AX82" s="2"/>
      <c r="AY82" s="56">
        <v>-1.3389131918747727E-3</v>
      </c>
      <c r="AZ82" s="57">
        <v>-0.27207841775962038</v>
      </c>
      <c r="BA82" s="2"/>
      <c r="BB82" s="2"/>
      <c r="BC82" s="27">
        <v>-47.637789079229123</v>
      </c>
      <c r="BD82" s="27">
        <v>-55.828710191082806</v>
      </c>
      <c r="BE82" s="27">
        <v>-71.134724495362789</v>
      </c>
      <c r="BF82" s="2"/>
      <c r="BG82" s="2"/>
      <c r="BH82" s="58">
        <v>-15.306014304279984</v>
      </c>
      <c r="BI82" s="59">
        <v>-0.2741602707978148</v>
      </c>
      <c r="BJ82" s="2"/>
      <c r="BK82" s="2"/>
    </row>
    <row r="83" spans="1:63" x14ac:dyDescent="0.3">
      <c r="A83" s="1"/>
      <c r="B83" s="2"/>
      <c r="C83" s="122" t="s">
        <v>22</v>
      </c>
      <c r="D83" s="122" t="s">
        <v>73</v>
      </c>
      <c r="E83" s="122"/>
      <c r="F83" s="123"/>
      <c r="G83" s="122"/>
      <c r="H83" s="122"/>
      <c r="I83" s="122"/>
      <c r="J83" s="129">
        <v>-0.54714660679338156</v>
      </c>
      <c r="K83" s="129">
        <v>-0.69620152683556835</v>
      </c>
      <c r="L83" s="129">
        <v>-0.40754524583509755</v>
      </c>
      <c r="M83" s="129">
        <v>-0.57493480659562179</v>
      </c>
      <c r="N83" s="129">
        <v>-0.44926841365925319</v>
      </c>
      <c r="O83" s="129">
        <v>-1.486582680829765E-2</v>
      </c>
      <c r="P83" s="129">
        <v>-0.14725518370850976</v>
      </c>
      <c r="Q83" s="129">
        <v>-0.20099959345541413</v>
      </c>
      <c r="R83" s="129">
        <v>-0.27215988770785138</v>
      </c>
      <c r="S83" s="129">
        <v>-0.50203346999999832</v>
      </c>
      <c r="T83" s="129">
        <v>-0.37814516999999914</v>
      </c>
      <c r="U83" s="129">
        <v>0.50097004278000157</v>
      </c>
      <c r="V83" s="129">
        <v>0.21823504198420418</v>
      </c>
      <c r="W83" s="129">
        <v>0.56237703624842716</v>
      </c>
      <c r="X83" s="129">
        <v>1.3889457567484287</v>
      </c>
      <c r="Y83" s="129">
        <v>1.0228696061031344</v>
      </c>
      <c r="Z83" s="129">
        <v>0.86048744765376495</v>
      </c>
      <c r="AA83" s="129">
        <v>0.44843434999999793</v>
      </c>
      <c r="AB83" s="129">
        <v>1.1844773900000007</v>
      </c>
      <c r="AC83" s="129">
        <v>1.6362390300000003</v>
      </c>
      <c r="AD83" s="129">
        <v>1.521121561829218</v>
      </c>
      <c r="AE83" s="129">
        <v>1.6120932200000004</v>
      </c>
      <c r="AF83" s="129">
        <v>1.6131591790000024</v>
      </c>
      <c r="AG83" s="129">
        <v>1.7509589578496387</v>
      </c>
      <c r="AH83" s="129">
        <v>1.5360520000000006</v>
      </c>
      <c r="AI83" s="129">
        <v>1.5384149000000038</v>
      </c>
      <c r="AJ83" s="129">
        <v>1.6940948999999943</v>
      </c>
      <c r="AK83" s="129">
        <v>1.5694609944563227</v>
      </c>
      <c r="AL83" s="129">
        <v>1.9013106999638971</v>
      </c>
      <c r="AM83" s="129">
        <v>1.6235910374600016</v>
      </c>
      <c r="AN83" s="2"/>
      <c r="AO83" s="2"/>
      <c r="AP83" s="130">
        <v>-0.27771966250389557</v>
      </c>
      <c r="AQ83" s="131">
        <v>-0.14606747992801442</v>
      </c>
      <c r="AR83" s="2"/>
      <c r="AS83" s="2"/>
      <c r="AT83" s="131">
        <v>7.5340733641030097E-2</v>
      </c>
      <c r="AU83" s="131">
        <v>8.8955524875244815E-2</v>
      </c>
      <c r="AV83" s="131">
        <v>7.7947957206978669E-2</v>
      </c>
      <c r="AW83" s="2"/>
      <c r="AX83" s="2"/>
      <c r="AY83" s="132">
        <v>-1.1007567668266147E-2</v>
      </c>
      <c r="AZ83" s="133">
        <v>-0.12374237219895728</v>
      </c>
      <c r="BA83" s="2"/>
      <c r="BB83" s="2"/>
      <c r="BC83" s="134">
        <v>840.1825452121642</v>
      </c>
      <c r="BD83" s="134">
        <v>1009.1882696199028</v>
      </c>
      <c r="BE83" s="134">
        <v>885.75615791598557</v>
      </c>
      <c r="BF83" s="2"/>
      <c r="BG83" s="2"/>
      <c r="BH83" s="135">
        <v>-123.43211170391726</v>
      </c>
      <c r="BI83" s="136">
        <v>-0.12230830997511129</v>
      </c>
      <c r="BJ83" s="2"/>
      <c r="BK83" s="2"/>
    </row>
    <row r="84" spans="1:63" x14ac:dyDescent="0.3">
      <c r="A84" s="1"/>
      <c r="B84" s="2"/>
      <c r="C84" s="124"/>
      <c r="D84" s="125" t="s">
        <v>74</v>
      </c>
      <c r="E84" s="125"/>
      <c r="F84" s="125"/>
      <c r="G84" s="125"/>
      <c r="H84" s="125"/>
      <c r="I84" s="125"/>
      <c r="J84" s="685">
        <v>-4.8236049922018402E-2</v>
      </c>
      <c r="K84" s="685">
        <v>-7.9365898288562178E-2</v>
      </c>
      <c r="L84" s="685">
        <v>-3.1568910356780319E-2</v>
      </c>
      <c r="M84" s="685">
        <v>-4.51329801798886E-2</v>
      </c>
      <c r="N84" s="685">
        <v>-4.0108716624387149E-2</v>
      </c>
      <c r="O84" s="685">
        <v>-1.3208922980197954E-3</v>
      </c>
      <c r="P84" s="685">
        <v>-1.2313690296201898E-2</v>
      </c>
      <c r="Q84" s="685">
        <v>-1.4603587932960339E-2</v>
      </c>
      <c r="R84" s="685">
        <v>-2.0883419961355308E-2</v>
      </c>
      <c r="S84" s="685">
        <v>-3.5378470298159104E-2</v>
      </c>
      <c r="T84" s="685">
        <v>-2.2740754654717529E-2</v>
      </c>
      <c r="U84" s="685">
        <v>4.2941266405374108E-2</v>
      </c>
      <c r="V84" s="685">
        <v>2.1139626838436485E-2</v>
      </c>
      <c r="W84" s="685">
        <v>5.6811100160776139E-2</v>
      </c>
      <c r="X84" s="685">
        <v>0.11049962511492593</v>
      </c>
      <c r="Y84" s="685">
        <v>7.9988608272058989E-2</v>
      </c>
      <c r="Z84" s="685">
        <v>5.9234712778876958E-2</v>
      </c>
      <c r="AA84" s="685">
        <v>2.9832168362191817E-2</v>
      </c>
      <c r="AB84" s="685">
        <v>6.7420235284708363E-2</v>
      </c>
      <c r="AC84" s="685">
        <v>9.021899906713432E-2</v>
      </c>
      <c r="AD84" s="685">
        <v>8.1974284519456278E-2</v>
      </c>
      <c r="AE84" s="685">
        <v>7.6662029822050684E-2</v>
      </c>
      <c r="AF84" s="685">
        <v>7.8608244988283824E-2</v>
      </c>
      <c r="AG84" s="685">
        <v>7.9869006442786883E-2</v>
      </c>
      <c r="AH84" s="685">
        <v>6.7185405290612968E-2</v>
      </c>
      <c r="AI84" s="685">
        <v>7.0469553039050142E-2</v>
      </c>
      <c r="AJ84" s="685">
        <v>7.6413873362295007E-2</v>
      </c>
      <c r="AK84" s="685">
        <v>7.5340733641030097E-2</v>
      </c>
      <c r="AL84" s="685">
        <v>8.8955524875244815E-2</v>
      </c>
      <c r="AM84" s="685">
        <v>7.7947957206978669E-2</v>
      </c>
      <c r="AN84" s="2"/>
      <c r="AO84" s="2"/>
      <c r="AP84" s="137"/>
      <c r="AQ84" s="138"/>
      <c r="AR84" s="2"/>
      <c r="AS84" s="2"/>
      <c r="AT84" s="138"/>
      <c r="AU84" s="138"/>
      <c r="AV84" s="138"/>
      <c r="AW84" s="2"/>
      <c r="AX84" s="2"/>
      <c r="AY84" s="139"/>
      <c r="AZ84" s="140"/>
      <c r="BA84" s="2"/>
      <c r="BB84" s="2"/>
      <c r="BC84" s="141"/>
      <c r="BD84" s="141"/>
      <c r="BE84" s="141"/>
      <c r="BF84" s="2"/>
      <c r="BG84" s="2"/>
      <c r="BH84" s="142"/>
      <c r="BI84" s="143"/>
      <c r="BJ84" s="2"/>
      <c r="BK84" s="2"/>
    </row>
    <row r="85" spans="1:63" x14ac:dyDescent="0.3">
      <c r="A85" s="1"/>
      <c r="B85" s="2"/>
      <c r="C85" s="2" t="s">
        <v>38</v>
      </c>
      <c r="D85" s="2" t="s">
        <v>75</v>
      </c>
      <c r="E85" s="2"/>
      <c r="F85" s="2"/>
      <c r="G85" s="2"/>
      <c r="H85" s="2"/>
      <c r="I85" s="2"/>
      <c r="J85" s="10">
        <v>-4.9407294334916863E-2</v>
      </c>
      <c r="K85" s="10">
        <v>-3.877805839260396E-2</v>
      </c>
      <c r="L85" s="10">
        <v>-4.8265625610052695E-2</v>
      </c>
      <c r="M85" s="10">
        <v>-3.9348102536818322E-2</v>
      </c>
      <c r="N85" s="10">
        <v>-3.0763767883710196E-2</v>
      </c>
      <c r="O85" s="10">
        <v>-5.2120865918384926E-2</v>
      </c>
      <c r="P85" s="10">
        <v>-3.1859453811916655E-2</v>
      </c>
      <c r="Q85" s="10">
        <v>-3.7511656502237659E-2</v>
      </c>
      <c r="R85" s="10">
        <v>-4.1528206420778584E-2</v>
      </c>
      <c r="S85" s="10">
        <v>-5.1118909999999997E-2</v>
      </c>
      <c r="T85" s="10">
        <v>-5.5307169999999989E-2</v>
      </c>
      <c r="U85" s="10">
        <v>-4.3191163389999995E-2</v>
      </c>
      <c r="V85" s="10">
        <v>-4.3689319999999997E-2</v>
      </c>
      <c r="W85" s="10">
        <v>-5.0006593789341171E-2</v>
      </c>
      <c r="X85" s="10">
        <v>-5.0525984326442376E-2</v>
      </c>
      <c r="Y85" s="10">
        <v>-6.0429964326442369E-2</v>
      </c>
      <c r="Z85" s="10">
        <v>-5.5743908300000006E-2</v>
      </c>
      <c r="AA85" s="10">
        <v>-6.7623579999999989E-2</v>
      </c>
      <c r="AB85" s="10">
        <v>-7.513367E-2</v>
      </c>
      <c r="AC85" s="10">
        <v>-7.5342248000000001E-2</v>
      </c>
      <c r="AD85" s="10">
        <v>-8.1658000000000008E-2</v>
      </c>
      <c r="AE85" s="10">
        <v>-9.1034290000000004E-2</v>
      </c>
      <c r="AF85" s="10">
        <v>-9.7102479999999991E-2</v>
      </c>
      <c r="AG85" s="10">
        <v>-0.10243054000000001</v>
      </c>
      <c r="AH85" s="10">
        <v>-0.14553379999999999</v>
      </c>
      <c r="AI85" s="10">
        <v>-0.10296060000000001</v>
      </c>
      <c r="AJ85" s="10">
        <v>-6.9014400000000004E-2</v>
      </c>
      <c r="AK85" s="10">
        <v>-7.4980223148999992E-2</v>
      </c>
      <c r="AL85" s="10">
        <v>-8.129162999999999E-2</v>
      </c>
      <c r="AM85" s="10">
        <v>-6.791549999999999E-2</v>
      </c>
      <c r="AN85" s="2"/>
      <c r="AO85" s="2"/>
      <c r="AP85" s="54">
        <v>1.337613E-2</v>
      </c>
      <c r="AQ85" s="55">
        <v>0.16454498452054661</v>
      </c>
      <c r="AR85" s="2"/>
      <c r="AS85" s="2"/>
      <c r="AT85" s="55">
        <v>-3.5993663050993508E-3</v>
      </c>
      <c r="AU85" s="55">
        <v>-3.8033445111056853E-3</v>
      </c>
      <c r="AV85" s="55">
        <v>-3.2605960279088924E-3</v>
      </c>
      <c r="AW85" s="2"/>
      <c r="AX85" s="2"/>
      <c r="AY85" s="56">
        <v>5.4274848319679292E-4</v>
      </c>
      <c r="AZ85" s="57">
        <v>0.1427029504195528</v>
      </c>
      <c r="BA85" s="2"/>
      <c r="BB85" s="2"/>
      <c r="BC85" s="27">
        <v>-40.139305754282653</v>
      </c>
      <c r="BD85" s="27">
        <v>-43.148423566878975</v>
      </c>
      <c r="BE85" s="27">
        <v>-37.051554828150564</v>
      </c>
      <c r="BF85" s="2"/>
      <c r="BG85" s="2"/>
      <c r="BH85" s="58">
        <v>6.0968687387284106</v>
      </c>
      <c r="BI85" s="59">
        <v>0.14129991862340965</v>
      </c>
      <c r="BJ85" s="2"/>
      <c r="BK85" s="2"/>
    </row>
    <row r="86" spans="1:63" x14ac:dyDescent="0.3">
      <c r="A86" s="1"/>
      <c r="B86" s="2"/>
      <c r="C86" s="2" t="s">
        <v>38</v>
      </c>
      <c r="D86" s="2" t="s">
        <v>76</v>
      </c>
      <c r="E86" s="2"/>
      <c r="F86" s="2"/>
      <c r="G86" s="2"/>
      <c r="H86" s="2"/>
      <c r="I86" s="2"/>
      <c r="J86" s="10">
        <v>-0.1542013675330845</v>
      </c>
      <c r="K86" s="10">
        <v>-0.11825388399339179</v>
      </c>
      <c r="L86" s="10">
        <v>-0.1737525776012134</v>
      </c>
      <c r="M86" s="10">
        <v>-0.19943075795596979</v>
      </c>
      <c r="N86" s="10">
        <v>-0.17290175303811695</v>
      </c>
      <c r="O86" s="10">
        <v>-0.15924865858213635</v>
      </c>
      <c r="P86" s="10">
        <v>-0.18636235780987803</v>
      </c>
      <c r="Q86" s="10">
        <v>-0.16284707997186551</v>
      </c>
      <c r="R86" s="10">
        <v>-0.21549484682314662</v>
      </c>
      <c r="S86" s="10">
        <v>-0.16269934</v>
      </c>
      <c r="T86" s="10">
        <v>-0.22384852999999999</v>
      </c>
      <c r="U86" s="10">
        <v>-0.22222321472000001</v>
      </c>
      <c r="V86" s="10">
        <v>-0.21113000000000001</v>
      </c>
      <c r="W86" s="10">
        <v>-0.26367202000000001</v>
      </c>
      <c r="X86" s="10">
        <v>-0.35620199999999996</v>
      </c>
      <c r="Y86" s="10">
        <v>-0.34501815000000002</v>
      </c>
      <c r="Z86" s="10">
        <v>-0.46802727250000004</v>
      </c>
      <c r="AA86" s="10">
        <v>-0.44937711000000002</v>
      </c>
      <c r="AB86" s="10">
        <v>-0.30434085999999999</v>
      </c>
      <c r="AC86" s="10">
        <v>-0.32333136299999998</v>
      </c>
      <c r="AD86" s="10">
        <v>-0.27447179999999999</v>
      </c>
      <c r="AE86" s="10">
        <v>-0.26963784000000002</v>
      </c>
      <c r="AF86" s="10">
        <v>-0.48212804399999998</v>
      </c>
      <c r="AG86" s="10">
        <v>-0.37736655000000002</v>
      </c>
      <c r="AH86" s="10">
        <v>-0.43948704000000005</v>
      </c>
      <c r="AI86" s="10">
        <v>-0.38526530000000003</v>
      </c>
      <c r="AJ86" s="10">
        <v>-0.38081840000000006</v>
      </c>
      <c r="AK86" s="10">
        <v>-0.41640312443599997</v>
      </c>
      <c r="AL86" s="10">
        <v>-0.46935387000000001</v>
      </c>
      <c r="AM86" s="10">
        <v>-0.36688752000000002</v>
      </c>
      <c r="AN86" s="2"/>
      <c r="AO86" s="2"/>
      <c r="AP86" s="54">
        <v>0.10246634999999998</v>
      </c>
      <c r="AQ86" s="55">
        <v>0.21831363614835003</v>
      </c>
      <c r="AR86" s="2"/>
      <c r="AS86" s="2"/>
      <c r="AT86" s="55">
        <v>-1.9989102625830472E-2</v>
      </c>
      <c r="AU86" s="55">
        <v>-2.1959388257200792E-2</v>
      </c>
      <c r="AV86" s="55">
        <v>-1.7614123291462839E-2</v>
      </c>
      <c r="AW86" s="2"/>
      <c r="AX86" s="2"/>
      <c r="AY86" s="56">
        <v>4.3452649657379529E-3</v>
      </c>
      <c r="AZ86" s="57">
        <v>0.1978773231222905</v>
      </c>
      <c r="BA86" s="2"/>
      <c r="BB86" s="2"/>
      <c r="BC86" s="27">
        <v>-222.91387817773017</v>
      </c>
      <c r="BD86" s="27">
        <v>-249.12625796178347</v>
      </c>
      <c r="BE86" s="27">
        <v>-200.15685761047465</v>
      </c>
      <c r="BF86" s="2"/>
      <c r="BG86" s="2"/>
      <c r="BH86" s="58">
        <v>48.969400351308821</v>
      </c>
      <c r="BI86" s="59">
        <v>0.19656458838161026</v>
      </c>
      <c r="BJ86" s="2"/>
      <c r="BK86" s="2"/>
    </row>
    <row r="87" spans="1:63" x14ac:dyDescent="0.3">
      <c r="A87" s="1"/>
      <c r="B87" s="2"/>
      <c r="C87" s="122" t="s">
        <v>22</v>
      </c>
      <c r="D87" s="122" t="s">
        <v>77</v>
      </c>
      <c r="E87" s="122"/>
      <c r="F87" s="123"/>
      <c r="G87" s="122"/>
      <c r="H87" s="122"/>
      <c r="I87" s="122"/>
      <c r="J87" s="129">
        <v>-0.75075526866138298</v>
      </c>
      <c r="K87" s="129">
        <v>-0.85323346922156407</v>
      </c>
      <c r="L87" s="129">
        <v>-0.62956344904636363</v>
      </c>
      <c r="M87" s="129">
        <v>-0.81371366708840986</v>
      </c>
      <c r="N87" s="129">
        <v>-0.65293393458108029</v>
      </c>
      <c r="O87" s="129">
        <v>-0.22623535130881894</v>
      </c>
      <c r="P87" s="129">
        <v>-0.36547699533030442</v>
      </c>
      <c r="Q87" s="129">
        <v>-0.40135832992951725</v>
      </c>
      <c r="R87" s="129">
        <v>-0.52918294095177654</v>
      </c>
      <c r="S87" s="129">
        <v>-0.7158517199999983</v>
      </c>
      <c r="T87" s="129">
        <v>-0.65730086999999915</v>
      </c>
      <c r="U87" s="129">
        <v>0.23555566467000155</v>
      </c>
      <c r="V87" s="129">
        <v>-3.6584278015795835E-2</v>
      </c>
      <c r="W87" s="129">
        <v>0.24869842245908602</v>
      </c>
      <c r="X87" s="129">
        <v>0.98221777242198649</v>
      </c>
      <c r="Y87" s="129">
        <v>0.61742149177669203</v>
      </c>
      <c r="Z87" s="129">
        <v>0.33671626685376493</v>
      </c>
      <c r="AA87" s="129">
        <v>-6.8566340000002057E-2</v>
      </c>
      <c r="AB87" s="129">
        <v>0.80500286000000076</v>
      </c>
      <c r="AC87" s="129">
        <v>1.2375654190000005</v>
      </c>
      <c r="AD87" s="129">
        <v>1.164991761829218</v>
      </c>
      <c r="AE87" s="129">
        <v>1.2514210900000005</v>
      </c>
      <c r="AF87" s="129">
        <v>1.0339286550000024</v>
      </c>
      <c r="AG87" s="129">
        <v>1.2711618678496386</v>
      </c>
      <c r="AH87" s="129">
        <v>0.95103116000000065</v>
      </c>
      <c r="AI87" s="129">
        <v>1.0501890000000036</v>
      </c>
      <c r="AJ87" s="129">
        <v>1.2442620999999943</v>
      </c>
      <c r="AK87" s="129">
        <v>1.0780776468713227</v>
      </c>
      <c r="AL87" s="129">
        <v>1.3506651999638972</v>
      </c>
      <c r="AM87" s="129">
        <v>1.1887880174600016</v>
      </c>
      <c r="AN87" s="2"/>
      <c r="AO87" s="2"/>
      <c r="AP87" s="130">
        <v>-0.1618771825038956</v>
      </c>
      <c r="AQ87" s="131">
        <v>-0.11984996911760407</v>
      </c>
      <c r="AR87" s="2"/>
      <c r="AS87" s="2"/>
      <c r="AT87" s="131">
        <v>5.1752264710100269E-2</v>
      </c>
      <c r="AU87" s="131">
        <v>6.3192792106938331E-2</v>
      </c>
      <c r="AV87" s="131">
        <v>5.7073237887606938E-2</v>
      </c>
      <c r="AW87" s="2"/>
      <c r="AX87" s="2"/>
      <c r="AY87" s="132">
        <v>-6.1195542193313926E-3</v>
      </c>
      <c r="AZ87" s="133">
        <v>-9.6839433981260797E-2</v>
      </c>
      <c r="BA87" s="2"/>
      <c r="BB87" s="2"/>
      <c r="BC87" s="134">
        <v>577.12936128015133</v>
      </c>
      <c r="BD87" s="134">
        <v>716.91358809124051</v>
      </c>
      <c r="BE87" s="134">
        <v>648.54774547736042</v>
      </c>
      <c r="BF87" s="2"/>
      <c r="BG87" s="2"/>
      <c r="BH87" s="135">
        <v>-68.365842613880091</v>
      </c>
      <c r="BI87" s="136">
        <v>-9.5361343053772987E-2</v>
      </c>
      <c r="BJ87" s="2"/>
      <c r="BK87" s="2"/>
    </row>
    <row r="88" spans="1:63" x14ac:dyDescent="0.3">
      <c r="A88" s="1"/>
      <c r="B88" s="2"/>
      <c r="C88" s="124"/>
      <c r="D88" s="125" t="s">
        <v>78</v>
      </c>
      <c r="E88" s="125"/>
      <c r="F88" s="125"/>
      <c r="G88" s="125"/>
      <c r="H88" s="125"/>
      <c r="I88" s="125"/>
      <c r="J88" s="685">
        <v>-6.6186042586651853E-2</v>
      </c>
      <c r="K88" s="685">
        <v>-9.7267297074787262E-2</v>
      </c>
      <c r="L88" s="685">
        <v>-4.8766688582331873E-2</v>
      </c>
      <c r="M88" s="685">
        <v>-6.3877369029487707E-2</v>
      </c>
      <c r="N88" s="685">
        <v>-5.8291082480641937E-2</v>
      </c>
      <c r="O88" s="685">
        <v>-2.0101978647889426E-2</v>
      </c>
      <c r="P88" s="685">
        <v>-3.0561712107821187E-2</v>
      </c>
      <c r="Q88" s="685">
        <v>-2.9160614521600833E-2</v>
      </c>
      <c r="R88" s="685">
        <v>-4.0605357701146011E-2</v>
      </c>
      <c r="S88" s="685">
        <v>-5.0446315489495408E-2</v>
      </c>
      <c r="T88" s="685">
        <v>-3.9528517100991652E-2</v>
      </c>
      <c r="U88" s="685">
        <v>2.0190944939059926E-2</v>
      </c>
      <c r="V88" s="685">
        <v>-3.5437846203613646E-3</v>
      </c>
      <c r="W88" s="685">
        <v>2.5123413790866127E-2</v>
      </c>
      <c r="X88" s="685">
        <v>7.8141781352160725E-2</v>
      </c>
      <c r="Y88" s="685">
        <v>4.828248444357093E-2</v>
      </c>
      <c r="Z88" s="685">
        <v>2.3179061367416782E-2</v>
      </c>
      <c r="AA88" s="685">
        <v>-4.5613869652477738E-3</v>
      </c>
      <c r="AB88" s="685">
        <v>4.5820614799631731E-2</v>
      </c>
      <c r="AC88" s="685">
        <v>6.8236920972529744E-2</v>
      </c>
      <c r="AD88" s="685">
        <v>6.2782205277643041E-2</v>
      </c>
      <c r="AE88" s="685">
        <v>5.9510504560972712E-2</v>
      </c>
      <c r="AF88" s="685">
        <v>5.0382701267601852E-2</v>
      </c>
      <c r="AG88" s="685">
        <v>5.7983332480729816E-2</v>
      </c>
      <c r="AH88" s="685">
        <v>4.159716853895689E-2</v>
      </c>
      <c r="AI88" s="685">
        <v>4.8105585454565669E-2</v>
      </c>
      <c r="AJ88" s="685">
        <v>5.6123707437465947E-2</v>
      </c>
      <c r="AK88" s="685">
        <v>5.1752264710100269E-2</v>
      </c>
      <c r="AL88" s="685">
        <v>6.3192792106938331E-2</v>
      </c>
      <c r="AM88" s="685">
        <v>5.7073237887606938E-2</v>
      </c>
      <c r="AN88" s="2"/>
      <c r="AO88" s="2"/>
      <c r="AP88" s="137"/>
      <c r="AQ88" s="138"/>
      <c r="AR88" s="2"/>
      <c r="AS88" s="2"/>
      <c r="AT88" s="138"/>
      <c r="AU88" s="138"/>
      <c r="AV88" s="138"/>
      <c r="AW88" s="2"/>
      <c r="AX88" s="2"/>
      <c r="AY88" s="139"/>
      <c r="AZ88" s="140"/>
      <c r="BA88" s="2"/>
      <c r="BB88" s="2"/>
      <c r="BC88" s="141"/>
      <c r="BD88" s="141"/>
      <c r="BE88" s="141"/>
      <c r="BF88" s="2"/>
      <c r="BG88" s="2"/>
      <c r="BH88" s="142"/>
      <c r="BI88" s="143"/>
      <c r="BJ88" s="2"/>
      <c r="BK88" s="2"/>
    </row>
    <row r="89" spans="1:63" x14ac:dyDescent="0.3">
      <c r="A89" s="1"/>
      <c r="B89" s="2"/>
      <c r="C89" s="2" t="s">
        <v>38</v>
      </c>
      <c r="D89" s="2" t="s">
        <v>79</v>
      </c>
      <c r="E89" s="2"/>
      <c r="F89" s="2"/>
      <c r="G89" s="2"/>
      <c r="H89" s="2"/>
      <c r="I89" s="2"/>
      <c r="J89" s="10">
        <v>4.8751042119104172E-2</v>
      </c>
      <c r="K89" s="10">
        <v>4.7342535178249087E-2</v>
      </c>
      <c r="L89" s="10">
        <v>5.9204541547215925E-2</v>
      </c>
      <c r="M89" s="10">
        <v>0.21237325849928618</v>
      </c>
      <c r="N89" s="10">
        <v>0.18607064779056123</v>
      </c>
      <c r="O89" s="10">
        <v>0.16453303151449533</v>
      </c>
      <c r="P89" s="10">
        <v>4.2333447751890699E-2</v>
      </c>
      <c r="Q89" s="10">
        <v>-2.620916399274778E-2</v>
      </c>
      <c r="R89" s="10">
        <v>7.8600459633931252E-2</v>
      </c>
      <c r="S89" s="10">
        <v>3.9275040000000011E-2</v>
      </c>
      <c r="T89" s="10">
        <v>0.12061349999999998</v>
      </c>
      <c r="U89" s="10">
        <v>0.16754983670000001</v>
      </c>
      <c r="V89" s="10">
        <v>0.10184861047477953</v>
      </c>
      <c r="W89" s="10">
        <v>-0.19675800000000002</v>
      </c>
      <c r="X89" s="10">
        <v>-0.16218199999999999</v>
      </c>
      <c r="Y89" s="10">
        <v>-0.45638332999999998</v>
      </c>
      <c r="Z89" s="10">
        <v>-0.36733719999999997</v>
      </c>
      <c r="AA89" s="10">
        <v>-0.23628597000000001</v>
      </c>
      <c r="AB89" s="10">
        <v>-0.27136271000000001</v>
      </c>
      <c r="AC89" s="10">
        <v>-0.27701775000000001</v>
      </c>
      <c r="AD89" s="10">
        <v>-0.28729830000000001</v>
      </c>
      <c r="AE89" s="10">
        <v>-0.29270054000000001</v>
      </c>
      <c r="AF89" s="10">
        <v>-0.206886681258447</v>
      </c>
      <c r="AG89" s="10">
        <v>-0.20236368251689402</v>
      </c>
      <c r="AH89" s="10">
        <v>-0.19121600642475001</v>
      </c>
      <c r="AI89" s="10">
        <v>-0.1786934</v>
      </c>
      <c r="AJ89" s="10">
        <v>-0.19078149999999999</v>
      </c>
      <c r="AK89" s="10">
        <v>-0.18733295131936928</v>
      </c>
      <c r="AL89" s="10">
        <v>-0.19042005882069801</v>
      </c>
      <c r="AM89" s="10">
        <v>-0.19970818000000001</v>
      </c>
      <c r="AN89" s="2"/>
      <c r="AO89" s="2"/>
      <c r="AP89" s="54">
        <v>-9.2881211793020002E-3</v>
      </c>
      <c r="AQ89" s="55">
        <v>-4.8777010346624329E-2</v>
      </c>
      <c r="AR89" s="2"/>
      <c r="AS89" s="2"/>
      <c r="AT89" s="55">
        <v>-8.9927701531886898E-3</v>
      </c>
      <c r="AU89" s="55">
        <v>-8.9090732406291225E-3</v>
      </c>
      <c r="AV89" s="55">
        <v>-9.5879099535292264E-3</v>
      </c>
      <c r="AW89" s="2"/>
      <c r="AX89" s="2"/>
      <c r="AY89" s="56">
        <v>-6.788367129001039E-4</v>
      </c>
      <c r="AZ89" s="57">
        <v>-7.6196108682137983E-2</v>
      </c>
      <c r="BA89" s="2"/>
      <c r="BB89" s="2"/>
      <c r="BC89" s="27">
        <v>-100.28530584548676</v>
      </c>
      <c r="BD89" s="27">
        <v>-101.07221805769534</v>
      </c>
      <c r="BE89" s="27">
        <v>-108.95154391707584</v>
      </c>
      <c r="BF89" s="2"/>
      <c r="BG89" s="2"/>
      <c r="BH89" s="58">
        <v>-7.8793258593805007</v>
      </c>
      <c r="BI89" s="59">
        <v>-7.7957385429918272E-2</v>
      </c>
      <c r="BJ89" s="2"/>
      <c r="BK89" s="2"/>
    </row>
    <row r="90" spans="1:63" x14ac:dyDescent="0.3">
      <c r="A90" s="1"/>
      <c r="B90" s="2"/>
      <c r="C90" s="2"/>
      <c r="D90" s="2"/>
      <c r="E90" s="2" t="s">
        <v>149</v>
      </c>
      <c r="F90" s="2"/>
      <c r="G90" s="2"/>
      <c r="H90" s="2"/>
      <c r="I90" s="2"/>
      <c r="J90" s="10">
        <v>-4.5397957880895824E-2</v>
      </c>
      <c r="K90" s="10">
        <v>-3.6437464821750906E-2</v>
      </c>
      <c r="L90" s="10">
        <v>-1.9273458452784085E-2</v>
      </c>
      <c r="M90" s="10">
        <v>-5.9479741500713827E-2</v>
      </c>
      <c r="N90" s="10">
        <v>-5.8858352209438768E-2</v>
      </c>
      <c r="O90" s="10">
        <v>-6.8790968485504672E-2</v>
      </c>
      <c r="P90" s="10">
        <v>-8.2047552248109307E-2</v>
      </c>
      <c r="Q90" s="10">
        <v>-0.10759016399274778</v>
      </c>
      <c r="R90" s="10">
        <v>-0.12255254036606875</v>
      </c>
      <c r="S90" s="10">
        <v>-0.11118196</v>
      </c>
      <c r="T90" s="10">
        <v>-0.21422750000000002</v>
      </c>
      <c r="U90" s="10">
        <v>-0.21537753431000001</v>
      </c>
      <c r="V90" s="10">
        <v>-0.12535738952522046</v>
      </c>
      <c r="W90" s="10">
        <v>-0.15212500000000001</v>
      </c>
      <c r="X90" s="10">
        <v>-8.5128000000000009E-2</v>
      </c>
      <c r="Y90" s="10">
        <v>-7.8443330000000006E-2</v>
      </c>
      <c r="Z90" s="10">
        <v>-7.3154239999999995E-2</v>
      </c>
      <c r="AA90" s="10">
        <v>-4.250197E-2</v>
      </c>
      <c r="AB90" s="10">
        <v>-7.3291780000000001E-2</v>
      </c>
      <c r="AC90" s="10">
        <v>-7.9287750000000004E-2</v>
      </c>
      <c r="AD90" s="10">
        <v>-9.6359700000000006E-2</v>
      </c>
      <c r="AE90" s="10">
        <v>-9.9000000000000005E-2</v>
      </c>
      <c r="AF90" s="10">
        <v>-9.3079951258446994E-2</v>
      </c>
      <c r="AG90" s="10">
        <v>-9.4139902516893997E-2</v>
      </c>
      <c r="AH90" s="10">
        <v>-7.0415206424750007E-2</v>
      </c>
      <c r="AI90" s="10">
        <v>-6.3961000000000004E-2</v>
      </c>
      <c r="AJ90" s="10">
        <v>-7.2497000000000006E-2</v>
      </c>
      <c r="AK90" s="10">
        <v>-6.8926231319369299E-2</v>
      </c>
      <c r="AL90" s="10">
        <v>-7.1936378820698005E-2</v>
      </c>
      <c r="AM90" s="10">
        <v>-6.3837000000000005E-2</v>
      </c>
      <c r="AN90" s="2"/>
      <c r="AO90" s="2"/>
      <c r="AP90" s="54">
        <v>8.099378820698E-3</v>
      </c>
      <c r="AQ90" s="55">
        <v>0.1125908608895336</v>
      </c>
      <c r="AR90" s="2"/>
      <c r="AS90" s="2"/>
      <c r="AT90" s="55">
        <v>-3.3087492158487956E-3</v>
      </c>
      <c r="AU90" s="55">
        <v>-3.3656457809558135E-3</v>
      </c>
      <c r="AV90" s="55">
        <v>-3.0647888719603036E-3</v>
      </c>
      <c r="AW90" s="2"/>
      <c r="AX90" s="2"/>
      <c r="AY90" s="56">
        <v>3.0085690899550989E-4</v>
      </c>
      <c r="AZ90" s="57">
        <v>8.9390544512402373E-2</v>
      </c>
      <c r="BA90" s="2"/>
      <c r="BB90" s="2"/>
      <c r="BC90" s="27">
        <v>-36.898410770540309</v>
      </c>
      <c r="BD90" s="27">
        <v>-38.18279130610297</v>
      </c>
      <c r="BE90" s="27">
        <v>-34.826513911620296</v>
      </c>
      <c r="BF90" s="2"/>
      <c r="BG90" s="2"/>
      <c r="BH90" s="58">
        <v>3.3562773944826745</v>
      </c>
      <c r="BI90" s="59">
        <v>8.7900262911009913E-2</v>
      </c>
      <c r="BJ90" s="2"/>
      <c r="BK90" s="2"/>
    </row>
    <row r="91" spans="1:63" x14ac:dyDescent="0.3">
      <c r="A91" s="1"/>
      <c r="B91" s="2"/>
      <c r="C91" s="2"/>
      <c r="D91" s="2"/>
      <c r="E91" s="2" t="s">
        <v>150</v>
      </c>
      <c r="F91" s="2"/>
      <c r="G91" s="2"/>
      <c r="H91" s="2"/>
      <c r="I91" s="2"/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2"/>
      <c r="AO91" s="2"/>
      <c r="AP91" s="54">
        <v>0</v>
      </c>
      <c r="AQ91" s="55">
        <v>0</v>
      </c>
      <c r="AR91" s="2"/>
      <c r="AS91" s="2"/>
      <c r="AT91" s="55">
        <v>0</v>
      </c>
      <c r="AU91" s="55">
        <v>0</v>
      </c>
      <c r="AV91" s="55">
        <v>0</v>
      </c>
      <c r="AW91" s="2"/>
      <c r="AX91" s="2"/>
      <c r="AY91" s="56">
        <v>0</v>
      </c>
      <c r="AZ91" s="57">
        <v>0</v>
      </c>
      <c r="BA91" s="2"/>
      <c r="BB91" s="2"/>
      <c r="BC91" s="27">
        <v>0</v>
      </c>
      <c r="BD91" s="27">
        <v>0</v>
      </c>
      <c r="BE91" s="27">
        <v>0</v>
      </c>
      <c r="BF91" s="2"/>
      <c r="BG91" s="2"/>
      <c r="BH91" s="58">
        <v>0</v>
      </c>
      <c r="BI91" s="59">
        <v>0</v>
      </c>
      <c r="BJ91" s="2"/>
      <c r="BK91" s="2"/>
    </row>
    <row r="92" spans="1:63" x14ac:dyDescent="0.3">
      <c r="A92" s="1"/>
      <c r="B92" s="2"/>
      <c r="C92" s="2"/>
      <c r="D92" s="2"/>
      <c r="E92" s="2" t="s">
        <v>151</v>
      </c>
      <c r="F92" s="2"/>
      <c r="G92" s="2"/>
      <c r="H92" s="2"/>
      <c r="I92" s="2"/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2"/>
      <c r="AO92" s="2"/>
      <c r="AP92" s="54">
        <v>0</v>
      </c>
      <c r="AQ92" s="55">
        <v>0</v>
      </c>
      <c r="AR92" s="2"/>
      <c r="AS92" s="2"/>
      <c r="AT92" s="55">
        <v>0</v>
      </c>
      <c r="AU92" s="55">
        <v>0</v>
      </c>
      <c r="AV92" s="55">
        <v>0</v>
      </c>
      <c r="AW92" s="2"/>
      <c r="AX92" s="2"/>
      <c r="AY92" s="56">
        <v>0</v>
      </c>
      <c r="AZ92" s="57">
        <v>0</v>
      </c>
      <c r="BA92" s="2"/>
      <c r="BB92" s="2"/>
      <c r="BC92" s="27">
        <v>0</v>
      </c>
      <c r="BD92" s="27">
        <v>0</v>
      </c>
      <c r="BE92" s="27">
        <v>0</v>
      </c>
      <c r="BF92" s="2"/>
      <c r="BG92" s="2"/>
      <c r="BH92" s="58">
        <v>0</v>
      </c>
      <c r="BI92" s="59">
        <v>0</v>
      </c>
      <c r="BJ92" s="2"/>
      <c r="BK92" s="2"/>
    </row>
    <row r="93" spans="1:63" x14ac:dyDescent="0.3">
      <c r="A93" s="1"/>
      <c r="B93" s="2"/>
      <c r="C93" s="2"/>
      <c r="D93" s="2"/>
      <c r="E93" s="2" t="s">
        <v>152</v>
      </c>
      <c r="F93" s="2"/>
      <c r="G93" s="2"/>
      <c r="H93" s="2"/>
      <c r="I93" s="2"/>
      <c r="J93" s="10">
        <v>9.4148999999999997E-2</v>
      </c>
      <c r="K93" s="10">
        <v>8.3779999999999993E-2</v>
      </c>
      <c r="L93" s="10">
        <v>7.8478000000000006E-2</v>
      </c>
      <c r="M93" s="10">
        <v>0.27185300000000001</v>
      </c>
      <c r="N93" s="10">
        <v>0.24492900000000001</v>
      </c>
      <c r="O93" s="10">
        <v>0.233324</v>
      </c>
      <c r="P93" s="10">
        <v>0.12438100000000001</v>
      </c>
      <c r="Q93" s="10">
        <v>8.1380999999999995E-2</v>
      </c>
      <c r="R93" s="10">
        <v>0.201153</v>
      </c>
      <c r="S93" s="10">
        <v>0.15045700000000001</v>
      </c>
      <c r="T93" s="10">
        <v>0.334841</v>
      </c>
      <c r="U93" s="10">
        <v>0.38292737101000002</v>
      </c>
      <c r="V93" s="10">
        <v>0.22720599999999999</v>
      </c>
      <c r="W93" s="10">
        <v>-4.4632999999999999E-2</v>
      </c>
      <c r="X93" s="10">
        <v>-7.7053999999999997E-2</v>
      </c>
      <c r="Y93" s="10">
        <v>-0.37794</v>
      </c>
      <c r="Z93" s="10">
        <v>-0.29418295999999999</v>
      </c>
      <c r="AA93" s="10">
        <v>-0.19378400000000001</v>
      </c>
      <c r="AB93" s="10">
        <v>-0.19807093000000001</v>
      </c>
      <c r="AC93" s="10">
        <v>-0.19772999999999999</v>
      </c>
      <c r="AD93" s="10">
        <v>-0.19093860000000001</v>
      </c>
      <c r="AE93" s="10">
        <v>-0.19370054</v>
      </c>
      <c r="AF93" s="10">
        <v>-0.11380672999999999</v>
      </c>
      <c r="AG93" s="10">
        <v>-0.10822378000000001</v>
      </c>
      <c r="AH93" s="10">
        <v>-0.1208008</v>
      </c>
      <c r="AI93" s="10">
        <v>-0.1147324</v>
      </c>
      <c r="AJ93" s="10">
        <v>-0.1182845</v>
      </c>
      <c r="AK93" s="10">
        <v>-0.11840671999999999</v>
      </c>
      <c r="AL93" s="10">
        <v>-0.11848367999999999</v>
      </c>
      <c r="AM93" s="10">
        <v>-0.13587118000000001</v>
      </c>
      <c r="AN93" s="2"/>
      <c r="AO93" s="2"/>
      <c r="AP93" s="54">
        <v>-1.7387500000000014E-2</v>
      </c>
      <c r="AQ93" s="55">
        <v>-0.14675016846201955</v>
      </c>
      <c r="AR93" s="2"/>
      <c r="AS93" s="2"/>
      <c r="AT93" s="55">
        <v>-5.6840209373398946E-3</v>
      </c>
      <c r="AU93" s="55">
        <v>-5.5434274596733082E-3</v>
      </c>
      <c r="AV93" s="55">
        <v>-6.5231210815689233E-3</v>
      </c>
      <c r="AW93" s="2"/>
      <c r="AX93" s="2"/>
      <c r="AY93" s="56">
        <v>-9.796936218956151E-4</v>
      </c>
      <c r="AZ93" s="57">
        <v>-0.17673066510251612</v>
      </c>
      <c r="BA93" s="2"/>
      <c r="BB93" s="2"/>
      <c r="BC93" s="27">
        <v>-63.386895074946459</v>
      </c>
      <c r="BD93" s="27">
        <v>-62.88942675159236</v>
      </c>
      <c r="BE93" s="27">
        <v>-74.125030005455542</v>
      </c>
      <c r="BF93" s="2"/>
      <c r="BG93" s="2"/>
      <c r="BH93" s="58">
        <v>-11.235603253863182</v>
      </c>
      <c r="BI93" s="59">
        <v>-0.17865647429484158</v>
      </c>
      <c r="BJ93" s="2"/>
      <c r="BK93" s="2"/>
    </row>
    <row r="94" spans="1:63" x14ac:dyDescent="0.3">
      <c r="A94" s="1"/>
      <c r="B94" s="2"/>
      <c r="C94" s="145" t="s">
        <v>22</v>
      </c>
      <c r="D94" s="146" t="s">
        <v>80</v>
      </c>
      <c r="E94" s="146"/>
      <c r="F94" s="146"/>
      <c r="G94" s="146"/>
      <c r="H94" s="146"/>
      <c r="I94" s="146"/>
      <c r="J94" s="150">
        <v>-0.70200422654227879</v>
      </c>
      <c r="K94" s="150">
        <v>-0.80589093404331502</v>
      </c>
      <c r="L94" s="150">
        <v>-0.57035890749914775</v>
      </c>
      <c r="M94" s="150">
        <v>-0.60134040858912363</v>
      </c>
      <c r="N94" s="150">
        <v>-0.46686328679051903</v>
      </c>
      <c r="O94" s="150">
        <v>-6.1702319794323612E-2</v>
      </c>
      <c r="P94" s="150">
        <v>-0.32314354757841374</v>
      </c>
      <c r="Q94" s="150">
        <v>-0.42756749392226501</v>
      </c>
      <c r="R94" s="150">
        <v>-0.45058248131784528</v>
      </c>
      <c r="S94" s="150">
        <v>-0.67657667999999827</v>
      </c>
      <c r="T94" s="150">
        <v>-0.53668736999999922</v>
      </c>
      <c r="U94" s="150">
        <v>0.40310550137000156</v>
      </c>
      <c r="V94" s="150">
        <v>6.5264332458983693E-2</v>
      </c>
      <c r="W94" s="150">
        <v>5.1940422459086005E-2</v>
      </c>
      <c r="X94" s="150">
        <v>0.82003577242198644</v>
      </c>
      <c r="Y94" s="150">
        <v>0.16103816177669206</v>
      </c>
      <c r="Z94" s="150">
        <v>-3.0620933146235041E-2</v>
      </c>
      <c r="AA94" s="150">
        <v>-0.30485231000000207</v>
      </c>
      <c r="AB94" s="150">
        <v>0.53364015000000076</v>
      </c>
      <c r="AC94" s="150">
        <v>0.96054766900000055</v>
      </c>
      <c r="AD94" s="150">
        <v>0.87769346182921804</v>
      </c>
      <c r="AE94" s="150">
        <v>0.95872055000000045</v>
      </c>
      <c r="AF94" s="150">
        <v>0.82704197374155541</v>
      </c>
      <c r="AG94" s="150">
        <v>1.0687981853327446</v>
      </c>
      <c r="AH94" s="150">
        <v>0.75981515357525065</v>
      </c>
      <c r="AI94" s="150">
        <v>0.87149560000000359</v>
      </c>
      <c r="AJ94" s="150">
        <v>1.0534805999999943</v>
      </c>
      <c r="AK94" s="150">
        <v>0.89074469555195335</v>
      </c>
      <c r="AL94" s="150">
        <v>1.1602451411431991</v>
      </c>
      <c r="AM94" s="150">
        <v>0.98907983746000161</v>
      </c>
      <c r="AN94" s="2"/>
      <c r="AO94" s="2"/>
      <c r="AP94" s="151">
        <v>-0.17116530368319749</v>
      </c>
      <c r="AQ94" s="152">
        <v>-0.14752512000571441</v>
      </c>
      <c r="AR94" s="2"/>
      <c r="AS94" s="2"/>
      <c r="AT94" s="153">
        <v>4.2759494556911574E-2</v>
      </c>
      <c r="AU94" s="154">
        <v>5.4283718866309214E-2</v>
      </c>
      <c r="AV94" s="152">
        <v>4.7485327934077705E-2</v>
      </c>
      <c r="AW94" s="2"/>
      <c r="AX94" s="2"/>
      <c r="AY94" s="155">
        <v>-6.7983909322315086E-3</v>
      </c>
      <c r="AZ94" s="156">
        <v>-0.1252381206411943</v>
      </c>
      <c r="BA94" s="2"/>
      <c r="BB94" s="2"/>
      <c r="BC94" s="157">
        <v>476.84405543466454</v>
      </c>
      <c r="BD94" s="158">
        <v>615.8413700335451</v>
      </c>
      <c r="BE94" s="159">
        <v>539.59620156028461</v>
      </c>
      <c r="BF94" s="2"/>
      <c r="BG94" s="2"/>
      <c r="BH94" s="160">
        <v>-76.245168473260492</v>
      </c>
      <c r="BI94" s="161">
        <v>-0.1238065063233855</v>
      </c>
      <c r="BJ94" s="2"/>
      <c r="BK94" s="2"/>
    </row>
    <row r="95" spans="1:63" x14ac:dyDescent="0.3">
      <c r="A95" s="1"/>
      <c r="B95" s="2"/>
      <c r="C95" s="147"/>
      <c r="D95" s="148" t="s">
        <v>81</v>
      </c>
      <c r="E95" s="149"/>
      <c r="F95" s="149"/>
      <c r="G95" s="149"/>
      <c r="H95" s="149"/>
      <c r="I95" s="149"/>
      <c r="J95" s="687">
        <v>-6.1888185902153489E-2</v>
      </c>
      <c r="K95" s="687">
        <v>-9.1870321218158579E-2</v>
      </c>
      <c r="L95" s="687">
        <v>-4.4180638606485551E-2</v>
      </c>
      <c r="M95" s="687">
        <v>-4.7205847394986553E-2</v>
      </c>
      <c r="N95" s="687">
        <v>-4.1679509849568627E-2</v>
      </c>
      <c r="O95" s="687">
        <v>-5.4825150351398167E-3</v>
      </c>
      <c r="P95" s="687">
        <v>-2.7021728307868195E-2</v>
      </c>
      <c r="Q95" s="687">
        <v>-3.1064836437862425E-2</v>
      </c>
      <c r="R95" s="687">
        <v>-3.457417352659585E-2</v>
      </c>
      <c r="S95" s="687">
        <v>-4.7678589990836892E-2</v>
      </c>
      <c r="T95" s="687">
        <v>-3.2275106958144194E-2</v>
      </c>
      <c r="U95" s="687">
        <v>3.4552686279891331E-2</v>
      </c>
      <c r="V95" s="687">
        <v>6.3219161391250495E-3</v>
      </c>
      <c r="W95" s="687">
        <v>5.2470004152386195E-3</v>
      </c>
      <c r="X95" s="687">
        <v>6.5239153504156974E-2</v>
      </c>
      <c r="Y95" s="687">
        <v>1.2593216537425877E-2</v>
      </c>
      <c r="Z95" s="687">
        <v>-2.1079008007427145E-3</v>
      </c>
      <c r="AA95" s="687">
        <v>-2.0280349704529094E-2</v>
      </c>
      <c r="AB95" s="687">
        <v>3.0374699233699256E-2</v>
      </c>
      <c r="AC95" s="687">
        <v>5.2962707565684386E-2</v>
      </c>
      <c r="AD95" s="687">
        <v>4.7299502792093585E-2</v>
      </c>
      <c r="AE95" s="687">
        <v>4.5591323431726144E-2</v>
      </c>
      <c r="AF95" s="687">
        <v>4.0301241770679529E-2</v>
      </c>
      <c r="AG95" s="687">
        <v>4.8752627106243347E-2</v>
      </c>
      <c r="AH95" s="687">
        <v>3.3233568289942353E-2</v>
      </c>
      <c r="AI95" s="687">
        <v>3.9920248697213556E-2</v>
      </c>
      <c r="AJ95" s="687">
        <v>4.7518313854810847E-2</v>
      </c>
      <c r="AK95" s="687">
        <v>4.2759494556911574E-2</v>
      </c>
      <c r="AL95" s="687">
        <v>5.4283718866309214E-2</v>
      </c>
      <c r="AM95" s="687">
        <v>4.7485327934077705E-2</v>
      </c>
      <c r="AN95" s="2"/>
      <c r="AO95" s="2"/>
      <c r="AP95" s="162"/>
      <c r="AQ95" s="163"/>
      <c r="AR95" s="2"/>
      <c r="AS95" s="2"/>
      <c r="AT95" s="164"/>
      <c r="AU95" s="165"/>
      <c r="AV95" s="163"/>
      <c r="AW95" s="2"/>
      <c r="AX95" s="2"/>
      <c r="AY95" s="166"/>
      <c r="AZ95" s="167"/>
      <c r="BA95" s="2"/>
      <c r="BB95" s="2"/>
      <c r="BC95" s="168"/>
      <c r="BD95" s="169"/>
      <c r="BE95" s="170"/>
      <c r="BF95" s="2"/>
      <c r="BG95" s="2"/>
      <c r="BH95" s="171"/>
      <c r="BI95" s="172"/>
      <c r="BJ95" s="2"/>
      <c r="BK95" s="2"/>
    </row>
    <row r="96" spans="1:63" x14ac:dyDescent="0.3">
      <c r="A96" s="1"/>
      <c r="B96" s="2"/>
      <c r="C96" s="2" t="s">
        <v>38</v>
      </c>
      <c r="D96" s="2" t="s">
        <v>82</v>
      </c>
      <c r="E96" s="2"/>
      <c r="F96" s="2"/>
      <c r="G96" s="2"/>
      <c r="H96" s="2"/>
      <c r="I96" s="2"/>
      <c r="J96" s="10">
        <v>-9.0953427706141843E-2</v>
      </c>
      <c r="K96" s="10">
        <v>-7.4637401040492518E-2</v>
      </c>
      <c r="L96" s="10">
        <v>-8.2141003534655449E-2</v>
      </c>
      <c r="M96" s="10">
        <v>-0.11203675599786184</v>
      </c>
      <c r="N96" s="10">
        <v>-0.11988451003508742</v>
      </c>
      <c r="O96" s="10">
        <v>-0.11642934577318911</v>
      </c>
      <c r="P96" s="10">
        <v>-0.10594056748902639</v>
      </c>
      <c r="Q96" s="10">
        <v>-8.5774129739397548E-2</v>
      </c>
      <c r="R96" s="10">
        <v>-9.356913128116065E-2</v>
      </c>
      <c r="S96" s="10">
        <v>-0.12175135000000001</v>
      </c>
      <c r="T96" s="10">
        <v>-0.14748290999999999</v>
      </c>
      <c r="U96" s="10">
        <v>-9.831098000000002E-2</v>
      </c>
      <c r="V96" s="10">
        <v>-7.6435070000000008E-2</v>
      </c>
      <c r="W96" s="10">
        <v>-8.8500530214015938E-2</v>
      </c>
      <c r="X96" s="10">
        <v>-0.10204051290366167</v>
      </c>
      <c r="Y96" s="10">
        <v>-0.11238484290366166</v>
      </c>
      <c r="Z96" s="10">
        <v>-0.1098887637</v>
      </c>
      <c r="AA96" s="10">
        <v>-0.10694241</v>
      </c>
      <c r="AB96" s="10">
        <v>-0.11680831999999999</v>
      </c>
      <c r="AC96" s="10">
        <v>-0.13530634799999999</v>
      </c>
      <c r="AD96" s="10">
        <v>-0.13318939999999999</v>
      </c>
      <c r="AE96" s="10">
        <v>-0.15826481999999997</v>
      </c>
      <c r="AF96" s="10">
        <v>-0.16084752000000002</v>
      </c>
      <c r="AG96" s="10">
        <v>-0.18470984000000001</v>
      </c>
      <c r="AH96" s="10">
        <v>-0.18304590000000001</v>
      </c>
      <c r="AI96" s="10">
        <v>-0.19793559999999999</v>
      </c>
      <c r="AJ96" s="10">
        <v>-0.2010699</v>
      </c>
      <c r="AK96" s="10">
        <v>-0.21878678000000001</v>
      </c>
      <c r="AL96" s="10">
        <v>-0.21788098</v>
      </c>
      <c r="AM96" s="10">
        <v>-0.20598130000000001</v>
      </c>
      <c r="AN96" s="2"/>
      <c r="AO96" s="2"/>
      <c r="AP96" s="54">
        <v>1.1899679999999996E-2</v>
      </c>
      <c r="AQ96" s="55">
        <v>5.4615506135505705E-2</v>
      </c>
      <c r="AR96" s="2"/>
      <c r="AS96" s="2"/>
      <c r="AT96" s="55">
        <v>-1.0502686319941786E-2</v>
      </c>
      <c r="AU96" s="55">
        <v>-1.0193871489073693E-2</v>
      </c>
      <c r="AV96" s="55">
        <v>-9.8890799390935809E-3</v>
      </c>
      <c r="AW96" s="2"/>
      <c r="AX96" s="2"/>
      <c r="AY96" s="56">
        <v>3.0479154998011224E-4</v>
      </c>
      <c r="AZ96" s="57">
        <v>2.9899489149613396E-2</v>
      </c>
      <c r="BA96" s="2"/>
      <c r="BB96" s="2"/>
      <c r="BC96" s="27">
        <v>-117.12354389721628</v>
      </c>
      <c r="BD96" s="27">
        <v>-115.64807855626327</v>
      </c>
      <c r="BE96" s="27">
        <v>-112.37386797599564</v>
      </c>
      <c r="BF96" s="2"/>
      <c r="BG96" s="2"/>
      <c r="BH96" s="58">
        <v>3.2742105802676349</v>
      </c>
      <c r="BI96" s="59">
        <v>2.8311845913416692E-2</v>
      </c>
      <c r="BJ96" s="2"/>
      <c r="BK96" s="2"/>
    </row>
    <row r="97" spans="1:63" x14ac:dyDescent="0.3">
      <c r="A97" s="1"/>
      <c r="B97" s="2"/>
      <c r="C97" s="2" t="s">
        <v>38</v>
      </c>
      <c r="D97" s="2" t="s">
        <v>83</v>
      </c>
      <c r="E97" s="2"/>
      <c r="F97" s="2"/>
      <c r="G97" s="2"/>
      <c r="H97" s="2"/>
      <c r="I97" s="2"/>
      <c r="J97" s="10">
        <v>-0.17577041416015082</v>
      </c>
      <c r="K97" s="10">
        <v>-0.19250760841249809</v>
      </c>
      <c r="L97" s="10">
        <v>-0.15171720723930232</v>
      </c>
      <c r="M97" s="10">
        <v>-0.2161713241477313</v>
      </c>
      <c r="N97" s="10">
        <v>-0.18883682728522386</v>
      </c>
      <c r="O97" s="10">
        <v>-0.16144597862852511</v>
      </c>
      <c r="P97" s="10">
        <v>-0.1587058695831538</v>
      </c>
      <c r="Q97" s="10">
        <v>-0.11924523752226859</v>
      </c>
      <c r="R97" s="10">
        <v>-0.14843839070386491</v>
      </c>
      <c r="S97" s="10">
        <v>-0.13744908</v>
      </c>
      <c r="T97" s="10">
        <v>-0.18578335999999998</v>
      </c>
      <c r="U97" s="10">
        <v>-0.17164058600000001</v>
      </c>
      <c r="V97" s="10">
        <v>-0.16377087000000001</v>
      </c>
      <c r="W97" s="10">
        <v>-0.21878838355014688</v>
      </c>
      <c r="X97" s="10">
        <v>-0.25458842845561408</v>
      </c>
      <c r="Y97" s="10">
        <v>-0.22412984845561412</v>
      </c>
      <c r="Z97" s="10">
        <v>-0.21023234809999999</v>
      </c>
      <c r="AA97" s="10">
        <v>-0.19875825</v>
      </c>
      <c r="AB97" s="10">
        <v>-0.22233334999999999</v>
      </c>
      <c r="AC97" s="10">
        <v>-0.20261025300000002</v>
      </c>
      <c r="AD97" s="10">
        <v>-0.21370300000000003</v>
      </c>
      <c r="AE97" s="10">
        <v>-0.24616002000000001</v>
      </c>
      <c r="AF97" s="10">
        <v>-0.24971961999999998</v>
      </c>
      <c r="AG97" s="10">
        <v>-0.27989877000000002</v>
      </c>
      <c r="AH97" s="10">
        <v>-0.27427889999999999</v>
      </c>
      <c r="AI97" s="10">
        <v>-0.27398499999999998</v>
      </c>
      <c r="AJ97" s="10">
        <v>-0.26616060000000002</v>
      </c>
      <c r="AK97" s="10">
        <v>-0.37070625999999995</v>
      </c>
      <c r="AL97" s="10">
        <v>-0.34016083000000003</v>
      </c>
      <c r="AM97" s="10">
        <v>-0.36794475000000004</v>
      </c>
      <c r="AN97" s="2"/>
      <c r="AO97" s="2"/>
      <c r="AP97" s="54">
        <v>-2.7783920000000017E-2</v>
      </c>
      <c r="AQ97" s="55">
        <v>-8.1678775301671322E-2</v>
      </c>
      <c r="AR97" s="2"/>
      <c r="AS97" s="2"/>
      <c r="AT97" s="55">
        <v>-1.7795460793466507E-2</v>
      </c>
      <c r="AU97" s="55">
        <v>-1.5914908160577595E-2</v>
      </c>
      <c r="AV97" s="55">
        <v>-1.7664880481479645E-2</v>
      </c>
      <c r="AW97" s="2"/>
      <c r="AX97" s="2"/>
      <c r="AY97" s="56">
        <v>-1.7499723209020504E-3</v>
      </c>
      <c r="AZ97" s="57">
        <v>-0.10995805337016404</v>
      </c>
      <c r="BA97" s="2"/>
      <c r="BB97" s="2"/>
      <c r="BC97" s="27">
        <v>-198.45088865096358</v>
      </c>
      <c r="BD97" s="27">
        <v>-180.55245753715499</v>
      </c>
      <c r="BE97" s="27">
        <v>-200.73363338788872</v>
      </c>
      <c r="BF97" s="2"/>
      <c r="BG97" s="2"/>
      <c r="BH97" s="58">
        <v>-20.181175850733723</v>
      </c>
      <c r="BI97" s="59">
        <v>-0.11177458410711878</v>
      </c>
      <c r="BJ97" s="2"/>
      <c r="BK97" s="2"/>
    </row>
    <row r="98" spans="1:63" x14ac:dyDescent="0.3">
      <c r="A98" s="1"/>
      <c r="B98" s="2"/>
      <c r="C98" s="2" t="s">
        <v>38</v>
      </c>
      <c r="D98" s="2" t="s">
        <v>84</v>
      </c>
      <c r="E98" s="2"/>
      <c r="F98" s="2"/>
      <c r="G98" s="2"/>
      <c r="H98" s="2"/>
      <c r="I98" s="60"/>
      <c r="J98" s="10">
        <v>-5.4330302109302703E-2</v>
      </c>
      <c r="K98" s="10">
        <v>-6.942937528751944E-2</v>
      </c>
      <c r="L98" s="10">
        <v>-5.8761856259695822E-2</v>
      </c>
      <c r="M98" s="10">
        <v>-5.9613405731575787E-2</v>
      </c>
      <c r="N98" s="10">
        <v>-6.4091727221651018E-2</v>
      </c>
      <c r="O98" s="10">
        <v>-6.2432775205448564E-2</v>
      </c>
      <c r="P98" s="10">
        <v>-5.9579346619465387E-2</v>
      </c>
      <c r="Q98" s="10">
        <v>-4.0405741696963662E-2</v>
      </c>
      <c r="R98" s="10">
        <v>-4.9596139823188487E-2</v>
      </c>
      <c r="S98" s="10">
        <v>-4.762218E-2</v>
      </c>
      <c r="T98" s="10">
        <v>-5.3021270000000002E-2</v>
      </c>
      <c r="U98" s="10">
        <v>-3.4462145999999999E-2</v>
      </c>
      <c r="V98" s="10">
        <v>-2.2353999999999999E-2</v>
      </c>
      <c r="W98" s="10">
        <v>-2.7369869999999998E-2</v>
      </c>
      <c r="X98" s="10">
        <v>-2.4434999999999998E-2</v>
      </c>
      <c r="Y98" s="10">
        <v>-2.477232E-2</v>
      </c>
      <c r="Z98" s="10">
        <v>-2.4516700000000002E-2</v>
      </c>
      <c r="AA98" s="10">
        <v>-1.9566130000000001E-2</v>
      </c>
      <c r="AB98" s="10">
        <v>-2.249439E-2</v>
      </c>
      <c r="AC98" s="10">
        <v>-3.9859035000000001E-2</v>
      </c>
      <c r="AD98" s="10">
        <v>-4.2932499999999998E-2</v>
      </c>
      <c r="AE98" s="10">
        <v>-5.4242059999999995E-2</v>
      </c>
      <c r="AF98" s="10">
        <v>-5.0793780000000004E-2</v>
      </c>
      <c r="AG98" s="10">
        <v>-4.5417739999999998E-2</v>
      </c>
      <c r="AH98" s="10">
        <v>-4.2516499999999999E-2</v>
      </c>
      <c r="AI98" s="10">
        <v>-4.9636300000000008E-2</v>
      </c>
      <c r="AJ98" s="10">
        <v>-5.3705000000000003E-2</v>
      </c>
      <c r="AK98" s="10">
        <v>-4.3596999999999997E-2</v>
      </c>
      <c r="AL98" s="10">
        <v>-3.8684709999999997E-2</v>
      </c>
      <c r="AM98" s="10">
        <v>-3.7019230000000007E-2</v>
      </c>
      <c r="AN98" s="2"/>
      <c r="AO98" s="2"/>
      <c r="AP98" s="54">
        <v>1.66547999999999E-3</v>
      </c>
      <c r="AQ98" s="55">
        <v>4.305266861248256E-2</v>
      </c>
      <c r="AR98" s="2"/>
      <c r="AS98" s="2"/>
      <c r="AT98" s="55">
        <v>-2.0928395010452734E-3</v>
      </c>
      <c r="AU98" s="55">
        <v>-1.809919169319341E-3</v>
      </c>
      <c r="AV98" s="55">
        <v>-1.7772784459253888E-3</v>
      </c>
      <c r="AW98" s="2"/>
      <c r="AX98" s="2"/>
      <c r="AY98" s="56">
        <v>3.2640723393952175E-5</v>
      </c>
      <c r="AZ98" s="57">
        <v>1.8034354211645495E-2</v>
      </c>
      <c r="BA98" s="2"/>
      <c r="BB98" s="2"/>
      <c r="BC98" s="27">
        <v>-23.33886509635974</v>
      </c>
      <c r="BD98" s="27">
        <v>-20.533285562632695</v>
      </c>
      <c r="BE98" s="27">
        <v>-20.195979268957995</v>
      </c>
      <c r="BF98" s="2"/>
      <c r="BG98" s="2"/>
      <c r="BH98" s="58">
        <v>0.33730629367470044</v>
      </c>
      <c r="BI98" s="59">
        <v>1.6427292780096726E-2</v>
      </c>
      <c r="BJ98" s="2"/>
      <c r="BK98" s="2"/>
    </row>
    <row r="99" spans="1:63" x14ac:dyDescent="0.3">
      <c r="A99" s="1"/>
      <c r="B99" s="2"/>
      <c r="C99" s="2" t="s">
        <v>38</v>
      </c>
      <c r="D99" s="2" t="s">
        <v>85</v>
      </c>
      <c r="E99" s="2"/>
      <c r="F99" s="2"/>
      <c r="G99" s="2"/>
      <c r="H99" s="2"/>
      <c r="I99" s="2"/>
      <c r="J99" s="10">
        <v>-1.3639649999999998E-2</v>
      </c>
      <c r="K99" s="10">
        <v>-1.3171290000000002E-2</v>
      </c>
      <c r="L99" s="10">
        <v>-3.4153900000000008E-3</v>
      </c>
      <c r="M99" s="10">
        <v>-3.6271820000000003E-2</v>
      </c>
      <c r="N99" s="10">
        <v>-1.6831220000000001E-2</v>
      </c>
      <c r="O99" s="10">
        <v>-1.106127E-2</v>
      </c>
      <c r="P99" s="10">
        <v>-2.3014639999999999E-2</v>
      </c>
      <c r="Q99" s="10">
        <v>-1.114716E-2</v>
      </c>
      <c r="R99" s="10">
        <v>-3.1368852472087205E-2</v>
      </c>
      <c r="S99" s="10">
        <v>-3.2903959999999996E-2</v>
      </c>
      <c r="T99" s="10">
        <v>-4.5579590000000003E-2</v>
      </c>
      <c r="U99" s="10">
        <v>-2.9248930000000003E-2</v>
      </c>
      <c r="V99" s="10">
        <v>-2.3432000000000001E-2</v>
      </c>
      <c r="W99" s="10">
        <v>-2.2165999999999998E-2</v>
      </c>
      <c r="X99" s="10">
        <v>-2.9656000000000002E-2</v>
      </c>
      <c r="Y99" s="10">
        <v>-2.7919990000000002E-2</v>
      </c>
      <c r="Z99" s="10">
        <v>-2.2618641799999999E-2</v>
      </c>
      <c r="AA99" s="10">
        <v>-1.7385790000000002E-2</v>
      </c>
      <c r="AB99" s="10">
        <v>-3.3451139999999997E-2</v>
      </c>
      <c r="AC99" s="10">
        <v>-4.8840925999999993E-2</v>
      </c>
      <c r="AD99" s="10">
        <v>-9.4350699999999996E-2</v>
      </c>
      <c r="AE99" s="10">
        <v>-3.5106749999999999E-2</v>
      </c>
      <c r="AF99" s="10">
        <v>-5.483449E-2</v>
      </c>
      <c r="AG99" s="10">
        <v>-8.9859099999999997E-3</v>
      </c>
      <c r="AH99" s="10">
        <v>-2.7957999999999998E-3</v>
      </c>
      <c r="AI99" s="10">
        <v>-4.1935699999999999E-2</v>
      </c>
      <c r="AJ99" s="10">
        <v>-0.1043728</v>
      </c>
      <c r="AK99" s="10">
        <v>-9.8959202560089984E-2</v>
      </c>
      <c r="AL99" s="10">
        <v>-8.6173659999999999E-2</v>
      </c>
      <c r="AM99" s="10">
        <v>-8.4557000000000007E-2</v>
      </c>
      <c r="AN99" s="2"/>
      <c r="AO99" s="2"/>
      <c r="AP99" s="54">
        <v>1.616659999999992E-3</v>
      </c>
      <c r="AQ99" s="55">
        <v>1.8760488993968597E-2</v>
      </c>
      <c r="AR99" s="2"/>
      <c r="AS99" s="2"/>
      <c r="AT99" s="55">
        <v>-4.7504582450557803E-3</v>
      </c>
      <c r="AU99" s="55">
        <v>-4.031757227194086E-3</v>
      </c>
      <c r="AV99" s="55">
        <v>-4.0595477958918404E-3</v>
      </c>
      <c r="AW99" s="2"/>
      <c r="AX99" s="2"/>
      <c r="AY99" s="56">
        <v>-2.7790568697754446E-5</v>
      </c>
      <c r="AZ99" s="57">
        <v>-6.8929171901293716E-3</v>
      </c>
      <c r="BA99" s="2"/>
      <c r="BB99" s="2"/>
      <c r="BC99" s="27">
        <v>-52.976018501118837</v>
      </c>
      <c r="BD99" s="27">
        <v>-45.739734607218679</v>
      </c>
      <c r="BE99" s="27">
        <v>-46.130387343153309</v>
      </c>
      <c r="BF99" s="2"/>
      <c r="BG99" s="2"/>
      <c r="BH99" s="58">
        <v>-0.3906527359346299</v>
      </c>
      <c r="BI99" s="59">
        <v>-8.5407739963794371E-3</v>
      </c>
      <c r="BJ99" s="2"/>
      <c r="BK99" s="2"/>
    </row>
    <row r="100" spans="1:63" x14ac:dyDescent="0.3">
      <c r="A100" s="1"/>
      <c r="B100" s="2"/>
      <c r="C100" s="122" t="s">
        <v>22</v>
      </c>
      <c r="D100" s="122" t="s">
        <v>86</v>
      </c>
      <c r="E100" s="122"/>
      <c r="F100" s="123"/>
      <c r="G100" s="122"/>
      <c r="H100" s="122"/>
      <c r="I100" s="122"/>
      <c r="J100" s="129">
        <v>-1.0366980205178742</v>
      </c>
      <c r="K100" s="129">
        <v>-1.1556366087838252</v>
      </c>
      <c r="L100" s="129">
        <v>-0.86639436453280139</v>
      </c>
      <c r="M100" s="129">
        <v>-1.0254337144662926</v>
      </c>
      <c r="N100" s="129">
        <v>-0.85650757133248134</v>
      </c>
      <c r="O100" s="129">
        <v>-0.41307168940148642</v>
      </c>
      <c r="P100" s="129">
        <v>-0.67038397127005933</v>
      </c>
      <c r="Q100" s="129">
        <v>-0.68413976288089484</v>
      </c>
      <c r="R100" s="129">
        <v>-0.77355499559814644</v>
      </c>
      <c r="S100" s="129">
        <v>-1.0163032499999982</v>
      </c>
      <c r="T100" s="129">
        <v>-0.96855449999999921</v>
      </c>
      <c r="U100" s="129">
        <v>6.9442859370001497E-2</v>
      </c>
      <c r="V100" s="129">
        <v>-0.22072760754101634</v>
      </c>
      <c r="W100" s="129">
        <v>-0.30488436130507685</v>
      </c>
      <c r="X100" s="129">
        <v>0.40931583106271069</v>
      </c>
      <c r="Y100" s="129">
        <v>-0.22816883958258372</v>
      </c>
      <c r="Z100" s="129">
        <v>-0.39787738674623507</v>
      </c>
      <c r="AA100" s="129">
        <v>-0.647504890000002</v>
      </c>
      <c r="AB100" s="129">
        <v>0.13855295000000081</v>
      </c>
      <c r="AC100" s="129">
        <v>0.53393110700000057</v>
      </c>
      <c r="AD100" s="129">
        <v>0.39351786182921805</v>
      </c>
      <c r="AE100" s="129">
        <v>0.46494690000000044</v>
      </c>
      <c r="AF100" s="129">
        <v>0.31084656374155539</v>
      </c>
      <c r="AG100" s="129">
        <v>0.54978592533274462</v>
      </c>
      <c r="AH100" s="129">
        <v>0.25717805357525064</v>
      </c>
      <c r="AI100" s="129">
        <v>0.30800300000000358</v>
      </c>
      <c r="AJ100" s="129">
        <v>0.42817229999999423</v>
      </c>
      <c r="AK100" s="129">
        <v>0.15869545299186333</v>
      </c>
      <c r="AL100" s="129">
        <v>0.47734496114319919</v>
      </c>
      <c r="AM100" s="129">
        <v>0.29357755746000153</v>
      </c>
      <c r="AN100" s="2"/>
      <c r="AO100" s="2"/>
      <c r="AP100" s="130">
        <v>-0.18376740368319766</v>
      </c>
      <c r="AQ100" s="131">
        <v>-0.38497819950396228</v>
      </c>
      <c r="AR100" s="2"/>
      <c r="AS100" s="2"/>
      <c r="AT100" s="131">
        <v>7.6180496974022271E-3</v>
      </c>
      <c r="AU100" s="131">
        <v>2.23332628201445E-2</v>
      </c>
      <c r="AV100" s="131">
        <v>1.4094541271687255E-2</v>
      </c>
      <c r="AW100" s="2"/>
      <c r="AX100" s="2"/>
      <c r="AY100" s="132">
        <v>-8.2387215484572458E-3</v>
      </c>
      <c r="AZ100" s="133">
        <v>-0.36889914450950523</v>
      </c>
      <c r="BA100" s="2"/>
      <c r="BB100" s="2"/>
      <c r="BC100" s="134">
        <v>84.954739289006071</v>
      </c>
      <c r="BD100" s="134">
        <v>253.36781377027555</v>
      </c>
      <c r="BE100" s="134">
        <v>160.16233358428889</v>
      </c>
      <c r="BF100" s="2"/>
      <c r="BG100" s="2"/>
      <c r="BH100" s="135">
        <v>-93.205480185986659</v>
      </c>
      <c r="BI100" s="136">
        <v>-0.36786629998115916</v>
      </c>
      <c r="BJ100" s="2"/>
      <c r="BK100" s="2"/>
    </row>
    <row r="101" spans="1:63" x14ac:dyDescent="0.3">
      <c r="A101" s="1"/>
      <c r="B101" s="2"/>
      <c r="C101" s="124"/>
      <c r="D101" s="125" t="s">
        <v>87</v>
      </c>
      <c r="E101" s="125"/>
      <c r="F101" s="126"/>
      <c r="G101" s="125"/>
      <c r="H101" s="125"/>
      <c r="I101" s="125"/>
      <c r="J101" s="685">
        <v>-9.1394549195553426E-2</v>
      </c>
      <c r="K101" s="685">
        <v>-0.13174078771151324</v>
      </c>
      <c r="L101" s="685">
        <v>-6.7111876060560335E-2</v>
      </c>
      <c r="M101" s="685">
        <v>-8.0497612911698727E-2</v>
      </c>
      <c r="N101" s="685">
        <v>-7.6465245320522013E-2</v>
      </c>
      <c r="O101" s="685">
        <v>-3.6703186448795326E-2</v>
      </c>
      <c r="P101" s="685">
        <v>-5.6058472060976264E-2</v>
      </c>
      <c r="Q101" s="685">
        <v>-4.9706046733283424E-2</v>
      </c>
      <c r="R101" s="685">
        <v>-5.935655681053699E-2</v>
      </c>
      <c r="S101" s="685">
        <v>-7.1619237546149309E-2</v>
      </c>
      <c r="T101" s="685">
        <v>-5.8246573013804835E-2</v>
      </c>
      <c r="U101" s="685">
        <v>5.9523805208202404E-3</v>
      </c>
      <c r="V101" s="685">
        <v>-2.1381072507575004E-2</v>
      </c>
      <c r="W101" s="685">
        <v>-3.0799294549974477E-2</v>
      </c>
      <c r="X101" s="685">
        <v>3.2563723720872406E-2</v>
      </c>
      <c r="Y101" s="685">
        <v>-1.7842849000854314E-2</v>
      </c>
      <c r="Z101" s="685">
        <v>-2.7389304503377856E-2</v>
      </c>
      <c r="AA101" s="685">
        <v>-4.3075368543517331E-2</v>
      </c>
      <c r="AB101" s="685">
        <v>7.8864084424528219E-3</v>
      </c>
      <c r="AC101" s="685">
        <v>2.9439910160526508E-2</v>
      </c>
      <c r="AD101" s="685">
        <v>2.1206947543550871E-2</v>
      </c>
      <c r="AE101" s="685">
        <v>2.2110243174070319E-2</v>
      </c>
      <c r="AF101" s="685">
        <v>1.5147360009140385E-2</v>
      </c>
      <c r="AG101" s="685">
        <v>2.5078175256878471E-2</v>
      </c>
      <c r="AH101" s="685">
        <v>1.1248715382880387E-2</v>
      </c>
      <c r="AI101" s="685">
        <v>1.4108569635334888E-2</v>
      </c>
      <c r="AJ101" s="685">
        <v>1.9313147043558337E-2</v>
      </c>
      <c r="AK101" s="685">
        <v>7.6180496974022271E-3</v>
      </c>
      <c r="AL101" s="685">
        <v>2.23332628201445E-2</v>
      </c>
      <c r="AM101" s="685">
        <v>1.4094541271687255E-2</v>
      </c>
      <c r="AN101" s="2"/>
      <c r="AO101" s="2"/>
      <c r="AP101" s="137"/>
      <c r="AQ101" s="138"/>
      <c r="AR101" s="2"/>
      <c r="AS101" s="2"/>
      <c r="AT101" s="138"/>
      <c r="AU101" s="138"/>
      <c r="AV101" s="138"/>
      <c r="AW101" s="2"/>
      <c r="AX101" s="2"/>
      <c r="AY101" s="139"/>
      <c r="AZ101" s="140"/>
      <c r="BA101" s="2"/>
      <c r="BB101" s="2"/>
      <c r="BC101" s="141"/>
      <c r="BD101" s="141"/>
      <c r="BE101" s="141"/>
      <c r="BF101" s="2"/>
      <c r="BG101" s="2"/>
      <c r="BH101" s="142"/>
      <c r="BI101" s="143"/>
      <c r="BJ101" s="2"/>
      <c r="BK101" s="2"/>
    </row>
    <row r="102" spans="1:63" x14ac:dyDescent="0.3">
      <c r="A102" s="1"/>
      <c r="B102" s="2"/>
      <c r="C102" s="2" t="s">
        <v>38</v>
      </c>
      <c r="D102" s="2" t="s">
        <v>88</v>
      </c>
      <c r="E102" s="2"/>
      <c r="F102" s="2"/>
      <c r="G102" s="2"/>
      <c r="H102" s="2"/>
      <c r="I102" s="2"/>
      <c r="J102" s="10">
        <v>-1.0286641248534263</v>
      </c>
      <c r="K102" s="10">
        <v>-1.0209222220118448</v>
      </c>
      <c r="L102" s="10">
        <v>-0.92679208942900637</v>
      </c>
      <c r="M102" s="10">
        <v>-1.1336251370631492</v>
      </c>
      <c r="N102" s="10">
        <v>-1.1077649997663319</v>
      </c>
      <c r="O102" s="10">
        <v>-1.1590477570875239</v>
      </c>
      <c r="P102" s="10">
        <v>-1.0965826673465626</v>
      </c>
      <c r="Q102" s="10">
        <v>-0.99513039292981109</v>
      </c>
      <c r="R102" s="10">
        <v>-1.0048909806327124</v>
      </c>
      <c r="S102" s="10">
        <v>-0.83351693999999998</v>
      </c>
      <c r="T102" s="10">
        <v>-1.0679023999999999</v>
      </c>
      <c r="U102" s="10">
        <v>-1.0808018982700001</v>
      </c>
      <c r="V102" s="10">
        <v>-0.68279266502214442</v>
      </c>
      <c r="W102" s="10">
        <v>-0.64097348924884601</v>
      </c>
      <c r="X102" s="10">
        <v>-0.65627529215036895</v>
      </c>
      <c r="Y102" s="10">
        <v>-0.71811637215036894</v>
      </c>
      <c r="Z102" s="10">
        <v>-0.67424184809892473</v>
      </c>
      <c r="AA102" s="10">
        <v>-0.60262433987449249</v>
      </c>
      <c r="AB102" s="10">
        <v>-0.70059497000000004</v>
      </c>
      <c r="AC102" s="10">
        <v>-0.7834270355020001</v>
      </c>
      <c r="AD102" s="10">
        <v>-0.81399978842740006</v>
      </c>
      <c r="AE102" s="10">
        <v>-0.75938482527597595</v>
      </c>
      <c r="AF102" s="10">
        <v>-0.86602308605000011</v>
      </c>
      <c r="AG102" s="10">
        <v>-0.9051779499999999</v>
      </c>
      <c r="AH102" s="10">
        <v>-0.82760328601999988</v>
      </c>
      <c r="AI102" s="10">
        <v>-0.82156916035719996</v>
      </c>
      <c r="AJ102" s="10">
        <v>-0.77113868673599983</v>
      </c>
      <c r="AK102" s="10">
        <v>-0.88844791174611992</v>
      </c>
      <c r="AL102" s="10">
        <v>-0.87258962842358612</v>
      </c>
      <c r="AM102" s="10">
        <v>-0.91484042773835161</v>
      </c>
      <c r="AN102" s="2"/>
      <c r="AO102" s="2"/>
      <c r="AP102" s="54">
        <v>-4.2250799314765497E-2</v>
      </c>
      <c r="AQ102" s="55">
        <v>-4.8420010894577641E-2</v>
      </c>
      <c r="AR102" s="2"/>
      <c r="AS102" s="2"/>
      <c r="AT102" s="55">
        <v>-4.2649239267001503E-2</v>
      </c>
      <c r="AU102" s="55">
        <v>-4.0825346640393313E-2</v>
      </c>
      <c r="AV102" s="55">
        <v>-4.3921123526354688E-2</v>
      </c>
      <c r="AW102" s="2"/>
      <c r="AX102" s="2"/>
      <c r="AY102" s="56">
        <v>-3.0957768859613752E-3</v>
      </c>
      <c r="AZ102" s="57">
        <v>-7.582977587992748E-2</v>
      </c>
      <c r="BA102" s="2"/>
      <c r="BB102" s="2"/>
      <c r="BC102" s="27">
        <v>-475.61451378271948</v>
      </c>
      <c r="BD102" s="27">
        <v>-463.15797687026867</v>
      </c>
      <c r="BE102" s="27">
        <v>-499.0946141507647</v>
      </c>
      <c r="BF102" s="2"/>
      <c r="BG102" s="2"/>
      <c r="BH102" s="58">
        <v>-35.936637280496029</v>
      </c>
      <c r="BI102" s="59">
        <v>-7.7590453096227127E-2</v>
      </c>
      <c r="BJ102" s="2"/>
      <c r="BK102" s="2"/>
    </row>
    <row r="103" spans="1:63" x14ac:dyDescent="0.3">
      <c r="A103" s="1"/>
      <c r="B103" s="2"/>
      <c r="C103" s="122" t="s">
        <v>22</v>
      </c>
      <c r="D103" s="122" t="s">
        <v>89</v>
      </c>
      <c r="E103" s="122"/>
      <c r="F103" s="123"/>
      <c r="G103" s="122"/>
      <c r="H103" s="122"/>
      <c r="I103" s="122"/>
      <c r="J103" s="129">
        <v>-2.0653621453713003</v>
      </c>
      <c r="K103" s="129">
        <v>-2.17655883079567</v>
      </c>
      <c r="L103" s="129">
        <v>-1.7931864539618076</v>
      </c>
      <c r="M103" s="129">
        <v>-2.1590588515294415</v>
      </c>
      <c r="N103" s="129">
        <v>-1.9642725710988134</v>
      </c>
      <c r="O103" s="129">
        <v>-1.5721194464890105</v>
      </c>
      <c r="P103" s="129">
        <v>-1.7669666386166218</v>
      </c>
      <c r="Q103" s="129">
        <v>-1.6792701558107059</v>
      </c>
      <c r="R103" s="129">
        <v>-1.7784459762308589</v>
      </c>
      <c r="S103" s="129">
        <v>-1.8498201899999982</v>
      </c>
      <c r="T103" s="129">
        <v>-2.0364568999999992</v>
      </c>
      <c r="U103" s="129">
        <v>-1.0113590388999985</v>
      </c>
      <c r="V103" s="129">
        <v>-0.90352027256316081</v>
      </c>
      <c r="W103" s="129">
        <v>-0.9458578505539228</v>
      </c>
      <c r="X103" s="129">
        <v>-0.24695946108765826</v>
      </c>
      <c r="Y103" s="129">
        <v>-0.94628521173295266</v>
      </c>
      <c r="Z103" s="129">
        <v>-1.0721192348451598</v>
      </c>
      <c r="AA103" s="129">
        <v>-1.2501292298744944</v>
      </c>
      <c r="AB103" s="129">
        <v>-0.56204201999999925</v>
      </c>
      <c r="AC103" s="129">
        <v>-0.24949592850199953</v>
      </c>
      <c r="AD103" s="129">
        <v>-0.42048192659818201</v>
      </c>
      <c r="AE103" s="129">
        <v>-0.29443792527597551</v>
      </c>
      <c r="AF103" s="129">
        <v>-0.55517652230844472</v>
      </c>
      <c r="AG103" s="129">
        <v>-0.35539202466725528</v>
      </c>
      <c r="AH103" s="129">
        <v>-0.57042523244474919</v>
      </c>
      <c r="AI103" s="129">
        <v>-0.51356616035719638</v>
      </c>
      <c r="AJ103" s="129">
        <v>-0.3429663867360056</v>
      </c>
      <c r="AK103" s="129">
        <v>-0.72975245875425654</v>
      </c>
      <c r="AL103" s="129">
        <v>-0.39524466728038693</v>
      </c>
      <c r="AM103" s="129">
        <v>-0.62126287027835003</v>
      </c>
      <c r="AN103" s="2"/>
      <c r="AO103" s="2"/>
      <c r="AP103" s="130">
        <v>-0.2260182029979631</v>
      </c>
      <c r="AQ103" s="131">
        <v>-0.57184377604170322</v>
      </c>
      <c r="AR103" s="2"/>
      <c r="AS103" s="2"/>
      <c r="AT103" s="131">
        <v>-3.5031189569599275E-2</v>
      </c>
      <c r="AU103" s="131">
        <v>-1.8492083820248809E-2</v>
      </c>
      <c r="AV103" s="131">
        <v>-2.982658225466743E-2</v>
      </c>
      <c r="AW103" s="2"/>
      <c r="AX103" s="2"/>
      <c r="AY103" s="132">
        <v>-1.1334498434418621E-2</v>
      </c>
      <c r="AZ103" s="133">
        <v>-0.61293786814914597</v>
      </c>
      <c r="BA103" s="2"/>
      <c r="BB103" s="2"/>
      <c r="BC103" s="134">
        <v>-390.65977449371337</v>
      </c>
      <c r="BD103" s="134">
        <v>-209.79016309999307</v>
      </c>
      <c r="BE103" s="134">
        <v>-338.9322805664757</v>
      </c>
      <c r="BF103" s="2"/>
      <c r="BG103" s="2"/>
      <c r="BH103" s="135">
        <v>-129.14211746648263</v>
      </c>
      <c r="BI103" s="136">
        <v>-0.61557756359114479</v>
      </c>
      <c r="BJ103" s="2"/>
      <c r="BK103" s="2"/>
    </row>
    <row r="104" spans="1:63" x14ac:dyDescent="0.3">
      <c r="A104" s="1"/>
      <c r="B104" s="2"/>
      <c r="C104" s="124"/>
      <c r="D104" s="125" t="s">
        <v>90</v>
      </c>
      <c r="E104" s="125"/>
      <c r="F104" s="126"/>
      <c r="G104" s="125"/>
      <c r="H104" s="125"/>
      <c r="I104" s="125"/>
      <c r="J104" s="685">
        <v>-0.18208083594823118</v>
      </c>
      <c r="K104" s="685">
        <v>-0.2481243434917092</v>
      </c>
      <c r="L104" s="685">
        <v>-0.13890222741309663</v>
      </c>
      <c r="M104" s="685">
        <v>-0.16948836500314501</v>
      </c>
      <c r="N104" s="685">
        <v>-0.17536165359493219</v>
      </c>
      <c r="O104" s="685">
        <v>-0.13968953730009709</v>
      </c>
      <c r="P104" s="685">
        <v>-0.147756292197601</v>
      </c>
      <c r="Q104" s="685">
        <v>-0.1220070596263044</v>
      </c>
      <c r="R104" s="685">
        <v>-0.13646402676385333</v>
      </c>
      <c r="S104" s="685">
        <v>-0.13035746132394355</v>
      </c>
      <c r="T104" s="685">
        <v>-0.12246769336709158</v>
      </c>
      <c r="U104" s="685">
        <v>-8.6689890037915079E-2</v>
      </c>
      <c r="V104" s="685">
        <v>-8.7520689753985997E-2</v>
      </c>
      <c r="W104" s="685">
        <v>-9.5550176522389285E-2</v>
      </c>
      <c r="X104" s="685">
        <v>-1.9647223612716688E-2</v>
      </c>
      <c r="Y104" s="685">
        <v>-7.3999693277930517E-2</v>
      </c>
      <c r="Z104" s="685">
        <v>-7.3803139271725451E-2</v>
      </c>
      <c r="AA104" s="685">
        <v>-8.3165051161030124E-2</v>
      </c>
      <c r="AB104" s="685">
        <v>-3.1991328452704942E-2</v>
      </c>
      <c r="AC104" s="685">
        <v>-1.3756714348010452E-2</v>
      </c>
      <c r="AD104" s="685">
        <v>-2.2660059492417103E-2</v>
      </c>
      <c r="AE104" s="685">
        <v>-1.4001801340154238E-2</v>
      </c>
      <c r="AF104" s="685">
        <v>-2.7053407156272691E-2</v>
      </c>
      <c r="AG104" s="685">
        <v>-1.6211006991690775E-2</v>
      </c>
      <c r="AH104" s="685">
        <v>-2.4949839217547693E-2</v>
      </c>
      <c r="AI104" s="685">
        <v>-2.3524718706476835E-2</v>
      </c>
      <c r="AJ104" s="685">
        <v>-1.546984767120727E-2</v>
      </c>
      <c r="AK104" s="685">
        <v>-3.5031189569599275E-2</v>
      </c>
      <c r="AL104" s="685">
        <v>-1.8492083820248809E-2</v>
      </c>
      <c r="AM104" s="685">
        <v>-2.982658225466743E-2</v>
      </c>
      <c r="AN104" s="2"/>
      <c r="AO104" s="2"/>
      <c r="AP104" s="137"/>
      <c r="AQ104" s="138"/>
      <c r="AR104" s="2"/>
      <c r="AS104" s="2"/>
      <c r="AT104" s="138"/>
      <c r="AU104" s="138"/>
      <c r="AV104" s="138"/>
      <c r="AW104" s="2"/>
      <c r="AX104" s="2"/>
      <c r="AY104" s="139"/>
      <c r="AZ104" s="140"/>
      <c r="BA104" s="2"/>
      <c r="BB104" s="2"/>
      <c r="BC104" s="141"/>
      <c r="BD104" s="141"/>
      <c r="BE104" s="141"/>
      <c r="BF104" s="2"/>
      <c r="BG104" s="2"/>
      <c r="BH104" s="142"/>
      <c r="BI104" s="143"/>
      <c r="BJ104" s="2"/>
      <c r="BK104" s="2"/>
    </row>
    <row r="105" spans="1:63" x14ac:dyDescent="0.3">
      <c r="A105" s="1"/>
      <c r="B105" s="2"/>
      <c r="C105" s="2" t="s">
        <v>38</v>
      </c>
      <c r="D105" s="2" t="s">
        <v>91</v>
      </c>
      <c r="E105" s="2"/>
      <c r="F105" s="2"/>
      <c r="G105" s="2"/>
      <c r="H105" s="2"/>
      <c r="I105" s="2"/>
      <c r="J105" s="10">
        <v>-0.28498920540992179</v>
      </c>
      <c r="K105" s="10">
        <v>-0.35329246324252173</v>
      </c>
      <c r="L105" s="10">
        <v>-0.37671065296053563</v>
      </c>
      <c r="M105" s="10">
        <v>-0.31683995972939011</v>
      </c>
      <c r="N105" s="10">
        <v>-0.38340351363505543</v>
      </c>
      <c r="O105" s="10">
        <v>-0.32373613721322436</v>
      </c>
      <c r="P105" s="10">
        <v>-0.34314636230863449</v>
      </c>
      <c r="Q105" s="10">
        <v>-0.37733392616369105</v>
      </c>
      <c r="R105" s="10">
        <v>-0.36917508900018114</v>
      </c>
      <c r="S105" s="10">
        <v>-0.27272765999999998</v>
      </c>
      <c r="T105" s="10">
        <v>-0.27082487999999999</v>
      </c>
      <c r="U105" s="10">
        <v>-0.28594110426825992</v>
      </c>
      <c r="V105" s="10">
        <v>-0.37205627411105641</v>
      </c>
      <c r="W105" s="10">
        <v>-0.3694185694544691</v>
      </c>
      <c r="X105" s="10">
        <v>-0.36606338999999999</v>
      </c>
      <c r="Y105" s="10">
        <v>-0.35721650999999999</v>
      </c>
      <c r="Z105" s="10">
        <v>-0.31661720069999999</v>
      </c>
      <c r="AA105" s="10">
        <v>-0.29688882999999999</v>
      </c>
      <c r="AB105" s="10">
        <v>-0.33830597000000001</v>
      </c>
      <c r="AC105" s="10">
        <v>-0.32864703299999998</v>
      </c>
      <c r="AD105" s="10">
        <v>-0.3430821</v>
      </c>
      <c r="AE105" s="10">
        <v>-0.36813556000000003</v>
      </c>
      <c r="AF105" s="10">
        <v>-0.33541347999999999</v>
      </c>
      <c r="AG105" s="10">
        <v>-0.32367433999999995</v>
      </c>
      <c r="AH105" s="10">
        <v>-0.37230039999999998</v>
      </c>
      <c r="AI105" s="10">
        <v>-0.296323</v>
      </c>
      <c r="AJ105" s="10">
        <v>-0.30531920000000001</v>
      </c>
      <c r="AK105" s="10">
        <v>-0.26658293999999999</v>
      </c>
      <c r="AL105" s="10">
        <v>-0.32763810999999998</v>
      </c>
      <c r="AM105" s="10">
        <v>-0.33384421999999997</v>
      </c>
      <c r="AN105" s="2"/>
      <c r="AO105" s="2"/>
      <c r="AP105" s="54">
        <v>-6.2061099999999869E-3</v>
      </c>
      <c r="AQ105" s="55">
        <v>-1.8941966183360009E-2</v>
      </c>
      <c r="AR105" s="2"/>
      <c r="AS105" s="2"/>
      <c r="AT105" s="55">
        <v>-1.2797103175374041E-2</v>
      </c>
      <c r="AU105" s="55">
        <v>-1.5329014897321419E-2</v>
      </c>
      <c r="AV105" s="55">
        <v>-1.6027727656754975E-2</v>
      </c>
      <c r="AW105" s="2"/>
      <c r="AX105" s="2"/>
      <c r="AY105" s="56">
        <v>-6.9871275943355661E-4</v>
      </c>
      <c r="AZ105" s="57">
        <v>-4.5581060760509093E-2</v>
      </c>
      <c r="BA105" s="2"/>
      <c r="BB105" s="2"/>
      <c r="BC105" s="27">
        <v>-142.71035331905782</v>
      </c>
      <c r="BD105" s="27">
        <v>-173.90557855626324</v>
      </c>
      <c r="BE105" s="27">
        <v>-182.12996181123839</v>
      </c>
      <c r="BF105" s="2"/>
      <c r="BG105" s="2"/>
      <c r="BH105" s="58">
        <v>-8.2243832549751517</v>
      </c>
      <c r="BI105" s="59">
        <v>-4.7292233654910254E-2</v>
      </c>
      <c r="BJ105" s="2"/>
      <c r="BK105" s="2"/>
    </row>
    <row r="106" spans="1:63" x14ac:dyDescent="0.3">
      <c r="A106" s="1"/>
      <c r="B106" s="2"/>
      <c r="C106" s="2" t="s">
        <v>17</v>
      </c>
      <c r="D106" s="2" t="s">
        <v>92</v>
      </c>
      <c r="E106" s="2"/>
      <c r="F106" s="2"/>
      <c r="G106" s="2"/>
      <c r="H106" s="2"/>
      <c r="I106" s="2"/>
      <c r="J106" s="10">
        <v>-4.8751042119104172E-2</v>
      </c>
      <c r="K106" s="10">
        <v>-4.7342535178249073E-2</v>
      </c>
      <c r="L106" s="10">
        <v>-5.9204541547215918E-2</v>
      </c>
      <c r="M106" s="10">
        <v>-0.2123732584992862</v>
      </c>
      <c r="N106" s="10">
        <v>-0.18607064779056126</v>
      </c>
      <c r="O106" s="10">
        <v>-0.16453303151449533</v>
      </c>
      <c r="P106" s="10">
        <v>-4.233344775189072E-2</v>
      </c>
      <c r="Q106" s="10">
        <v>2.6209163992747773E-2</v>
      </c>
      <c r="R106" s="10">
        <v>-7.8600459633931224E-2</v>
      </c>
      <c r="S106" s="10">
        <v>-3.9275039999999997E-2</v>
      </c>
      <c r="T106" s="10">
        <v>-0.1206135</v>
      </c>
      <c r="U106" s="10">
        <v>-0.16754983670000001</v>
      </c>
      <c r="V106" s="10">
        <v>-0.10184861047477953</v>
      </c>
      <c r="W106" s="10">
        <v>0.19675799999999999</v>
      </c>
      <c r="X106" s="10">
        <v>0.16218199999999999</v>
      </c>
      <c r="Y106" s="10">
        <v>0.45638332999999998</v>
      </c>
      <c r="Z106" s="10">
        <v>0.36733720000000003</v>
      </c>
      <c r="AA106" s="10">
        <v>0.23628597000000001</v>
      </c>
      <c r="AB106" s="10">
        <v>0.27136270999999995</v>
      </c>
      <c r="AC106" s="10">
        <v>0.27701775000000001</v>
      </c>
      <c r="AD106" s="10">
        <v>0.28729830000000001</v>
      </c>
      <c r="AE106" s="10">
        <v>0.29270054000000001</v>
      </c>
      <c r="AF106" s="10">
        <v>0.206886681258447</v>
      </c>
      <c r="AG106" s="10">
        <v>0.20236368251689402</v>
      </c>
      <c r="AH106" s="10">
        <v>0.19121600642475001</v>
      </c>
      <c r="AI106" s="10">
        <v>0.1786934</v>
      </c>
      <c r="AJ106" s="10">
        <v>0.19078149999999999</v>
      </c>
      <c r="AK106" s="10">
        <v>0.18733295131936931</v>
      </c>
      <c r="AL106" s="10">
        <v>0.19042005882069798</v>
      </c>
      <c r="AM106" s="10">
        <v>0.19970818000000001</v>
      </c>
      <c r="AN106" s="2"/>
      <c r="AO106" s="2"/>
      <c r="AP106" s="54">
        <v>9.288121179302028E-3</v>
      </c>
      <c r="AQ106" s="55">
        <v>4.8777010346624482E-2</v>
      </c>
      <c r="AR106" s="2"/>
      <c r="AS106" s="2"/>
      <c r="AT106" s="55">
        <v>8.9927701531886898E-3</v>
      </c>
      <c r="AU106" s="55">
        <v>8.9090732406291208E-3</v>
      </c>
      <c r="AV106" s="55">
        <v>9.5879099535292264E-3</v>
      </c>
      <c r="AW106" s="2"/>
      <c r="AX106" s="2"/>
      <c r="AY106" s="56">
        <v>6.7883671290010564E-4</v>
      </c>
      <c r="AZ106" s="57">
        <v>7.6196108682138192E-2</v>
      </c>
      <c r="BA106" s="2"/>
      <c r="BB106" s="2"/>
      <c r="BC106" s="27">
        <v>100.28530584548679</v>
      </c>
      <c r="BD106" s="27">
        <v>101.07221805769532</v>
      </c>
      <c r="BE106" s="27">
        <v>108.95154391707584</v>
      </c>
      <c r="BF106" s="2"/>
      <c r="BG106" s="2"/>
      <c r="BH106" s="58">
        <v>7.8793258593805149</v>
      </c>
      <c r="BI106" s="59">
        <v>7.7957385429918424E-2</v>
      </c>
      <c r="BJ106" s="2"/>
      <c r="BK106" s="2"/>
    </row>
    <row r="107" spans="1:63" x14ac:dyDescent="0.3">
      <c r="A107" s="1"/>
      <c r="B107" s="2"/>
      <c r="C107" s="2"/>
      <c r="D107" s="2"/>
      <c r="E107" s="2" t="s">
        <v>149</v>
      </c>
      <c r="F107" s="2"/>
      <c r="G107" s="2"/>
      <c r="H107" s="2"/>
      <c r="I107" s="2"/>
      <c r="J107" s="10">
        <v>4.5397957880895824E-2</v>
      </c>
      <c r="K107" s="10">
        <v>3.6437464821750906E-2</v>
      </c>
      <c r="L107" s="10">
        <v>1.9273458452784085E-2</v>
      </c>
      <c r="M107" s="10">
        <v>5.9479741500713827E-2</v>
      </c>
      <c r="N107" s="10">
        <v>5.8858352209438768E-2</v>
      </c>
      <c r="O107" s="10">
        <v>6.8790968485504672E-2</v>
      </c>
      <c r="P107" s="10">
        <v>8.2047552248109307E-2</v>
      </c>
      <c r="Q107" s="10">
        <v>0.10759016399274778</v>
      </c>
      <c r="R107" s="10">
        <v>0.12255254036606875</v>
      </c>
      <c r="S107" s="10">
        <v>0.11118196</v>
      </c>
      <c r="T107" s="10">
        <v>0.21422750000000002</v>
      </c>
      <c r="U107" s="10">
        <v>0.21537753431000001</v>
      </c>
      <c r="V107" s="10">
        <v>0.12535738952522046</v>
      </c>
      <c r="W107" s="10">
        <v>0.15212500000000001</v>
      </c>
      <c r="X107" s="10">
        <v>8.5128000000000009E-2</v>
      </c>
      <c r="Y107" s="10">
        <v>7.8443330000000006E-2</v>
      </c>
      <c r="Z107" s="10">
        <v>7.3154239999999995E-2</v>
      </c>
      <c r="AA107" s="10">
        <v>4.250197E-2</v>
      </c>
      <c r="AB107" s="10">
        <v>7.3291780000000001E-2</v>
      </c>
      <c r="AC107" s="10">
        <v>7.9287750000000004E-2</v>
      </c>
      <c r="AD107" s="10">
        <v>9.6359700000000006E-2</v>
      </c>
      <c r="AE107" s="10">
        <v>9.9000000000000005E-2</v>
      </c>
      <c r="AF107" s="10">
        <v>9.3079951258446994E-2</v>
      </c>
      <c r="AG107" s="10">
        <v>9.4139902516893997E-2</v>
      </c>
      <c r="AH107" s="10">
        <v>7.0415206424750007E-2</v>
      </c>
      <c r="AI107" s="10">
        <v>6.3961000000000004E-2</v>
      </c>
      <c r="AJ107" s="10">
        <v>7.2497000000000006E-2</v>
      </c>
      <c r="AK107" s="10">
        <v>6.8926231319369299E-2</v>
      </c>
      <c r="AL107" s="10">
        <v>7.1936378820698005E-2</v>
      </c>
      <c r="AM107" s="10">
        <v>6.3837000000000005E-2</v>
      </c>
      <c r="AN107" s="2"/>
      <c r="AO107" s="2"/>
      <c r="AP107" s="54">
        <v>-8.099378820698E-3</v>
      </c>
      <c r="AQ107" s="55">
        <v>-0.1125908608895336</v>
      </c>
      <c r="AR107" s="2"/>
      <c r="AS107" s="2"/>
      <c r="AT107" s="55">
        <v>3.3087492158487956E-3</v>
      </c>
      <c r="AU107" s="55">
        <v>3.3656457809558135E-3</v>
      </c>
      <c r="AV107" s="55">
        <v>3.0647888719603036E-3</v>
      </c>
      <c r="AW107" s="2"/>
      <c r="AX107" s="2"/>
      <c r="AY107" s="56">
        <v>-3.0085690899550989E-4</v>
      </c>
      <c r="AZ107" s="57">
        <v>-8.9390544512402373E-2</v>
      </c>
      <c r="BA107" s="2"/>
      <c r="BB107" s="2"/>
      <c r="BC107" s="27">
        <v>36.898410770540309</v>
      </c>
      <c r="BD107" s="27">
        <v>38.18279130610297</v>
      </c>
      <c r="BE107" s="27">
        <v>34.826513911620296</v>
      </c>
      <c r="BF107" s="2"/>
      <c r="BG107" s="2"/>
      <c r="BH107" s="58">
        <v>-3.3562773944826745</v>
      </c>
      <c r="BI107" s="59">
        <v>-8.7900262911009913E-2</v>
      </c>
      <c r="BJ107" s="2"/>
      <c r="BK107" s="2"/>
    </row>
    <row r="108" spans="1:63" x14ac:dyDescent="0.3">
      <c r="A108" s="1"/>
      <c r="B108" s="2"/>
      <c r="C108" s="2"/>
      <c r="D108" s="2"/>
      <c r="E108" s="2" t="s">
        <v>150</v>
      </c>
      <c r="F108" s="2"/>
      <c r="G108" s="2"/>
      <c r="H108" s="2"/>
      <c r="I108" s="2"/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2"/>
      <c r="AO108" s="2"/>
      <c r="AP108" s="54">
        <v>0</v>
      </c>
      <c r="AQ108" s="55">
        <v>0</v>
      </c>
      <c r="AR108" s="2"/>
      <c r="AS108" s="2"/>
      <c r="AT108" s="55">
        <v>0</v>
      </c>
      <c r="AU108" s="55">
        <v>0</v>
      </c>
      <c r="AV108" s="55">
        <v>0</v>
      </c>
      <c r="AW108" s="2"/>
      <c r="AX108" s="2"/>
      <c r="AY108" s="56">
        <v>0</v>
      </c>
      <c r="AZ108" s="57">
        <v>0</v>
      </c>
      <c r="BA108" s="2"/>
      <c r="BB108" s="2"/>
      <c r="BC108" s="27">
        <v>0</v>
      </c>
      <c r="BD108" s="27">
        <v>0</v>
      </c>
      <c r="BE108" s="27">
        <v>0</v>
      </c>
      <c r="BF108" s="2"/>
      <c r="BG108" s="2"/>
      <c r="BH108" s="58">
        <v>0</v>
      </c>
      <c r="BI108" s="59">
        <v>0</v>
      </c>
      <c r="BJ108" s="2"/>
      <c r="BK108" s="2"/>
    </row>
    <row r="109" spans="1:63" x14ac:dyDescent="0.3">
      <c r="A109" s="1"/>
      <c r="B109" s="2"/>
      <c r="C109" s="2"/>
      <c r="D109" s="2"/>
      <c r="E109" s="2" t="s">
        <v>151</v>
      </c>
      <c r="F109" s="2"/>
      <c r="G109" s="2"/>
      <c r="H109" s="2"/>
      <c r="I109" s="2"/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2"/>
      <c r="AO109" s="2"/>
      <c r="AP109" s="54">
        <v>0</v>
      </c>
      <c r="AQ109" s="55">
        <v>0</v>
      </c>
      <c r="AR109" s="2"/>
      <c r="AS109" s="2"/>
      <c r="AT109" s="55">
        <v>0</v>
      </c>
      <c r="AU109" s="55">
        <v>0</v>
      </c>
      <c r="AV109" s="55">
        <v>0</v>
      </c>
      <c r="AW109" s="2"/>
      <c r="AX109" s="2"/>
      <c r="AY109" s="56">
        <v>0</v>
      </c>
      <c r="AZ109" s="57">
        <v>0</v>
      </c>
      <c r="BA109" s="2"/>
      <c r="BB109" s="2"/>
      <c r="BC109" s="27">
        <v>0</v>
      </c>
      <c r="BD109" s="27">
        <v>0</v>
      </c>
      <c r="BE109" s="27">
        <v>0</v>
      </c>
      <c r="BF109" s="2"/>
      <c r="BG109" s="2"/>
      <c r="BH109" s="58">
        <v>0</v>
      </c>
      <c r="BI109" s="59">
        <v>0</v>
      </c>
      <c r="BJ109" s="2"/>
      <c r="BK109" s="2"/>
    </row>
    <row r="110" spans="1:63" x14ac:dyDescent="0.3">
      <c r="A110" s="1"/>
      <c r="B110" s="2"/>
      <c r="C110" s="2"/>
      <c r="D110" s="2"/>
      <c r="E110" s="2" t="s">
        <v>152</v>
      </c>
      <c r="F110" s="2"/>
      <c r="G110" s="2"/>
      <c r="H110" s="2"/>
      <c r="I110" s="2"/>
      <c r="J110" s="10">
        <v>-9.4148999999999997E-2</v>
      </c>
      <c r="K110" s="10">
        <v>-8.3779999999999993E-2</v>
      </c>
      <c r="L110" s="10">
        <v>-7.8478000000000006E-2</v>
      </c>
      <c r="M110" s="10">
        <v>-0.27185300000000001</v>
      </c>
      <c r="N110" s="10">
        <v>-0.24492900000000001</v>
      </c>
      <c r="O110" s="10">
        <v>-0.233324</v>
      </c>
      <c r="P110" s="10">
        <v>-0.12438100000000001</v>
      </c>
      <c r="Q110" s="10">
        <v>-8.1380999999999995E-2</v>
      </c>
      <c r="R110" s="10">
        <v>-0.201153</v>
      </c>
      <c r="S110" s="10">
        <v>-0.15045700000000001</v>
      </c>
      <c r="T110" s="10">
        <v>-0.334841</v>
      </c>
      <c r="U110" s="10">
        <v>-0.38292737101000002</v>
      </c>
      <c r="V110" s="10">
        <v>-0.22720599999999999</v>
      </c>
      <c r="W110" s="10">
        <v>4.4632999999999999E-2</v>
      </c>
      <c r="X110" s="10">
        <v>7.7053999999999997E-2</v>
      </c>
      <c r="Y110" s="10">
        <v>0.37794</v>
      </c>
      <c r="Z110" s="10">
        <v>0.29418295999999999</v>
      </c>
      <c r="AA110" s="10">
        <v>0.19378400000000001</v>
      </c>
      <c r="AB110" s="10">
        <v>0.19807093000000001</v>
      </c>
      <c r="AC110" s="10">
        <v>0.19772999999999999</v>
      </c>
      <c r="AD110" s="10">
        <v>0.19093860000000001</v>
      </c>
      <c r="AE110" s="10">
        <v>0.19370054</v>
      </c>
      <c r="AF110" s="10">
        <v>0.11380672999999999</v>
      </c>
      <c r="AG110" s="10">
        <v>0.10822378000000001</v>
      </c>
      <c r="AH110" s="10">
        <v>0.1208008</v>
      </c>
      <c r="AI110" s="10">
        <v>0.1147324</v>
      </c>
      <c r="AJ110" s="10">
        <v>0.1182845</v>
      </c>
      <c r="AK110" s="10">
        <v>0.11840671999999999</v>
      </c>
      <c r="AL110" s="10">
        <v>0.11848367999999999</v>
      </c>
      <c r="AM110" s="10">
        <v>0.13587118000000001</v>
      </c>
      <c r="AN110" s="2"/>
      <c r="AO110" s="2"/>
      <c r="AP110" s="54">
        <v>1.7387500000000014E-2</v>
      </c>
      <c r="AQ110" s="55">
        <v>0.14675016846201955</v>
      </c>
      <c r="AR110" s="2"/>
      <c r="AS110" s="2"/>
      <c r="AT110" s="55">
        <v>5.6840209373398946E-3</v>
      </c>
      <c r="AU110" s="55">
        <v>5.5434274596733082E-3</v>
      </c>
      <c r="AV110" s="55">
        <v>6.5231210815689233E-3</v>
      </c>
      <c r="AW110" s="2"/>
      <c r="AX110" s="2"/>
      <c r="AY110" s="56">
        <v>9.796936218956151E-4</v>
      </c>
      <c r="AZ110" s="57">
        <v>0.17673066510251612</v>
      </c>
      <c r="BA110" s="2"/>
      <c r="BB110" s="2"/>
      <c r="BC110" s="27">
        <v>63.386895074946459</v>
      </c>
      <c r="BD110" s="27">
        <v>62.88942675159236</v>
      </c>
      <c r="BE110" s="27">
        <v>74.125030005455542</v>
      </c>
      <c r="BF110" s="2"/>
      <c r="BG110" s="2"/>
      <c r="BH110" s="58">
        <v>11.235603253863182</v>
      </c>
      <c r="BI110" s="59">
        <v>0.17865647429484158</v>
      </c>
      <c r="BJ110" s="2"/>
      <c r="BK110" s="2"/>
    </row>
    <row r="111" spans="1:63" x14ac:dyDescent="0.3">
      <c r="A111" s="1"/>
      <c r="B111" s="2"/>
      <c r="C111" s="2" t="s">
        <v>93</v>
      </c>
      <c r="D111" s="2" t="s">
        <v>94</v>
      </c>
      <c r="E111" s="2"/>
      <c r="F111" s="2"/>
      <c r="G111" s="2"/>
      <c r="H111" s="2"/>
      <c r="I111" s="2"/>
      <c r="J111" s="10">
        <v>-0.14490852781496236</v>
      </c>
      <c r="K111" s="10">
        <v>-0.16889095773411311</v>
      </c>
      <c r="L111" s="10">
        <v>6.4159411532627456E-2</v>
      </c>
      <c r="M111" s="10">
        <v>-9.743277966092935E-2</v>
      </c>
      <c r="N111" s="10">
        <v>-0.1264752303495362</v>
      </c>
      <c r="O111" s="10">
        <v>-0.18301137039359225</v>
      </c>
      <c r="P111" s="10">
        <v>-0.25125065504529998</v>
      </c>
      <c r="Q111" s="10">
        <v>-0.27557222607164095</v>
      </c>
      <c r="R111" s="10">
        <v>-0.17297488078363851</v>
      </c>
      <c r="S111" s="10">
        <v>-0.12549811</v>
      </c>
      <c r="T111" s="10">
        <v>-0.20444251999999999</v>
      </c>
      <c r="U111" s="10">
        <v>-0.29894449865042361</v>
      </c>
      <c r="V111" s="10">
        <v>-0.18402660105775534</v>
      </c>
      <c r="W111" s="10">
        <v>-0.1073894401384809</v>
      </c>
      <c r="X111" s="10">
        <v>-0.48274748471079837</v>
      </c>
      <c r="Y111" s="10">
        <v>-0.10264647770504737</v>
      </c>
      <c r="Z111" s="10">
        <v>-0.12491018849999999</v>
      </c>
      <c r="AA111" s="10">
        <v>-6.1097621881285327E-2</v>
      </c>
      <c r="AB111" s="10">
        <v>-0.16867172</v>
      </c>
      <c r="AC111" s="10">
        <v>-0.10481293872419903</v>
      </c>
      <c r="AD111" s="10">
        <v>-0.23015667389905597</v>
      </c>
      <c r="AE111" s="10">
        <v>-6.717314373829901E-2</v>
      </c>
      <c r="AF111" s="10">
        <v>-0.26156975999999998</v>
      </c>
      <c r="AG111" s="10">
        <v>-0.260258573520046</v>
      </c>
      <c r="AH111" s="10">
        <v>-0.248877499095781</v>
      </c>
      <c r="AI111" s="10">
        <v>-0.21435204194530302</v>
      </c>
      <c r="AJ111" s="10">
        <v>-0.2272415141879712</v>
      </c>
      <c r="AK111" s="10">
        <v>-0.19440964116919468</v>
      </c>
      <c r="AL111" s="10">
        <v>-0.27509816625752109</v>
      </c>
      <c r="AM111" s="10">
        <v>-0.194276524231632</v>
      </c>
      <c r="AN111" s="2"/>
      <c r="AO111" s="2"/>
      <c r="AP111" s="54">
        <v>8.0821642025889096E-2</v>
      </c>
      <c r="AQ111" s="55">
        <v>0.29379200568800395</v>
      </c>
      <c r="AR111" s="2"/>
      <c r="AS111" s="2"/>
      <c r="AT111" s="55">
        <v>-9.3324810519744023E-3</v>
      </c>
      <c r="AU111" s="55">
        <v>-1.287085891438986E-2</v>
      </c>
      <c r="AV111" s="55">
        <v>-9.3271383296243873E-3</v>
      </c>
      <c r="AW111" s="2"/>
      <c r="AX111" s="2"/>
      <c r="AY111" s="56">
        <v>3.5437205847654724E-3</v>
      </c>
      <c r="AZ111" s="57">
        <v>0.27532898995602595</v>
      </c>
      <c r="BA111" s="2"/>
      <c r="BB111" s="2"/>
      <c r="BC111" s="27">
        <v>-104.073683709419</v>
      </c>
      <c r="BD111" s="27">
        <v>-146.01813495622139</v>
      </c>
      <c r="BE111" s="27">
        <v>-105.98828381431096</v>
      </c>
      <c r="BF111" s="2"/>
      <c r="BG111" s="2"/>
      <c r="BH111" s="58">
        <v>40.029851141910427</v>
      </c>
      <c r="BI111" s="59">
        <v>0.27414301075624631</v>
      </c>
      <c r="BJ111" s="2"/>
      <c r="BK111" s="2"/>
    </row>
    <row r="112" spans="1:63" ht="4.05" customHeight="1" x14ac:dyDescent="0.3">
      <c r="A112" s="1"/>
      <c r="B112" s="2"/>
      <c r="C112" s="2"/>
      <c r="D112" s="1"/>
      <c r="E112" s="2"/>
      <c r="F112" s="2"/>
      <c r="G112" s="2"/>
      <c r="H112" s="2"/>
      <c r="I112" s="2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2"/>
      <c r="AO112" s="2"/>
      <c r="AP112" s="54"/>
      <c r="AQ112" s="55"/>
      <c r="AR112" s="2"/>
      <c r="AS112" s="2"/>
      <c r="AT112" s="55"/>
      <c r="AU112" s="55"/>
      <c r="AV112" s="55"/>
      <c r="AW112" s="2"/>
      <c r="AX112" s="2"/>
      <c r="AY112" s="56"/>
      <c r="AZ112" s="57"/>
      <c r="BA112" s="2"/>
      <c r="BB112" s="2"/>
      <c r="BC112" s="27"/>
      <c r="BD112" s="27"/>
      <c r="BE112" s="27"/>
      <c r="BF112" s="2"/>
      <c r="BG112" s="2"/>
      <c r="BH112" s="58"/>
      <c r="BI112" s="59"/>
      <c r="BJ112" s="2"/>
      <c r="BK112" s="2"/>
    </row>
    <row r="113" spans="1:63" x14ac:dyDescent="0.3">
      <c r="A113" s="1"/>
      <c r="B113" s="2"/>
      <c r="C113" s="89" t="s">
        <v>22</v>
      </c>
      <c r="D113" s="90" t="s">
        <v>95</v>
      </c>
      <c r="E113" s="90"/>
      <c r="F113" s="90"/>
      <c r="G113" s="90"/>
      <c r="H113" s="90"/>
      <c r="I113" s="90"/>
      <c r="J113" s="144">
        <v>-2.5440109207152886</v>
      </c>
      <c r="K113" s="144">
        <v>-2.7460847869505542</v>
      </c>
      <c r="L113" s="144">
        <v>-2.1649422369369313</v>
      </c>
      <c r="M113" s="144">
        <v>-2.7857048494190475</v>
      </c>
      <c r="N113" s="144">
        <v>-2.6602219628739658</v>
      </c>
      <c r="O113" s="144">
        <v>-2.2433999856103224</v>
      </c>
      <c r="P113" s="144">
        <v>-2.4036971037224473</v>
      </c>
      <c r="Q113" s="144">
        <v>-2.3059671440532901</v>
      </c>
      <c r="R113" s="144">
        <v>-2.3991964056486097</v>
      </c>
      <c r="S113" s="144">
        <v>-2.2873209999999986</v>
      </c>
      <c r="T113" s="144">
        <v>-2.6323377999999997</v>
      </c>
      <c r="U113" s="144">
        <v>-1.7637944785186823</v>
      </c>
      <c r="V113" s="144">
        <v>-1.5614517582067522</v>
      </c>
      <c r="W113" s="144">
        <v>-1.2259078601468729</v>
      </c>
      <c r="X113" s="144">
        <v>-0.93358833579845668</v>
      </c>
      <c r="Y113" s="144">
        <v>-0.94976486943800009</v>
      </c>
      <c r="Z113" s="144">
        <v>-1.1463094240451595</v>
      </c>
      <c r="AA113" s="144">
        <v>-1.3718297117557796</v>
      </c>
      <c r="AB113" s="144">
        <v>-0.79765699999999928</v>
      </c>
      <c r="AC113" s="144">
        <v>-0.4059381502261985</v>
      </c>
      <c r="AD113" s="144">
        <v>-0.70642240049723792</v>
      </c>
      <c r="AE113" s="144">
        <v>-0.4370460890142745</v>
      </c>
      <c r="AF113" s="144">
        <v>-0.94527308104999774</v>
      </c>
      <c r="AG113" s="144">
        <v>-0.73696125567040727</v>
      </c>
      <c r="AH113" s="144">
        <v>-1.0003871251157801</v>
      </c>
      <c r="AI113" s="144">
        <v>-0.84554780230249937</v>
      </c>
      <c r="AJ113" s="144">
        <v>-0.68474560092397674</v>
      </c>
      <c r="AK113" s="144">
        <v>-1.0034120886040818</v>
      </c>
      <c r="AL113" s="144">
        <v>-0.80756088471720999</v>
      </c>
      <c r="AM113" s="144">
        <v>-0.94967543450998204</v>
      </c>
      <c r="AN113" s="2"/>
      <c r="AO113" s="2"/>
      <c r="AP113" s="95">
        <v>-0.14211454979277205</v>
      </c>
      <c r="AQ113" s="96">
        <v>-0.17597998179733212</v>
      </c>
      <c r="AR113" s="2"/>
      <c r="AS113" s="2"/>
      <c r="AT113" s="97">
        <v>-4.8168003643759026E-2</v>
      </c>
      <c r="AU113" s="98">
        <v>-3.7782884391330963E-2</v>
      </c>
      <c r="AV113" s="96">
        <v>-4.5593538287517568E-2</v>
      </c>
      <c r="AW113" s="2"/>
      <c r="AX113" s="2"/>
      <c r="AY113" s="99">
        <v>-7.8106538961866048E-3</v>
      </c>
      <c r="AZ113" s="100">
        <v>-0.20672465911519208</v>
      </c>
      <c r="BA113" s="2"/>
      <c r="BB113" s="2"/>
      <c r="BC113" s="101">
        <v>-537.15850567670338</v>
      </c>
      <c r="BD113" s="102">
        <v>-428.6416585547824</v>
      </c>
      <c r="BE113" s="103">
        <v>-518.09898227494921</v>
      </c>
      <c r="BF113" s="2"/>
      <c r="BG113" s="2"/>
      <c r="BH113" s="104">
        <v>-89.457323720166812</v>
      </c>
      <c r="BI113" s="105">
        <v>-0.20869955575895979</v>
      </c>
      <c r="BJ113" s="2"/>
      <c r="BK113" s="2"/>
    </row>
    <row r="114" spans="1:63" x14ac:dyDescent="0.3">
      <c r="A114" s="1"/>
      <c r="B114" s="2"/>
      <c r="C114" s="91"/>
      <c r="D114" s="92" t="s">
        <v>96</v>
      </c>
      <c r="E114" s="93"/>
      <c r="F114" s="93"/>
      <c r="G114" s="93"/>
      <c r="H114" s="93"/>
      <c r="I114" s="93"/>
      <c r="J114" s="686">
        <v>-0.22427816649171445</v>
      </c>
      <c r="K114" s="686">
        <v>-0.31304942246178219</v>
      </c>
      <c r="L114" s="686">
        <v>-0.16769884596598483</v>
      </c>
      <c r="M114" s="686">
        <v>-0.21868072747294834</v>
      </c>
      <c r="N114" s="686">
        <v>-0.23749296772910419</v>
      </c>
      <c r="O114" s="686">
        <v>-0.19933568449192324</v>
      </c>
      <c r="P114" s="686">
        <v>-0.20100060966074662</v>
      </c>
      <c r="Q114" s="686">
        <v>-0.1675396122936415</v>
      </c>
      <c r="R114" s="686">
        <v>-0.18409555695700958</v>
      </c>
      <c r="S114" s="686">
        <v>-0.16118829300535639</v>
      </c>
      <c r="T114" s="686">
        <v>-0.15830255898320486</v>
      </c>
      <c r="U114" s="686">
        <v>-0.15118582373928352</v>
      </c>
      <c r="V114" s="686">
        <v>-0.15125209588064437</v>
      </c>
      <c r="W114" s="686">
        <v>-0.12384071493260856</v>
      </c>
      <c r="X114" s="686">
        <v>-7.4272994907231646E-2</v>
      </c>
      <c r="Y114" s="686">
        <v>-7.4271803208100673E-2</v>
      </c>
      <c r="Z114" s="686">
        <v>-7.8910284716153578E-2</v>
      </c>
      <c r="AA114" s="686">
        <v>-9.1261195591630484E-2</v>
      </c>
      <c r="AB114" s="686">
        <v>-4.5402489798893116E-2</v>
      </c>
      <c r="AC114" s="686">
        <v>-2.2382630486800958E-2</v>
      </c>
      <c r="AD114" s="686">
        <v>-3.8069587797861661E-2</v>
      </c>
      <c r="AE114" s="686">
        <v>-2.0783438509606112E-2</v>
      </c>
      <c r="AF114" s="686">
        <v>-4.6062570205917655E-2</v>
      </c>
      <c r="AG114" s="686">
        <v>-3.361607250321319E-2</v>
      </c>
      <c r="AH114" s="686">
        <v>-4.3755949960297441E-2</v>
      </c>
      <c r="AI114" s="686">
        <v>-3.8731668356441498E-2</v>
      </c>
      <c r="AJ114" s="686">
        <v>-3.0886146717278667E-2</v>
      </c>
      <c r="AK114" s="686">
        <v>-4.8168003643759026E-2</v>
      </c>
      <c r="AL114" s="686">
        <v>-3.7782884391330963E-2</v>
      </c>
      <c r="AM114" s="686">
        <v>-4.5593538287517568E-2</v>
      </c>
      <c r="AN114" s="2"/>
      <c r="AO114" s="2"/>
      <c r="AP114" s="106"/>
      <c r="AQ114" s="107"/>
      <c r="AR114" s="2"/>
      <c r="AS114" s="2"/>
      <c r="AT114" s="108"/>
      <c r="AU114" s="109"/>
      <c r="AV114" s="107"/>
      <c r="AW114" s="2"/>
      <c r="AX114" s="2"/>
      <c r="AY114" s="110"/>
      <c r="AZ114" s="111"/>
      <c r="BA114" s="2"/>
      <c r="BB114" s="2"/>
      <c r="BC114" s="112"/>
      <c r="BD114" s="113"/>
      <c r="BE114" s="114"/>
      <c r="BF114" s="2"/>
      <c r="BG114" s="2"/>
      <c r="BH114" s="115"/>
      <c r="BI114" s="116"/>
      <c r="BJ114" s="2"/>
      <c r="BK114" s="2"/>
    </row>
    <row r="115" spans="1:63" ht="4.05" customHeight="1" x14ac:dyDescent="0.3">
      <c r="A115" s="1"/>
      <c r="B115" s="2"/>
      <c r="C115" s="2"/>
      <c r="D115" s="1"/>
      <c r="E115" s="2"/>
      <c r="F115" s="2"/>
      <c r="G115" s="2"/>
      <c r="H115" s="2"/>
      <c r="I115" s="2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2"/>
      <c r="AO115" s="2"/>
      <c r="AP115" s="54"/>
      <c r="AQ115" s="48"/>
      <c r="AR115" s="2"/>
      <c r="AS115" s="2"/>
      <c r="AT115" s="48"/>
      <c r="AU115" s="48"/>
      <c r="AV115" s="48"/>
      <c r="AW115" s="2"/>
      <c r="AX115" s="2"/>
      <c r="AY115" s="56"/>
      <c r="AZ115" s="128"/>
      <c r="BA115" s="2"/>
      <c r="BB115" s="2"/>
      <c r="BC115" s="27"/>
      <c r="BD115" s="27"/>
      <c r="BE115" s="27"/>
      <c r="BF115" s="2"/>
      <c r="BG115" s="2"/>
      <c r="BH115" s="58"/>
      <c r="BI115" s="53"/>
      <c r="BJ115" s="2"/>
      <c r="BK115" s="2"/>
    </row>
    <row r="116" spans="1:63" x14ac:dyDescent="0.3">
      <c r="A116" s="1"/>
      <c r="B116" s="2"/>
      <c r="C116" s="2" t="s">
        <v>38</v>
      </c>
      <c r="D116" s="2" t="s">
        <v>97</v>
      </c>
      <c r="E116" s="2"/>
      <c r="F116" s="2"/>
      <c r="G116" s="2"/>
      <c r="H116" s="2"/>
      <c r="I116" s="2"/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2"/>
      <c r="AO116" s="2"/>
      <c r="AP116" s="54">
        <v>0</v>
      </c>
      <c r="AQ116" s="48">
        <v>0</v>
      </c>
      <c r="AR116" s="2"/>
      <c r="AS116" s="2"/>
      <c r="AT116" s="48">
        <v>0</v>
      </c>
      <c r="AU116" s="48">
        <v>0</v>
      </c>
      <c r="AV116" s="48">
        <v>0</v>
      </c>
      <c r="AW116" s="2"/>
      <c r="AX116" s="2"/>
      <c r="AY116" s="56">
        <v>0</v>
      </c>
      <c r="AZ116" s="128">
        <v>0</v>
      </c>
      <c r="BA116" s="2"/>
      <c r="BB116" s="2"/>
      <c r="BC116" s="27">
        <v>0</v>
      </c>
      <c r="BD116" s="27">
        <v>0</v>
      </c>
      <c r="BE116" s="27">
        <v>0</v>
      </c>
      <c r="BF116" s="2"/>
      <c r="BG116" s="2"/>
      <c r="BH116" s="58">
        <v>0</v>
      </c>
      <c r="BI116" s="53">
        <v>0</v>
      </c>
      <c r="BJ116" s="2"/>
      <c r="BK116" s="2"/>
    </row>
    <row r="117" spans="1:63" ht="4.05" customHeight="1" x14ac:dyDescent="0.3">
      <c r="A117" s="1"/>
      <c r="B117" s="2"/>
      <c r="C117" s="2"/>
      <c r="D117" s="1"/>
      <c r="E117" s="2"/>
      <c r="F117" s="2"/>
      <c r="G117" s="2"/>
      <c r="H117" s="2"/>
      <c r="I117" s="2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2"/>
      <c r="AO117" s="2"/>
      <c r="AP117" s="54"/>
      <c r="AQ117" s="48"/>
      <c r="AR117" s="2"/>
      <c r="AS117" s="2"/>
      <c r="AT117" s="48"/>
      <c r="AU117" s="48"/>
      <c r="AV117" s="48"/>
      <c r="AW117" s="2"/>
      <c r="AX117" s="2"/>
      <c r="AY117" s="56"/>
      <c r="AZ117" s="128"/>
      <c r="BA117" s="2"/>
      <c r="BB117" s="2"/>
      <c r="BC117" s="27"/>
      <c r="BD117" s="27"/>
      <c r="BE117" s="27"/>
      <c r="BF117" s="2"/>
      <c r="BG117" s="2"/>
      <c r="BH117" s="58"/>
      <c r="BI117" s="53"/>
      <c r="BJ117" s="2"/>
      <c r="BK117" s="2"/>
    </row>
    <row r="118" spans="1:63" x14ac:dyDescent="0.3">
      <c r="A118" s="1"/>
      <c r="B118" s="2"/>
      <c r="C118" s="89" t="s">
        <v>22</v>
      </c>
      <c r="D118" s="90" t="s">
        <v>98</v>
      </c>
      <c r="E118" s="90"/>
      <c r="F118" s="90"/>
      <c r="G118" s="90"/>
      <c r="H118" s="90"/>
      <c r="I118" s="90"/>
      <c r="J118" s="144">
        <v>-2.5440109207152886</v>
      </c>
      <c r="K118" s="144">
        <v>-2.7460847869505542</v>
      </c>
      <c r="L118" s="144">
        <v>-2.1649422369369313</v>
      </c>
      <c r="M118" s="144">
        <v>-2.7857048494190475</v>
      </c>
      <c r="N118" s="144">
        <v>-2.6602219628739658</v>
      </c>
      <c r="O118" s="144">
        <v>-2.2433999856103224</v>
      </c>
      <c r="P118" s="144">
        <v>-2.4036971037224473</v>
      </c>
      <c r="Q118" s="144">
        <v>-2.3059671440532901</v>
      </c>
      <c r="R118" s="144">
        <v>-2.3991964056486097</v>
      </c>
      <c r="S118" s="144">
        <v>-2.2873209999999986</v>
      </c>
      <c r="T118" s="144">
        <v>-2.6323377999999997</v>
      </c>
      <c r="U118" s="144">
        <v>-1.7637944785186823</v>
      </c>
      <c r="V118" s="144">
        <v>-1.5614517582067522</v>
      </c>
      <c r="W118" s="144">
        <v>-1.2259078601468729</v>
      </c>
      <c r="X118" s="144">
        <v>-0.93358833579845668</v>
      </c>
      <c r="Y118" s="144">
        <v>-0.94976486943800009</v>
      </c>
      <c r="Z118" s="144">
        <v>-1.1463094240451595</v>
      </c>
      <c r="AA118" s="144">
        <v>-1.3718297117557796</v>
      </c>
      <c r="AB118" s="144">
        <v>-0.79765699999999928</v>
      </c>
      <c r="AC118" s="144">
        <v>-0.4059381502261985</v>
      </c>
      <c r="AD118" s="144">
        <v>-0.70642240049723792</v>
      </c>
      <c r="AE118" s="144">
        <v>-0.4370460890142745</v>
      </c>
      <c r="AF118" s="144">
        <v>-0.94527308104999774</v>
      </c>
      <c r="AG118" s="144">
        <v>-0.73696125567040727</v>
      </c>
      <c r="AH118" s="144">
        <v>-1.0003871251157801</v>
      </c>
      <c r="AI118" s="144">
        <v>-0.84554780230249937</v>
      </c>
      <c r="AJ118" s="144">
        <v>-0.68474560092397674</v>
      </c>
      <c r="AK118" s="144">
        <v>-1.0034120886040818</v>
      </c>
      <c r="AL118" s="144">
        <v>-0.80756088471720999</v>
      </c>
      <c r="AM118" s="144">
        <v>-0.94967543450998204</v>
      </c>
      <c r="AN118" s="2"/>
      <c r="AO118" s="2"/>
      <c r="AP118" s="95">
        <v>-0.14211454979277205</v>
      </c>
      <c r="AQ118" s="96">
        <v>-0.17597998179733212</v>
      </c>
      <c r="AR118" s="2"/>
      <c r="AS118" s="2"/>
      <c r="AT118" s="97">
        <v>-4.8168003643759026E-2</v>
      </c>
      <c r="AU118" s="98">
        <v>-3.7782884391330963E-2</v>
      </c>
      <c r="AV118" s="96">
        <v>-4.5593538287517568E-2</v>
      </c>
      <c r="AW118" s="2"/>
      <c r="AX118" s="2"/>
      <c r="AY118" s="99">
        <v>-7.8106538961866048E-3</v>
      </c>
      <c r="AZ118" s="100">
        <v>-0.20672465911519208</v>
      </c>
      <c r="BA118" s="2"/>
      <c r="BB118" s="2"/>
      <c r="BC118" s="101">
        <v>-537.15850567670338</v>
      </c>
      <c r="BD118" s="102">
        <v>-428.6416585547824</v>
      </c>
      <c r="BE118" s="103">
        <v>-518.09898227494921</v>
      </c>
      <c r="BF118" s="2"/>
      <c r="BG118" s="2"/>
      <c r="BH118" s="104">
        <v>-89.457323720166812</v>
      </c>
      <c r="BI118" s="105">
        <v>-0.20869955575895979</v>
      </c>
      <c r="BJ118" s="2"/>
      <c r="BK118" s="2"/>
    </row>
    <row r="119" spans="1:63" x14ac:dyDescent="0.3">
      <c r="A119" s="1"/>
      <c r="B119" s="2"/>
      <c r="C119" s="91"/>
      <c r="D119" s="92" t="s">
        <v>96</v>
      </c>
      <c r="E119" s="93"/>
      <c r="F119" s="93"/>
      <c r="G119" s="93"/>
      <c r="H119" s="93"/>
      <c r="I119" s="93"/>
      <c r="J119" s="686">
        <v>-0.22427816649171445</v>
      </c>
      <c r="K119" s="686">
        <v>-0.31304942246178219</v>
      </c>
      <c r="L119" s="686">
        <v>-0.16769884596598483</v>
      </c>
      <c r="M119" s="686">
        <v>-0.21868072747294834</v>
      </c>
      <c r="N119" s="686">
        <v>-0.23749296772910419</v>
      </c>
      <c r="O119" s="686">
        <v>-0.19933568449192324</v>
      </c>
      <c r="P119" s="686">
        <v>-0.20100060966074662</v>
      </c>
      <c r="Q119" s="686">
        <v>-0.1675396122936415</v>
      </c>
      <c r="R119" s="686">
        <v>-0.18409555695700958</v>
      </c>
      <c r="S119" s="686">
        <v>-0.16118829300535639</v>
      </c>
      <c r="T119" s="686">
        <v>-0.15830255898320486</v>
      </c>
      <c r="U119" s="686">
        <v>-0.15118582373928352</v>
      </c>
      <c r="V119" s="686">
        <v>-0.15125209588064437</v>
      </c>
      <c r="W119" s="686">
        <v>-0.12384071493260856</v>
      </c>
      <c r="X119" s="686">
        <v>-7.4272994907231646E-2</v>
      </c>
      <c r="Y119" s="686">
        <v>-7.4271803208100673E-2</v>
      </c>
      <c r="Z119" s="686">
        <v>-7.8910284716153578E-2</v>
      </c>
      <c r="AA119" s="686">
        <v>-9.1261195591630484E-2</v>
      </c>
      <c r="AB119" s="686">
        <v>-4.5402489798893116E-2</v>
      </c>
      <c r="AC119" s="686">
        <v>-2.2382630486800958E-2</v>
      </c>
      <c r="AD119" s="686">
        <v>-3.8069587797861661E-2</v>
      </c>
      <c r="AE119" s="686">
        <v>-2.0783438509606112E-2</v>
      </c>
      <c r="AF119" s="686">
        <v>-4.6062570205917655E-2</v>
      </c>
      <c r="AG119" s="686">
        <v>-3.361607250321319E-2</v>
      </c>
      <c r="AH119" s="686">
        <v>-4.3755949960297441E-2</v>
      </c>
      <c r="AI119" s="686">
        <v>-3.8731668356441498E-2</v>
      </c>
      <c r="AJ119" s="686">
        <v>-3.0886146717278667E-2</v>
      </c>
      <c r="AK119" s="686">
        <v>-4.8168003643759026E-2</v>
      </c>
      <c r="AL119" s="686">
        <v>-3.7782884391330963E-2</v>
      </c>
      <c r="AM119" s="686">
        <v>-4.5593538287517568E-2</v>
      </c>
      <c r="AN119" s="2"/>
      <c r="AO119" s="2"/>
      <c r="AP119" s="106"/>
      <c r="AQ119" s="107"/>
      <c r="AR119" s="2"/>
      <c r="AS119" s="2"/>
      <c r="AT119" s="108"/>
      <c r="AU119" s="109"/>
      <c r="AV119" s="107"/>
      <c r="AW119" s="2"/>
      <c r="AX119" s="2"/>
      <c r="AY119" s="110"/>
      <c r="AZ119" s="111"/>
      <c r="BA119" s="2"/>
      <c r="BB119" s="2"/>
      <c r="BC119" s="112"/>
      <c r="BD119" s="113"/>
      <c r="BE119" s="114"/>
      <c r="BF119" s="2"/>
      <c r="BG119" s="2"/>
      <c r="BH119" s="115"/>
      <c r="BI119" s="116"/>
      <c r="BJ119" s="2"/>
      <c r="BK119" s="2"/>
    </row>
    <row r="120" spans="1:63" ht="4.05" customHeight="1" x14ac:dyDescent="0.3">
      <c r="A120" s="1"/>
      <c r="B120" s="2"/>
      <c r="C120" s="2"/>
      <c r="D120" s="1"/>
      <c r="E120" s="2"/>
      <c r="F120" s="2"/>
      <c r="G120" s="2"/>
      <c r="H120" s="2"/>
      <c r="I120" s="2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2"/>
      <c r="AO120" s="2"/>
      <c r="AP120" s="54"/>
      <c r="AQ120" s="48"/>
      <c r="AR120" s="2"/>
      <c r="AS120" s="2"/>
      <c r="AT120" s="48"/>
      <c r="AU120" s="48"/>
      <c r="AV120" s="48"/>
      <c r="AW120" s="2"/>
      <c r="AX120" s="2"/>
      <c r="AY120" s="56"/>
      <c r="AZ120" s="128"/>
      <c r="BA120" s="2"/>
      <c r="BB120" s="2"/>
      <c r="BC120" s="27"/>
      <c r="BD120" s="27"/>
      <c r="BE120" s="27"/>
      <c r="BF120" s="2"/>
      <c r="BG120" s="2"/>
      <c r="BH120" s="58"/>
      <c r="BI120" s="53"/>
      <c r="BJ120" s="2"/>
      <c r="BK120" s="2"/>
    </row>
    <row r="121" spans="1:63" x14ac:dyDescent="0.3">
      <c r="A121" s="1"/>
      <c r="B121" s="2"/>
      <c r="C121" s="2" t="s">
        <v>38</v>
      </c>
      <c r="D121" s="2" t="s">
        <v>99</v>
      </c>
      <c r="E121" s="2"/>
      <c r="F121" s="2"/>
      <c r="G121" s="2"/>
      <c r="H121" s="2"/>
      <c r="I121" s="2"/>
      <c r="J121" s="40">
        <v>4.8751120633271125E-2</v>
      </c>
      <c r="K121" s="40">
        <v>4.734258750892649E-2</v>
      </c>
      <c r="L121" s="40">
        <v>5.9204141904117644E-2</v>
      </c>
      <c r="M121" s="40">
        <v>0.2123732584992862</v>
      </c>
      <c r="N121" s="40">
        <v>0.18607069628419623</v>
      </c>
      <c r="O121" s="40">
        <v>0.16453275080372518</v>
      </c>
      <c r="P121" s="40">
        <v>4.2332921719943781E-2</v>
      </c>
      <c r="Q121" s="40">
        <v>4.1372499423362026E-2</v>
      </c>
      <c r="R121" s="40">
        <v>7.8600835897810681E-2</v>
      </c>
      <c r="S121" s="40">
        <v>3.9275039999999997E-2</v>
      </c>
      <c r="T121" s="40">
        <v>0.1206135</v>
      </c>
      <c r="U121" s="40">
        <v>0.16754981670000002</v>
      </c>
      <c r="V121" s="40">
        <v>0.10184861047477953</v>
      </c>
      <c r="W121" s="40">
        <v>-0.19675799999999999</v>
      </c>
      <c r="X121" s="40">
        <v>-0.16218078201814098</v>
      </c>
      <c r="Y121" s="40">
        <v>-0.456382112018141</v>
      </c>
      <c r="Z121" s="40">
        <v>-0.36733663999999999</v>
      </c>
      <c r="AA121" s="40">
        <v>-0.23628597000000001</v>
      </c>
      <c r="AB121" s="40">
        <v>-0.27136243999999993</v>
      </c>
      <c r="AC121" s="40">
        <v>-0.27701775000000001</v>
      </c>
      <c r="AD121" s="40">
        <v>-0.28729856852615859</v>
      </c>
      <c r="AE121" s="40">
        <v>-0.29270055242918191</v>
      </c>
      <c r="AF121" s="40">
        <v>-0.20688592855935739</v>
      </c>
      <c r="AG121" s="40">
        <v>-0.2023637323809524</v>
      </c>
      <c r="AH121" s="40">
        <v>-0.19121600642475001</v>
      </c>
      <c r="AI121" s="40">
        <v>-0.17869336168947056</v>
      </c>
      <c r="AJ121" s="40">
        <v>-0.19078136940343299</v>
      </c>
      <c r="AK121" s="40">
        <v>-0.18733295131936931</v>
      </c>
      <c r="AL121" s="40">
        <v>-0.19042024774969918</v>
      </c>
      <c r="AM121" s="40">
        <v>-0.19970813647389662</v>
      </c>
      <c r="AN121" s="2"/>
      <c r="AO121" s="2"/>
      <c r="AP121" s="54">
        <v>-9.2878887241974462E-3</v>
      </c>
      <c r="AQ121" s="55">
        <v>-4.8775741203771851E-2</v>
      </c>
      <c r="AR121" s="2"/>
      <c r="AS121" s="2"/>
      <c r="AT121" s="55">
        <v>-8.9927701531886898E-3</v>
      </c>
      <c r="AU121" s="55">
        <v>-8.9090820799411097E-3</v>
      </c>
      <c r="AV121" s="55">
        <v>-9.587907863858389E-3</v>
      </c>
      <c r="AW121" s="2"/>
      <c r="AX121" s="2"/>
      <c r="AY121" s="56">
        <v>-6.7882578391727927E-4</v>
      </c>
      <c r="AZ121" s="57">
        <v>-7.6194806358969636E-2</v>
      </c>
      <c r="BA121" s="2"/>
      <c r="BB121" s="2"/>
      <c r="BC121" s="27">
        <v>-100.28530584548679</v>
      </c>
      <c r="BD121" s="27">
        <v>-101.07231833848152</v>
      </c>
      <c r="BE121" s="27">
        <v>-108.95152017124747</v>
      </c>
      <c r="BF121" s="2"/>
      <c r="BG121" s="2"/>
      <c r="BH121" s="58">
        <v>-7.8792018327659434</v>
      </c>
      <c r="BI121" s="59">
        <v>-7.7956080975398731E-2</v>
      </c>
      <c r="BJ121" s="2"/>
      <c r="BK121" s="2"/>
    </row>
    <row r="122" spans="1:63" x14ac:dyDescent="0.3">
      <c r="A122" s="1"/>
      <c r="B122" s="2"/>
      <c r="C122" s="2"/>
      <c r="D122" s="173" t="s">
        <v>100</v>
      </c>
      <c r="E122" s="2"/>
      <c r="F122" s="2"/>
      <c r="G122" s="2"/>
      <c r="H122" s="2"/>
      <c r="I122" s="2"/>
      <c r="J122" s="10">
        <v>7.8514166949440108E-8</v>
      </c>
      <c r="K122" s="10">
        <v>5.2330677415258042E-8</v>
      </c>
      <c r="L122" s="10">
        <v>-3.9964309827664563E-7</v>
      </c>
      <c r="M122" s="10">
        <v>0</v>
      </c>
      <c r="N122" s="10">
        <v>4.8493634978413832E-8</v>
      </c>
      <c r="O122" s="10">
        <v>-2.807107701460691E-7</v>
      </c>
      <c r="P122" s="10">
        <v>-5.260319469411387E-7</v>
      </c>
      <c r="Q122" s="10">
        <v>6.75816634161098E-2</v>
      </c>
      <c r="R122" s="10">
        <v>3.7626387945878158E-7</v>
      </c>
      <c r="S122" s="10">
        <v>0</v>
      </c>
      <c r="T122" s="10">
        <v>0</v>
      </c>
      <c r="U122" s="10">
        <v>-2.0000000000000004E-8</v>
      </c>
      <c r="V122" s="10">
        <v>0</v>
      </c>
      <c r="W122" s="10">
        <v>0</v>
      </c>
      <c r="X122" s="10">
        <v>1.2179818590023223E-6</v>
      </c>
      <c r="Y122" s="10">
        <v>-3.5998782018140996E-2</v>
      </c>
      <c r="Z122" s="10">
        <v>-2.898038E-2</v>
      </c>
      <c r="AA122" s="10">
        <v>0</v>
      </c>
      <c r="AB122" s="10">
        <v>2.7000000000000001E-7</v>
      </c>
      <c r="AC122" s="10">
        <v>0</v>
      </c>
      <c r="AD122" s="10">
        <v>-2.6852615859999994E-7</v>
      </c>
      <c r="AE122" s="10">
        <v>-1.2429181900000003E-8</v>
      </c>
      <c r="AF122" s="10">
        <v>7.5269908960000001E-7</v>
      </c>
      <c r="AG122" s="10">
        <v>-4.9864058390000003E-8</v>
      </c>
      <c r="AH122" s="10">
        <v>0</v>
      </c>
      <c r="AI122" s="10">
        <v>3.8310529450000001E-8</v>
      </c>
      <c r="AJ122" s="10">
        <v>1.3059656700000001E-7</v>
      </c>
      <c r="AK122" s="10">
        <v>0</v>
      </c>
      <c r="AL122" s="10">
        <v>-1.889290012E-7</v>
      </c>
      <c r="AM122" s="10">
        <v>4.3526103399999999E-8</v>
      </c>
      <c r="AN122" s="2"/>
      <c r="AO122" s="2"/>
      <c r="AP122" s="54">
        <v>2.324551046E-7</v>
      </c>
      <c r="AQ122" s="55">
        <v>1.2303833880639814</v>
      </c>
      <c r="AR122" s="2"/>
      <c r="AS122" s="2"/>
      <c r="AT122" s="55">
        <v>0</v>
      </c>
      <c r="AU122" s="55">
        <v>-8.839311989471727E-9</v>
      </c>
      <c r="AV122" s="55">
        <v>2.0896708388569877E-9</v>
      </c>
      <c r="AW122" s="2"/>
      <c r="AX122" s="2"/>
      <c r="AY122" s="56">
        <v>1.0928982828328715E-8</v>
      </c>
      <c r="AZ122" s="57">
        <v>1.236406503282828</v>
      </c>
      <c r="BA122" s="2"/>
      <c r="BB122" s="2"/>
      <c r="BC122" s="27">
        <v>0</v>
      </c>
      <c r="BD122" s="27">
        <v>-1.0028078619957537E-4</v>
      </c>
      <c r="BE122" s="27">
        <v>2.3745828368794326E-5</v>
      </c>
      <c r="BF122" s="2"/>
      <c r="BG122" s="2"/>
      <c r="BH122" s="58">
        <v>1.240266145683697E-4</v>
      </c>
      <c r="BI122" s="59">
        <v>1.2367934004978403</v>
      </c>
      <c r="BJ122" s="2"/>
      <c r="BK122" s="2"/>
    </row>
    <row r="123" spans="1:63" x14ac:dyDescent="0.3">
      <c r="A123" s="1"/>
      <c r="B123" s="2"/>
      <c r="C123" s="2"/>
      <c r="D123" s="173" t="s">
        <v>79</v>
      </c>
      <c r="E123" s="2"/>
      <c r="F123" s="2"/>
      <c r="G123" s="2"/>
      <c r="H123" s="2"/>
      <c r="I123" s="2"/>
      <c r="J123" s="10">
        <v>4.8751042119104172E-2</v>
      </c>
      <c r="K123" s="10">
        <v>4.7342535178249073E-2</v>
      </c>
      <c r="L123" s="10">
        <v>5.9204541547215918E-2</v>
      </c>
      <c r="M123" s="10">
        <v>0.2123732584992862</v>
      </c>
      <c r="N123" s="10">
        <v>0.18607064779056126</v>
      </c>
      <c r="O123" s="10">
        <v>0.16453303151449533</v>
      </c>
      <c r="P123" s="10">
        <v>4.233344775189072E-2</v>
      </c>
      <c r="Q123" s="10">
        <v>-2.6209163992747773E-2</v>
      </c>
      <c r="R123" s="10">
        <v>7.8600459633931224E-2</v>
      </c>
      <c r="S123" s="10">
        <v>3.9275039999999997E-2</v>
      </c>
      <c r="T123" s="10">
        <v>0.1206135</v>
      </c>
      <c r="U123" s="10">
        <v>0.16754983670000001</v>
      </c>
      <c r="V123" s="10">
        <v>0.10184861047477953</v>
      </c>
      <c r="W123" s="10">
        <v>-0.19675799999999999</v>
      </c>
      <c r="X123" s="10">
        <v>-0.16218199999999999</v>
      </c>
      <c r="Y123" s="10">
        <v>-0.42038333</v>
      </c>
      <c r="Z123" s="10">
        <v>-0.33835625999999996</v>
      </c>
      <c r="AA123" s="10">
        <v>-0.23628597000000001</v>
      </c>
      <c r="AB123" s="10">
        <v>-0.27136270999999995</v>
      </c>
      <c r="AC123" s="10">
        <v>-0.27701775000000001</v>
      </c>
      <c r="AD123" s="10">
        <v>-0.28729830000000001</v>
      </c>
      <c r="AE123" s="10">
        <v>-0.29270054000000001</v>
      </c>
      <c r="AF123" s="10">
        <v>-0.206886681258447</v>
      </c>
      <c r="AG123" s="10">
        <v>-0.20236368251689402</v>
      </c>
      <c r="AH123" s="10">
        <v>-0.19121600642475001</v>
      </c>
      <c r="AI123" s="10">
        <v>-0.1786934</v>
      </c>
      <c r="AJ123" s="10">
        <v>-0.19078149999999999</v>
      </c>
      <c r="AK123" s="10">
        <v>-0.18733295131936931</v>
      </c>
      <c r="AL123" s="10">
        <v>-0.19042005882069798</v>
      </c>
      <c r="AM123" s="10">
        <v>-0.19970818000000001</v>
      </c>
      <c r="AN123" s="2"/>
      <c r="AO123" s="2"/>
      <c r="AP123" s="54">
        <v>-9.288121179302028E-3</v>
      </c>
      <c r="AQ123" s="55">
        <v>-4.8777010346624482E-2</v>
      </c>
      <c r="AR123" s="2"/>
      <c r="AS123" s="2"/>
      <c r="AT123" s="55">
        <v>-8.9927701531886898E-3</v>
      </c>
      <c r="AU123" s="55">
        <v>-8.9090732406291208E-3</v>
      </c>
      <c r="AV123" s="55">
        <v>-9.5879099535292264E-3</v>
      </c>
      <c r="AW123" s="2"/>
      <c r="AX123" s="2"/>
      <c r="AY123" s="56">
        <v>-6.7883671290010564E-4</v>
      </c>
      <c r="AZ123" s="57">
        <v>-7.6196108682138192E-2</v>
      </c>
      <c r="BA123" s="2"/>
      <c r="BB123" s="2"/>
      <c r="BC123" s="27">
        <v>-100.28530584548679</v>
      </c>
      <c r="BD123" s="27">
        <v>-101.07221805769532</v>
      </c>
      <c r="BE123" s="27">
        <v>-108.95154391707584</v>
      </c>
      <c r="BF123" s="2"/>
      <c r="BG123" s="2"/>
      <c r="BH123" s="58">
        <v>-7.8793258593805149</v>
      </c>
      <c r="BI123" s="59">
        <v>-7.7957385429918424E-2</v>
      </c>
      <c r="BJ123" s="2"/>
      <c r="BK123" s="2"/>
    </row>
    <row r="124" spans="1:63" x14ac:dyDescent="0.3">
      <c r="A124" s="1"/>
      <c r="B124" s="2"/>
      <c r="C124" s="2"/>
      <c r="D124" s="173"/>
      <c r="E124" s="2" t="s">
        <v>149</v>
      </c>
      <c r="F124" s="2"/>
      <c r="G124" s="2"/>
      <c r="H124" s="2"/>
      <c r="I124" s="2"/>
      <c r="J124" s="10">
        <v>-4.5397957880895824E-2</v>
      </c>
      <c r="K124" s="10">
        <v>-3.6437464821750906E-2</v>
      </c>
      <c r="L124" s="10">
        <v>-1.9273458452784085E-2</v>
      </c>
      <c r="M124" s="10">
        <v>-5.9479741500713827E-2</v>
      </c>
      <c r="N124" s="10">
        <v>-5.8858352209438768E-2</v>
      </c>
      <c r="O124" s="10">
        <v>-6.8790968485504672E-2</v>
      </c>
      <c r="P124" s="10">
        <v>-8.2047552248109307E-2</v>
      </c>
      <c r="Q124" s="10">
        <v>-0.10759016399274778</v>
      </c>
      <c r="R124" s="10">
        <v>-0.12255254036606875</v>
      </c>
      <c r="S124" s="10">
        <v>-0.11118196</v>
      </c>
      <c r="T124" s="10">
        <v>-0.21422750000000002</v>
      </c>
      <c r="U124" s="10">
        <v>-0.21537753431000001</v>
      </c>
      <c r="V124" s="10">
        <v>-0.12535738952522046</v>
      </c>
      <c r="W124" s="10">
        <v>-0.15212500000000001</v>
      </c>
      <c r="X124" s="10">
        <v>-8.5128000000000009E-2</v>
      </c>
      <c r="Y124" s="10">
        <v>0</v>
      </c>
      <c r="Z124" s="10">
        <v>0</v>
      </c>
      <c r="AA124" s="10">
        <v>-4.250197E-2</v>
      </c>
      <c r="AB124" s="10">
        <v>-7.3291780000000001E-2</v>
      </c>
      <c r="AC124" s="10">
        <v>-7.9287750000000004E-2</v>
      </c>
      <c r="AD124" s="10">
        <v>-9.6359700000000006E-2</v>
      </c>
      <c r="AE124" s="10">
        <v>-9.9000000000000005E-2</v>
      </c>
      <c r="AF124" s="10">
        <v>-9.3079951258446994E-2</v>
      </c>
      <c r="AG124" s="10">
        <v>-9.4139902516893997E-2</v>
      </c>
      <c r="AH124" s="10">
        <v>-7.0415206424750007E-2</v>
      </c>
      <c r="AI124" s="10">
        <v>-6.3961000000000004E-2</v>
      </c>
      <c r="AJ124" s="10">
        <v>-7.2497000000000006E-2</v>
      </c>
      <c r="AK124" s="10">
        <v>-6.8926231319369299E-2</v>
      </c>
      <c r="AL124" s="10">
        <v>-7.1936378820698005E-2</v>
      </c>
      <c r="AM124" s="10">
        <v>-6.3837000000000005E-2</v>
      </c>
      <c r="AN124" s="2"/>
      <c r="AO124" s="2"/>
      <c r="AP124" s="54">
        <v>8.099378820698E-3</v>
      </c>
      <c r="AQ124" s="55">
        <v>0.1125908608895336</v>
      </c>
      <c r="AR124" s="2"/>
      <c r="AS124" s="2"/>
      <c r="AT124" s="55">
        <v>-3.3087492158487956E-3</v>
      </c>
      <c r="AU124" s="55">
        <v>-3.3656457809558135E-3</v>
      </c>
      <c r="AV124" s="55">
        <v>-3.0647888719603036E-3</v>
      </c>
      <c r="AW124" s="2"/>
      <c r="AX124" s="2"/>
      <c r="AY124" s="56">
        <v>3.0085690899550989E-4</v>
      </c>
      <c r="AZ124" s="57">
        <v>8.9390544512402373E-2</v>
      </c>
      <c r="BA124" s="2"/>
      <c r="BB124" s="2"/>
      <c r="BC124" s="27">
        <v>-36.898410770540309</v>
      </c>
      <c r="BD124" s="27">
        <v>-38.18279130610297</v>
      </c>
      <c r="BE124" s="27">
        <v>-34.826513911620296</v>
      </c>
      <c r="BF124" s="2"/>
      <c r="BG124" s="2"/>
      <c r="BH124" s="58">
        <v>3.3562773944826745</v>
      </c>
      <c r="BI124" s="59">
        <v>8.7900262911009913E-2</v>
      </c>
      <c r="BJ124" s="2"/>
      <c r="BK124" s="2"/>
    </row>
    <row r="125" spans="1:63" x14ac:dyDescent="0.3">
      <c r="A125" s="1"/>
      <c r="B125" s="2"/>
      <c r="C125" s="2"/>
      <c r="D125" s="173"/>
      <c r="E125" s="2" t="s">
        <v>150</v>
      </c>
      <c r="F125" s="2"/>
      <c r="G125" s="2"/>
      <c r="H125" s="2"/>
      <c r="I125" s="2"/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2"/>
      <c r="AO125" s="2"/>
      <c r="AP125" s="54">
        <v>0</v>
      </c>
      <c r="AQ125" s="55">
        <v>0</v>
      </c>
      <c r="AR125" s="2"/>
      <c r="AS125" s="2"/>
      <c r="AT125" s="55">
        <v>0</v>
      </c>
      <c r="AU125" s="55">
        <v>0</v>
      </c>
      <c r="AV125" s="55">
        <v>0</v>
      </c>
      <c r="AW125" s="2"/>
      <c r="AX125" s="2"/>
      <c r="AY125" s="56">
        <v>0</v>
      </c>
      <c r="AZ125" s="57">
        <v>0</v>
      </c>
      <c r="BA125" s="2"/>
      <c r="BB125" s="2"/>
      <c r="BC125" s="27">
        <v>0</v>
      </c>
      <c r="BD125" s="27">
        <v>0</v>
      </c>
      <c r="BE125" s="27">
        <v>0</v>
      </c>
      <c r="BF125" s="2"/>
      <c r="BG125" s="2"/>
      <c r="BH125" s="58">
        <v>0</v>
      </c>
      <c r="BI125" s="59">
        <v>0</v>
      </c>
      <c r="BJ125" s="2"/>
      <c r="BK125" s="2"/>
    </row>
    <row r="126" spans="1:63" x14ac:dyDescent="0.3">
      <c r="A126" s="1"/>
      <c r="B126" s="2"/>
      <c r="C126" s="2"/>
      <c r="D126" s="173"/>
      <c r="E126" s="2" t="s">
        <v>151</v>
      </c>
      <c r="F126" s="2"/>
      <c r="G126" s="2"/>
      <c r="H126" s="2"/>
      <c r="I126" s="2"/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2"/>
      <c r="AO126" s="2"/>
      <c r="AP126" s="54">
        <v>0</v>
      </c>
      <c r="AQ126" s="55">
        <v>0</v>
      </c>
      <c r="AR126" s="2"/>
      <c r="AS126" s="2"/>
      <c r="AT126" s="55">
        <v>0</v>
      </c>
      <c r="AU126" s="55">
        <v>0</v>
      </c>
      <c r="AV126" s="55">
        <v>0</v>
      </c>
      <c r="AW126" s="2"/>
      <c r="AX126" s="2"/>
      <c r="AY126" s="56">
        <v>0</v>
      </c>
      <c r="AZ126" s="57">
        <v>0</v>
      </c>
      <c r="BA126" s="2"/>
      <c r="BB126" s="2"/>
      <c r="BC126" s="27">
        <v>0</v>
      </c>
      <c r="BD126" s="27">
        <v>0</v>
      </c>
      <c r="BE126" s="27">
        <v>0</v>
      </c>
      <c r="BF126" s="2"/>
      <c r="BG126" s="2"/>
      <c r="BH126" s="58">
        <v>0</v>
      </c>
      <c r="BI126" s="59">
        <v>0</v>
      </c>
      <c r="BJ126" s="2"/>
      <c r="BK126" s="2"/>
    </row>
    <row r="127" spans="1:63" x14ac:dyDescent="0.3">
      <c r="A127" s="1"/>
      <c r="B127" s="2"/>
      <c r="C127" s="2"/>
      <c r="D127" s="173"/>
      <c r="E127" s="2" t="s">
        <v>152</v>
      </c>
      <c r="F127" s="2"/>
      <c r="G127" s="2"/>
      <c r="H127" s="2"/>
      <c r="I127" s="2"/>
      <c r="J127" s="10">
        <v>9.4148999999999997E-2</v>
      </c>
      <c r="K127" s="10">
        <v>8.3779999999999993E-2</v>
      </c>
      <c r="L127" s="10">
        <v>7.8478000000000006E-2</v>
      </c>
      <c r="M127" s="10">
        <v>0.27185300000000001</v>
      </c>
      <c r="N127" s="10">
        <v>0.24492900000000001</v>
      </c>
      <c r="O127" s="10">
        <v>0.233324</v>
      </c>
      <c r="P127" s="10">
        <v>0.12438100000000001</v>
      </c>
      <c r="Q127" s="10">
        <v>8.1380999999999995E-2</v>
      </c>
      <c r="R127" s="10">
        <v>0.201153</v>
      </c>
      <c r="S127" s="10">
        <v>0.15045700000000001</v>
      </c>
      <c r="T127" s="10">
        <v>0.334841</v>
      </c>
      <c r="U127" s="10">
        <v>0.38292737101000002</v>
      </c>
      <c r="V127" s="10">
        <v>0.22720599999999999</v>
      </c>
      <c r="W127" s="10">
        <v>-4.4632999999999999E-2</v>
      </c>
      <c r="X127" s="10">
        <v>-7.7053999999999997E-2</v>
      </c>
      <c r="Y127" s="10">
        <v>-0.37794</v>
      </c>
      <c r="Z127" s="10">
        <v>-0.29418295999999999</v>
      </c>
      <c r="AA127" s="10">
        <v>-0.19378400000000001</v>
      </c>
      <c r="AB127" s="10">
        <v>-0.19807093000000001</v>
      </c>
      <c r="AC127" s="10">
        <v>-0.19772999999999999</v>
      </c>
      <c r="AD127" s="10">
        <v>-0.19093860000000001</v>
      </c>
      <c r="AE127" s="10">
        <v>-0.19370054</v>
      </c>
      <c r="AF127" s="10">
        <v>-0.11380672999999999</v>
      </c>
      <c r="AG127" s="10">
        <v>-0.10822378000000001</v>
      </c>
      <c r="AH127" s="10">
        <v>-0.1208008</v>
      </c>
      <c r="AI127" s="10">
        <v>-0.1147324</v>
      </c>
      <c r="AJ127" s="10">
        <v>-0.1182845</v>
      </c>
      <c r="AK127" s="10">
        <v>-0.11840671999999999</v>
      </c>
      <c r="AL127" s="10">
        <v>-0.11848367999999999</v>
      </c>
      <c r="AM127" s="10">
        <v>-0.13587118000000001</v>
      </c>
      <c r="AN127" s="2"/>
      <c r="AO127" s="2"/>
      <c r="AP127" s="54">
        <v>-1.7387500000000014E-2</v>
      </c>
      <c r="AQ127" s="55">
        <v>-0.14675016846201955</v>
      </c>
      <c r="AR127" s="2"/>
      <c r="AS127" s="2"/>
      <c r="AT127" s="55">
        <v>-5.6840209373398946E-3</v>
      </c>
      <c r="AU127" s="55">
        <v>-5.5434274596733082E-3</v>
      </c>
      <c r="AV127" s="55">
        <v>-6.5231210815689233E-3</v>
      </c>
      <c r="AW127" s="2"/>
      <c r="AX127" s="2"/>
      <c r="AY127" s="56">
        <v>-9.796936218956151E-4</v>
      </c>
      <c r="AZ127" s="57">
        <v>-0.17673066510251612</v>
      </c>
      <c r="BA127" s="2"/>
      <c r="BB127" s="2"/>
      <c r="BC127" s="27">
        <v>-63.386895074946459</v>
      </c>
      <c r="BD127" s="27">
        <v>-62.88942675159236</v>
      </c>
      <c r="BE127" s="27">
        <v>-74.125030005455542</v>
      </c>
      <c r="BF127" s="2"/>
      <c r="BG127" s="2"/>
      <c r="BH127" s="58">
        <v>-11.235603253863182</v>
      </c>
      <c r="BI127" s="59">
        <v>-0.17865647429484158</v>
      </c>
      <c r="BJ127" s="2"/>
      <c r="BK127" s="2"/>
    </row>
    <row r="128" spans="1:63" ht="4.05" customHeight="1" x14ac:dyDescent="0.3">
      <c r="A128" s="1"/>
      <c r="B128" s="2"/>
      <c r="C128" s="2"/>
      <c r="D128" s="60"/>
      <c r="E128" s="2"/>
      <c r="F128" s="2"/>
      <c r="G128" s="2"/>
      <c r="H128" s="2"/>
      <c r="I128" s="2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2"/>
      <c r="AO128" s="2"/>
      <c r="AP128" s="54"/>
      <c r="AQ128" s="55"/>
      <c r="AR128" s="2"/>
      <c r="AS128" s="2"/>
      <c r="AT128" s="55"/>
      <c r="AU128" s="55"/>
      <c r="AV128" s="55"/>
      <c r="AW128" s="2"/>
      <c r="AX128" s="2"/>
      <c r="AY128" s="56"/>
      <c r="AZ128" s="57"/>
      <c r="BA128" s="2"/>
      <c r="BB128" s="2"/>
      <c r="BC128" s="27"/>
      <c r="BD128" s="27"/>
      <c r="BE128" s="27"/>
      <c r="BF128" s="2"/>
      <c r="BG128" s="2"/>
      <c r="BH128" s="58"/>
      <c r="BI128" s="59"/>
      <c r="BJ128" s="2"/>
      <c r="BK128" s="2"/>
    </row>
    <row r="129" spans="1:63" x14ac:dyDescent="0.3">
      <c r="A129" s="1"/>
      <c r="B129" s="2"/>
      <c r="C129" s="89" t="s">
        <v>22</v>
      </c>
      <c r="D129" s="90" t="s">
        <v>101</v>
      </c>
      <c r="E129" s="90"/>
      <c r="F129" s="90"/>
      <c r="G129" s="90"/>
      <c r="H129" s="90"/>
      <c r="I129" s="90"/>
      <c r="J129" s="144">
        <v>-2.4952598000820174</v>
      </c>
      <c r="K129" s="144">
        <v>-2.6987421994416279</v>
      </c>
      <c r="L129" s="144">
        <v>-2.1057380950328137</v>
      </c>
      <c r="M129" s="144">
        <v>-2.5733315909197612</v>
      </c>
      <c r="N129" s="144">
        <v>-2.4741512665897698</v>
      </c>
      <c r="O129" s="144">
        <v>-2.0788672348065971</v>
      </c>
      <c r="P129" s="144">
        <v>-2.3613641820025033</v>
      </c>
      <c r="Q129" s="144">
        <v>-2.2645946446299279</v>
      </c>
      <c r="R129" s="144">
        <v>-2.3205955697507989</v>
      </c>
      <c r="S129" s="144">
        <v>-2.2480459599999985</v>
      </c>
      <c r="T129" s="144">
        <v>-2.5117242999999996</v>
      </c>
      <c r="U129" s="144">
        <v>-1.5962446618186823</v>
      </c>
      <c r="V129" s="144">
        <v>-1.4596031477319726</v>
      </c>
      <c r="W129" s="144">
        <v>-1.4226658601468729</v>
      </c>
      <c r="X129" s="144">
        <v>-1.0957691178165976</v>
      </c>
      <c r="Y129" s="144">
        <v>-1.4061469814561411</v>
      </c>
      <c r="Z129" s="144">
        <v>-1.5136460640451594</v>
      </c>
      <c r="AA129" s="144">
        <v>-1.6081156817557796</v>
      </c>
      <c r="AB129" s="144">
        <v>-1.0690194399999993</v>
      </c>
      <c r="AC129" s="144">
        <v>-0.68295590022619845</v>
      </c>
      <c r="AD129" s="144">
        <v>-0.99372096902339657</v>
      </c>
      <c r="AE129" s="144">
        <v>-0.72974664144345636</v>
      </c>
      <c r="AF129" s="144">
        <v>-1.1521590096093552</v>
      </c>
      <c r="AG129" s="144">
        <v>-0.93932498805135967</v>
      </c>
      <c r="AH129" s="144">
        <v>-1.1916031315405302</v>
      </c>
      <c r="AI129" s="144">
        <v>-1.02424116399197</v>
      </c>
      <c r="AJ129" s="144">
        <v>-0.87552697032740978</v>
      </c>
      <c r="AK129" s="144">
        <v>-1.1907450399234512</v>
      </c>
      <c r="AL129" s="144">
        <v>-0.99798113246690923</v>
      </c>
      <c r="AM129" s="144">
        <v>-1.1493835709838787</v>
      </c>
      <c r="AN129" s="2"/>
      <c r="AO129" s="2"/>
      <c r="AP129" s="95">
        <v>-0.15140243851696944</v>
      </c>
      <c r="AQ129" s="96">
        <v>-0.1517087183228783</v>
      </c>
      <c r="AR129" s="2"/>
      <c r="AS129" s="2"/>
      <c r="AT129" s="97">
        <v>-5.7160773796947714E-2</v>
      </c>
      <c r="AU129" s="98">
        <v>-4.6691966471272078E-2</v>
      </c>
      <c r="AV129" s="96">
        <v>-5.5181446151375955E-2</v>
      </c>
      <c r="AW129" s="2"/>
      <c r="AX129" s="2"/>
      <c r="AY129" s="99">
        <v>-8.4894796801038772E-3</v>
      </c>
      <c r="AZ129" s="100">
        <v>-0.18181885068659842</v>
      </c>
      <c r="BA129" s="2"/>
      <c r="BB129" s="2"/>
      <c r="BC129" s="101">
        <v>-637.44381152219023</v>
      </c>
      <c r="BD129" s="102">
        <v>-529.71397689326386</v>
      </c>
      <c r="BE129" s="103">
        <v>-627.05050244619667</v>
      </c>
      <c r="BF129" s="2"/>
      <c r="BG129" s="2"/>
      <c r="BH129" s="104">
        <v>-97.336525552932812</v>
      </c>
      <c r="BI129" s="105">
        <v>-0.18375298708145263</v>
      </c>
      <c r="BJ129" s="2"/>
      <c r="BK129" s="2"/>
    </row>
    <row r="130" spans="1:63" x14ac:dyDescent="0.3">
      <c r="A130" s="1"/>
      <c r="B130" s="2"/>
      <c r="C130" s="91"/>
      <c r="D130" s="92" t="s">
        <v>102</v>
      </c>
      <c r="E130" s="93"/>
      <c r="F130" s="93"/>
      <c r="G130" s="93"/>
      <c r="H130" s="93"/>
      <c r="I130" s="93"/>
      <c r="J130" s="686">
        <v>-0.2199803028854638</v>
      </c>
      <c r="K130" s="686">
        <v>-0.30765244063953717</v>
      </c>
      <c r="L130" s="686">
        <v>-0.16311282694693968</v>
      </c>
      <c r="M130" s="686">
        <v>-0.2020092058384472</v>
      </c>
      <c r="N130" s="686">
        <v>-0.22088139076873153</v>
      </c>
      <c r="O130" s="686">
        <v>-0.18471624582152624</v>
      </c>
      <c r="P130" s="686">
        <v>-0.19746066984834174</v>
      </c>
      <c r="Q130" s="686">
        <v>-0.16453370107288351</v>
      </c>
      <c r="R130" s="686">
        <v>-0.1780643439109138</v>
      </c>
      <c r="S130" s="686">
        <v>-0.15842056750669786</v>
      </c>
      <c r="T130" s="686">
        <v>-0.15104914884035739</v>
      </c>
      <c r="U130" s="686">
        <v>-0.13682408411277683</v>
      </c>
      <c r="V130" s="686">
        <v>-0.14138639512115794</v>
      </c>
      <c r="W130" s="686">
        <v>-0.14371712830823608</v>
      </c>
      <c r="X130" s="686">
        <v>-8.717552585689492E-2</v>
      </c>
      <c r="Y130" s="686">
        <v>-0.10996097586782017</v>
      </c>
      <c r="Z130" s="686">
        <v>-0.1041972083347221</v>
      </c>
      <c r="AA130" s="686">
        <v>-0.10698015833091179</v>
      </c>
      <c r="AB130" s="686">
        <v>-6.0848389996475225E-2</v>
      </c>
      <c r="AC130" s="686">
        <v>-3.7656843893646312E-2</v>
      </c>
      <c r="AD130" s="686">
        <v>-5.355230475447003E-2</v>
      </c>
      <c r="AE130" s="686">
        <v>-3.4702620229914223E-2</v>
      </c>
      <c r="AF130" s="686">
        <v>-5.6143993024280789E-2</v>
      </c>
      <c r="AG130" s="686">
        <v>-4.2846780152220591E-2</v>
      </c>
      <c r="AH130" s="686">
        <v>-5.2119550209311985E-2</v>
      </c>
      <c r="AI130" s="686">
        <v>-4.6917003358918588E-2</v>
      </c>
      <c r="AJ130" s="686">
        <v>-3.9491534409242794E-2</v>
      </c>
      <c r="AK130" s="686">
        <v>-5.7160773796947714E-2</v>
      </c>
      <c r="AL130" s="686">
        <v>-4.6691966471272078E-2</v>
      </c>
      <c r="AM130" s="686">
        <v>-5.5181446151375955E-2</v>
      </c>
      <c r="AN130" s="2"/>
      <c r="AO130" s="2"/>
      <c r="AP130" s="106"/>
      <c r="AQ130" s="107"/>
      <c r="AR130" s="2"/>
      <c r="AS130" s="2"/>
      <c r="AT130" s="108"/>
      <c r="AU130" s="109"/>
      <c r="AV130" s="107"/>
      <c r="AW130" s="2"/>
      <c r="AX130" s="2"/>
      <c r="AY130" s="110"/>
      <c r="AZ130" s="111"/>
      <c r="BA130" s="2"/>
      <c r="BB130" s="2"/>
      <c r="BC130" s="112"/>
      <c r="BD130" s="113"/>
      <c r="BE130" s="114"/>
      <c r="BF130" s="2"/>
      <c r="BG130" s="2"/>
      <c r="BH130" s="115"/>
      <c r="BI130" s="116"/>
      <c r="BJ130" s="2"/>
      <c r="BK130" s="2"/>
    </row>
    <row r="131" spans="1:63" x14ac:dyDescent="0.3">
      <c r="A131" s="1"/>
      <c r="B131" s="2"/>
      <c r="C131" s="2" t="s">
        <v>17</v>
      </c>
      <c r="D131" s="2" t="s">
        <v>103</v>
      </c>
      <c r="E131" s="2"/>
      <c r="F131" s="2"/>
      <c r="G131" s="2"/>
      <c r="H131" s="2"/>
      <c r="I131" s="2"/>
      <c r="J131" s="10">
        <v>-4.8751120633271125E-2</v>
      </c>
      <c r="K131" s="10">
        <v>-4.734258750892649E-2</v>
      </c>
      <c r="L131" s="10">
        <v>-5.9204141904117644E-2</v>
      </c>
      <c r="M131" s="10">
        <v>-0.2123732584992862</v>
      </c>
      <c r="N131" s="10">
        <v>-0.18607069628419623</v>
      </c>
      <c r="O131" s="10">
        <v>-0.16453275080372518</v>
      </c>
      <c r="P131" s="10">
        <v>-4.2332921719943781E-2</v>
      </c>
      <c r="Q131" s="10">
        <v>-4.1372499423362026E-2</v>
      </c>
      <c r="R131" s="10">
        <v>-7.8600835897810681E-2</v>
      </c>
      <c r="S131" s="10">
        <v>-3.9275039999999997E-2</v>
      </c>
      <c r="T131" s="10">
        <v>-0.1206135</v>
      </c>
      <c r="U131" s="10">
        <v>-0.16754981670000002</v>
      </c>
      <c r="V131" s="10">
        <v>-0.10184861047477953</v>
      </c>
      <c r="W131" s="10">
        <v>0.19675799999999999</v>
      </c>
      <c r="X131" s="10">
        <v>0.16218078201814098</v>
      </c>
      <c r="Y131" s="10">
        <v>0.456382112018141</v>
      </c>
      <c r="Z131" s="10">
        <v>0.36733663999999999</v>
      </c>
      <c r="AA131" s="10">
        <v>0.23628597000000001</v>
      </c>
      <c r="AB131" s="10">
        <v>0.27136243999999993</v>
      </c>
      <c r="AC131" s="10">
        <v>0.27701775000000001</v>
      </c>
      <c r="AD131" s="10">
        <v>0.28729856852615859</v>
      </c>
      <c r="AE131" s="10">
        <v>0.29270055242918191</v>
      </c>
      <c r="AF131" s="10">
        <v>0.20688592855935739</v>
      </c>
      <c r="AG131" s="10">
        <v>0.2023637323809524</v>
      </c>
      <c r="AH131" s="10">
        <v>0.19121600642475001</v>
      </c>
      <c r="AI131" s="10">
        <v>0.17869336168947056</v>
      </c>
      <c r="AJ131" s="10">
        <v>0.19078136940343299</v>
      </c>
      <c r="AK131" s="10">
        <v>0.18733295131936931</v>
      </c>
      <c r="AL131" s="10">
        <v>0.19042024774969918</v>
      </c>
      <c r="AM131" s="10">
        <v>0.19970813647389662</v>
      </c>
      <c r="AN131" s="2"/>
      <c r="AO131" s="2"/>
      <c r="AP131" s="54">
        <v>9.2878887241974462E-3</v>
      </c>
      <c r="AQ131" s="55">
        <v>4.8775741203771851E-2</v>
      </c>
      <c r="AR131" s="2"/>
      <c r="AS131" s="2"/>
      <c r="AT131" s="55">
        <v>8.9927701531886898E-3</v>
      </c>
      <c r="AU131" s="55">
        <v>8.9090820799411097E-3</v>
      </c>
      <c r="AV131" s="55">
        <v>9.587907863858389E-3</v>
      </c>
      <c r="AW131" s="2"/>
      <c r="AX131" s="2"/>
      <c r="AY131" s="56">
        <v>6.7882578391727927E-4</v>
      </c>
      <c r="AZ131" s="57">
        <v>7.6194806358969636E-2</v>
      </c>
      <c r="BA131" s="2"/>
      <c r="BB131" s="2"/>
      <c r="BC131" s="27">
        <v>100.28530584548679</v>
      </c>
      <c r="BD131" s="27">
        <v>101.07231833848152</v>
      </c>
      <c r="BE131" s="27">
        <v>108.95152017124747</v>
      </c>
      <c r="BF131" s="2"/>
      <c r="BG131" s="2"/>
      <c r="BH131" s="58">
        <v>7.8792018327659434</v>
      </c>
      <c r="BI131" s="59">
        <v>7.7956080975398731E-2</v>
      </c>
      <c r="BJ131" s="2"/>
      <c r="BK131" s="2"/>
    </row>
    <row r="132" spans="1:63" ht="4.05" customHeight="1" x14ac:dyDescent="0.3">
      <c r="A132" s="1"/>
      <c r="B132" s="2"/>
      <c r="C132" s="2"/>
      <c r="D132" s="174"/>
      <c r="E132" s="2"/>
      <c r="F132" s="2"/>
      <c r="G132" s="2"/>
      <c r="H132" s="2"/>
      <c r="I132" s="2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2"/>
      <c r="AO132" s="2"/>
      <c r="AP132" s="54"/>
      <c r="AQ132" s="55"/>
      <c r="AR132" s="2"/>
      <c r="AS132" s="2"/>
      <c r="AT132" s="55"/>
      <c r="AU132" s="55"/>
      <c r="AV132" s="55"/>
      <c r="AW132" s="2"/>
      <c r="AX132" s="2"/>
      <c r="AY132" s="56"/>
      <c r="AZ132" s="57"/>
      <c r="BA132" s="2"/>
      <c r="BB132" s="2"/>
      <c r="BC132" s="27"/>
      <c r="BD132" s="27"/>
      <c r="BE132" s="27"/>
      <c r="BF132" s="2"/>
      <c r="BG132" s="2"/>
      <c r="BH132" s="58"/>
      <c r="BI132" s="59"/>
      <c r="BJ132" s="2"/>
      <c r="BK132" s="2"/>
    </row>
    <row r="133" spans="1:63" x14ac:dyDescent="0.3">
      <c r="A133" s="1"/>
      <c r="B133" s="2"/>
      <c r="C133" s="2" t="s">
        <v>38</v>
      </c>
      <c r="D133" s="2" t="s">
        <v>104</v>
      </c>
      <c r="E133" s="2"/>
      <c r="F133" s="2"/>
      <c r="G133" s="2"/>
      <c r="H133" s="2"/>
      <c r="I133" s="2"/>
      <c r="J133" s="10">
        <v>-0.17099326993213437</v>
      </c>
      <c r="K133" s="10">
        <v>-0.16391403958589332</v>
      </c>
      <c r="L133" s="10">
        <v>-0.16283153715082516</v>
      </c>
      <c r="M133" s="10">
        <v>-0.10333087185775533</v>
      </c>
      <c r="N133" s="10">
        <v>-0.14159202298991583</v>
      </c>
      <c r="O133" s="10">
        <v>-0.1408517526852473</v>
      </c>
      <c r="P133" s="10">
        <v>-0.13847540376879136</v>
      </c>
      <c r="Q133" s="10">
        <v>-0.12522811843434392</v>
      </c>
      <c r="R133" s="10">
        <v>-0.2403861922989593</v>
      </c>
      <c r="S133" s="10">
        <v>-0.12849560000000002</v>
      </c>
      <c r="T133" s="10">
        <v>-0.12567260999999999</v>
      </c>
      <c r="U133" s="10">
        <v>-7.4846469999999998E-2</v>
      </c>
      <c r="V133" s="10">
        <v>-5.5782634878523585E-2</v>
      </c>
      <c r="W133" s="10">
        <v>-5.6621070000000003E-2</v>
      </c>
      <c r="X133" s="10">
        <v>-5.2498999999999997E-2</v>
      </c>
      <c r="Y133" s="10">
        <v>-5.2587449999999994E-2</v>
      </c>
      <c r="Z133" s="10">
        <v>-7.0092359999999992E-2</v>
      </c>
      <c r="AA133" s="10">
        <v>-5.5927810000000008E-2</v>
      </c>
      <c r="AB133" s="10">
        <v>-4.9591949999999996E-2</v>
      </c>
      <c r="AC133" s="10">
        <v>-4.9921080999999999E-2</v>
      </c>
      <c r="AD133" s="10">
        <v>-5.0933800000000001E-2</v>
      </c>
      <c r="AE133" s="10">
        <v>-5.9119409999999997E-2</v>
      </c>
      <c r="AF133" s="10">
        <v>-5.9277589999999991E-2</v>
      </c>
      <c r="AG133" s="10">
        <v>-5.8228269999999999E-2</v>
      </c>
      <c r="AH133" s="10">
        <v>-5.5523100000000006E-2</v>
      </c>
      <c r="AI133" s="10">
        <v>-5.5892999999999998E-2</v>
      </c>
      <c r="AJ133" s="10">
        <v>-5.65272E-2</v>
      </c>
      <c r="AK133" s="10">
        <v>-5.5637310000000002E-2</v>
      </c>
      <c r="AL133" s="10">
        <v>-5.6870369999999996E-2</v>
      </c>
      <c r="AM133" s="10">
        <v>-5.6244590009999998E-2</v>
      </c>
      <c r="AN133" s="2"/>
      <c r="AO133" s="2"/>
      <c r="AP133" s="54">
        <v>6.2577998999999856E-4</v>
      </c>
      <c r="AQ133" s="55">
        <v>1.1003620866190928E-2</v>
      </c>
      <c r="AR133" s="2"/>
      <c r="AS133" s="2"/>
      <c r="AT133" s="55">
        <v>-2.670825059061431E-3</v>
      </c>
      <c r="AU133" s="55">
        <v>-2.6607611335145998E-3</v>
      </c>
      <c r="AV133" s="55">
        <v>-2.7002803009323379E-3</v>
      </c>
      <c r="AW133" s="2"/>
      <c r="AX133" s="2"/>
      <c r="AY133" s="56">
        <v>-3.9519167417738105E-5</v>
      </c>
      <c r="AZ133" s="57">
        <v>-1.4852579932846971E-2</v>
      </c>
      <c r="BA133" s="2"/>
      <c r="BB133" s="2"/>
      <c r="BC133" s="27">
        <v>-29.784427194860815</v>
      </c>
      <c r="BD133" s="27">
        <v>-30.185971337579616</v>
      </c>
      <c r="BE133" s="27">
        <v>-30.684446268412437</v>
      </c>
      <c r="BF133" s="2"/>
      <c r="BG133" s="2"/>
      <c r="BH133" s="58">
        <v>-0.49847493083282046</v>
      </c>
      <c r="BI133" s="59">
        <v>-1.6513463332294722E-2</v>
      </c>
      <c r="BJ133" s="2"/>
      <c r="BK133" s="2"/>
    </row>
    <row r="134" spans="1:63" x14ac:dyDescent="0.3">
      <c r="A134" s="1"/>
      <c r="B134" s="2"/>
      <c r="C134" s="2"/>
      <c r="D134" s="1" t="s">
        <v>105</v>
      </c>
      <c r="E134" s="2"/>
      <c r="F134" s="2"/>
      <c r="G134" s="2"/>
      <c r="H134" s="2"/>
      <c r="I134" s="2"/>
      <c r="J134" s="690">
        <v>-1.5074643253504267E-2</v>
      </c>
      <c r="K134" s="690">
        <v>-1.8685947232795892E-2</v>
      </c>
      <c r="L134" s="690">
        <v>-1.2613112904894681E-2</v>
      </c>
      <c r="M134" s="690">
        <v>-8.1115808923477254E-3</v>
      </c>
      <c r="N134" s="690">
        <v>-1.2640715780841713E-2</v>
      </c>
      <c r="O134" s="690">
        <v>-1.2515280696038028E-2</v>
      </c>
      <c r="P134" s="690">
        <v>-1.1579512467457314E-2</v>
      </c>
      <c r="Q134" s="690">
        <v>-9.0984255629391331E-3</v>
      </c>
      <c r="R134" s="690">
        <v>-1.8445355224716537E-2</v>
      </c>
      <c r="S134" s="690">
        <v>-9.0551288702805984E-3</v>
      </c>
      <c r="T134" s="690">
        <v>-7.5576530326382507E-3</v>
      </c>
      <c r="U134" s="690">
        <v>-6.4155576847201891E-3</v>
      </c>
      <c r="V134" s="690">
        <v>-5.403458925180734E-3</v>
      </c>
      <c r="W134" s="690">
        <v>-5.7198375318428789E-3</v>
      </c>
      <c r="X134" s="690">
        <v>-4.176635257872938E-3</v>
      </c>
      <c r="Y134" s="690">
        <v>-4.112349133240707E-3</v>
      </c>
      <c r="Z134" s="690">
        <v>-4.8250568022977685E-3</v>
      </c>
      <c r="AA134" s="690">
        <v>-3.7206066931506992E-3</v>
      </c>
      <c r="AB134" s="690">
        <v>-2.8227646770256128E-3</v>
      </c>
      <c r="AC134" s="690">
        <v>-2.7525501333196629E-3</v>
      </c>
      <c r="AD134" s="690">
        <v>-2.7448574246992721E-3</v>
      </c>
      <c r="AE134" s="690">
        <v>-2.8113845503810507E-3</v>
      </c>
      <c r="AF134" s="690">
        <v>-2.8885601481210281E-3</v>
      </c>
      <c r="AG134" s="690">
        <v>-2.6560497325955603E-3</v>
      </c>
      <c r="AH134" s="690">
        <v>-2.4285258418928735E-3</v>
      </c>
      <c r="AI134" s="690">
        <v>-2.560268187737664E-3</v>
      </c>
      <c r="AJ134" s="690">
        <v>-2.5497168442719098E-3</v>
      </c>
      <c r="AK134" s="690">
        <v>-2.670825059061431E-3</v>
      </c>
      <c r="AL134" s="690">
        <v>-2.6607611335145998E-3</v>
      </c>
      <c r="AM134" s="690">
        <v>-2.7002803009323379E-3</v>
      </c>
      <c r="AN134" s="2"/>
      <c r="AO134" s="2"/>
      <c r="AP134" s="54"/>
      <c r="AQ134" s="55"/>
      <c r="AR134" s="2"/>
      <c r="AS134" s="2"/>
      <c r="AT134" s="55"/>
      <c r="AU134" s="55"/>
      <c r="AV134" s="55"/>
      <c r="AW134" s="2"/>
      <c r="AX134" s="2"/>
      <c r="AY134" s="56"/>
      <c r="AZ134" s="57"/>
      <c r="BA134" s="2"/>
      <c r="BB134" s="2"/>
      <c r="BC134" s="27"/>
      <c r="BD134" s="27"/>
      <c r="BE134" s="27"/>
      <c r="BF134" s="2"/>
      <c r="BG134" s="2"/>
      <c r="BH134" s="58"/>
      <c r="BI134" s="59"/>
      <c r="BJ134" s="2"/>
      <c r="BK134" s="2"/>
    </row>
    <row r="135" spans="1:63" x14ac:dyDescent="0.3">
      <c r="A135" s="1"/>
      <c r="B135" s="2"/>
      <c r="C135" s="175" t="s">
        <v>22</v>
      </c>
      <c r="D135" s="122" t="s">
        <v>106</v>
      </c>
      <c r="E135" s="122"/>
      <c r="F135" s="122"/>
      <c r="G135" s="122"/>
      <c r="H135" s="122"/>
      <c r="I135" s="122"/>
      <c r="J135" s="129">
        <v>-2.7150041906474227</v>
      </c>
      <c r="K135" s="129">
        <v>-2.9099988265364476</v>
      </c>
      <c r="L135" s="129">
        <v>-2.3277737740877567</v>
      </c>
      <c r="M135" s="129">
        <v>-2.889035721276803</v>
      </c>
      <c r="N135" s="129">
        <v>-2.8018139858638818</v>
      </c>
      <c r="O135" s="129">
        <v>-2.3842517382955695</v>
      </c>
      <c r="P135" s="129">
        <v>-2.5421725074912387</v>
      </c>
      <c r="Q135" s="129">
        <v>-2.4311952624876341</v>
      </c>
      <c r="R135" s="129">
        <v>-2.6395825979475691</v>
      </c>
      <c r="S135" s="129">
        <v>-2.4158165999999985</v>
      </c>
      <c r="T135" s="129">
        <v>-2.7580104099999998</v>
      </c>
      <c r="U135" s="129">
        <v>-1.8386409485186823</v>
      </c>
      <c r="V135" s="129">
        <v>-1.6172343930852757</v>
      </c>
      <c r="W135" s="129">
        <v>-1.282528930146873</v>
      </c>
      <c r="X135" s="129">
        <v>-0.98608733579845653</v>
      </c>
      <c r="Y135" s="129">
        <v>-1.0023523194380002</v>
      </c>
      <c r="Z135" s="129">
        <v>-1.2164017840451595</v>
      </c>
      <c r="AA135" s="129">
        <v>-1.4277575217557796</v>
      </c>
      <c r="AB135" s="129">
        <v>-0.84724894999999933</v>
      </c>
      <c r="AC135" s="129">
        <v>-0.45585923122619842</v>
      </c>
      <c r="AD135" s="129">
        <v>-0.75735620049723795</v>
      </c>
      <c r="AE135" s="129">
        <v>-0.49616549901427442</v>
      </c>
      <c r="AF135" s="129">
        <v>-1.0045506710499978</v>
      </c>
      <c r="AG135" s="129">
        <v>-0.79518952567040724</v>
      </c>
      <c r="AH135" s="129">
        <v>-1.0559102251157804</v>
      </c>
      <c r="AI135" s="129">
        <v>-0.90144080230249934</v>
      </c>
      <c r="AJ135" s="129">
        <v>-0.74127280092397674</v>
      </c>
      <c r="AK135" s="129">
        <v>-1.0590493986040819</v>
      </c>
      <c r="AL135" s="129">
        <v>-0.86443125471720994</v>
      </c>
      <c r="AM135" s="129">
        <v>-1.005920024519982</v>
      </c>
      <c r="AN135" s="2"/>
      <c r="AO135" s="2"/>
      <c r="AP135" s="179">
        <v>-0.14148876980277203</v>
      </c>
      <c r="AQ135" s="180">
        <v>-0.16367845219694035</v>
      </c>
      <c r="AR135" s="2"/>
      <c r="AS135" s="2"/>
      <c r="AT135" s="181">
        <v>-5.0838828702820457E-2</v>
      </c>
      <c r="AU135" s="131">
        <v>-4.0443645524845563E-2</v>
      </c>
      <c r="AV135" s="180">
        <v>-4.8293818588449902E-2</v>
      </c>
      <c r="AW135" s="2"/>
      <c r="AX135" s="2"/>
      <c r="AY135" s="182">
        <v>-7.850173063604339E-3</v>
      </c>
      <c r="AZ135" s="183">
        <v>-0.19410151982421509</v>
      </c>
      <c r="BA135" s="2"/>
      <c r="BB135" s="2"/>
      <c r="BC135" s="184">
        <v>-566.94293287156415</v>
      </c>
      <c r="BD135" s="134">
        <v>-458.82762989236198</v>
      </c>
      <c r="BE135" s="185">
        <v>-548.78342854336165</v>
      </c>
      <c r="BF135" s="2"/>
      <c r="BG135" s="2"/>
      <c r="BH135" s="186">
        <v>-89.955798650999668</v>
      </c>
      <c r="BI135" s="187">
        <v>-0.1960557577408813</v>
      </c>
      <c r="BJ135" s="2"/>
      <c r="BK135" s="2"/>
    </row>
    <row r="136" spans="1:63" x14ac:dyDescent="0.3">
      <c r="A136" s="1"/>
      <c r="B136" s="2"/>
      <c r="C136" s="176"/>
      <c r="D136" s="177" t="s">
        <v>107</v>
      </c>
      <c r="E136" s="178"/>
      <c r="F136" s="178"/>
      <c r="G136" s="178"/>
      <c r="H136" s="178"/>
      <c r="I136" s="178"/>
      <c r="J136" s="688">
        <v>-0.23935280974521869</v>
      </c>
      <c r="K136" s="688">
        <v>-0.33173536969457806</v>
      </c>
      <c r="L136" s="688">
        <v>-0.18031195887087953</v>
      </c>
      <c r="M136" s="688">
        <v>-0.22679230836529607</v>
      </c>
      <c r="N136" s="688">
        <v>-0.25013368350994591</v>
      </c>
      <c r="O136" s="688">
        <v>-0.21185096518796123</v>
      </c>
      <c r="P136" s="688">
        <v>-0.21258012212820396</v>
      </c>
      <c r="Q136" s="688">
        <v>-0.17663803785658064</v>
      </c>
      <c r="R136" s="688">
        <v>-0.2025409121817261</v>
      </c>
      <c r="S136" s="688">
        <v>-0.17024342187563699</v>
      </c>
      <c r="T136" s="688">
        <v>-0.16586021201584311</v>
      </c>
      <c r="U136" s="688">
        <v>-0.15760138142400371</v>
      </c>
      <c r="V136" s="688">
        <v>-0.15665555480582508</v>
      </c>
      <c r="W136" s="688">
        <v>-0.12956055246445145</v>
      </c>
      <c r="X136" s="688">
        <v>-7.8449630165104575E-2</v>
      </c>
      <c r="Y136" s="688">
        <v>-7.8384152341341384E-2</v>
      </c>
      <c r="Z136" s="688">
        <v>-8.3735341518451356E-2</v>
      </c>
      <c r="AA136" s="688">
        <v>-9.4981802284781175E-2</v>
      </c>
      <c r="AB136" s="688">
        <v>-4.822525447591873E-2</v>
      </c>
      <c r="AC136" s="688">
        <v>-2.5135180620120618E-2</v>
      </c>
      <c r="AD136" s="688">
        <v>-4.0814445222560933E-2</v>
      </c>
      <c r="AE136" s="688">
        <v>-2.3594823059987162E-2</v>
      </c>
      <c r="AF136" s="688">
        <v>-4.895113035403869E-2</v>
      </c>
      <c r="AG136" s="688">
        <v>-3.6272122235808751E-2</v>
      </c>
      <c r="AH136" s="688">
        <v>-4.6184475802190324E-2</v>
      </c>
      <c r="AI136" s="688">
        <v>-4.1291936544179161E-2</v>
      </c>
      <c r="AJ136" s="688">
        <v>-3.3435863561550573E-2</v>
      </c>
      <c r="AK136" s="688">
        <v>-5.0838828702820457E-2</v>
      </c>
      <c r="AL136" s="688">
        <v>-4.0443645524845563E-2</v>
      </c>
      <c r="AM136" s="688">
        <v>-4.8293818588449902E-2</v>
      </c>
      <c r="AN136" s="2"/>
      <c r="AO136" s="2"/>
      <c r="AP136" s="188"/>
      <c r="AQ136" s="189"/>
      <c r="AR136" s="2"/>
      <c r="AS136" s="2"/>
      <c r="AT136" s="190"/>
      <c r="AU136" s="191"/>
      <c r="AV136" s="189"/>
      <c r="AW136" s="2"/>
      <c r="AX136" s="2"/>
      <c r="AY136" s="192"/>
      <c r="AZ136" s="193"/>
      <c r="BA136" s="2"/>
      <c r="BB136" s="2"/>
      <c r="BC136" s="194"/>
      <c r="BD136" s="195"/>
      <c r="BE136" s="196"/>
      <c r="BF136" s="2"/>
      <c r="BG136" s="2"/>
      <c r="BH136" s="197"/>
      <c r="BI136" s="198"/>
      <c r="BJ136" s="2"/>
      <c r="BK136" s="2"/>
    </row>
    <row r="137" spans="1:63" x14ac:dyDescent="0.3">
      <c r="A137" s="1"/>
      <c r="B137" s="2"/>
      <c r="C137" s="2" t="s">
        <v>38</v>
      </c>
      <c r="D137" s="2" t="s">
        <v>100</v>
      </c>
      <c r="E137" s="2"/>
      <c r="F137" s="2"/>
      <c r="G137" s="2"/>
      <c r="H137" s="2"/>
      <c r="I137" s="2"/>
      <c r="J137" s="199">
        <v>7.8514166949440108E-8</v>
      </c>
      <c r="K137" s="199">
        <v>5.2330677415258042E-8</v>
      </c>
      <c r="L137" s="199">
        <v>-3.9964309827664563E-7</v>
      </c>
      <c r="M137" s="199">
        <v>0</v>
      </c>
      <c r="N137" s="199">
        <v>4.8493634978413832E-8</v>
      </c>
      <c r="O137" s="199">
        <v>-2.807107701460691E-7</v>
      </c>
      <c r="P137" s="199">
        <v>-5.260319469411387E-7</v>
      </c>
      <c r="Q137" s="199">
        <v>6.75816634161098E-2</v>
      </c>
      <c r="R137" s="199">
        <v>3.7626387945878158E-7</v>
      </c>
      <c r="S137" s="199">
        <v>0</v>
      </c>
      <c r="T137" s="199">
        <v>0</v>
      </c>
      <c r="U137" s="199">
        <v>-2.0000000000000004E-8</v>
      </c>
      <c r="V137" s="199">
        <v>0</v>
      </c>
      <c r="W137" s="199">
        <v>0</v>
      </c>
      <c r="X137" s="199">
        <v>1.2179818590023223E-6</v>
      </c>
      <c r="Y137" s="199">
        <v>-3.5998782018140996E-2</v>
      </c>
      <c r="Z137" s="199">
        <v>-2.898038E-2</v>
      </c>
      <c r="AA137" s="199">
        <v>0</v>
      </c>
      <c r="AB137" s="199">
        <v>2.7000000000000001E-7</v>
      </c>
      <c r="AC137" s="199">
        <v>0</v>
      </c>
      <c r="AD137" s="199">
        <v>-2.6852615859999994E-7</v>
      </c>
      <c r="AE137" s="199">
        <v>-1.2429181900000003E-8</v>
      </c>
      <c r="AF137" s="199">
        <v>7.5269908960000001E-7</v>
      </c>
      <c r="AG137" s="199">
        <v>-4.9864058390000003E-8</v>
      </c>
      <c r="AH137" s="199">
        <v>0</v>
      </c>
      <c r="AI137" s="199">
        <v>3.8310529450000001E-8</v>
      </c>
      <c r="AJ137" s="199">
        <v>1.3059656700000001E-7</v>
      </c>
      <c r="AK137" s="199">
        <v>0</v>
      </c>
      <c r="AL137" s="199">
        <v>-1.889290012E-7</v>
      </c>
      <c r="AM137" s="199">
        <v>4.3526103399999999E-8</v>
      </c>
      <c r="AN137" s="2"/>
      <c r="AO137" s="2"/>
      <c r="AP137" s="54">
        <v>2.324551046E-7</v>
      </c>
      <c r="AQ137" s="55">
        <v>1.2303833880639814</v>
      </c>
      <c r="AR137" s="2"/>
      <c r="AS137" s="2"/>
      <c r="AT137" s="55">
        <v>0</v>
      </c>
      <c r="AU137" s="55">
        <v>-8.839311989471727E-9</v>
      </c>
      <c r="AV137" s="55">
        <v>2.0896708388569877E-9</v>
      </c>
      <c r="AW137" s="2"/>
      <c r="AX137" s="2"/>
      <c r="AY137" s="56">
        <v>1.0928982828328715E-8</v>
      </c>
      <c r="AZ137" s="57">
        <v>1.236406503282828</v>
      </c>
      <c r="BA137" s="2"/>
      <c r="BB137" s="2"/>
      <c r="BC137" s="27">
        <v>0</v>
      </c>
      <c r="BD137" s="27">
        <v>-1.0028078619957537E-4</v>
      </c>
      <c r="BE137" s="27">
        <v>2.3745828368794326E-5</v>
      </c>
      <c r="BF137" s="2"/>
      <c r="BG137" s="2"/>
      <c r="BH137" s="58">
        <v>1.240266145683697E-4</v>
      </c>
      <c r="BI137" s="59">
        <v>1.2367934004978403</v>
      </c>
      <c r="BJ137" s="2"/>
      <c r="BK137" s="2"/>
    </row>
    <row r="138" spans="1:63" x14ac:dyDescent="0.3">
      <c r="A138" s="1"/>
      <c r="B138" s="2"/>
      <c r="C138" s="2" t="s">
        <v>38</v>
      </c>
      <c r="D138" s="173" t="s">
        <v>79</v>
      </c>
      <c r="E138" s="2"/>
      <c r="F138" s="2"/>
      <c r="G138" s="2"/>
      <c r="H138" s="2"/>
      <c r="I138" s="2"/>
      <c r="J138" s="199">
        <v>4.8751042119104172E-2</v>
      </c>
      <c r="K138" s="199">
        <v>4.7342535178249073E-2</v>
      </c>
      <c r="L138" s="199">
        <v>5.9204541547215918E-2</v>
      </c>
      <c r="M138" s="199">
        <v>0.2123732584992862</v>
      </c>
      <c r="N138" s="199">
        <v>0.18607064779056126</v>
      </c>
      <c r="O138" s="199">
        <v>0.16453303151449533</v>
      </c>
      <c r="P138" s="199">
        <v>4.233344775189072E-2</v>
      </c>
      <c r="Q138" s="199">
        <v>-2.6209163992747773E-2</v>
      </c>
      <c r="R138" s="199">
        <v>7.8600459633931224E-2</v>
      </c>
      <c r="S138" s="199">
        <v>3.9275039999999997E-2</v>
      </c>
      <c r="T138" s="199">
        <v>0.1206135</v>
      </c>
      <c r="U138" s="199">
        <v>0.16754983670000001</v>
      </c>
      <c r="V138" s="199">
        <v>0.10184861047477953</v>
      </c>
      <c r="W138" s="199">
        <v>-0.19675799999999999</v>
      </c>
      <c r="X138" s="199">
        <v>-0.16218199999999999</v>
      </c>
      <c r="Y138" s="199">
        <v>-0.42038333</v>
      </c>
      <c r="Z138" s="199">
        <v>-0.33835625999999996</v>
      </c>
      <c r="AA138" s="199">
        <v>-0.23628597000000001</v>
      </c>
      <c r="AB138" s="199">
        <v>-0.27136270999999995</v>
      </c>
      <c r="AC138" s="199">
        <v>-0.27701775000000001</v>
      </c>
      <c r="AD138" s="199">
        <v>-0.28729830000000001</v>
      </c>
      <c r="AE138" s="199">
        <v>-0.29270054000000001</v>
      </c>
      <c r="AF138" s="199">
        <v>-0.206886681258447</v>
      </c>
      <c r="AG138" s="199">
        <v>-0.20236368251689402</v>
      </c>
      <c r="AH138" s="199">
        <v>-0.19121600642475001</v>
      </c>
      <c r="AI138" s="199">
        <v>-0.1786934</v>
      </c>
      <c r="AJ138" s="199">
        <v>-0.19078149999999999</v>
      </c>
      <c r="AK138" s="199">
        <v>-0.18733295131936931</v>
      </c>
      <c r="AL138" s="199">
        <v>-0.19042005882069798</v>
      </c>
      <c r="AM138" s="199">
        <v>-0.19970818000000001</v>
      </c>
      <c r="AN138" s="2"/>
      <c r="AO138" s="2"/>
      <c r="AP138" s="54">
        <v>-9.288121179302028E-3</v>
      </c>
      <c r="AQ138" s="55">
        <v>-4.8777010346624482E-2</v>
      </c>
      <c r="AR138" s="2"/>
      <c r="AS138" s="2"/>
      <c r="AT138" s="55">
        <v>-8.9927701531886898E-3</v>
      </c>
      <c r="AU138" s="55">
        <v>-8.9090732406291208E-3</v>
      </c>
      <c r="AV138" s="55">
        <v>-9.5879099535292264E-3</v>
      </c>
      <c r="AW138" s="2"/>
      <c r="AX138" s="2"/>
      <c r="AY138" s="56">
        <v>-6.7883671290010564E-4</v>
      </c>
      <c r="AZ138" s="57">
        <v>-7.6196108682138192E-2</v>
      </c>
      <c r="BA138" s="2"/>
      <c r="BB138" s="2"/>
      <c r="BC138" s="27">
        <v>-100.28530584548679</v>
      </c>
      <c r="BD138" s="27">
        <v>-101.07221805769532</v>
      </c>
      <c r="BE138" s="27">
        <v>-108.95154391707584</v>
      </c>
      <c r="BF138" s="2"/>
      <c r="BG138" s="2"/>
      <c r="BH138" s="58">
        <v>-7.8793258593805149</v>
      </c>
      <c r="BI138" s="59">
        <v>-7.7957385429918424E-2</v>
      </c>
      <c r="BJ138" s="2"/>
      <c r="BK138" s="2"/>
    </row>
    <row r="139" spans="1:63" x14ac:dyDescent="0.3">
      <c r="A139" s="1"/>
      <c r="B139" s="2"/>
      <c r="C139" s="2"/>
      <c r="D139" s="173"/>
      <c r="E139" s="2" t="s">
        <v>149</v>
      </c>
      <c r="F139" s="2"/>
      <c r="G139" s="2"/>
      <c r="H139" s="2"/>
      <c r="I139" s="2"/>
      <c r="J139" s="10">
        <v>-4.5397957880895824E-2</v>
      </c>
      <c r="K139" s="10">
        <v>-3.6437464821750906E-2</v>
      </c>
      <c r="L139" s="10">
        <v>-1.9273458452784085E-2</v>
      </c>
      <c r="M139" s="10">
        <v>-5.9479741500713827E-2</v>
      </c>
      <c r="N139" s="10">
        <v>-5.8858352209438768E-2</v>
      </c>
      <c r="O139" s="10">
        <v>-6.8790968485504672E-2</v>
      </c>
      <c r="P139" s="10">
        <v>-8.2047552248109307E-2</v>
      </c>
      <c r="Q139" s="10">
        <v>-0.10759016399274778</v>
      </c>
      <c r="R139" s="10">
        <v>-0.12255254036606875</v>
      </c>
      <c r="S139" s="10">
        <v>-0.11118196</v>
      </c>
      <c r="T139" s="10">
        <v>-0.21422750000000002</v>
      </c>
      <c r="U139" s="10">
        <v>-0.21537753431000001</v>
      </c>
      <c r="V139" s="10">
        <v>-0.12535738952522046</v>
      </c>
      <c r="W139" s="10">
        <v>-0.15212500000000001</v>
      </c>
      <c r="X139" s="10">
        <v>-8.5128000000000009E-2</v>
      </c>
      <c r="Y139" s="10">
        <v>0</v>
      </c>
      <c r="Z139" s="10">
        <v>0</v>
      </c>
      <c r="AA139" s="10">
        <v>-4.250197E-2</v>
      </c>
      <c r="AB139" s="10">
        <v>-7.3291780000000001E-2</v>
      </c>
      <c r="AC139" s="10">
        <v>-7.9287750000000004E-2</v>
      </c>
      <c r="AD139" s="10">
        <v>-9.6359700000000006E-2</v>
      </c>
      <c r="AE139" s="10">
        <v>-9.9000000000000005E-2</v>
      </c>
      <c r="AF139" s="10">
        <v>-9.3079951258446994E-2</v>
      </c>
      <c r="AG139" s="10">
        <v>-9.4139902516893997E-2</v>
      </c>
      <c r="AH139" s="10">
        <v>-7.0415206424750007E-2</v>
      </c>
      <c r="AI139" s="10">
        <v>-6.3961000000000004E-2</v>
      </c>
      <c r="AJ139" s="10">
        <v>-7.2497000000000006E-2</v>
      </c>
      <c r="AK139" s="10">
        <v>-6.8926231319369299E-2</v>
      </c>
      <c r="AL139" s="10">
        <v>-7.1936378820698005E-2</v>
      </c>
      <c r="AM139" s="10">
        <v>-6.3837000000000005E-2</v>
      </c>
      <c r="AN139" s="2"/>
      <c r="AO139" s="2"/>
      <c r="AP139" s="54">
        <v>8.099378820698E-3</v>
      </c>
      <c r="AQ139" s="55">
        <v>0.1125908608895336</v>
      </c>
      <c r="AR139" s="2"/>
      <c r="AS139" s="2"/>
      <c r="AT139" s="55">
        <v>-3.3087492158487956E-3</v>
      </c>
      <c r="AU139" s="55">
        <v>-3.3656457809558135E-3</v>
      </c>
      <c r="AV139" s="55">
        <v>-3.0647888719603036E-3</v>
      </c>
      <c r="AW139" s="2"/>
      <c r="AX139" s="2"/>
      <c r="AY139" s="56">
        <v>3.0085690899550989E-4</v>
      </c>
      <c r="AZ139" s="57">
        <v>8.9390544512402373E-2</v>
      </c>
      <c r="BA139" s="2"/>
      <c r="BB139" s="2"/>
      <c r="BC139" s="27">
        <v>-36.898410770540309</v>
      </c>
      <c r="BD139" s="27">
        <v>-38.18279130610297</v>
      </c>
      <c r="BE139" s="27">
        <v>-34.826513911620296</v>
      </c>
      <c r="BF139" s="2"/>
      <c r="BG139" s="2"/>
      <c r="BH139" s="58">
        <v>3.3562773944826745</v>
      </c>
      <c r="BI139" s="59">
        <v>8.7900262911009913E-2</v>
      </c>
      <c r="BJ139" s="2"/>
      <c r="BK139" s="2"/>
    </row>
    <row r="140" spans="1:63" x14ac:dyDescent="0.3">
      <c r="A140" s="1"/>
      <c r="B140" s="2"/>
      <c r="C140" s="2"/>
      <c r="D140" s="173"/>
      <c r="E140" s="2" t="s">
        <v>150</v>
      </c>
      <c r="F140" s="2"/>
      <c r="G140" s="2"/>
      <c r="H140" s="2"/>
      <c r="I140" s="2"/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2"/>
      <c r="AO140" s="2"/>
      <c r="AP140" s="54">
        <v>0</v>
      </c>
      <c r="AQ140" s="55">
        <v>0</v>
      </c>
      <c r="AR140" s="2"/>
      <c r="AS140" s="2"/>
      <c r="AT140" s="55">
        <v>0</v>
      </c>
      <c r="AU140" s="55">
        <v>0</v>
      </c>
      <c r="AV140" s="55">
        <v>0</v>
      </c>
      <c r="AW140" s="2"/>
      <c r="AX140" s="2"/>
      <c r="AY140" s="56">
        <v>0</v>
      </c>
      <c r="AZ140" s="57">
        <v>0</v>
      </c>
      <c r="BA140" s="2"/>
      <c r="BB140" s="2"/>
      <c r="BC140" s="27">
        <v>0</v>
      </c>
      <c r="BD140" s="27">
        <v>0</v>
      </c>
      <c r="BE140" s="27">
        <v>0</v>
      </c>
      <c r="BF140" s="2"/>
      <c r="BG140" s="2"/>
      <c r="BH140" s="58">
        <v>0</v>
      </c>
      <c r="BI140" s="59">
        <v>0</v>
      </c>
      <c r="BJ140" s="2"/>
      <c r="BK140" s="2"/>
    </row>
    <row r="141" spans="1:63" x14ac:dyDescent="0.3">
      <c r="A141" s="1"/>
      <c r="B141" s="2"/>
      <c r="C141" s="2"/>
      <c r="D141" s="173"/>
      <c r="E141" s="2" t="s">
        <v>151</v>
      </c>
      <c r="F141" s="2"/>
      <c r="G141" s="2"/>
      <c r="H141" s="2"/>
      <c r="I141" s="2"/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2"/>
      <c r="AO141" s="2"/>
      <c r="AP141" s="54">
        <v>0</v>
      </c>
      <c r="AQ141" s="55">
        <v>0</v>
      </c>
      <c r="AR141" s="2"/>
      <c r="AS141" s="2"/>
      <c r="AT141" s="55">
        <v>0</v>
      </c>
      <c r="AU141" s="55">
        <v>0</v>
      </c>
      <c r="AV141" s="55">
        <v>0</v>
      </c>
      <c r="AW141" s="2"/>
      <c r="AX141" s="2"/>
      <c r="AY141" s="56">
        <v>0</v>
      </c>
      <c r="AZ141" s="57">
        <v>0</v>
      </c>
      <c r="BA141" s="2"/>
      <c r="BB141" s="2"/>
      <c r="BC141" s="27">
        <v>0</v>
      </c>
      <c r="BD141" s="27">
        <v>0</v>
      </c>
      <c r="BE141" s="27">
        <v>0</v>
      </c>
      <c r="BF141" s="2"/>
      <c r="BG141" s="2"/>
      <c r="BH141" s="58">
        <v>0</v>
      </c>
      <c r="BI141" s="59">
        <v>0</v>
      </c>
      <c r="BJ141" s="2"/>
      <c r="BK141" s="2"/>
    </row>
    <row r="142" spans="1:63" x14ac:dyDescent="0.3">
      <c r="A142" s="1"/>
      <c r="B142" s="2"/>
      <c r="C142" s="2"/>
      <c r="D142" s="173"/>
      <c r="E142" s="2" t="s">
        <v>152</v>
      </c>
      <c r="F142" s="2"/>
      <c r="G142" s="2"/>
      <c r="H142" s="2"/>
      <c r="I142" s="2"/>
      <c r="J142" s="10">
        <v>9.4148999999999997E-2</v>
      </c>
      <c r="K142" s="10">
        <v>8.3779999999999993E-2</v>
      </c>
      <c r="L142" s="10">
        <v>7.8478000000000006E-2</v>
      </c>
      <c r="M142" s="10">
        <v>0.27185300000000001</v>
      </c>
      <c r="N142" s="10">
        <v>0.24492900000000001</v>
      </c>
      <c r="O142" s="10">
        <v>0.233324</v>
      </c>
      <c r="P142" s="10">
        <v>0.12438100000000001</v>
      </c>
      <c r="Q142" s="10">
        <v>8.1380999999999995E-2</v>
      </c>
      <c r="R142" s="10">
        <v>0.201153</v>
      </c>
      <c r="S142" s="10">
        <v>0.15045700000000001</v>
      </c>
      <c r="T142" s="10">
        <v>0.334841</v>
      </c>
      <c r="U142" s="10">
        <v>0.38292737101000002</v>
      </c>
      <c r="V142" s="10">
        <v>0.22720599999999999</v>
      </c>
      <c r="W142" s="10">
        <v>-4.4632999999999999E-2</v>
      </c>
      <c r="X142" s="10">
        <v>-7.7053999999999997E-2</v>
      </c>
      <c r="Y142" s="10">
        <v>-0.37794</v>
      </c>
      <c r="Z142" s="10">
        <v>-0.29418295999999999</v>
      </c>
      <c r="AA142" s="10">
        <v>-0.19378400000000001</v>
      </c>
      <c r="AB142" s="10">
        <v>-0.19807093000000001</v>
      </c>
      <c r="AC142" s="10">
        <v>-0.19772999999999999</v>
      </c>
      <c r="AD142" s="10">
        <v>-0.19093860000000001</v>
      </c>
      <c r="AE142" s="10">
        <v>-0.19370054</v>
      </c>
      <c r="AF142" s="10">
        <v>-0.11380672999999999</v>
      </c>
      <c r="AG142" s="10">
        <v>-0.10822378000000001</v>
      </c>
      <c r="AH142" s="10">
        <v>-0.1208008</v>
      </c>
      <c r="AI142" s="10">
        <v>-0.1147324</v>
      </c>
      <c r="AJ142" s="10">
        <v>-0.1182845</v>
      </c>
      <c r="AK142" s="10">
        <v>-0.11840671999999999</v>
      </c>
      <c r="AL142" s="10">
        <v>-0.11848367999999999</v>
      </c>
      <c r="AM142" s="10">
        <v>-0.13587118000000001</v>
      </c>
      <c r="AN142" s="2"/>
      <c r="AO142" s="2"/>
      <c r="AP142" s="54">
        <v>-1.7387500000000014E-2</v>
      </c>
      <c r="AQ142" s="55">
        <v>-0.14675016846201955</v>
      </c>
      <c r="AR142" s="2"/>
      <c r="AS142" s="2"/>
      <c r="AT142" s="55">
        <v>-5.6840209373398946E-3</v>
      </c>
      <c r="AU142" s="55">
        <v>-5.5434274596733082E-3</v>
      </c>
      <c r="AV142" s="55">
        <v>-6.5231210815689233E-3</v>
      </c>
      <c r="AW142" s="2"/>
      <c r="AX142" s="2"/>
      <c r="AY142" s="56">
        <v>-9.796936218956151E-4</v>
      </c>
      <c r="AZ142" s="57">
        <v>-0.17673066510251612</v>
      </c>
      <c r="BA142" s="2"/>
      <c r="BB142" s="2"/>
      <c r="BC142" s="27">
        <v>-63.386895074946459</v>
      </c>
      <c r="BD142" s="27">
        <v>-62.88942675159236</v>
      </c>
      <c r="BE142" s="27">
        <v>-74.125030005455542</v>
      </c>
      <c r="BF142" s="2"/>
      <c r="BG142" s="2"/>
      <c r="BH142" s="58">
        <v>-11.235603253863182</v>
      </c>
      <c r="BI142" s="59">
        <v>-0.17865647429484158</v>
      </c>
      <c r="BJ142" s="2"/>
      <c r="BK142" s="2"/>
    </row>
    <row r="143" spans="1:63" x14ac:dyDescent="0.3">
      <c r="A143" s="1"/>
      <c r="B143" s="2"/>
      <c r="C143" s="2" t="s">
        <v>93</v>
      </c>
      <c r="D143" s="2" t="s">
        <v>108</v>
      </c>
      <c r="E143" s="2"/>
      <c r="F143" s="2"/>
      <c r="G143" s="2"/>
      <c r="H143" s="2"/>
      <c r="I143" s="2"/>
      <c r="J143" s="10">
        <v>0</v>
      </c>
      <c r="K143" s="10">
        <v>8.5800300000000006E-3</v>
      </c>
      <c r="L143" s="10">
        <v>5.5989667951756777E-2</v>
      </c>
      <c r="M143" s="10">
        <v>1.8511751225811293E-4</v>
      </c>
      <c r="N143" s="10">
        <v>0.11252199474960817</v>
      </c>
      <c r="O143" s="10">
        <v>-0.15472410222577831</v>
      </c>
      <c r="P143" s="10">
        <v>3.0647621467805676E-2</v>
      </c>
      <c r="Q143" s="10">
        <v>-4.8566912608663956E-2</v>
      </c>
      <c r="R143" s="10">
        <v>2.4895073619477029E-3</v>
      </c>
      <c r="S143" s="10">
        <v>-5.3119219999999995E-2</v>
      </c>
      <c r="T143" s="10">
        <v>-1.0642720000000001E-2</v>
      </c>
      <c r="U143" s="10">
        <v>-1.8459889415469097E-2</v>
      </c>
      <c r="V143" s="10">
        <v>1.8136007509090071E-2</v>
      </c>
      <c r="W143" s="10">
        <v>-7.3412784620226601E-2</v>
      </c>
      <c r="X143" s="10">
        <v>-3.4128962162143194E-3</v>
      </c>
      <c r="Y143" s="10">
        <v>-1.283365621621432E-2</v>
      </c>
      <c r="Z143" s="10">
        <v>-5.0993924731182819E-4</v>
      </c>
      <c r="AA143" s="10">
        <v>-1.7579754414519595E-2</v>
      </c>
      <c r="AB143" s="10">
        <v>-8.8039999999999993E-4</v>
      </c>
      <c r="AC143" s="10">
        <v>-2.3279832679700001E-2</v>
      </c>
      <c r="AD143" s="10">
        <v>-2.35439E-2</v>
      </c>
      <c r="AE143" s="10">
        <v>-2.4950000000000003E-2</v>
      </c>
      <c r="AF143" s="10">
        <v>7.9941999999999999E-3</v>
      </c>
      <c r="AG143" s="10">
        <v>-9.946E-3</v>
      </c>
      <c r="AH143" s="10">
        <v>-1.9241000000000001E-2</v>
      </c>
      <c r="AI143" s="10">
        <v>-1.4859143884593E-2</v>
      </c>
      <c r="AJ143" s="10">
        <v>8.8382531510000015E-3</v>
      </c>
      <c r="AK143" s="10">
        <v>1.0380270605900001E-2</v>
      </c>
      <c r="AL143" s="10">
        <v>-2.5708416365823996E-3</v>
      </c>
      <c r="AM143" s="10">
        <v>3.7456513021152001E-3</v>
      </c>
      <c r="AN143" s="2"/>
      <c r="AO143" s="2"/>
      <c r="AP143" s="54">
        <v>6.3164929386975996E-3</v>
      </c>
      <c r="AQ143" s="55">
        <v>2.4569747310824472</v>
      </c>
      <c r="AR143" s="2"/>
      <c r="AS143" s="2"/>
      <c r="AT143" s="55">
        <v>4.9829667994510344E-4</v>
      </c>
      <c r="AU143" s="55">
        <v>-1.2028048185794315E-4</v>
      </c>
      <c r="AV143" s="55">
        <v>1.7982722291094954E-4</v>
      </c>
      <c r="AW143" s="2"/>
      <c r="AX143" s="2"/>
      <c r="AY143" s="56">
        <v>3.0010770476889269E-4</v>
      </c>
      <c r="AZ143" s="57">
        <v>2.4950657008785004</v>
      </c>
      <c r="BA143" s="2"/>
      <c r="BB143" s="2"/>
      <c r="BC143" s="27">
        <v>5.5568900459850115</v>
      </c>
      <c r="BD143" s="27">
        <v>-1.3645656245129509</v>
      </c>
      <c r="BE143" s="27">
        <v>2.0434540655292963</v>
      </c>
      <c r="BF143" s="2"/>
      <c r="BG143" s="2"/>
      <c r="BH143" s="58">
        <v>3.4080196900422473</v>
      </c>
      <c r="BI143" s="59">
        <v>2.4975124895577361</v>
      </c>
      <c r="BJ143" s="2"/>
      <c r="BK143" s="2"/>
    </row>
    <row r="144" spans="1:63" x14ac:dyDescent="0.3">
      <c r="A144" s="1"/>
      <c r="B144" s="2"/>
      <c r="C144" s="61" t="s">
        <v>22</v>
      </c>
      <c r="D144" s="61" t="s">
        <v>109</v>
      </c>
      <c r="E144" s="61"/>
      <c r="F144" s="61"/>
      <c r="G144" s="61"/>
      <c r="H144" s="61"/>
      <c r="I144" s="61"/>
      <c r="J144" s="200">
        <v>-2.6662530700141516</v>
      </c>
      <c r="K144" s="200">
        <v>-2.8540762090275207</v>
      </c>
      <c r="L144" s="200">
        <v>-2.2125799642318822</v>
      </c>
      <c r="M144" s="200">
        <v>-2.6764773452652584</v>
      </c>
      <c r="N144" s="200">
        <v>-2.5032212948300776</v>
      </c>
      <c r="O144" s="200">
        <v>-2.3744430897176225</v>
      </c>
      <c r="P144" s="200">
        <v>-2.469191964303489</v>
      </c>
      <c r="Q144" s="200">
        <v>-2.4383896756729362</v>
      </c>
      <c r="R144" s="200">
        <v>-2.5584922546878106</v>
      </c>
      <c r="S144" s="200">
        <v>-2.4296607799999985</v>
      </c>
      <c r="T144" s="200">
        <v>-2.6480396299999995</v>
      </c>
      <c r="U144" s="200">
        <v>-1.6895510212341514</v>
      </c>
      <c r="V144" s="200">
        <v>-1.497249775101406</v>
      </c>
      <c r="W144" s="200">
        <v>-1.5526997147670996</v>
      </c>
      <c r="X144" s="200">
        <v>-1.1516810140328118</v>
      </c>
      <c r="Y144" s="200">
        <v>-1.4715680876723556</v>
      </c>
      <c r="Z144" s="200">
        <v>-1.5842483632924711</v>
      </c>
      <c r="AA144" s="200">
        <v>-1.6816232461702991</v>
      </c>
      <c r="AB144" s="200">
        <v>-1.1194917899999992</v>
      </c>
      <c r="AC144" s="200">
        <v>-0.7561568139058984</v>
      </c>
      <c r="AD144" s="200">
        <v>-1.0681986690233964</v>
      </c>
      <c r="AE144" s="200">
        <v>-0.81381605144345637</v>
      </c>
      <c r="AF144" s="200">
        <v>-1.2034423996093555</v>
      </c>
      <c r="AG144" s="200">
        <v>-1.0074992580513598</v>
      </c>
      <c r="AH144" s="200">
        <v>-1.2663672315405305</v>
      </c>
      <c r="AI144" s="200">
        <v>-1.094993307876563</v>
      </c>
      <c r="AJ144" s="200">
        <v>-0.92321591717640972</v>
      </c>
      <c r="AK144" s="200">
        <v>-1.2360020793175512</v>
      </c>
      <c r="AL144" s="200">
        <v>-1.0574223441034916</v>
      </c>
      <c r="AM144" s="200">
        <v>-1.2018825096917634</v>
      </c>
      <c r="AN144" s="2"/>
      <c r="AO144" s="2"/>
      <c r="AP144" s="65">
        <v>-0.14446016558827179</v>
      </c>
      <c r="AQ144" s="66">
        <v>-0.13661538967265596</v>
      </c>
      <c r="AR144" s="2"/>
      <c r="AS144" s="2"/>
      <c r="AT144" s="66">
        <v>-5.933330217606405E-2</v>
      </c>
      <c r="AU144" s="66">
        <v>-4.9473008086644614E-2</v>
      </c>
      <c r="AV144" s="66">
        <v>-5.7701899229397342E-2</v>
      </c>
      <c r="AW144" s="2"/>
      <c r="AX144" s="2"/>
      <c r="AY144" s="67">
        <v>-8.2288911427527284E-3</v>
      </c>
      <c r="AZ144" s="68">
        <v>-0.1663309238916916</v>
      </c>
      <c r="BA144" s="2"/>
      <c r="BB144" s="2"/>
      <c r="BC144" s="69">
        <v>-661.67134867106597</v>
      </c>
      <c r="BD144" s="69">
        <v>-561.26451385535654</v>
      </c>
      <c r="BE144" s="69">
        <v>-655.6914946490798</v>
      </c>
      <c r="BF144" s="2"/>
      <c r="BG144" s="2"/>
      <c r="BH144" s="70">
        <v>-94.42698079372326</v>
      </c>
      <c r="BI144" s="71">
        <v>-0.16823971311690308</v>
      </c>
      <c r="BJ144" s="2"/>
      <c r="BK144" s="2"/>
    </row>
    <row r="145" spans="1:64" x14ac:dyDescent="0.3">
      <c r="A145" s="1"/>
      <c r="B145" s="2"/>
      <c r="C145" s="2" t="s">
        <v>110</v>
      </c>
      <c r="D145" s="2" t="s">
        <v>111</v>
      </c>
      <c r="E145" s="1"/>
      <c r="F145" s="60"/>
      <c r="G145" s="1"/>
      <c r="H145" s="1"/>
      <c r="I145" s="1"/>
      <c r="J145" s="10">
        <v>-6.2379999999999996E-3</v>
      </c>
      <c r="K145" s="10">
        <v>-2.2200000000000002E-3</v>
      </c>
      <c r="L145" s="10">
        <v>0</v>
      </c>
      <c r="M145" s="10">
        <v>-6.2300000000000003E-3</v>
      </c>
      <c r="N145" s="10">
        <v>-2.0768599999999998E-2</v>
      </c>
      <c r="O145" s="10">
        <v>-4.7750500000000003E-3</v>
      </c>
      <c r="P145" s="10">
        <v>-2.810251403493683E-2</v>
      </c>
      <c r="Q145" s="10">
        <v>-3.8510109988243398E-2</v>
      </c>
      <c r="R145" s="10">
        <v>-2.7865139999999997E-2</v>
      </c>
      <c r="S145" s="10">
        <v>-0.50547463999999998</v>
      </c>
      <c r="T145" s="10">
        <v>-1.1087687399999999</v>
      </c>
      <c r="U145" s="10">
        <v>-3.7298068930000001</v>
      </c>
      <c r="V145" s="10">
        <v>-0.19963958057880199</v>
      </c>
      <c r="W145" s="10">
        <v>-0.22776000000000002</v>
      </c>
      <c r="X145" s="10">
        <v>-4.9213564264288606E-2</v>
      </c>
      <c r="Y145" s="10">
        <v>7.5101630310655358E-3</v>
      </c>
      <c r="Z145" s="10">
        <v>-9.3690000000000006E-3</v>
      </c>
      <c r="AA145" s="10">
        <v>-2.7817800000000002E-4</v>
      </c>
      <c r="AB145" s="10">
        <v>-3.7500000000000001E-4</v>
      </c>
      <c r="AC145" s="10">
        <v>-2.095E-2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2"/>
      <c r="AO145" s="2"/>
      <c r="AP145" s="54">
        <v>0</v>
      </c>
      <c r="AQ145" s="48">
        <v>0</v>
      </c>
      <c r="AR145" s="2"/>
      <c r="AS145" s="2"/>
      <c r="AT145" s="48">
        <v>0</v>
      </c>
      <c r="AU145" s="48">
        <v>0</v>
      </c>
      <c r="AV145" s="48">
        <v>0</v>
      </c>
      <c r="AW145" s="2"/>
      <c r="AX145" s="2"/>
      <c r="AY145" s="56">
        <v>0</v>
      </c>
      <c r="AZ145" s="128">
        <v>0</v>
      </c>
      <c r="BA145" s="2"/>
      <c r="BB145" s="2"/>
      <c r="BC145" s="27">
        <v>0</v>
      </c>
      <c r="BD145" s="27">
        <v>0</v>
      </c>
      <c r="BE145" s="27">
        <v>0</v>
      </c>
      <c r="BF145" s="2"/>
      <c r="BG145" s="2"/>
      <c r="BH145" s="58">
        <v>0</v>
      </c>
      <c r="BI145" s="53">
        <v>0</v>
      </c>
      <c r="BJ145" s="2"/>
      <c r="BK145" s="2"/>
    </row>
    <row r="146" spans="1:64" ht="4.05" customHeight="1" x14ac:dyDescent="0.3">
      <c r="A146" s="1"/>
      <c r="B146" s="2"/>
      <c r="C146" s="2"/>
      <c r="D146" s="173"/>
      <c r="E146" s="1"/>
      <c r="F146" s="60"/>
      <c r="G146" s="1"/>
      <c r="H146" s="1"/>
      <c r="I146" s="1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2"/>
      <c r="AO146" s="2"/>
      <c r="AP146" s="54"/>
      <c r="AQ146" s="55"/>
      <c r="AR146" s="2"/>
      <c r="AS146" s="2"/>
      <c r="AT146" s="55"/>
      <c r="AU146" s="55"/>
      <c r="AV146" s="55"/>
      <c r="AW146" s="2"/>
      <c r="AX146" s="2"/>
      <c r="AY146" s="56"/>
      <c r="AZ146" s="57"/>
      <c r="BA146" s="2"/>
      <c r="BB146" s="2"/>
      <c r="BC146" s="27"/>
      <c r="BD146" s="27"/>
      <c r="BE146" s="27"/>
      <c r="BF146" s="2"/>
      <c r="BG146" s="2"/>
      <c r="BH146" s="58"/>
      <c r="BI146" s="59"/>
      <c r="BJ146" s="2"/>
      <c r="BK146" s="2"/>
    </row>
    <row r="147" spans="1:64" x14ac:dyDescent="0.3">
      <c r="A147" s="1"/>
      <c r="B147" s="2"/>
      <c r="C147" s="61" t="s">
        <v>22</v>
      </c>
      <c r="D147" s="61" t="s">
        <v>112</v>
      </c>
      <c r="E147" s="61"/>
      <c r="F147" s="61"/>
      <c r="G147" s="61"/>
      <c r="H147" s="61"/>
      <c r="I147" s="61"/>
      <c r="J147" s="200">
        <v>-2.6724910700141518</v>
      </c>
      <c r="K147" s="200">
        <v>-2.8562962090275206</v>
      </c>
      <c r="L147" s="200">
        <v>-2.2125799642318822</v>
      </c>
      <c r="M147" s="200">
        <v>-2.6827073452652583</v>
      </c>
      <c r="N147" s="200">
        <v>-2.5239898948300774</v>
      </c>
      <c r="O147" s="200">
        <v>-2.3792181397176226</v>
      </c>
      <c r="P147" s="200">
        <v>-2.4972944783384259</v>
      </c>
      <c r="Q147" s="200">
        <v>-2.4768997856611796</v>
      </c>
      <c r="R147" s="200">
        <v>-2.5863573946878105</v>
      </c>
      <c r="S147" s="200">
        <v>-2.9351354199999986</v>
      </c>
      <c r="T147" s="200">
        <v>-3.7568083699999995</v>
      </c>
      <c r="U147" s="200">
        <v>-5.4193579142341513</v>
      </c>
      <c r="V147" s="200">
        <v>-1.696889355680208</v>
      </c>
      <c r="W147" s="200">
        <v>-1.7804597147670995</v>
      </c>
      <c r="X147" s="200">
        <v>-1.2008945782971003</v>
      </c>
      <c r="Y147" s="200">
        <v>-1.4640579246412901</v>
      </c>
      <c r="Z147" s="200">
        <v>-1.5936173632924711</v>
      </c>
      <c r="AA147" s="200">
        <v>-1.6819014241702992</v>
      </c>
      <c r="AB147" s="200">
        <v>-1.1198667899999992</v>
      </c>
      <c r="AC147" s="200">
        <v>-0.77710681390589842</v>
      </c>
      <c r="AD147" s="200">
        <v>-1.0681986690233964</v>
      </c>
      <c r="AE147" s="200">
        <v>-0.81381605144345637</v>
      </c>
      <c r="AF147" s="200">
        <v>-1.2034423996093555</v>
      </c>
      <c r="AG147" s="200">
        <v>-1.0074992580513598</v>
      </c>
      <c r="AH147" s="200">
        <v>-1.2663672315405305</v>
      </c>
      <c r="AI147" s="200">
        <v>-1.094993307876563</v>
      </c>
      <c r="AJ147" s="200">
        <v>-0.92321591717640972</v>
      </c>
      <c r="AK147" s="200">
        <v>-1.2360020793175512</v>
      </c>
      <c r="AL147" s="200">
        <v>-1.0574223441034916</v>
      </c>
      <c r="AM147" s="200">
        <v>-1.2018825096917634</v>
      </c>
      <c r="AN147" s="2"/>
      <c r="AO147" s="2"/>
      <c r="AP147" s="65">
        <v>-0.14446016558827179</v>
      </c>
      <c r="AQ147" s="66">
        <v>-0.13661538967265596</v>
      </c>
      <c r="AR147" s="2"/>
      <c r="AS147" s="2"/>
      <c r="AT147" s="66">
        <v>-5.933330217606405E-2</v>
      </c>
      <c r="AU147" s="66">
        <v>-4.9473008086644614E-2</v>
      </c>
      <c r="AV147" s="66">
        <v>-5.7701899229397342E-2</v>
      </c>
      <c r="AW147" s="2"/>
      <c r="AX147" s="2"/>
      <c r="AY147" s="67">
        <v>-8.2288911427527284E-3</v>
      </c>
      <c r="AZ147" s="68">
        <v>-0.1663309238916916</v>
      </c>
      <c r="BA147" s="2"/>
      <c r="BB147" s="2"/>
      <c r="BC147" s="69">
        <v>-661.67134867106597</v>
      </c>
      <c r="BD147" s="69">
        <v>-561.26451385535654</v>
      </c>
      <c r="BE147" s="69">
        <v>-655.6914946490798</v>
      </c>
      <c r="BF147" s="2"/>
      <c r="BG147" s="2"/>
      <c r="BH147" s="70">
        <v>-94.42698079372326</v>
      </c>
      <c r="BI147" s="71">
        <v>-0.16823971311690308</v>
      </c>
      <c r="BJ147" s="2"/>
      <c r="BK147" s="2"/>
    </row>
    <row r="148" spans="1:64" x14ac:dyDescent="0.3">
      <c r="A148" s="1"/>
      <c r="B148" s="2"/>
      <c r="C148" s="2" t="s">
        <v>38</v>
      </c>
      <c r="D148" s="2" t="s">
        <v>113</v>
      </c>
      <c r="E148" s="2"/>
      <c r="F148" s="2"/>
      <c r="G148" s="2"/>
      <c r="H148" s="2"/>
      <c r="I148" s="2"/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3.648279E-4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2"/>
      <c r="AO148" s="2"/>
      <c r="AP148" s="54">
        <v>0</v>
      </c>
      <c r="AQ148" s="55">
        <v>0</v>
      </c>
      <c r="AR148" s="2"/>
      <c r="AS148" s="2"/>
      <c r="AT148" s="55">
        <v>0</v>
      </c>
      <c r="AU148" s="55">
        <v>0</v>
      </c>
      <c r="AV148" s="55">
        <v>0</v>
      </c>
      <c r="AW148" s="2"/>
      <c r="AX148" s="2"/>
      <c r="AY148" s="56">
        <v>0</v>
      </c>
      <c r="AZ148" s="57">
        <v>0</v>
      </c>
      <c r="BA148" s="2"/>
      <c r="BB148" s="2"/>
      <c r="BC148" s="27">
        <v>0</v>
      </c>
      <c r="BD148" s="27">
        <v>0</v>
      </c>
      <c r="BE148" s="27">
        <v>0</v>
      </c>
      <c r="BF148" s="2"/>
      <c r="BG148" s="2"/>
      <c r="BH148" s="58">
        <v>0</v>
      </c>
      <c r="BI148" s="59">
        <v>0</v>
      </c>
      <c r="BJ148" s="2"/>
      <c r="BK148" s="2"/>
    </row>
    <row r="149" spans="1:64" x14ac:dyDescent="0.3">
      <c r="A149" s="1"/>
      <c r="B149" s="2"/>
      <c r="C149" s="175" t="s">
        <v>22</v>
      </c>
      <c r="D149" s="122" t="s">
        <v>114</v>
      </c>
      <c r="E149" s="122"/>
      <c r="F149" s="122"/>
      <c r="G149" s="122"/>
      <c r="H149" s="122"/>
      <c r="I149" s="122"/>
      <c r="J149" s="129">
        <v>-2.6724910700141518</v>
      </c>
      <c r="K149" s="129">
        <v>-2.8562962090275206</v>
      </c>
      <c r="L149" s="129">
        <v>-2.2125799642318822</v>
      </c>
      <c r="M149" s="129">
        <v>-2.6827073452652583</v>
      </c>
      <c r="N149" s="129">
        <v>-2.5239898948300774</v>
      </c>
      <c r="O149" s="129">
        <v>-2.3792181397176226</v>
      </c>
      <c r="P149" s="129">
        <v>-2.4972944783384259</v>
      </c>
      <c r="Q149" s="129">
        <v>-2.4768997856611796</v>
      </c>
      <c r="R149" s="129">
        <v>-2.5863573946878105</v>
      </c>
      <c r="S149" s="129">
        <v>-2.9351354199999986</v>
      </c>
      <c r="T149" s="129">
        <v>-3.7568083699999995</v>
      </c>
      <c r="U149" s="129">
        <v>-5.4193579142341513</v>
      </c>
      <c r="V149" s="129">
        <v>-1.696889355680208</v>
      </c>
      <c r="W149" s="129">
        <v>-1.7804597147670995</v>
      </c>
      <c r="X149" s="129">
        <v>-1.2008945782971003</v>
      </c>
      <c r="Y149" s="129">
        <v>-1.4640579246412901</v>
      </c>
      <c r="Z149" s="129">
        <v>-1.5932525353924711</v>
      </c>
      <c r="AA149" s="129">
        <v>-1.6819014241702992</v>
      </c>
      <c r="AB149" s="129">
        <v>-1.1198667899999992</v>
      </c>
      <c r="AC149" s="129">
        <v>-0.77710681390589842</v>
      </c>
      <c r="AD149" s="129">
        <v>-1.0681986690233964</v>
      </c>
      <c r="AE149" s="129">
        <v>-0.81381605144345637</v>
      </c>
      <c r="AF149" s="129">
        <v>-1.2034423996093555</v>
      </c>
      <c r="AG149" s="129">
        <v>-1.0074992580513598</v>
      </c>
      <c r="AH149" s="129">
        <v>-1.2663672315405305</v>
      </c>
      <c r="AI149" s="129">
        <v>-1.094993307876563</v>
      </c>
      <c r="AJ149" s="129">
        <v>-0.92321591717640972</v>
      </c>
      <c r="AK149" s="129">
        <v>-1.2360020793175512</v>
      </c>
      <c r="AL149" s="129">
        <v>-1.0574223441034916</v>
      </c>
      <c r="AM149" s="129">
        <v>-1.2018825096917634</v>
      </c>
      <c r="AN149" s="2"/>
      <c r="AO149" s="2"/>
      <c r="AP149" s="179">
        <v>-0.14446016558827179</v>
      </c>
      <c r="AQ149" s="180">
        <v>-0.13661538967265596</v>
      </c>
      <c r="AR149" s="2"/>
      <c r="AS149" s="2"/>
      <c r="AT149" s="181">
        <v>-5.933330217606405E-2</v>
      </c>
      <c r="AU149" s="131">
        <v>-4.9473008086644614E-2</v>
      </c>
      <c r="AV149" s="180">
        <v>-5.7701899229397342E-2</v>
      </c>
      <c r="AW149" s="2"/>
      <c r="AX149" s="2"/>
      <c r="AY149" s="182">
        <v>-8.2288911427527284E-3</v>
      </c>
      <c r="AZ149" s="183">
        <v>-0.1663309238916916</v>
      </c>
      <c r="BA149" s="2"/>
      <c r="BB149" s="2"/>
      <c r="BC149" s="184">
        <v>-661.67134867106597</v>
      </c>
      <c r="BD149" s="134">
        <v>-561.26451385535654</v>
      </c>
      <c r="BE149" s="185">
        <v>-655.6914946490798</v>
      </c>
      <c r="BF149" s="2"/>
      <c r="BG149" s="2"/>
      <c r="BH149" s="186">
        <v>-94.42698079372326</v>
      </c>
      <c r="BI149" s="187">
        <v>-0.16823971311690308</v>
      </c>
      <c r="BJ149" s="2"/>
      <c r="BK149" s="2"/>
    </row>
    <row r="150" spans="1:64" x14ac:dyDescent="0.3">
      <c r="A150" s="1"/>
      <c r="B150" s="2"/>
      <c r="C150" s="176"/>
      <c r="D150" s="177" t="s">
        <v>115</v>
      </c>
      <c r="E150" s="178"/>
      <c r="F150" s="178"/>
      <c r="G150" s="178"/>
      <c r="H150" s="178"/>
      <c r="I150" s="178"/>
      <c r="J150" s="688">
        <v>-0.23560488371635155</v>
      </c>
      <c r="K150" s="688">
        <v>-0.32561335427985216</v>
      </c>
      <c r="L150" s="688">
        <v>-0.17138891757875382</v>
      </c>
      <c r="M150" s="688">
        <v>-0.21059531629202374</v>
      </c>
      <c r="N150" s="688">
        <v>-0.22533076525459242</v>
      </c>
      <c r="O150" s="688">
        <v>-0.21140370842392964</v>
      </c>
      <c r="P150" s="688">
        <v>-0.20882735677098874</v>
      </c>
      <c r="Q150" s="688">
        <v>-0.17995869145405644</v>
      </c>
      <c r="R150" s="688">
        <v>-0.19845682660407774</v>
      </c>
      <c r="S150" s="688">
        <v>-0.2068399966989154</v>
      </c>
      <c r="T150" s="688">
        <v>-0.22592555506383818</v>
      </c>
      <c r="U150" s="688">
        <v>-0.46452696183152109</v>
      </c>
      <c r="V150" s="688">
        <v>-0.16437143842275753</v>
      </c>
      <c r="W150" s="688">
        <v>-0.17986131841837541</v>
      </c>
      <c r="X150" s="688">
        <v>-9.5538936678872408E-2</v>
      </c>
      <c r="Y150" s="688">
        <v>-0.11448962323544494</v>
      </c>
      <c r="Z150" s="688">
        <v>-0.10967720281744844</v>
      </c>
      <c r="AA150" s="688">
        <v>-0.11188876689410343</v>
      </c>
      <c r="AB150" s="688">
        <v>-6.3742611810708352E-2</v>
      </c>
      <c r="AC150" s="688">
        <v>-4.2848139931511084E-2</v>
      </c>
      <c r="AD150" s="688">
        <v>-5.7565959102261172E-2</v>
      </c>
      <c r="AE150" s="688">
        <v>-3.8700485574538777E-2</v>
      </c>
      <c r="AF150" s="688">
        <v>-5.8643000770961268E-2</v>
      </c>
      <c r="AG150" s="688">
        <v>-4.5956511071641649E-2</v>
      </c>
      <c r="AH150" s="688">
        <v>-5.538965848669318E-2</v>
      </c>
      <c r="AI150" s="688">
        <v>-5.0157918378723597E-2</v>
      </c>
      <c r="AJ150" s="688">
        <v>-4.1642592856618268E-2</v>
      </c>
      <c r="AK150" s="688">
        <v>-5.933330217606405E-2</v>
      </c>
      <c r="AL150" s="688">
        <v>-4.9473008086644614E-2</v>
      </c>
      <c r="AM150" s="688">
        <v>-5.7701899229397342E-2</v>
      </c>
      <c r="AN150" s="2"/>
      <c r="AO150" s="2"/>
      <c r="AP150" s="188"/>
      <c r="AQ150" s="189"/>
      <c r="AR150" s="2"/>
      <c r="AS150" s="2"/>
      <c r="AT150" s="190"/>
      <c r="AU150" s="191"/>
      <c r="AV150" s="189"/>
      <c r="AW150" s="2"/>
      <c r="AX150" s="2"/>
      <c r="AY150" s="192"/>
      <c r="AZ150" s="193"/>
      <c r="BA150" s="2"/>
      <c r="BB150" s="2"/>
      <c r="BC150" s="194"/>
      <c r="BD150" s="195"/>
      <c r="BE150" s="196"/>
      <c r="BF150" s="2"/>
      <c r="BG150" s="2"/>
      <c r="BH150" s="197"/>
      <c r="BI150" s="198"/>
      <c r="BJ150" s="2"/>
      <c r="BK150" s="2"/>
    </row>
    <row r="151" spans="1:64" ht="4.0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2"/>
      <c r="AO151" s="2"/>
      <c r="AP151" s="54"/>
      <c r="AQ151" s="55"/>
      <c r="AR151" s="2"/>
      <c r="AS151" s="2"/>
      <c r="AT151" s="55"/>
      <c r="AU151" s="55"/>
      <c r="AV151" s="55"/>
      <c r="AW151" s="2"/>
      <c r="AX151" s="2"/>
      <c r="AY151" s="56"/>
      <c r="AZ151" s="57"/>
      <c r="BA151" s="2"/>
      <c r="BB151" s="2"/>
      <c r="BC151" s="27"/>
      <c r="BD151" s="27"/>
      <c r="BE151" s="27"/>
      <c r="BF151" s="2"/>
      <c r="BG151" s="2"/>
      <c r="BH151" s="58"/>
      <c r="BI151" s="59"/>
      <c r="BJ151" s="2"/>
      <c r="BK151" s="2"/>
    </row>
    <row r="152" spans="1:64" x14ac:dyDescent="0.3">
      <c r="A152" s="1"/>
      <c r="B152" s="2"/>
      <c r="C152" s="2" t="s">
        <v>110</v>
      </c>
      <c r="D152" s="2" t="s">
        <v>116</v>
      </c>
      <c r="E152" s="2"/>
      <c r="F152" s="2"/>
      <c r="G152" s="2"/>
      <c r="H152" s="2"/>
      <c r="I152" s="2"/>
      <c r="J152" s="40">
        <v>5.9076489382422812E-2</v>
      </c>
      <c r="K152" s="40">
        <v>8.5103777260983005E-2</v>
      </c>
      <c r="L152" s="40">
        <v>0.1114114277637521</v>
      </c>
      <c r="M152" s="40">
        <v>0.16253100873507745</v>
      </c>
      <c r="N152" s="40">
        <v>0.25585738284615722</v>
      </c>
      <c r="O152" s="40">
        <v>0.34191905803565559</v>
      </c>
      <c r="P152" s="40">
        <v>0.17206096311200628</v>
      </c>
      <c r="Q152" s="40">
        <v>0.27502208919640181</v>
      </c>
      <c r="R152" s="40">
        <v>0.35656649431172333</v>
      </c>
      <c r="S152" s="40">
        <v>1.8732300000000007E-2</v>
      </c>
      <c r="T152" s="40">
        <v>0.26661699000000005</v>
      </c>
      <c r="U152" s="40">
        <v>3.2987428308114981</v>
      </c>
      <c r="V152" s="40">
        <v>7.4233627369433536E-2</v>
      </c>
      <c r="W152" s="40">
        <v>0.12043885462022662</v>
      </c>
      <c r="X152" s="40">
        <v>4.7964896216214324E-2</v>
      </c>
      <c r="Y152" s="40">
        <v>0.10514484621621432</v>
      </c>
      <c r="Z152" s="40">
        <v>4.4888323473118164E-3</v>
      </c>
      <c r="AA152" s="40">
        <v>5.5995664414519586E-2</v>
      </c>
      <c r="AB152" s="40">
        <v>9.8031099999999968E-3</v>
      </c>
      <c r="AC152" s="40">
        <v>3.9394346679699987E-2</v>
      </c>
      <c r="AD152" s="40">
        <v>0.24716392999999998</v>
      </c>
      <c r="AE152" s="40">
        <v>9.9503700000000035E-3</v>
      </c>
      <c r="AF152" s="40">
        <v>0.182665513</v>
      </c>
      <c r="AG152" s="40">
        <v>9.3114510000000011E-2</v>
      </c>
      <c r="AH152" s="40">
        <v>-1.5906292444969994E-2</v>
      </c>
      <c r="AI152" s="40">
        <v>9.3688943884593007E-2</v>
      </c>
      <c r="AJ152" s="40">
        <v>0.19537154684899999</v>
      </c>
      <c r="AK152" s="40">
        <v>4.40500952881E-2</v>
      </c>
      <c r="AL152" s="40">
        <v>0.1540480316365824</v>
      </c>
      <c r="AM152" s="40">
        <v>0.1077139680078848</v>
      </c>
      <c r="AN152" s="2"/>
      <c r="AO152" s="2"/>
      <c r="AP152" s="54">
        <v>-4.6334063628697603E-2</v>
      </c>
      <c r="AQ152" s="55">
        <v>-0.30077673266222033</v>
      </c>
      <c r="AR152" s="2"/>
      <c r="AS152" s="2"/>
      <c r="AT152" s="55">
        <v>2.1145899819653632E-3</v>
      </c>
      <c r="AU152" s="55">
        <v>7.2073562256240974E-3</v>
      </c>
      <c r="AV152" s="55">
        <v>5.171304580498041E-3</v>
      </c>
      <c r="AW152" s="2"/>
      <c r="AX152" s="2"/>
      <c r="AY152" s="56">
        <v>-2.0360516451260564E-3</v>
      </c>
      <c r="AZ152" s="57">
        <v>-0.28249632478097075</v>
      </c>
      <c r="BA152" s="2"/>
      <c r="BB152" s="2"/>
      <c r="BC152" s="27">
        <v>23.581421460438975</v>
      </c>
      <c r="BD152" s="27">
        <v>81.766471144682797</v>
      </c>
      <c r="BE152" s="27">
        <v>58.763757778442333</v>
      </c>
      <c r="BF152" s="2"/>
      <c r="BG152" s="2"/>
      <c r="BH152" s="58">
        <v>-23.002713366240464</v>
      </c>
      <c r="BI152" s="59">
        <v>-0.2813220754695161</v>
      </c>
      <c r="BJ152" s="2"/>
      <c r="BK152" s="2"/>
    </row>
    <row r="153" spans="1:64" x14ac:dyDescent="0.3">
      <c r="A153" s="1"/>
      <c r="B153" s="2"/>
      <c r="C153" s="2"/>
      <c r="D153" s="2"/>
      <c r="E153" s="173" t="s">
        <v>117</v>
      </c>
      <c r="F153" s="2"/>
      <c r="G153" s="2"/>
      <c r="H153" s="2"/>
      <c r="I153" s="2"/>
      <c r="J153" s="10">
        <v>0.17099326993213437</v>
      </c>
      <c r="K153" s="10">
        <v>0.16391403958589332</v>
      </c>
      <c r="L153" s="10">
        <v>0.16283153715082516</v>
      </c>
      <c r="M153" s="10">
        <v>0.10333087185775533</v>
      </c>
      <c r="N153" s="10">
        <v>0.14159202298991583</v>
      </c>
      <c r="O153" s="10">
        <v>0.1408517526852473</v>
      </c>
      <c r="P153" s="10">
        <v>0.13847540376879136</v>
      </c>
      <c r="Q153" s="10">
        <v>0.12522811843434392</v>
      </c>
      <c r="R153" s="10">
        <v>0.2403861922989593</v>
      </c>
      <c r="S153" s="10">
        <v>0.12849560000000002</v>
      </c>
      <c r="T153" s="10">
        <v>0.56984761000000006</v>
      </c>
      <c r="U153" s="10">
        <v>3.4182135399999996</v>
      </c>
      <c r="V153" s="10">
        <v>8.3128634878523594E-2</v>
      </c>
      <c r="W153" s="10">
        <v>5.6621070000000003E-2</v>
      </c>
      <c r="X153" s="10">
        <v>5.2498999999999997E-2</v>
      </c>
      <c r="Y153" s="10">
        <v>5.2587499999999995E-2</v>
      </c>
      <c r="Z153" s="10">
        <v>7.0092359999999992E-2</v>
      </c>
      <c r="AA153" s="10">
        <v>5.5927810000000008E-2</v>
      </c>
      <c r="AB153" s="10">
        <v>4.9591949999999996E-2</v>
      </c>
      <c r="AC153" s="10">
        <v>4.9921080999999999E-2</v>
      </c>
      <c r="AD153" s="10">
        <v>5.0934300000000002E-2</v>
      </c>
      <c r="AE153" s="10">
        <v>5.9119409999999997E-2</v>
      </c>
      <c r="AF153" s="10">
        <v>5.9278189999999994E-2</v>
      </c>
      <c r="AG153" s="10">
        <v>5.8228269999999999E-2</v>
      </c>
      <c r="AH153" s="10">
        <v>5.5523100000000006E-2</v>
      </c>
      <c r="AI153" s="10">
        <v>5.5892999999999998E-2</v>
      </c>
      <c r="AJ153" s="10">
        <v>5.65272E-2</v>
      </c>
      <c r="AK153" s="10">
        <v>5.5637310000000002E-2</v>
      </c>
      <c r="AL153" s="10">
        <v>5.6870369999999996E-2</v>
      </c>
      <c r="AM153" s="10">
        <v>5.6244590009999998E-2</v>
      </c>
      <c r="AN153" s="2"/>
      <c r="AO153" s="2"/>
      <c r="AP153" s="54">
        <v>-6.2577998999999856E-4</v>
      </c>
      <c r="AQ153" s="55">
        <v>-1.1003620866190928E-2</v>
      </c>
      <c r="AR153" s="2"/>
      <c r="AS153" s="2"/>
      <c r="AT153" s="55">
        <v>2.670825059061431E-3</v>
      </c>
      <c r="AU153" s="55">
        <v>2.6607611335145998E-3</v>
      </c>
      <c r="AV153" s="55">
        <v>2.7002803009323379E-3</v>
      </c>
      <c r="AW153" s="2"/>
      <c r="AX153" s="2"/>
      <c r="AY153" s="56">
        <v>3.9519167417738105E-5</v>
      </c>
      <c r="AZ153" s="57">
        <v>1.4852579932846971E-2</v>
      </c>
      <c r="BA153" s="2"/>
      <c r="BB153" s="2"/>
      <c r="BC153" s="27">
        <v>29.784427194860815</v>
      </c>
      <c r="BD153" s="27">
        <v>30.185971337579616</v>
      </c>
      <c r="BE153" s="27">
        <v>30.684446268412437</v>
      </c>
      <c r="BF153" s="2"/>
      <c r="BG153" s="2"/>
      <c r="BH153" s="58">
        <v>0.49847493083282046</v>
      </c>
      <c r="BI153" s="59">
        <v>1.6513463332294722E-2</v>
      </c>
      <c r="BJ153" s="2"/>
      <c r="BK153" s="2"/>
    </row>
    <row r="154" spans="1:64" x14ac:dyDescent="0.3">
      <c r="A154" s="1"/>
      <c r="B154" s="2"/>
      <c r="C154" s="2"/>
      <c r="D154" s="2"/>
      <c r="E154" s="173" t="s">
        <v>58</v>
      </c>
      <c r="F154" s="2"/>
      <c r="G154" s="2"/>
      <c r="H154" s="2"/>
      <c r="I154" s="2"/>
      <c r="J154" s="10">
        <v>-8.5204780549711562E-2</v>
      </c>
      <c r="K154" s="10">
        <v>-4.8801232324910307E-2</v>
      </c>
      <c r="L154" s="10">
        <v>2.9579558564683729E-2</v>
      </c>
      <c r="M154" s="10">
        <v>7.5236254389580232E-2</v>
      </c>
      <c r="N154" s="10">
        <v>-1.4086717374344086E-2</v>
      </c>
      <c r="O154" s="10">
        <v>-6.6136169685614893E-2</v>
      </c>
      <c r="P154" s="10">
        <v>5.6204810811020585E-2</v>
      </c>
      <c r="Q154" s="10">
        <v>9.2225978153393923E-2</v>
      </c>
      <c r="R154" s="10">
        <v>0.12435972937471172</v>
      </c>
      <c r="S154" s="10">
        <v>-2.6850360000000004E-2</v>
      </c>
      <c r="T154" s="10">
        <v>-0.34356991999999997</v>
      </c>
      <c r="U154" s="10">
        <v>-0.15856525837397062</v>
      </c>
      <c r="V154" s="10">
        <v>3.9031000000000003E-2</v>
      </c>
      <c r="W154" s="10">
        <v>2.47E-3</v>
      </c>
      <c r="X154" s="10">
        <v>-2.1486000000000002E-2</v>
      </c>
      <c r="Y154" s="10">
        <v>1.9623910000000001E-2</v>
      </c>
      <c r="Z154" s="10">
        <v>-3.5880079999999995E-2</v>
      </c>
      <c r="AA154" s="10">
        <v>-5.0268999999999999E-3</v>
      </c>
      <c r="AB154" s="10">
        <v>-6.06706E-3</v>
      </c>
      <c r="AC154" s="10">
        <v>1.7643433E-2</v>
      </c>
      <c r="AD154" s="10">
        <v>1.04473E-2</v>
      </c>
      <c r="AE154" s="10">
        <v>2.8808030000000002E-2</v>
      </c>
      <c r="AF154" s="10">
        <v>1.7075688000000002E-2</v>
      </c>
      <c r="AG154" s="10">
        <v>-2.0816899999999999E-2</v>
      </c>
      <c r="AH154" s="10">
        <v>-2.43021E-2</v>
      </c>
      <c r="AI154" s="10">
        <v>6.1545099999999998E-2</v>
      </c>
      <c r="AJ154" s="10">
        <v>-1.39364E-2</v>
      </c>
      <c r="AK154" s="10">
        <v>2.8920323940000003E-3</v>
      </c>
      <c r="AL154" s="10">
        <v>-1.3522340000000001E-2</v>
      </c>
      <c r="AM154" s="10">
        <v>-6.4322900000000002E-3</v>
      </c>
      <c r="AN154" s="2"/>
      <c r="AO154" s="2"/>
      <c r="AP154" s="54">
        <v>7.0900500000000005E-3</v>
      </c>
      <c r="AQ154" s="55">
        <v>0.52432123434257683</v>
      </c>
      <c r="AR154" s="2"/>
      <c r="AS154" s="2"/>
      <c r="AT154" s="55">
        <v>1.3882972756074335E-4</v>
      </c>
      <c r="AU154" s="55">
        <v>-6.3266190647554813E-4</v>
      </c>
      <c r="AV154" s="55">
        <v>-3.0881167368801074E-4</v>
      </c>
      <c r="AW154" s="2"/>
      <c r="AX154" s="2"/>
      <c r="AY154" s="56">
        <v>3.2385023278753739E-4</v>
      </c>
      <c r="AZ154" s="57">
        <v>0.51188514666807106</v>
      </c>
      <c r="BA154" s="2"/>
      <c r="BB154" s="2"/>
      <c r="BC154" s="27">
        <v>1.5481972130620987</v>
      </c>
      <c r="BD154" s="27">
        <v>-7.1774628450106164</v>
      </c>
      <c r="BE154" s="27">
        <v>-3.5091598472449537</v>
      </c>
      <c r="BF154" s="2"/>
      <c r="BG154" s="2"/>
      <c r="BH154" s="58">
        <v>3.6683029977656627</v>
      </c>
      <c r="BI154" s="59">
        <v>0.51108630960251755</v>
      </c>
      <c r="BJ154" s="2"/>
      <c r="BK154" s="2"/>
    </row>
    <row r="155" spans="1:64" x14ac:dyDescent="0.3">
      <c r="A155" s="1"/>
      <c r="B155" s="2"/>
      <c r="C155" s="2"/>
      <c r="D155" s="2"/>
      <c r="E155" s="173" t="s">
        <v>118</v>
      </c>
      <c r="F155" s="2"/>
      <c r="G155" s="2"/>
      <c r="H155" s="2"/>
      <c r="I155" s="2"/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2"/>
      <c r="AO155" s="2"/>
      <c r="AP155" s="54">
        <v>0</v>
      </c>
      <c r="AQ155" s="55">
        <v>0</v>
      </c>
      <c r="AR155" s="2"/>
      <c r="AS155" s="2"/>
      <c r="AT155" s="55">
        <v>0</v>
      </c>
      <c r="AU155" s="55">
        <v>0</v>
      </c>
      <c r="AV155" s="55">
        <v>0</v>
      </c>
      <c r="AW155" s="2"/>
      <c r="AX155" s="2"/>
      <c r="AY155" s="56">
        <v>0</v>
      </c>
      <c r="AZ155" s="57">
        <v>0</v>
      </c>
      <c r="BA155" s="2"/>
      <c r="BB155" s="2"/>
      <c r="BC155" s="27">
        <v>0</v>
      </c>
      <c r="BD155" s="27">
        <v>0</v>
      </c>
      <c r="BE155" s="27">
        <v>0</v>
      </c>
      <c r="BF155" s="2"/>
      <c r="BG155" s="2"/>
      <c r="BH155" s="58">
        <v>0</v>
      </c>
      <c r="BI155" s="59">
        <v>0</v>
      </c>
      <c r="BJ155" s="2"/>
      <c r="BK155" s="2"/>
    </row>
    <row r="156" spans="1:64" x14ac:dyDescent="0.3">
      <c r="A156" s="1"/>
      <c r="B156" s="2"/>
      <c r="C156" s="2"/>
      <c r="D156" s="2"/>
      <c r="E156" s="173" t="s">
        <v>119</v>
      </c>
      <c r="F156" s="2"/>
      <c r="G156" s="2"/>
      <c r="H156" s="2"/>
      <c r="I156" s="2"/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2"/>
      <c r="AO156" s="2"/>
      <c r="AP156" s="54">
        <v>0</v>
      </c>
      <c r="AQ156" s="55">
        <v>0</v>
      </c>
      <c r="AR156" s="2"/>
      <c r="AS156" s="2"/>
      <c r="AT156" s="55">
        <v>0</v>
      </c>
      <c r="AU156" s="55">
        <v>0</v>
      </c>
      <c r="AV156" s="55">
        <v>0</v>
      </c>
      <c r="AW156" s="2"/>
      <c r="AX156" s="2"/>
      <c r="AY156" s="56">
        <v>0</v>
      </c>
      <c r="AZ156" s="57">
        <v>0</v>
      </c>
      <c r="BA156" s="2"/>
      <c r="BB156" s="2"/>
      <c r="BC156" s="27">
        <v>0</v>
      </c>
      <c r="BD156" s="27">
        <v>0</v>
      </c>
      <c r="BE156" s="27">
        <v>0</v>
      </c>
      <c r="BF156" s="2"/>
      <c r="BG156" s="2"/>
      <c r="BH156" s="58">
        <v>0</v>
      </c>
      <c r="BI156" s="59">
        <v>0</v>
      </c>
      <c r="BJ156" s="2"/>
      <c r="BK156" s="2"/>
    </row>
    <row r="157" spans="1:64" x14ac:dyDescent="0.3">
      <c r="A157" s="1"/>
      <c r="B157" s="2"/>
      <c r="C157" s="2"/>
      <c r="D157" s="2"/>
      <c r="E157" s="173" t="s">
        <v>120</v>
      </c>
      <c r="F157" s="2"/>
      <c r="G157" s="2"/>
      <c r="H157" s="2"/>
      <c r="I157" s="2"/>
      <c r="J157" s="10">
        <v>0</v>
      </c>
      <c r="K157" s="10">
        <v>0</v>
      </c>
      <c r="L157" s="10">
        <v>0</v>
      </c>
      <c r="M157" s="10">
        <v>0</v>
      </c>
      <c r="N157" s="10">
        <v>4.6240000000000003E-2</v>
      </c>
      <c r="O157" s="10">
        <v>2.0618999999999998E-2</v>
      </c>
      <c r="P157" s="10">
        <v>2.5399999999999999E-2</v>
      </c>
      <c r="Q157" s="10">
        <v>1.8436000000000001E-2</v>
      </c>
      <c r="R157" s="10">
        <v>8.7799999999999996E-3</v>
      </c>
      <c r="S157" s="10">
        <v>1.0092E-2</v>
      </c>
      <c r="T157" s="10">
        <v>1.1896E-2</v>
      </c>
      <c r="U157" s="10">
        <v>3.7250848670000003E-2</v>
      </c>
      <c r="V157" s="10">
        <v>1.4593E-2</v>
      </c>
      <c r="W157" s="10">
        <v>3.1848000000000001E-2</v>
      </c>
      <c r="X157" s="10">
        <v>2.7876999999999999E-2</v>
      </c>
      <c r="Y157" s="10">
        <v>3.329E-2</v>
      </c>
      <c r="Z157" s="10">
        <v>4.4581508499999999E-2</v>
      </c>
      <c r="AA157" s="10">
        <v>1.4244E-2</v>
      </c>
      <c r="AB157" s="10">
        <v>1.4082700000000001E-3</v>
      </c>
      <c r="AC157" s="10">
        <v>-5.5999999999999999E-3</v>
      </c>
      <c r="AD157" s="10">
        <v>2.8859099999999999E-2</v>
      </c>
      <c r="AE157" s="10">
        <v>-0.12099206</v>
      </c>
      <c r="AF157" s="10">
        <v>4.4508430000000002E-2</v>
      </c>
      <c r="AG157" s="10">
        <v>2.411462E-2</v>
      </c>
      <c r="AH157" s="10">
        <v>-1.0383099999999999E-2</v>
      </c>
      <c r="AI157" s="10">
        <v>3.5966000000000001E-3</v>
      </c>
      <c r="AJ157" s="10">
        <v>-1.7124299999999999E-2</v>
      </c>
      <c r="AK157" s="10">
        <v>-3.6904810000000003E-2</v>
      </c>
      <c r="AL157" s="10">
        <v>6.7918640000000002E-2</v>
      </c>
      <c r="AM157" s="10">
        <v>8.3986700000000004E-3</v>
      </c>
      <c r="AN157" s="2"/>
      <c r="AO157" s="2"/>
      <c r="AP157" s="54">
        <v>-5.9519970000000005E-2</v>
      </c>
      <c r="AQ157" s="55">
        <v>-0.87634219413109571</v>
      </c>
      <c r="AR157" s="2"/>
      <c r="AS157" s="2"/>
      <c r="AT157" s="55">
        <v>-1.771586213422268E-3</v>
      </c>
      <c r="AU157" s="55">
        <v>3.1776701567647627E-3</v>
      </c>
      <c r="AV157" s="55">
        <v>4.032167920683435E-4</v>
      </c>
      <c r="AW157" s="2"/>
      <c r="AX157" s="2"/>
      <c r="AY157" s="56">
        <v>-2.7744533646964194E-3</v>
      </c>
      <c r="AZ157" s="57">
        <v>-0.87310929952564209</v>
      </c>
      <c r="BA157" s="2"/>
      <c r="BB157" s="2"/>
      <c r="BC157" s="27">
        <v>-19.756322269807281</v>
      </c>
      <c r="BD157" s="27">
        <v>36.050233545647558</v>
      </c>
      <c r="BE157" s="27">
        <v>4.581925804691763</v>
      </c>
      <c r="BF157" s="2"/>
      <c r="BG157" s="2"/>
      <c r="BH157" s="58">
        <v>-31.468307740955794</v>
      </c>
      <c r="BI157" s="59">
        <v>-0.87290163324767278</v>
      </c>
      <c r="BJ157" s="2"/>
      <c r="BK157" s="2"/>
    </row>
    <row r="158" spans="1:64" x14ac:dyDescent="0.3">
      <c r="A158" s="1"/>
      <c r="B158" s="2"/>
      <c r="C158" s="2"/>
      <c r="D158" s="2"/>
      <c r="E158" s="173" t="s">
        <v>121</v>
      </c>
      <c r="F158" s="2"/>
      <c r="G158" s="2"/>
      <c r="H158" s="2"/>
      <c r="I158" s="2"/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2"/>
      <c r="AO158" s="2"/>
      <c r="AP158" s="54">
        <v>0</v>
      </c>
      <c r="AQ158" s="55">
        <v>0</v>
      </c>
      <c r="AR158" s="2"/>
      <c r="AS158" s="2"/>
      <c r="AT158" s="55">
        <v>0</v>
      </c>
      <c r="AU158" s="55">
        <v>0</v>
      </c>
      <c r="AV158" s="55">
        <v>0</v>
      </c>
      <c r="AW158" s="2"/>
      <c r="AX158" s="2"/>
      <c r="AY158" s="56">
        <v>0</v>
      </c>
      <c r="AZ158" s="57">
        <v>0</v>
      </c>
      <c r="BA158" s="2"/>
      <c r="BB158" s="2"/>
      <c r="BC158" s="27">
        <v>0</v>
      </c>
      <c r="BD158" s="27">
        <v>0</v>
      </c>
      <c r="BE158" s="27">
        <v>0</v>
      </c>
      <c r="BF158" s="2"/>
      <c r="BG158" s="2"/>
      <c r="BH158" s="58">
        <v>0</v>
      </c>
      <c r="BI158" s="59">
        <v>0</v>
      </c>
      <c r="BJ158" s="2"/>
      <c r="BK158" s="2"/>
    </row>
    <row r="159" spans="1:64" x14ac:dyDescent="0.3">
      <c r="A159" s="1"/>
      <c r="B159" s="2"/>
      <c r="C159" s="2"/>
      <c r="D159" s="2"/>
      <c r="E159" s="173" t="s">
        <v>122</v>
      </c>
      <c r="F159" s="2"/>
      <c r="G159" s="2"/>
      <c r="H159" s="2"/>
      <c r="I159" s="2"/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2"/>
      <c r="AO159" s="2"/>
      <c r="AP159" s="54">
        <v>0</v>
      </c>
      <c r="AQ159" s="55">
        <v>0</v>
      </c>
      <c r="AR159" s="2"/>
      <c r="AS159" s="2"/>
      <c r="AT159" s="55">
        <v>0</v>
      </c>
      <c r="AU159" s="55">
        <v>0</v>
      </c>
      <c r="AV159" s="55">
        <v>0</v>
      </c>
      <c r="AW159" s="2"/>
      <c r="AX159" s="2"/>
      <c r="AY159" s="56">
        <v>0</v>
      </c>
      <c r="AZ159" s="57">
        <v>0</v>
      </c>
      <c r="BA159" s="2"/>
      <c r="BB159" s="2"/>
      <c r="BC159" s="27">
        <v>0</v>
      </c>
      <c r="BD159" s="27">
        <v>0</v>
      </c>
      <c r="BE159" s="27">
        <v>0</v>
      </c>
      <c r="BF159" s="2"/>
      <c r="BG159" s="2"/>
      <c r="BH159" s="58">
        <v>0</v>
      </c>
      <c r="BI159" s="59">
        <v>0</v>
      </c>
      <c r="BJ159" s="2"/>
      <c r="BK159" s="2"/>
    </row>
    <row r="160" spans="1:64" x14ac:dyDescent="0.3">
      <c r="A160" s="1"/>
      <c r="B160" s="2"/>
      <c r="C160" s="2"/>
      <c r="D160" s="2"/>
      <c r="E160" s="2" t="s">
        <v>146</v>
      </c>
      <c r="F160" s="2"/>
      <c r="G160" s="2"/>
      <c r="H160" s="2"/>
      <c r="I160" s="2"/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/>
      <c r="AO160" s="2"/>
      <c r="AP160" s="2"/>
      <c r="AQ160" s="54"/>
      <c r="AR160" s="55"/>
      <c r="AS160" s="2"/>
      <c r="AT160" s="2"/>
      <c r="AU160" s="55"/>
      <c r="AV160" s="55"/>
      <c r="AW160" s="55"/>
      <c r="AX160" s="2"/>
      <c r="AY160" s="2"/>
      <c r="AZ160" s="56"/>
      <c r="BA160" s="57"/>
      <c r="BB160" s="2"/>
      <c r="BC160" s="2"/>
      <c r="BD160" s="27"/>
      <c r="BE160" s="27"/>
      <c r="BF160" s="27"/>
      <c r="BG160" s="2"/>
      <c r="BH160" s="2"/>
      <c r="BI160" s="58"/>
      <c r="BJ160" s="59"/>
      <c r="BK160" s="2"/>
      <c r="BL160" s="2"/>
    </row>
    <row r="161" spans="1:63" x14ac:dyDescent="0.3">
      <c r="A161" s="1"/>
      <c r="B161" s="2"/>
      <c r="C161" s="2"/>
      <c r="D161" s="173"/>
      <c r="E161" s="2" t="s">
        <v>123</v>
      </c>
      <c r="F161" s="2"/>
      <c r="G161" s="2"/>
      <c r="H161" s="60"/>
      <c r="I161" s="60"/>
      <c r="J161" s="10">
        <v>0</v>
      </c>
      <c r="K161" s="10">
        <v>-8.5800300000000006E-3</v>
      </c>
      <c r="L161" s="10">
        <v>-5.5989667951756777E-2</v>
      </c>
      <c r="M161" s="10">
        <v>-1.8511751225811293E-4</v>
      </c>
      <c r="N161" s="10">
        <v>-0.11252199474960817</v>
      </c>
      <c r="O161" s="10">
        <v>0.15472410222577831</v>
      </c>
      <c r="P161" s="10">
        <v>-3.0647621467805676E-2</v>
      </c>
      <c r="Q161" s="10">
        <v>4.8566912608663956E-2</v>
      </c>
      <c r="R161" s="10">
        <v>-2.4895073619477029E-3</v>
      </c>
      <c r="S161" s="10">
        <v>5.3119219999999995E-2</v>
      </c>
      <c r="T161" s="10">
        <v>1.0642720000000001E-2</v>
      </c>
      <c r="U161" s="10">
        <v>1.8459889415469097E-2</v>
      </c>
      <c r="V161" s="10">
        <v>-1.8136007509090071E-2</v>
      </c>
      <c r="W161" s="10">
        <v>7.3412784620226601E-2</v>
      </c>
      <c r="X161" s="10">
        <v>3.4128962162143194E-3</v>
      </c>
      <c r="Y161" s="10">
        <v>1.283365621621432E-2</v>
      </c>
      <c r="Z161" s="10">
        <v>5.0963924731182823E-4</v>
      </c>
      <c r="AA161" s="10">
        <v>1.7579754414519595E-2</v>
      </c>
      <c r="AB161" s="10">
        <v>8.8000000000000057E-4</v>
      </c>
      <c r="AC161" s="10">
        <v>2.3279832679700001E-2</v>
      </c>
      <c r="AD161" s="10">
        <v>2.3543999999999999E-2</v>
      </c>
      <c r="AE161" s="10">
        <v>2.4950000000000003E-2</v>
      </c>
      <c r="AF161" s="10">
        <v>-7.9939999999999994E-3</v>
      </c>
      <c r="AG161" s="10">
        <v>9.946E-3</v>
      </c>
      <c r="AH161" s="10">
        <v>1.9260707555030003E-2</v>
      </c>
      <c r="AI161" s="10">
        <v>1.4859143884593E-2</v>
      </c>
      <c r="AJ161" s="10">
        <v>-8.8382531510000015E-3</v>
      </c>
      <c r="AK161" s="10">
        <v>-1.0380270605900001E-2</v>
      </c>
      <c r="AL161" s="10">
        <v>2.5708416365823996E-3</v>
      </c>
      <c r="AM161" s="10">
        <v>-3.7456513021152001E-3</v>
      </c>
      <c r="AN161" s="2"/>
      <c r="AO161" s="2"/>
      <c r="AP161" s="54">
        <v>-6.3164929386975996E-3</v>
      </c>
      <c r="AQ161" s="55">
        <v>-2.4569747310824472</v>
      </c>
      <c r="AR161" s="2"/>
      <c r="AS161" s="2"/>
      <c r="AT161" s="55">
        <v>-4.9829667994510344E-4</v>
      </c>
      <c r="AU161" s="55">
        <v>1.2028048185794315E-4</v>
      </c>
      <c r="AV161" s="55">
        <v>-1.7982722291094954E-4</v>
      </c>
      <c r="AW161" s="2"/>
      <c r="AX161" s="2"/>
      <c r="AY161" s="56">
        <v>-3.0010770476889269E-4</v>
      </c>
      <c r="AZ161" s="57">
        <v>-2.4950657008785004</v>
      </c>
      <c r="BA161" s="2"/>
      <c r="BB161" s="2"/>
      <c r="BC161" s="27">
        <v>-5.5568900459850115</v>
      </c>
      <c r="BD161" s="27">
        <v>1.3645656245129509</v>
      </c>
      <c r="BE161" s="27">
        <v>-2.0434540655292963</v>
      </c>
      <c r="BF161" s="2"/>
      <c r="BG161" s="2"/>
      <c r="BH161" s="58">
        <v>-3.4080196900422473</v>
      </c>
      <c r="BI161" s="59">
        <v>-2.4975124895577361</v>
      </c>
      <c r="BJ161" s="2"/>
      <c r="BK161" s="2"/>
    </row>
    <row r="162" spans="1:63" x14ac:dyDescent="0.3">
      <c r="A162" s="1"/>
      <c r="B162" s="2"/>
      <c r="C162" s="2"/>
      <c r="D162" s="2"/>
      <c r="E162" s="173" t="s">
        <v>124</v>
      </c>
      <c r="F162" s="2"/>
      <c r="G162" s="2"/>
      <c r="H162" s="2"/>
      <c r="I162" s="2"/>
      <c r="J162" s="10">
        <v>-2.6712E-2</v>
      </c>
      <c r="K162" s="10">
        <v>-2.1429E-2</v>
      </c>
      <c r="L162" s="10">
        <v>-2.5010000000000001E-2</v>
      </c>
      <c r="M162" s="10">
        <v>-1.5851000000000001E-2</v>
      </c>
      <c r="N162" s="10">
        <v>0.19463407198019367</v>
      </c>
      <c r="O162" s="10">
        <v>9.1860372810244811E-2</v>
      </c>
      <c r="P162" s="10">
        <v>-1.7371629999999999E-2</v>
      </c>
      <c r="Q162" s="10">
        <v>-9.4349200000000012E-3</v>
      </c>
      <c r="R162" s="10">
        <v>-1.4469920000000001E-2</v>
      </c>
      <c r="S162" s="10">
        <v>-0.14612416</v>
      </c>
      <c r="T162" s="10">
        <v>1.780058E-2</v>
      </c>
      <c r="U162" s="10">
        <v>-1.6616188899999999E-2</v>
      </c>
      <c r="V162" s="10">
        <v>-4.4382999999999999E-2</v>
      </c>
      <c r="W162" s="10">
        <v>-4.3912999999999994E-2</v>
      </c>
      <c r="X162" s="10">
        <v>-1.4337999999999998E-2</v>
      </c>
      <c r="Y162" s="10">
        <v>-1.3190220000000001E-2</v>
      </c>
      <c r="Z162" s="10">
        <v>-7.4814595400000003E-2</v>
      </c>
      <c r="AA162" s="10">
        <v>-2.6728999999999999E-2</v>
      </c>
      <c r="AB162" s="10">
        <v>-3.6010050000000002E-2</v>
      </c>
      <c r="AC162" s="10">
        <v>-4.5850000000000002E-2</v>
      </c>
      <c r="AD162" s="10">
        <v>0.13337922999999999</v>
      </c>
      <c r="AE162" s="10">
        <v>1.8064990000000003E-2</v>
      </c>
      <c r="AF162" s="10">
        <v>6.9797205000000001E-2</v>
      </c>
      <c r="AG162" s="10">
        <v>2.1642520000000005E-2</v>
      </c>
      <c r="AH162" s="10">
        <v>-5.6004900000000003E-2</v>
      </c>
      <c r="AI162" s="10">
        <v>-4.2204899999999997E-2</v>
      </c>
      <c r="AJ162" s="10">
        <v>0.17874329999999999</v>
      </c>
      <c r="AK162" s="10">
        <v>3.2805833499999999E-2</v>
      </c>
      <c r="AL162" s="10">
        <v>4.021052E-2</v>
      </c>
      <c r="AM162" s="10">
        <v>5.3248649299999999E-2</v>
      </c>
      <c r="AN162" s="2"/>
      <c r="AO162" s="2"/>
      <c r="AP162" s="54">
        <v>1.30381293E-2</v>
      </c>
      <c r="AQ162" s="55">
        <v>0.32424672200210292</v>
      </c>
      <c r="AR162" s="2"/>
      <c r="AS162" s="2"/>
      <c r="AT162" s="55">
        <v>1.5748180887105606E-3</v>
      </c>
      <c r="AU162" s="55">
        <v>1.8813063599623404E-3</v>
      </c>
      <c r="AV162" s="55">
        <v>2.5564463840963203E-3</v>
      </c>
      <c r="AW162" s="2"/>
      <c r="AX162" s="2"/>
      <c r="AY162" s="56">
        <v>6.7514002413397983E-4</v>
      </c>
      <c r="AZ162" s="57">
        <v>0.35886766690540217</v>
      </c>
      <c r="BA162" s="2"/>
      <c r="BB162" s="2"/>
      <c r="BC162" s="27">
        <v>17.562009368308349</v>
      </c>
      <c r="BD162" s="27">
        <v>21.34316348195329</v>
      </c>
      <c r="BE162" s="27">
        <v>29.049999618112384</v>
      </c>
      <c r="BF162" s="2"/>
      <c r="BG162" s="2"/>
      <c r="BH162" s="58">
        <v>7.7068361361590938</v>
      </c>
      <c r="BI162" s="59">
        <v>0.36109155714782432</v>
      </c>
      <c r="BJ162" s="2"/>
      <c r="BK162" s="2"/>
    </row>
    <row r="163" spans="1:63" ht="4.05" customHeight="1" x14ac:dyDescent="0.3">
      <c r="A163" s="1"/>
      <c r="B163" s="2"/>
      <c r="C163" s="2"/>
      <c r="D163" s="2"/>
      <c r="E163" s="60"/>
      <c r="F163" s="2"/>
      <c r="G163" s="2"/>
      <c r="H163" s="2"/>
      <c r="I163" s="2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2"/>
      <c r="AO163" s="2"/>
      <c r="AP163" s="54"/>
      <c r="AQ163" s="55"/>
      <c r="AR163" s="2"/>
      <c r="AS163" s="2"/>
      <c r="AT163" s="55"/>
      <c r="AU163" s="55"/>
      <c r="AV163" s="55"/>
      <c r="AW163" s="2"/>
      <c r="AX163" s="2"/>
      <c r="AY163" s="56"/>
      <c r="AZ163" s="57"/>
      <c r="BA163" s="2"/>
      <c r="BB163" s="2"/>
      <c r="BC163" s="27"/>
      <c r="BD163" s="27"/>
      <c r="BE163" s="27"/>
      <c r="BF163" s="2"/>
      <c r="BG163" s="2"/>
      <c r="BH163" s="58"/>
      <c r="BI163" s="59"/>
      <c r="BJ163" s="2"/>
      <c r="BK163" s="2"/>
    </row>
    <row r="164" spans="1:63" x14ac:dyDescent="0.3">
      <c r="A164" s="1"/>
      <c r="B164" s="2"/>
      <c r="C164" s="201" t="s">
        <v>22</v>
      </c>
      <c r="D164" s="202" t="s">
        <v>125</v>
      </c>
      <c r="E164" s="202"/>
      <c r="F164" s="202"/>
      <c r="G164" s="202"/>
      <c r="H164" s="202"/>
      <c r="I164" s="202"/>
      <c r="J164" s="203">
        <v>-2.613414580631729</v>
      </c>
      <c r="K164" s="203">
        <v>-2.7711924317665377</v>
      </c>
      <c r="L164" s="203">
        <v>-2.1011685364681303</v>
      </c>
      <c r="M164" s="203">
        <v>-2.5201763365301808</v>
      </c>
      <c r="N164" s="203">
        <v>-2.2681325119839202</v>
      </c>
      <c r="O164" s="203">
        <v>-2.0372990816819669</v>
      </c>
      <c r="P164" s="203">
        <v>-2.3252335152264196</v>
      </c>
      <c r="Q164" s="203">
        <v>-2.2018776964647779</v>
      </c>
      <c r="R164" s="203">
        <v>-2.229790900376087</v>
      </c>
      <c r="S164" s="203">
        <v>-2.9164031199999987</v>
      </c>
      <c r="T164" s="203">
        <v>-3.4901913799999993</v>
      </c>
      <c r="U164" s="203">
        <v>-2.1206150834226531</v>
      </c>
      <c r="V164" s="203">
        <v>-1.6226557283107745</v>
      </c>
      <c r="W164" s="203">
        <v>-1.6600208601468729</v>
      </c>
      <c r="X164" s="203">
        <v>-1.1529296820808861</v>
      </c>
      <c r="Y164" s="203">
        <v>-1.3589130784250758</v>
      </c>
      <c r="Z164" s="203">
        <v>-1.5887637030451593</v>
      </c>
      <c r="AA164" s="203">
        <v>-1.6259057597557796</v>
      </c>
      <c r="AB164" s="203">
        <v>-1.1100636799999992</v>
      </c>
      <c r="AC164" s="203">
        <v>-0.73771246722619843</v>
      </c>
      <c r="AD164" s="203">
        <v>-0.82103473902339652</v>
      </c>
      <c r="AE164" s="203">
        <v>-0.80386568144345638</v>
      </c>
      <c r="AF164" s="203">
        <v>-1.0207768866093554</v>
      </c>
      <c r="AG164" s="203">
        <v>-0.91438474805135972</v>
      </c>
      <c r="AH164" s="203">
        <v>-1.2822735239855005</v>
      </c>
      <c r="AI164" s="203">
        <v>-1.0013043639919701</v>
      </c>
      <c r="AJ164" s="203">
        <v>-0.72784437032740978</v>
      </c>
      <c r="AK164" s="203">
        <v>-1.1919519840294512</v>
      </c>
      <c r="AL164" s="203">
        <v>-0.90337431246690914</v>
      </c>
      <c r="AM164" s="203">
        <v>-1.0941685416838784</v>
      </c>
      <c r="AN164" s="2"/>
      <c r="AO164" s="2"/>
      <c r="AP164" s="204">
        <v>-0.19079422921696931</v>
      </c>
      <c r="AQ164" s="205">
        <v>-0.21120174282568852</v>
      </c>
      <c r="AR164" s="2"/>
      <c r="AS164" s="2"/>
      <c r="AT164" s="206">
        <v>-5.7218712194098686E-2</v>
      </c>
      <c r="AU164" s="207">
        <v>-4.226565186102052E-2</v>
      </c>
      <c r="AV164" s="205">
        <v>-5.2530594648899295E-2</v>
      </c>
      <c r="AW164" s="2"/>
      <c r="AX164" s="2"/>
      <c r="AY164" s="208">
        <v>-1.0264942787878775E-2</v>
      </c>
      <c r="AZ164" s="209">
        <v>-0.24286725357111111</v>
      </c>
      <c r="BA164" s="2"/>
      <c r="BB164" s="2"/>
      <c r="BC164" s="210">
        <v>-638.08992721062691</v>
      </c>
      <c r="BD164" s="211">
        <v>-479.49804271067364</v>
      </c>
      <c r="BE164" s="212">
        <v>-596.92773687063743</v>
      </c>
      <c r="BF164" s="2"/>
      <c r="BG164" s="2"/>
      <c r="BH164" s="213">
        <v>-117.42969415996379</v>
      </c>
      <c r="BI164" s="214">
        <v>-0.24490130031838356</v>
      </c>
      <c r="BJ164" s="2"/>
      <c r="BK164" s="2"/>
    </row>
    <row r="165" spans="1:63" ht="4.0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2"/>
      <c r="AO165" s="2"/>
      <c r="AP165" s="54"/>
      <c r="AQ165" s="55"/>
      <c r="AR165" s="2"/>
      <c r="AS165" s="2"/>
      <c r="AT165" s="55"/>
      <c r="AU165" s="55"/>
      <c r="AV165" s="55"/>
      <c r="AW165" s="2"/>
      <c r="AX165" s="2"/>
      <c r="AY165" s="56"/>
      <c r="AZ165" s="57"/>
      <c r="BA165" s="2"/>
      <c r="BB165" s="2"/>
      <c r="BC165" s="27"/>
      <c r="BD165" s="27"/>
      <c r="BE165" s="27"/>
      <c r="BF165" s="2"/>
      <c r="BG165" s="2"/>
      <c r="BH165" s="58"/>
      <c r="BI165" s="59"/>
      <c r="BJ165" s="2"/>
      <c r="BK165" s="2"/>
    </row>
    <row r="166" spans="1:63" x14ac:dyDescent="0.3">
      <c r="A166" s="1"/>
      <c r="B166" s="2"/>
      <c r="C166" s="2" t="s">
        <v>38</v>
      </c>
      <c r="D166" s="2" t="s">
        <v>126</v>
      </c>
      <c r="E166" s="2"/>
      <c r="F166" s="2"/>
      <c r="G166" s="2"/>
      <c r="H166" s="2"/>
      <c r="I166" s="2"/>
      <c r="J166" s="40">
        <v>-7.8696252035968792E-2</v>
      </c>
      <c r="K166" s="40">
        <v>-8.9085370852635092E-3</v>
      </c>
      <c r="L166" s="40">
        <v>-6.1574176219651167E-2</v>
      </c>
      <c r="M166" s="40">
        <v>-2.3996348326099814E-2</v>
      </c>
      <c r="N166" s="40">
        <v>-5.0043511478533545E-2</v>
      </c>
      <c r="O166" s="40">
        <v>-2.4724113893927421E-2</v>
      </c>
      <c r="P166" s="40">
        <v>0.11079458</v>
      </c>
      <c r="Q166" s="40">
        <v>2.4321690000000007E-2</v>
      </c>
      <c r="R166" s="40">
        <v>-3.7879156266631471E-2</v>
      </c>
      <c r="S166" s="40">
        <v>-1.9255000000000001E-2</v>
      </c>
      <c r="T166" s="40">
        <v>-1.6937999999999998E-2</v>
      </c>
      <c r="U166" s="40">
        <v>-2.5630200000000001E-3</v>
      </c>
      <c r="V166" s="40">
        <v>-2.8079E-2</v>
      </c>
      <c r="W166" s="40">
        <v>4.7368E-2</v>
      </c>
      <c r="X166" s="40">
        <v>0.36358351012143181</v>
      </c>
      <c r="Y166" s="40">
        <v>-7.2119300000000001E-3</v>
      </c>
      <c r="Z166" s="40">
        <v>-0.1223635</v>
      </c>
      <c r="AA166" s="40">
        <v>-0.27120021999999999</v>
      </c>
      <c r="AB166" s="40">
        <v>-0.20506010000000002</v>
      </c>
      <c r="AC166" s="40">
        <v>-5.5975952999999995E-2</v>
      </c>
      <c r="AD166" s="40">
        <v>8.3162999999999987E-3</v>
      </c>
      <c r="AE166" s="40">
        <v>-6.2059999999999997E-3</v>
      </c>
      <c r="AF166" s="40">
        <v>-7.0594499999999991E-2</v>
      </c>
      <c r="AG166" s="40">
        <v>-2.0990000000000002E-2</v>
      </c>
      <c r="AH166" s="40">
        <v>-7.5014999999999998E-2</v>
      </c>
      <c r="AI166" s="40">
        <v>-5.8717999999999999E-2</v>
      </c>
      <c r="AJ166" s="40">
        <v>-1.7427000000000002E-2</v>
      </c>
      <c r="AK166" s="40">
        <v>-2.0094000000000001E-2</v>
      </c>
      <c r="AL166" s="40">
        <v>-7.0761000000000004E-2</v>
      </c>
      <c r="AM166" s="40">
        <v>-4.0856999999999997E-2</v>
      </c>
      <c r="AN166" s="2"/>
      <c r="AO166" s="2"/>
      <c r="AP166" s="54">
        <v>2.9904000000000007E-2</v>
      </c>
      <c r="AQ166" s="55">
        <v>0.42260567261627174</v>
      </c>
      <c r="AR166" s="2"/>
      <c r="AS166" s="2"/>
      <c r="AT166" s="55">
        <v>-9.6459657623239499E-4</v>
      </c>
      <c r="AU166" s="55">
        <v>-3.3106540113705366E-3</v>
      </c>
      <c r="AV166" s="55">
        <v>-1.9615282507273544E-3</v>
      </c>
      <c r="AW166" s="2"/>
      <c r="AX166" s="2"/>
      <c r="AY166" s="56">
        <v>1.3491257606431822E-3</v>
      </c>
      <c r="AZ166" s="57">
        <v>0.40751034569289663</v>
      </c>
      <c r="BA166" s="2"/>
      <c r="BB166" s="2"/>
      <c r="BC166" s="27">
        <v>-10.756959314775161</v>
      </c>
      <c r="BD166" s="27">
        <v>-37.558917197452232</v>
      </c>
      <c r="BE166" s="27">
        <v>-22.289689034369886</v>
      </c>
      <c r="BF166" s="2"/>
      <c r="BG166" s="2"/>
      <c r="BH166" s="58">
        <v>15.269228163082346</v>
      </c>
      <c r="BI166" s="59">
        <v>0.40654069133063603</v>
      </c>
      <c r="BJ166" s="2"/>
      <c r="BK166" s="2"/>
    </row>
    <row r="167" spans="1:63" x14ac:dyDescent="0.3">
      <c r="A167" s="1"/>
      <c r="B167" s="2"/>
      <c r="C167" s="2"/>
      <c r="D167" s="2"/>
      <c r="E167" s="173" t="s">
        <v>127</v>
      </c>
      <c r="F167" s="2"/>
      <c r="G167" s="2"/>
      <c r="H167" s="2"/>
      <c r="I167" s="2"/>
      <c r="J167" s="10">
        <v>-2.2259363274516459E-2</v>
      </c>
      <c r="K167" s="10">
        <v>-1.748398E-2</v>
      </c>
      <c r="L167" s="10">
        <v>-4.698724E-2</v>
      </c>
      <c r="M167" s="10">
        <v>-1.905E-3</v>
      </c>
      <c r="N167" s="10">
        <v>-2.333613E-2</v>
      </c>
      <c r="O167" s="10">
        <v>-2.6727259899573638E-2</v>
      </c>
      <c r="P167" s="10">
        <v>0.10469458000000001</v>
      </c>
      <c r="Q167" s="10">
        <v>5.7609960000000002E-2</v>
      </c>
      <c r="R167" s="10">
        <v>-1.7260000000000001E-3</v>
      </c>
      <c r="S167" s="10">
        <v>0</v>
      </c>
      <c r="T167" s="10">
        <v>-6.0939999999999996E-3</v>
      </c>
      <c r="U167" s="10">
        <v>6.9109999999999994E-5</v>
      </c>
      <c r="V167" s="10">
        <v>-5.4999999999999997E-3</v>
      </c>
      <c r="W167" s="10">
        <v>-1.4217E-2</v>
      </c>
      <c r="X167" s="10">
        <v>-1.3703999999999999E-2</v>
      </c>
      <c r="Y167" s="10">
        <v>0</v>
      </c>
      <c r="Z167" s="10">
        <v>-0.1129275</v>
      </c>
      <c r="AA167" s="10">
        <v>-0.26653821999999999</v>
      </c>
      <c r="AB167" s="10">
        <v>-0.17570830000000001</v>
      </c>
      <c r="AC167" s="10">
        <v>-4.5689294999999998E-2</v>
      </c>
      <c r="AD167" s="10">
        <v>1.6053000000000001E-2</v>
      </c>
      <c r="AE167" s="10">
        <v>3.8499999999999998E-4</v>
      </c>
      <c r="AF167" s="10">
        <v>-4.2183899999999996E-2</v>
      </c>
      <c r="AG167" s="10">
        <v>0</v>
      </c>
      <c r="AH167" s="10">
        <v>-4.4968999999999995E-2</v>
      </c>
      <c r="AI167" s="10">
        <v>-4.3437999999999997E-2</v>
      </c>
      <c r="AJ167" s="10">
        <v>-4.0290000000000005E-3</v>
      </c>
      <c r="AK167" s="10">
        <v>-6.7749999999999998E-3</v>
      </c>
      <c r="AL167" s="10">
        <v>-5.3776000000000004E-2</v>
      </c>
      <c r="AM167" s="10">
        <v>-1.4790000000000001E-3</v>
      </c>
      <c r="AN167" s="2"/>
      <c r="AO167" s="2"/>
      <c r="AP167" s="54">
        <v>5.2297000000000003E-2</v>
      </c>
      <c r="AQ167" s="55">
        <v>0.97249702469503119</v>
      </c>
      <c r="AR167" s="2"/>
      <c r="AS167" s="2"/>
      <c r="AT167" s="55">
        <v>-3.2522851617271205E-4</v>
      </c>
      <c r="AU167" s="55">
        <v>-2.5159866326855468E-3</v>
      </c>
      <c r="AV167" s="55">
        <v>-7.1006199251676753E-5</v>
      </c>
      <c r="AW167" s="2"/>
      <c r="AX167" s="2"/>
      <c r="AY167" s="56">
        <v>2.4449804334338702E-3</v>
      </c>
      <c r="AZ167" s="57">
        <v>0.97177799026066958</v>
      </c>
      <c r="BA167" s="2"/>
      <c r="BB167" s="2"/>
      <c r="BC167" s="27">
        <v>-3.6268736616702357</v>
      </c>
      <c r="BD167" s="27">
        <v>-28.543524416135885</v>
      </c>
      <c r="BE167" s="27">
        <v>-0.80687397708674302</v>
      </c>
      <c r="BF167" s="2"/>
      <c r="BG167" s="2"/>
      <c r="BH167" s="58">
        <v>27.736650439049143</v>
      </c>
      <c r="BI167" s="59">
        <v>0.97173180279620242</v>
      </c>
      <c r="BJ167" s="2"/>
      <c r="BK167" s="2"/>
    </row>
    <row r="168" spans="1:63" x14ac:dyDescent="0.3">
      <c r="A168" s="1"/>
      <c r="B168" s="2"/>
      <c r="C168" s="2"/>
      <c r="D168" s="2"/>
      <c r="E168" s="173" t="s">
        <v>128</v>
      </c>
      <c r="F168" s="2"/>
      <c r="G168" s="2"/>
      <c r="H168" s="2"/>
      <c r="I168" s="2"/>
      <c r="J168" s="10">
        <v>-1.0826022838479811E-2</v>
      </c>
      <c r="K168" s="10">
        <v>-9.3365570852635069E-3</v>
      </c>
      <c r="L168" s="10">
        <v>-1.588793621965116E-2</v>
      </c>
      <c r="M168" s="10">
        <v>-2.0833348326099815E-2</v>
      </c>
      <c r="N168" s="10">
        <v>-2.3821881478533546E-2</v>
      </c>
      <c r="O168" s="10">
        <v>-6.058043994353785E-3</v>
      </c>
      <c r="P168" s="10">
        <v>-4.17E-4</v>
      </c>
      <c r="Q168" s="10">
        <v>-6.2000000000000003E-5</v>
      </c>
      <c r="R168" s="10">
        <v>-4.0683542241723644E-3</v>
      </c>
      <c r="S168" s="10">
        <v>-1.8890000000000001E-3</v>
      </c>
      <c r="T168" s="10">
        <v>-9.0499999999999999E-4</v>
      </c>
      <c r="U168" s="10">
        <v>0</v>
      </c>
      <c r="V168" s="10">
        <v>0</v>
      </c>
      <c r="W168" s="10">
        <v>-1.186E-3</v>
      </c>
      <c r="X168" s="10">
        <v>0.3808395101214318</v>
      </c>
      <c r="Y168" s="10">
        <v>-1.28593E-3</v>
      </c>
      <c r="Z168" s="10">
        <v>0</v>
      </c>
      <c r="AA168" s="10">
        <v>-7.5900000000000002E-4</v>
      </c>
      <c r="AB168" s="10">
        <v>-1.51074E-2</v>
      </c>
      <c r="AC168" s="10">
        <v>-1.47E-3</v>
      </c>
      <c r="AD168" s="10">
        <v>-1.884E-3</v>
      </c>
      <c r="AE168" s="10">
        <v>-7.7300000000000003E-4</v>
      </c>
      <c r="AF168" s="10">
        <v>-5.104E-3</v>
      </c>
      <c r="AG168" s="10">
        <v>-3.813E-3</v>
      </c>
      <c r="AH168" s="10">
        <v>-5.8700000000000002E-3</v>
      </c>
      <c r="AI168" s="10">
        <v>-3.5100000000000002E-4</v>
      </c>
      <c r="AJ168" s="10">
        <v>-1.4790000000000001E-3</v>
      </c>
      <c r="AK168" s="10">
        <v>0</v>
      </c>
      <c r="AL168" s="10">
        <v>0</v>
      </c>
      <c r="AM168" s="10">
        <v>-2.2169999999999998E-3</v>
      </c>
      <c r="AN168" s="2"/>
      <c r="AO168" s="2"/>
      <c r="AP168" s="54">
        <v>-2.2169999999999998E-3</v>
      </c>
      <c r="AQ168" s="55">
        <v>0</v>
      </c>
      <c r="AR168" s="2"/>
      <c r="AS168" s="2"/>
      <c r="AT168" s="55">
        <v>0</v>
      </c>
      <c r="AU168" s="55">
        <v>0</v>
      </c>
      <c r="AV168" s="55">
        <v>-1.0643728447665135E-4</v>
      </c>
      <c r="AW168" s="2"/>
      <c r="AX168" s="2"/>
      <c r="AY168" s="56">
        <v>-1.0643728447665135E-4</v>
      </c>
      <c r="AZ168" s="57">
        <v>0</v>
      </c>
      <c r="BA168" s="2"/>
      <c r="BB168" s="2"/>
      <c r="BC168" s="27">
        <v>0</v>
      </c>
      <c r="BD168" s="27">
        <v>0</v>
      </c>
      <c r="BE168" s="27">
        <v>-1.2094926350245498</v>
      </c>
      <c r="BF168" s="2"/>
      <c r="BG168" s="2"/>
      <c r="BH168" s="58">
        <v>-1.2094926350245498</v>
      </c>
      <c r="BI168" s="59">
        <v>0</v>
      </c>
      <c r="BJ168" s="2"/>
      <c r="BK168" s="2"/>
    </row>
    <row r="169" spans="1:63" x14ac:dyDescent="0.3">
      <c r="A169" s="1"/>
      <c r="B169" s="2"/>
      <c r="C169" s="2"/>
      <c r="D169" s="2"/>
      <c r="E169" s="173" t="s">
        <v>129</v>
      </c>
      <c r="F169" s="2"/>
      <c r="G169" s="2"/>
      <c r="H169" s="2"/>
      <c r="I169" s="2"/>
      <c r="J169" s="10">
        <v>-4.5610865922972518E-2</v>
      </c>
      <c r="K169" s="10">
        <v>1.7911999999999997E-2</v>
      </c>
      <c r="L169" s="10">
        <v>1.3009999999999992E-3</v>
      </c>
      <c r="M169" s="10">
        <v>-1.258E-3</v>
      </c>
      <c r="N169" s="10">
        <v>-1.7849300000000001E-3</v>
      </c>
      <c r="O169" s="10">
        <v>8.0611899999999993E-3</v>
      </c>
      <c r="P169" s="10">
        <v>6.5170000000000002E-3</v>
      </c>
      <c r="Q169" s="10">
        <v>-1.893427E-2</v>
      </c>
      <c r="R169" s="10">
        <v>-2.9843802042459108E-2</v>
      </c>
      <c r="S169" s="10">
        <v>-2.0452000000000001E-2</v>
      </c>
      <c r="T169" s="10">
        <v>-7.2789999999999999E-3</v>
      </c>
      <c r="U169" s="10">
        <v>0</v>
      </c>
      <c r="V169" s="10">
        <v>-2.0462999999999999E-2</v>
      </c>
      <c r="W169" s="10">
        <v>6.5444000000000002E-2</v>
      </c>
      <c r="X169" s="10">
        <v>-2.9399999999999999E-4</v>
      </c>
      <c r="Y169" s="10">
        <v>-2.6809999999999998E-3</v>
      </c>
      <c r="Z169" s="10">
        <v>-4.4710000000000001E-3</v>
      </c>
      <c r="AA169" s="10">
        <v>-1.2899999999999999E-4</v>
      </c>
      <c r="AB169" s="10">
        <v>-2.4399999999999999E-3</v>
      </c>
      <c r="AC169" s="10">
        <v>-3.0599999999999998E-3</v>
      </c>
      <c r="AD169" s="10">
        <v>-1.575E-3</v>
      </c>
      <c r="AE169" s="10">
        <v>0</v>
      </c>
      <c r="AF169" s="10">
        <v>-6.0000000000000001E-3</v>
      </c>
      <c r="AG169" s="10">
        <v>-9.1509999999999994E-3</v>
      </c>
      <c r="AH169" s="10">
        <v>-8.763E-3</v>
      </c>
      <c r="AI169" s="10">
        <v>-1.665E-3</v>
      </c>
      <c r="AJ169" s="10">
        <v>-6.463E-3</v>
      </c>
      <c r="AK169" s="10">
        <v>-1.5820000000000001E-3</v>
      </c>
      <c r="AL169" s="10">
        <v>1.5810000000000008E-3</v>
      </c>
      <c r="AM169" s="10">
        <v>-2.8676E-2</v>
      </c>
      <c r="AN169" s="2"/>
      <c r="AO169" s="2"/>
      <c r="AP169" s="54">
        <v>-3.0256999999999999E-2</v>
      </c>
      <c r="AQ169" s="55">
        <v>-19.137887413029716</v>
      </c>
      <c r="AR169" s="2"/>
      <c r="AS169" s="2"/>
      <c r="AT169" s="55">
        <v>-7.5942658684166861E-5</v>
      </c>
      <c r="AU169" s="55">
        <v>7.3969333276477443E-5</v>
      </c>
      <c r="AV169" s="55">
        <v>-1.3767233061129699E-3</v>
      </c>
      <c r="AW169" s="2"/>
      <c r="AX169" s="2"/>
      <c r="AY169" s="56">
        <v>-1.4506926393894474E-3</v>
      </c>
      <c r="AZ169" s="57">
        <v>-19.612082130944035</v>
      </c>
      <c r="BA169" s="2"/>
      <c r="BB169" s="2"/>
      <c r="BC169" s="27">
        <v>-0.84689507494646676</v>
      </c>
      <c r="BD169" s="27">
        <v>0.83917197452229342</v>
      </c>
      <c r="BE169" s="27">
        <v>-15.644298963447898</v>
      </c>
      <c r="BF169" s="2"/>
      <c r="BG169" s="2"/>
      <c r="BH169" s="58">
        <v>-16.483470937970193</v>
      </c>
      <c r="BI169" s="59">
        <v>-19.642542218302232</v>
      </c>
      <c r="BJ169" s="2"/>
      <c r="BK169" s="2"/>
    </row>
    <row r="170" spans="1:63" x14ac:dyDescent="0.3">
      <c r="A170" s="1"/>
      <c r="B170" s="2"/>
      <c r="C170" s="2"/>
      <c r="D170" s="2"/>
      <c r="E170" s="173" t="s">
        <v>130</v>
      </c>
      <c r="F170" s="2"/>
      <c r="G170" s="2"/>
      <c r="H170" s="2"/>
      <c r="I170" s="2"/>
      <c r="J170" s="10">
        <v>0</v>
      </c>
      <c r="K170" s="10">
        <v>0</v>
      </c>
      <c r="L170" s="10">
        <v>0</v>
      </c>
      <c r="M170" s="10">
        <v>0</v>
      </c>
      <c r="N170" s="10">
        <v>-1.1005699999999999E-3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-4.9649999999999998E-3</v>
      </c>
      <c r="AA170" s="10">
        <v>0</v>
      </c>
      <c r="AB170" s="10">
        <v>-8.5895999999999993E-3</v>
      </c>
      <c r="AC170" s="10">
        <v>-4.0665800000000001E-4</v>
      </c>
      <c r="AD170" s="10">
        <v>-4.081E-4</v>
      </c>
      <c r="AE170" s="10">
        <v>-2.5799999999999998E-4</v>
      </c>
      <c r="AF170" s="10">
        <v>-3.7858000000000002E-3</v>
      </c>
      <c r="AG170" s="10">
        <v>0</v>
      </c>
      <c r="AH170" s="10">
        <v>-9.8890000000000002E-3</v>
      </c>
      <c r="AI170" s="10">
        <v>-1.14E-3</v>
      </c>
      <c r="AJ170" s="10">
        <v>0</v>
      </c>
      <c r="AK170" s="10">
        <v>0</v>
      </c>
      <c r="AL170" s="10">
        <v>-5.6270000000000001E-3</v>
      </c>
      <c r="AM170" s="10">
        <v>-2.5579999999999999E-3</v>
      </c>
      <c r="AN170" s="2"/>
      <c r="AO170" s="2"/>
      <c r="AP170" s="54">
        <v>3.0690000000000001E-3</v>
      </c>
      <c r="AQ170" s="55">
        <v>0.54540607783899064</v>
      </c>
      <c r="AR170" s="2"/>
      <c r="AS170" s="2"/>
      <c r="AT170" s="55">
        <v>0</v>
      </c>
      <c r="AU170" s="55">
        <v>-2.6326719693025831E-4</v>
      </c>
      <c r="AV170" s="55">
        <v>-1.2280855827301497E-4</v>
      </c>
      <c r="AW170" s="2"/>
      <c r="AX170" s="2"/>
      <c r="AY170" s="56">
        <v>1.4045863865724334E-4</v>
      </c>
      <c r="AZ170" s="57">
        <v>0.53352122974307359</v>
      </c>
      <c r="BA170" s="2"/>
      <c r="BB170" s="2"/>
      <c r="BC170" s="27">
        <v>0</v>
      </c>
      <c r="BD170" s="27">
        <v>-2.9867303609341826</v>
      </c>
      <c r="BE170" s="27">
        <v>-1.3955264593562466</v>
      </c>
      <c r="BF170" s="2"/>
      <c r="BG170" s="2"/>
      <c r="BH170" s="58">
        <v>1.591203901577936</v>
      </c>
      <c r="BI170" s="59">
        <v>0.53275780177231769</v>
      </c>
      <c r="BJ170" s="2"/>
      <c r="BK170" s="2"/>
    </row>
    <row r="171" spans="1:63" x14ac:dyDescent="0.3">
      <c r="A171" s="1"/>
      <c r="B171" s="2"/>
      <c r="C171" s="2"/>
      <c r="D171" s="2"/>
      <c r="E171" s="173" t="s">
        <v>131</v>
      </c>
      <c r="F171" s="2"/>
      <c r="G171" s="2"/>
      <c r="H171" s="2"/>
      <c r="I171" s="2"/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-2.4009999999999999E-3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2"/>
      <c r="AO171" s="2"/>
      <c r="AP171" s="54">
        <v>0</v>
      </c>
      <c r="AQ171" s="55">
        <v>0</v>
      </c>
      <c r="AR171" s="2"/>
      <c r="AS171" s="2"/>
      <c r="AT171" s="55">
        <v>0</v>
      </c>
      <c r="AU171" s="55">
        <v>0</v>
      </c>
      <c r="AV171" s="55">
        <v>0</v>
      </c>
      <c r="AW171" s="2"/>
      <c r="AX171" s="2"/>
      <c r="AY171" s="56">
        <v>0</v>
      </c>
      <c r="AZ171" s="57">
        <v>0</v>
      </c>
      <c r="BA171" s="2"/>
      <c r="BB171" s="2"/>
      <c r="BC171" s="27">
        <v>0</v>
      </c>
      <c r="BD171" s="27">
        <v>0</v>
      </c>
      <c r="BE171" s="27">
        <v>0</v>
      </c>
      <c r="BF171" s="2"/>
      <c r="BG171" s="2"/>
      <c r="BH171" s="58">
        <v>0</v>
      </c>
      <c r="BI171" s="59">
        <v>0</v>
      </c>
      <c r="BJ171" s="2"/>
      <c r="BK171" s="2"/>
    </row>
    <row r="172" spans="1:63" x14ac:dyDescent="0.3">
      <c r="A172" s="1"/>
      <c r="B172" s="2"/>
      <c r="C172" s="2"/>
      <c r="D172" s="2"/>
      <c r="E172" s="173" t="s">
        <v>132</v>
      </c>
      <c r="F172" s="2"/>
      <c r="G172" s="2"/>
      <c r="H172" s="2"/>
      <c r="I172" s="2"/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4.5881999999999997E-3</v>
      </c>
      <c r="AC172" s="10">
        <v>0</v>
      </c>
      <c r="AD172" s="10">
        <v>6.8542999999999998E-3</v>
      </c>
      <c r="AE172" s="10">
        <v>0</v>
      </c>
      <c r="AF172" s="10">
        <v>0</v>
      </c>
      <c r="AG172" s="10">
        <v>0</v>
      </c>
      <c r="AH172" s="10">
        <v>0</v>
      </c>
      <c r="AI172" s="10">
        <v>-4.2560000000000002E-3</v>
      </c>
      <c r="AJ172" s="10">
        <v>0</v>
      </c>
      <c r="AK172" s="10">
        <v>-6.7320000000000001E-3</v>
      </c>
      <c r="AL172" s="10">
        <v>-6.9480000000000002E-3</v>
      </c>
      <c r="AM172" s="10">
        <v>0</v>
      </c>
      <c r="AN172" s="2"/>
      <c r="AO172" s="2"/>
      <c r="AP172" s="54">
        <v>6.9480000000000002E-3</v>
      </c>
      <c r="AQ172" s="55">
        <v>1</v>
      </c>
      <c r="AR172" s="2"/>
      <c r="AS172" s="2"/>
      <c r="AT172" s="55">
        <v>-3.231643351844572E-4</v>
      </c>
      <c r="AU172" s="55">
        <v>-3.2507206047119861E-4</v>
      </c>
      <c r="AV172" s="55">
        <v>0</v>
      </c>
      <c r="AW172" s="2"/>
      <c r="AX172" s="2"/>
      <c r="AY172" s="56">
        <v>3.2507206047119861E-4</v>
      </c>
      <c r="AZ172" s="57">
        <v>1</v>
      </c>
      <c r="BA172" s="2"/>
      <c r="BB172" s="2"/>
      <c r="BC172" s="27">
        <v>-3.6038543897216275</v>
      </c>
      <c r="BD172" s="27">
        <v>-3.6878980891719744</v>
      </c>
      <c r="BE172" s="27">
        <v>0</v>
      </c>
      <c r="BF172" s="2"/>
      <c r="BG172" s="2"/>
      <c r="BH172" s="58">
        <v>3.6878980891719744</v>
      </c>
      <c r="BI172" s="59">
        <v>1</v>
      </c>
      <c r="BJ172" s="2"/>
      <c r="BK172" s="2"/>
    </row>
    <row r="173" spans="1:63" x14ac:dyDescent="0.3">
      <c r="A173" s="1"/>
      <c r="B173" s="2"/>
      <c r="C173" s="2"/>
      <c r="D173" s="2"/>
      <c r="E173" s="173" t="s">
        <v>133</v>
      </c>
      <c r="F173" s="2"/>
      <c r="G173" s="2"/>
      <c r="H173" s="2"/>
      <c r="I173" s="2"/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-1.4291999999999999E-2</v>
      </c>
      <c r="R173" s="10">
        <v>-2.2409999999999999E-3</v>
      </c>
      <c r="S173" s="10">
        <v>3.0860000000000002E-3</v>
      </c>
      <c r="T173" s="10">
        <v>-2.66E-3</v>
      </c>
      <c r="U173" s="10">
        <v>-2.6321299999999999E-3</v>
      </c>
      <c r="V173" s="10">
        <v>-2.1159999999999998E-3</v>
      </c>
      <c r="W173" s="10">
        <v>-2.673E-3</v>
      </c>
      <c r="X173" s="10">
        <v>-3.258E-3</v>
      </c>
      <c r="Y173" s="10">
        <v>-3.2450000000000001E-3</v>
      </c>
      <c r="Z173" s="10">
        <v>0</v>
      </c>
      <c r="AA173" s="10">
        <v>-3.774E-3</v>
      </c>
      <c r="AB173" s="10">
        <v>-7.803E-3</v>
      </c>
      <c r="AC173" s="10">
        <v>-5.3499999999999997E-3</v>
      </c>
      <c r="AD173" s="10">
        <v>-8.3229000000000011E-3</v>
      </c>
      <c r="AE173" s="10">
        <v>-5.5599999999999998E-3</v>
      </c>
      <c r="AF173" s="10">
        <v>-1.3520799999999999E-2</v>
      </c>
      <c r="AG173" s="10">
        <v>-8.0260000000000001E-3</v>
      </c>
      <c r="AH173" s="10">
        <v>-5.5240000000000003E-3</v>
      </c>
      <c r="AI173" s="10">
        <v>-7.868E-3</v>
      </c>
      <c r="AJ173" s="10">
        <v>-5.4559999999999999E-3</v>
      </c>
      <c r="AK173" s="10">
        <v>-5.0049999999999999E-3</v>
      </c>
      <c r="AL173" s="10">
        <v>-5.9909999999999998E-3</v>
      </c>
      <c r="AM173" s="10">
        <v>-5.927E-3</v>
      </c>
      <c r="AN173" s="2"/>
      <c r="AO173" s="2"/>
      <c r="AP173" s="54">
        <v>6.3999999999999821E-5</v>
      </c>
      <c r="AQ173" s="55">
        <v>1.0682690702720718E-2</v>
      </c>
      <c r="AR173" s="2"/>
      <c r="AS173" s="2"/>
      <c r="AT173" s="55">
        <v>-2.4026106619105884E-4</v>
      </c>
      <c r="AU173" s="55">
        <v>-2.8029745456001017E-4</v>
      </c>
      <c r="AV173" s="55">
        <v>-2.8455290261304131E-4</v>
      </c>
      <c r="AW173" s="2"/>
      <c r="AX173" s="2"/>
      <c r="AY173" s="56">
        <v>-4.2554480530311383E-6</v>
      </c>
      <c r="AZ173" s="57">
        <v>-1.5181900455396642E-2</v>
      </c>
      <c r="BA173" s="2"/>
      <c r="BB173" s="2"/>
      <c r="BC173" s="27">
        <v>-2.6793361884368307</v>
      </c>
      <c r="BD173" s="27">
        <v>-3.1799363057324843</v>
      </c>
      <c r="BE173" s="27">
        <v>-3.233496999454446</v>
      </c>
      <c r="BF173" s="2"/>
      <c r="BG173" s="2"/>
      <c r="BH173" s="58">
        <v>-5.3560693721961705E-2</v>
      </c>
      <c r="BI173" s="59">
        <v>-1.6843322812915347E-2</v>
      </c>
      <c r="BJ173" s="2"/>
      <c r="BK173" s="2"/>
    </row>
    <row r="174" spans="1:63" ht="10.25" customHeight="1" x14ac:dyDescent="0.3">
      <c r="A174" s="1"/>
      <c r="B174" s="2"/>
      <c r="C174" s="201" t="s">
        <v>22</v>
      </c>
      <c r="D174" s="215" t="s">
        <v>134</v>
      </c>
      <c r="E174" s="215"/>
      <c r="F174" s="215"/>
      <c r="G174" s="215"/>
      <c r="H174" s="215"/>
      <c r="I174" s="215"/>
      <c r="J174" s="216">
        <v>-2.6921108326676979</v>
      </c>
      <c r="K174" s="216">
        <v>-2.780100968851801</v>
      </c>
      <c r="L174" s="216">
        <v>-2.1627427126877814</v>
      </c>
      <c r="M174" s="216">
        <v>-2.5441726848562807</v>
      </c>
      <c r="N174" s="216">
        <v>-2.3181760234624535</v>
      </c>
      <c r="O174" s="216">
        <v>-2.0620231955758945</v>
      </c>
      <c r="P174" s="216">
        <v>-2.2144389352264198</v>
      </c>
      <c r="Q174" s="216">
        <v>-2.1775560064647781</v>
      </c>
      <c r="R174" s="216">
        <v>-2.2676700566427184</v>
      </c>
      <c r="S174" s="216">
        <v>-2.9356581199999985</v>
      </c>
      <c r="T174" s="216">
        <v>-3.5071293799999994</v>
      </c>
      <c r="U174" s="216">
        <v>-2.1231781034226533</v>
      </c>
      <c r="V174" s="216">
        <v>-1.6507347283107745</v>
      </c>
      <c r="W174" s="216">
        <v>-1.6126528601468728</v>
      </c>
      <c r="X174" s="216">
        <v>-0.78934617195945433</v>
      </c>
      <c r="Y174" s="216">
        <v>-1.3661250084250758</v>
      </c>
      <c r="Z174" s="216">
        <v>-1.7111272030451594</v>
      </c>
      <c r="AA174" s="216">
        <v>-1.8971059797557794</v>
      </c>
      <c r="AB174" s="216">
        <v>-1.3151237799999993</v>
      </c>
      <c r="AC174" s="216">
        <v>-0.79368842022619845</v>
      </c>
      <c r="AD174" s="216">
        <v>-0.81271843902339658</v>
      </c>
      <c r="AE174" s="216">
        <v>-0.81007168144345643</v>
      </c>
      <c r="AF174" s="216">
        <v>-1.0913713866093553</v>
      </c>
      <c r="AG174" s="216">
        <v>-0.93537474805135967</v>
      </c>
      <c r="AH174" s="216">
        <v>-1.3572885239855006</v>
      </c>
      <c r="AI174" s="216">
        <v>-1.0600223639919701</v>
      </c>
      <c r="AJ174" s="216">
        <v>-0.74527137032740975</v>
      </c>
      <c r="AK174" s="216">
        <v>-1.2120459840294513</v>
      </c>
      <c r="AL174" s="216">
        <v>-0.9741353124669091</v>
      </c>
      <c r="AM174" s="216">
        <v>-1.1350255416838784</v>
      </c>
      <c r="AN174" s="2"/>
      <c r="AO174" s="2"/>
      <c r="AP174" s="204">
        <v>-0.16089022921696927</v>
      </c>
      <c r="AQ174" s="205">
        <v>-0.16516209520167111</v>
      </c>
      <c r="AR174" s="2"/>
      <c r="AS174" s="2"/>
      <c r="AT174" s="206">
        <v>-5.818330877033108E-2</v>
      </c>
      <c r="AU174" s="207">
        <v>-4.5576305872391053E-2</v>
      </c>
      <c r="AV174" s="205">
        <v>-5.4492122899626641E-2</v>
      </c>
      <c r="AW174" s="2"/>
      <c r="AX174" s="2"/>
      <c r="AY174" s="208">
        <v>-8.9158170272355883E-3</v>
      </c>
      <c r="AZ174" s="209">
        <v>-0.19562395101083785</v>
      </c>
      <c r="BA174" s="2"/>
      <c r="BB174" s="2"/>
      <c r="BC174" s="210">
        <v>-648.84688652540217</v>
      </c>
      <c r="BD174" s="211">
        <v>-517.05695990812592</v>
      </c>
      <c r="BE174" s="212">
        <v>-619.2174259050073</v>
      </c>
      <c r="BF174" s="2"/>
      <c r="BG174" s="2"/>
      <c r="BH174" s="213">
        <v>-102.16046599688138</v>
      </c>
      <c r="BI174" s="214">
        <v>-0.19758068050188113</v>
      </c>
      <c r="BJ174" s="2"/>
      <c r="BK174" s="2"/>
    </row>
    <row r="175" spans="1:63" ht="4.0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2"/>
      <c r="AO175" s="2"/>
      <c r="AP175" s="40"/>
      <c r="AQ175" s="55"/>
      <c r="AR175" s="2"/>
      <c r="AS175" s="2"/>
      <c r="AT175" s="55"/>
      <c r="AU175" s="55"/>
      <c r="AV175" s="55"/>
      <c r="AW175" s="2"/>
      <c r="AX175" s="2"/>
      <c r="AY175" s="56"/>
      <c r="AZ175" s="57"/>
      <c r="BA175" s="2"/>
      <c r="BB175" s="2"/>
      <c r="BC175" s="27"/>
      <c r="BD175" s="27"/>
      <c r="BE175" s="27"/>
      <c r="BF175" s="2"/>
      <c r="BG175" s="2"/>
      <c r="BH175" s="58"/>
      <c r="BI175" s="59"/>
      <c r="BJ175" s="2"/>
      <c r="BK175" s="2"/>
    </row>
    <row r="176" spans="1:63" ht="10.25" customHeight="1" x14ac:dyDescent="0.3">
      <c r="A176" s="1"/>
      <c r="B176" s="2"/>
      <c r="C176" s="218" t="s">
        <v>135</v>
      </c>
      <c r="D176" s="2"/>
      <c r="E176" s="2"/>
      <c r="F176" s="2"/>
      <c r="G176" s="2"/>
      <c r="H176" s="2"/>
      <c r="I176" s="2"/>
      <c r="J176" s="217">
        <v>0</v>
      </c>
      <c r="K176" s="217">
        <v>0</v>
      </c>
      <c r="L176" s="217">
        <v>0</v>
      </c>
      <c r="M176" s="217"/>
      <c r="N176" s="217">
        <v>0</v>
      </c>
      <c r="O176" s="217">
        <v>0</v>
      </c>
      <c r="P176" s="217">
        <v>0</v>
      </c>
      <c r="Q176" s="217">
        <v>0</v>
      </c>
      <c r="R176" s="217">
        <v>0</v>
      </c>
      <c r="S176" s="217">
        <v>0</v>
      </c>
      <c r="T176" s="217">
        <v>0</v>
      </c>
      <c r="U176" s="217">
        <v>0</v>
      </c>
      <c r="V176" s="677">
        <v>0</v>
      </c>
      <c r="W176" s="677">
        <v>0</v>
      </c>
      <c r="X176" s="677">
        <v>0</v>
      </c>
      <c r="Y176" s="677">
        <v>0</v>
      </c>
      <c r="Z176" s="677">
        <v>0</v>
      </c>
      <c r="AA176" s="217">
        <v>0</v>
      </c>
      <c r="AB176" s="217">
        <v>0</v>
      </c>
      <c r="AC176" s="217">
        <v>0</v>
      </c>
      <c r="AD176" s="217">
        <v>0</v>
      </c>
      <c r="AE176" s="217">
        <v>0</v>
      </c>
      <c r="AF176" s="217">
        <v>0</v>
      </c>
      <c r="AG176" s="217">
        <v>0</v>
      </c>
      <c r="AH176" s="217">
        <v>0</v>
      </c>
      <c r="AI176" s="217">
        <v>0</v>
      </c>
      <c r="AJ176" s="217">
        <v>0</v>
      </c>
      <c r="AK176" s="217">
        <v>0</v>
      </c>
      <c r="AL176" s="217">
        <v>0</v>
      </c>
      <c r="AM176" s="217">
        <v>0</v>
      </c>
      <c r="AN176" s="2"/>
      <c r="AO176" s="2"/>
      <c r="AP176" s="40"/>
      <c r="AQ176" s="55"/>
      <c r="AR176" s="2"/>
      <c r="AS176" s="2"/>
      <c r="AT176" s="55"/>
      <c r="AU176" s="55"/>
      <c r="AV176" s="55"/>
      <c r="AW176" s="2"/>
      <c r="AX176" s="2"/>
      <c r="AY176" s="56"/>
      <c r="AZ176" s="57"/>
      <c r="BA176" s="2"/>
      <c r="BB176" s="2"/>
      <c r="BC176" s="27"/>
      <c r="BD176" s="27"/>
      <c r="BE176" s="27"/>
      <c r="BF176" s="2"/>
      <c r="BG176" s="2"/>
      <c r="BH176" s="58"/>
      <c r="BI176" s="59"/>
      <c r="BJ176" s="2"/>
      <c r="BK176" s="2"/>
    </row>
    <row r="177" spans="1:63" ht="4.0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2"/>
      <c r="AO177" s="2"/>
      <c r="AP177" s="40"/>
      <c r="AQ177" s="55"/>
      <c r="AR177" s="2"/>
      <c r="AS177" s="2"/>
      <c r="AT177" s="55"/>
      <c r="AU177" s="55"/>
      <c r="AV177" s="55"/>
      <c r="AW177" s="2"/>
      <c r="AX177" s="2"/>
      <c r="AY177" s="56"/>
      <c r="AZ177" s="57"/>
      <c r="BA177" s="2"/>
      <c r="BB177" s="2"/>
      <c r="BC177" s="27"/>
      <c r="BD177" s="27"/>
      <c r="BE177" s="27"/>
      <c r="BF177" s="2"/>
      <c r="BG177" s="2"/>
      <c r="BH177" s="58"/>
      <c r="BI177" s="59"/>
      <c r="BJ177" s="2"/>
      <c r="BK177" s="2"/>
    </row>
    <row r="178" spans="1:63" ht="4.0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2"/>
      <c r="AO178" s="2"/>
      <c r="AP178" s="40"/>
      <c r="AQ178" s="55"/>
      <c r="AR178" s="2"/>
      <c r="AS178" s="2"/>
      <c r="AT178" s="55"/>
      <c r="AU178" s="55"/>
      <c r="AV178" s="55"/>
      <c r="AW178" s="2"/>
      <c r="AX178" s="2"/>
      <c r="AY178" s="56"/>
      <c r="AZ178" s="57"/>
      <c r="BA178" s="2"/>
      <c r="BB178" s="2"/>
      <c r="BC178" s="27"/>
      <c r="BD178" s="27"/>
      <c r="BE178" s="27"/>
      <c r="BF178" s="2"/>
      <c r="BG178" s="2"/>
      <c r="BH178" s="58"/>
      <c r="BI178" s="59"/>
      <c r="BJ178" s="2"/>
      <c r="BK17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4EC1-1DA7-4A62-B96C-C8CC46556D56}">
  <sheetPr>
    <tabColor rgb="FFEDF0F3"/>
  </sheetPr>
  <dimension ref="A1:BL178"/>
  <sheetViews>
    <sheetView workbookViewId="0">
      <pane xSplit="8" ySplit="10" topLeftCell="Z11" activePane="bottomRight" state="frozen"/>
      <selection pane="topRight" activeCell="I1" sqref="I1"/>
      <selection pane="bottomLeft" activeCell="A11" sqref="A11"/>
      <selection pane="bottomRight" activeCell="AK19" sqref="AK19"/>
    </sheetView>
  </sheetViews>
  <sheetFormatPr baseColWidth="10" defaultColWidth="0" defaultRowHeight="10.15" zeroHeight="1" x14ac:dyDescent="0.3"/>
  <cols>
    <col min="1" max="2" width="0.9140625" customWidth="1"/>
    <col min="3" max="7" width="2.9140625" customWidth="1"/>
    <col min="8" max="8" width="29.25" customWidth="1"/>
    <col min="9" max="9" width="0.9140625" customWidth="1"/>
    <col min="10" max="39" width="9.58203125" customWidth="1"/>
    <col min="40" max="41" width="0.9140625" customWidth="1"/>
    <col min="42" max="43" width="9.08203125" customWidth="1"/>
    <col min="44" max="45" width="0.9140625" customWidth="1"/>
    <col min="46" max="48" width="9.58203125" customWidth="1"/>
    <col min="49" max="50" width="0.9140625" customWidth="1"/>
    <col min="51" max="52" width="9.58203125" customWidth="1"/>
    <col min="53" max="54" width="0.9140625" customWidth="1"/>
    <col min="55" max="57" width="9.58203125" customWidth="1"/>
    <col min="58" max="59" width="0.9140625" customWidth="1"/>
    <col min="60" max="61" width="9.58203125" customWidth="1"/>
    <col min="62" max="63" width="0.9140625" customWidth="1"/>
    <col min="64" max="16384" width="9.08203125" hidden="1"/>
  </cols>
  <sheetData>
    <row r="1" spans="1:63" ht="4.05" customHeight="1" x14ac:dyDescent="0.3">
      <c r="A1" s="219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4.0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3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x14ac:dyDescent="0.3">
      <c r="A4" s="1"/>
      <c r="B4" s="2"/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x14ac:dyDescent="0.3">
      <c r="A5" s="1"/>
      <c r="B5" s="2"/>
      <c r="C5" s="3" t="s">
        <v>139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x14ac:dyDescent="0.3">
      <c r="A6" s="1"/>
      <c r="B6" s="2"/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4.05" customHeight="1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x14ac:dyDescent="0.3">
      <c r="A8" s="4"/>
      <c r="B8" s="5"/>
      <c r="C8" s="2" t="s">
        <v>2</v>
      </c>
      <c r="D8" s="5"/>
      <c r="E8" s="5"/>
      <c r="F8" s="5"/>
      <c r="G8" s="5"/>
      <c r="H8" s="5"/>
      <c r="I8" s="5"/>
      <c r="J8" s="11">
        <v>348.87</v>
      </c>
      <c r="K8" s="11">
        <v>368.35</v>
      </c>
      <c r="L8" s="11">
        <v>386.18</v>
      </c>
      <c r="M8" s="11">
        <v>416.20299999999997</v>
      </c>
      <c r="N8" s="11">
        <v>470.53</v>
      </c>
      <c r="O8" s="11">
        <v>501.04</v>
      </c>
      <c r="P8" s="11">
        <v>522.65</v>
      </c>
      <c r="Q8" s="11">
        <v>650.46</v>
      </c>
      <c r="R8" s="11">
        <v>757.36</v>
      </c>
      <c r="S8" s="11">
        <v>904.56</v>
      </c>
      <c r="T8" s="11">
        <v>877.38</v>
      </c>
      <c r="U8" s="11">
        <v>937.23</v>
      </c>
      <c r="V8" s="11">
        <v>817.93230000000005</v>
      </c>
      <c r="W8" s="11">
        <v>834.13369999999998</v>
      </c>
      <c r="X8" s="11">
        <v>850.60389999999995</v>
      </c>
      <c r="Y8" s="11">
        <v>867.87779999999998</v>
      </c>
      <c r="Z8" s="11">
        <v>885.81539999999995</v>
      </c>
      <c r="AA8" s="11">
        <v>903.24609999999996</v>
      </c>
      <c r="AB8" s="11">
        <v>930.75440000000003</v>
      </c>
      <c r="AC8" s="11">
        <v>941.03330000000005</v>
      </c>
      <c r="AD8" s="11">
        <v>968.56309999999996</v>
      </c>
      <c r="AE8" s="11">
        <v>978.99090000000001</v>
      </c>
      <c r="AF8" s="11">
        <v>999.17399999999998</v>
      </c>
      <c r="AG8" s="11">
        <v>1019.7741</v>
      </c>
      <c r="AH8" s="11">
        <v>1184.32</v>
      </c>
      <c r="AI8" s="11">
        <v>1056.5374999999999</v>
      </c>
      <c r="AJ8" s="11">
        <v>1249.2</v>
      </c>
      <c r="AK8" s="11">
        <v>1271.23</v>
      </c>
      <c r="AL8" s="11">
        <v>1177.03</v>
      </c>
      <c r="AM8" s="11">
        <v>1180.1582000000001</v>
      </c>
      <c r="AN8" s="5"/>
      <c r="AO8" s="5"/>
      <c r="AP8" s="12" t="s">
        <v>10</v>
      </c>
      <c r="AQ8" s="13"/>
      <c r="AR8" s="14"/>
      <c r="AS8" s="14"/>
      <c r="AT8" s="12" t="s">
        <v>11</v>
      </c>
      <c r="AU8" s="12"/>
      <c r="AV8" s="12"/>
      <c r="AW8" s="14"/>
      <c r="AX8" s="14"/>
      <c r="AY8" s="12" t="s">
        <v>10</v>
      </c>
      <c r="AZ8" s="13"/>
      <c r="BA8" s="14"/>
      <c r="BB8" s="14"/>
      <c r="BC8" s="12" t="s">
        <v>12</v>
      </c>
      <c r="BD8" s="13"/>
      <c r="BE8" s="13"/>
      <c r="BF8" s="14"/>
      <c r="BG8" s="14"/>
      <c r="BH8" s="12" t="s">
        <v>10</v>
      </c>
      <c r="BI8" s="13"/>
      <c r="BJ8" s="14"/>
      <c r="BK8" s="14"/>
    </row>
    <row r="9" spans="1:63" ht="4.05" customHeight="1" x14ac:dyDescent="0.3">
      <c r="A9" s="1"/>
      <c r="B9" s="2"/>
      <c r="C9" s="2"/>
      <c r="D9" s="2"/>
      <c r="E9" s="2"/>
      <c r="F9" s="2"/>
      <c r="G9" s="2"/>
      <c r="H9" s="2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2"/>
      <c r="AO9" s="2"/>
      <c r="AP9" s="16"/>
      <c r="AQ9" s="17"/>
      <c r="AR9" s="18"/>
      <c r="AS9" s="18"/>
      <c r="AT9" s="16"/>
      <c r="AU9" s="16"/>
      <c r="AV9" s="16"/>
      <c r="AW9" s="18"/>
      <c r="AX9" s="18"/>
      <c r="AY9" s="16"/>
      <c r="AZ9" s="17"/>
      <c r="BA9" s="18"/>
      <c r="BB9" s="18"/>
      <c r="BC9" s="16"/>
      <c r="BD9" s="17"/>
      <c r="BE9" s="17"/>
      <c r="BF9" s="18"/>
      <c r="BG9" s="18"/>
      <c r="BH9" s="16"/>
      <c r="BI9" s="17"/>
      <c r="BJ9" s="18"/>
      <c r="BK9" s="18"/>
    </row>
    <row r="10" spans="1:63" x14ac:dyDescent="0.3">
      <c r="A10" s="1"/>
      <c r="B10" s="2"/>
      <c r="C10" s="6" t="s">
        <v>3</v>
      </c>
      <c r="D10" s="7"/>
      <c r="E10" s="7"/>
      <c r="F10" s="7"/>
      <c r="G10" s="7"/>
      <c r="H10" s="7"/>
      <c r="I10" s="7"/>
      <c r="J10" s="7">
        <v>44957</v>
      </c>
      <c r="K10" s="7">
        <v>44985</v>
      </c>
      <c r="L10" s="7">
        <v>45016</v>
      </c>
      <c r="M10" s="7">
        <v>45046</v>
      </c>
      <c r="N10" s="7">
        <v>45077</v>
      </c>
      <c r="O10" s="7">
        <v>45107</v>
      </c>
      <c r="P10" s="7">
        <v>45138</v>
      </c>
      <c r="Q10" s="7">
        <v>45169</v>
      </c>
      <c r="R10" s="7">
        <v>45199</v>
      </c>
      <c r="S10" s="7">
        <v>45230</v>
      </c>
      <c r="T10" s="7">
        <v>45260</v>
      </c>
      <c r="U10" s="7">
        <v>45291</v>
      </c>
      <c r="V10" s="7">
        <v>45322</v>
      </c>
      <c r="W10" s="7">
        <v>45351</v>
      </c>
      <c r="X10" s="7">
        <v>45382</v>
      </c>
      <c r="Y10" s="7">
        <v>45412</v>
      </c>
      <c r="Z10" s="7">
        <v>45443</v>
      </c>
      <c r="AA10" s="7">
        <v>45473</v>
      </c>
      <c r="AB10" s="7">
        <v>45504</v>
      </c>
      <c r="AC10" s="7">
        <v>45535</v>
      </c>
      <c r="AD10" s="7">
        <v>45565</v>
      </c>
      <c r="AE10" s="7">
        <v>45596</v>
      </c>
      <c r="AF10" s="7">
        <v>45626</v>
      </c>
      <c r="AG10" s="7">
        <v>45657</v>
      </c>
      <c r="AH10" s="7">
        <v>45688</v>
      </c>
      <c r="AI10" s="7">
        <v>45716</v>
      </c>
      <c r="AJ10" s="7">
        <v>45747</v>
      </c>
      <c r="AK10" s="7">
        <v>45777</v>
      </c>
      <c r="AL10" s="7">
        <v>45808</v>
      </c>
      <c r="AM10" s="7">
        <v>45838</v>
      </c>
      <c r="AN10" s="18"/>
      <c r="AO10" s="18"/>
      <c r="AP10" s="7" t="s">
        <v>13</v>
      </c>
      <c r="AQ10" s="7" t="s">
        <v>14</v>
      </c>
      <c r="AR10" s="18"/>
      <c r="AS10" s="18"/>
      <c r="AT10" s="7">
        <v>45777</v>
      </c>
      <c r="AU10" s="7">
        <v>45808</v>
      </c>
      <c r="AV10" s="7">
        <v>45838</v>
      </c>
      <c r="AW10" s="18"/>
      <c r="AX10" s="18"/>
      <c r="AY10" s="7" t="s">
        <v>13</v>
      </c>
      <c r="AZ10" s="7" t="s">
        <v>14</v>
      </c>
      <c r="BA10" s="18"/>
      <c r="BB10" s="18"/>
      <c r="BC10" s="7">
        <v>45777</v>
      </c>
      <c r="BD10" s="7">
        <v>45808</v>
      </c>
      <c r="BE10" s="7">
        <v>45838</v>
      </c>
      <c r="BF10" s="18"/>
      <c r="BG10" s="18"/>
      <c r="BH10" s="7" t="s">
        <v>13</v>
      </c>
      <c r="BI10" s="7" t="s">
        <v>14</v>
      </c>
      <c r="BJ10" s="2"/>
      <c r="BK10" s="2"/>
    </row>
    <row r="11" spans="1:63" ht="4.05" customHeight="1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x14ac:dyDescent="0.3">
      <c r="A12" s="1"/>
      <c r="B12" s="2"/>
      <c r="C12" s="8" t="s">
        <v>4</v>
      </c>
      <c r="D12" s="8"/>
      <c r="E12" s="8"/>
      <c r="F12" s="8"/>
      <c r="G12" s="8"/>
      <c r="H12" s="8"/>
      <c r="I12" s="8"/>
      <c r="J12" s="19">
        <v>1972</v>
      </c>
      <c r="K12" s="19">
        <v>1887</v>
      </c>
      <c r="L12" s="19">
        <v>1764</v>
      </c>
      <c r="M12" s="19">
        <v>1511</v>
      </c>
      <c r="N12" s="19">
        <v>1247</v>
      </c>
      <c r="O12" s="19">
        <v>1228</v>
      </c>
      <c r="P12" s="19">
        <v>1274</v>
      </c>
      <c r="Q12" s="19">
        <v>1369</v>
      </c>
      <c r="R12" s="19">
        <v>1253</v>
      </c>
      <c r="S12" s="19">
        <v>1256</v>
      </c>
      <c r="T12" s="19">
        <v>1192</v>
      </c>
      <c r="U12" s="19">
        <v>1094</v>
      </c>
      <c r="V12" s="19">
        <v>1031</v>
      </c>
      <c r="W12" s="19">
        <v>1026</v>
      </c>
      <c r="X12" s="19">
        <v>1045</v>
      </c>
      <c r="Y12" s="19">
        <v>965</v>
      </c>
      <c r="Z12" s="19">
        <v>1022</v>
      </c>
      <c r="AA12" s="19">
        <v>994</v>
      </c>
      <c r="AB12" s="19">
        <v>964</v>
      </c>
      <c r="AC12" s="19">
        <v>934</v>
      </c>
      <c r="AD12" s="19">
        <v>1006</v>
      </c>
      <c r="AE12" s="19">
        <v>993</v>
      </c>
      <c r="AF12" s="19">
        <v>943</v>
      </c>
      <c r="AG12" s="19">
        <v>987</v>
      </c>
      <c r="AH12" s="19">
        <v>1046</v>
      </c>
      <c r="AI12" s="19">
        <v>1182</v>
      </c>
      <c r="AJ12" s="19">
        <v>1133</v>
      </c>
      <c r="AK12" s="19">
        <v>1130</v>
      </c>
      <c r="AL12" s="19">
        <v>1056</v>
      </c>
      <c r="AM12" s="19">
        <v>1158</v>
      </c>
      <c r="AN12" s="2"/>
      <c r="AO12" s="2"/>
      <c r="AP12" s="20">
        <v>102</v>
      </c>
      <c r="AQ12" s="21">
        <v>9.6590909090909088E-2</v>
      </c>
      <c r="AR12" s="2"/>
      <c r="AS12" s="2"/>
      <c r="AT12" s="20">
        <v>1130</v>
      </c>
      <c r="AU12" s="20">
        <v>1056</v>
      </c>
      <c r="AV12" s="20">
        <v>1158</v>
      </c>
      <c r="AW12" s="2"/>
      <c r="AX12" s="2"/>
      <c r="AY12" s="20">
        <v>102</v>
      </c>
      <c r="AZ12" s="22">
        <v>9.6590909090909088E-2</v>
      </c>
      <c r="BA12" s="2"/>
      <c r="BB12" s="2"/>
      <c r="BC12" s="20">
        <v>1130</v>
      </c>
      <c r="BD12" s="20">
        <v>1056</v>
      </c>
      <c r="BE12" s="20">
        <v>1158</v>
      </c>
      <c r="BF12" s="2"/>
      <c r="BG12" s="2"/>
      <c r="BH12" s="20">
        <v>102</v>
      </c>
      <c r="BI12" s="23">
        <v>9.6590909090909088E-2</v>
      </c>
      <c r="BJ12" s="2"/>
      <c r="BK12" s="2"/>
    </row>
    <row r="13" spans="1:63" x14ac:dyDescent="0.3">
      <c r="A13" s="1"/>
      <c r="B13" s="2"/>
      <c r="C13" s="9" t="s">
        <v>5</v>
      </c>
      <c r="D13" s="9"/>
      <c r="E13" s="9"/>
      <c r="F13" s="9"/>
      <c r="G13" s="9"/>
      <c r="H13" s="9"/>
      <c r="I13" s="9"/>
      <c r="J13" s="24">
        <v>552</v>
      </c>
      <c r="K13" s="24">
        <v>416</v>
      </c>
      <c r="L13" s="24">
        <v>518</v>
      </c>
      <c r="M13" s="24">
        <v>424</v>
      </c>
      <c r="N13" s="24">
        <v>498</v>
      </c>
      <c r="O13" s="24">
        <v>616</v>
      </c>
      <c r="P13" s="24">
        <v>735</v>
      </c>
      <c r="Q13" s="24">
        <v>598</v>
      </c>
      <c r="R13" s="24">
        <v>694</v>
      </c>
      <c r="S13" s="24">
        <v>544</v>
      </c>
      <c r="T13" s="24">
        <v>614</v>
      </c>
      <c r="U13" s="24">
        <v>586</v>
      </c>
      <c r="V13" s="24">
        <v>644</v>
      </c>
      <c r="W13" s="24">
        <v>714</v>
      </c>
      <c r="X13" s="24">
        <v>684</v>
      </c>
      <c r="Y13" s="24">
        <v>798</v>
      </c>
      <c r="Z13" s="24">
        <v>894</v>
      </c>
      <c r="AA13" s="24">
        <v>882</v>
      </c>
      <c r="AB13" s="24">
        <v>1011</v>
      </c>
      <c r="AC13" s="24">
        <v>1139</v>
      </c>
      <c r="AD13" s="24">
        <v>1026</v>
      </c>
      <c r="AE13" s="24">
        <v>1102</v>
      </c>
      <c r="AF13" s="24">
        <v>1129</v>
      </c>
      <c r="AG13" s="24">
        <v>1169</v>
      </c>
      <c r="AH13" s="24">
        <v>1361</v>
      </c>
      <c r="AI13" s="24">
        <v>1125</v>
      </c>
      <c r="AJ13" s="24">
        <v>1118</v>
      </c>
      <c r="AK13" s="24">
        <v>1024</v>
      </c>
      <c r="AL13" s="24">
        <v>1215</v>
      </c>
      <c r="AM13" s="24">
        <v>1076</v>
      </c>
      <c r="AN13" s="2"/>
      <c r="AO13" s="2"/>
      <c r="AP13" s="25">
        <v>-139</v>
      </c>
      <c r="AQ13" s="26">
        <v>-0.11440329218106995</v>
      </c>
      <c r="AR13" s="2"/>
      <c r="AS13" s="2"/>
      <c r="AT13" s="25">
        <v>1024</v>
      </c>
      <c r="AU13" s="25">
        <v>1215</v>
      </c>
      <c r="AV13" s="25">
        <v>1076</v>
      </c>
      <c r="AW13" s="2"/>
      <c r="AX13" s="2"/>
      <c r="AY13" s="25">
        <v>-139</v>
      </c>
      <c r="AZ13" s="26">
        <v>-0.11440329218106995</v>
      </c>
      <c r="BA13" s="2"/>
      <c r="BB13" s="2"/>
      <c r="BC13" s="25">
        <v>1024</v>
      </c>
      <c r="BD13" s="25">
        <v>1215</v>
      </c>
      <c r="BE13" s="25">
        <v>1076</v>
      </c>
      <c r="BF13" s="2"/>
      <c r="BG13" s="2"/>
      <c r="BH13" s="25">
        <v>-139</v>
      </c>
      <c r="BI13" s="26">
        <v>-0.11440329218106995</v>
      </c>
      <c r="BJ13" s="2"/>
      <c r="BK13" s="2"/>
    </row>
    <row r="14" spans="1:63" x14ac:dyDescent="0.3">
      <c r="A14" s="1"/>
      <c r="B14" s="2"/>
      <c r="C14" s="9" t="s">
        <v>6</v>
      </c>
      <c r="D14" s="9"/>
      <c r="E14" s="9"/>
      <c r="F14" s="9"/>
      <c r="G14" s="9"/>
      <c r="H14" s="9"/>
      <c r="I14" s="9"/>
      <c r="J14" s="24">
        <v>637</v>
      </c>
      <c r="K14" s="24">
        <v>539</v>
      </c>
      <c r="L14" s="24">
        <v>771</v>
      </c>
      <c r="M14" s="24">
        <v>688</v>
      </c>
      <c r="N14" s="24">
        <v>517</v>
      </c>
      <c r="O14" s="24">
        <v>570</v>
      </c>
      <c r="P14" s="24">
        <v>640</v>
      </c>
      <c r="Q14" s="24">
        <v>714</v>
      </c>
      <c r="R14" s="24">
        <v>691</v>
      </c>
      <c r="S14" s="24">
        <v>608</v>
      </c>
      <c r="T14" s="24">
        <v>712</v>
      </c>
      <c r="U14" s="24">
        <v>649</v>
      </c>
      <c r="V14" s="24">
        <v>649</v>
      </c>
      <c r="W14" s="24">
        <v>695</v>
      </c>
      <c r="X14" s="24">
        <v>764</v>
      </c>
      <c r="Y14" s="24">
        <v>741</v>
      </c>
      <c r="Z14" s="24">
        <v>907</v>
      </c>
      <c r="AA14" s="24">
        <v>908</v>
      </c>
      <c r="AB14" s="24">
        <v>1034</v>
      </c>
      <c r="AC14" s="24">
        <v>1059</v>
      </c>
      <c r="AD14" s="24">
        <v>1037</v>
      </c>
      <c r="AE14" s="24">
        <v>1148</v>
      </c>
      <c r="AF14" s="24">
        <v>1079</v>
      </c>
      <c r="AG14" s="24">
        <v>1103</v>
      </c>
      <c r="AH14" s="24">
        <v>1218</v>
      </c>
      <c r="AI14" s="24">
        <v>1174</v>
      </c>
      <c r="AJ14" s="24">
        <v>1119</v>
      </c>
      <c r="AK14" s="24">
        <v>1095</v>
      </c>
      <c r="AL14" s="24">
        <v>1113</v>
      </c>
      <c r="AM14" s="24">
        <v>1104</v>
      </c>
      <c r="AN14" s="2"/>
      <c r="AO14" s="2"/>
      <c r="AP14" s="25">
        <v>-9</v>
      </c>
      <c r="AQ14" s="26">
        <v>-8.0862533692722376E-3</v>
      </c>
      <c r="AR14" s="2"/>
      <c r="AS14" s="2"/>
      <c r="AT14" s="25">
        <v>1095</v>
      </c>
      <c r="AU14" s="25">
        <v>1113</v>
      </c>
      <c r="AV14" s="25">
        <v>1104</v>
      </c>
      <c r="AW14" s="2"/>
      <c r="AX14" s="2"/>
      <c r="AY14" s="25">
        <v>-9</v>
      </c>
      <c r="AZ14" s="26">
        <v>-8.0862533692722376E-3</v>
      </c>
      <c r="BA14" s="2"/>
      <c r="BB14" s="2"/>
      <c r="BC14" s="25">
        <v>1095</v>
      </c>
      <c r="BD14" s="25">
        <v>1113</v>
      </c>
      <c r="BE14" s="25">
        <v>1104</v>
      </c>
      <c r="BF14" s="2"/>
      <c r="BG14" s="2"/>
      <c r="BH14" s="25">
        <v>-9</v>
      </c>
      <c r="BI14" s="26">
        <v>-8.0862533692722376E-3</v>
      </c>
      <c r="BJ14" s="2"/>
      <c r="BK14" s="2"/>
    </row>
    <row r="15" spans="1:63" x14ac:dyDescent="0.3">
      <c r="A15" s="1"/>
      <c r="B15" s="2"/>
      <c r="C15" s="9" t="s">
        <v>7</v>
      </c>
      <c r="D15" s="9"/>
      <c r="E15" s="9"/>
      <c r="F15" s="9"/>
      <c r="G15" s="9"/>
      <c r="H15" s="9"/>
      <c r="I15" s="9"/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15</v>
      </c>
      <c r="AA15" s="24">
        <v>4</v>
      </c>
      <c r="AB15" s="24">
        <v>8</v>
      </c>
      <c r="AC15" s="24">
        <v>8</v>
      </c>
      <c r="AD15" s="24">
        <v>3</v>
      </c>
      <c r="AE15" s="24">
        <v>4</v>
      </c>
      <c r="AF15" s="24">
        <v>4</v>
      </c>
      <c r="AG15" s="24">
        <v>5</v>
      </c>
      <c r="AH15" s="24">
        <v>5</v>
      </c>
      <c r="AI15" s="24">
        <v>-3</v>
      </c>
      <c r="AJ15" s="24">
        <v>1</v>
      </c>
      <c r="AK15" s="24">
        <v>3</v>
      </c>
      <c r="AL15" s="24">
        <v>-1</v>
      </c>
      <c r="AM15" s="24">
        <v>6</v>
      </c>
      <c r="AN15" s="2"/>
      <c r="AO15" s="2"/>
      <c r="AP15" s="25">
        <v>7</v>
      </c>
      <c r="AQ15" s="26">
        <v>7</v>
      </c>
      <c r="AR15" s="2"/>
      <c r="AS15" s="2"/>
      <c r="AT15" s="25">
        <v>3</v>
      </c>
      <c r="AU15" s="25">
        <v>-1</v>
      </c>
      <c r="AV15" s="25">
        <v>6</v>
      </c>
      <c r="AW15" s="2"/>
      <c r="AX15" s="2"/>
      <c r="AY15" s="25">
        <v>7</v>
      </c>
      <c r="AZ15" s="26">
        <v>7</v>
      </c>
      <c r="BA15" s="2"/>
      <c r="BB15" s="2"/>
      <c r="BC15" s="25">
        <v>3</v>
      </c>
      <c r="BD15" s="25">
        <v>-1</v>
      </c>
      <c r="BE15" s="25">
        <v>6</v>
      </c>
      <c r="BF15" s="2"/>
      <c r="BG15" s="2"/>
      <c r="BH15" s="25">
        <v>7</v>
      </c>
      <c r="BI15" s="26">
        <v>7</v>
      </c>
      <c r="BJ15" s="2"/>
      <c r="BK15" s="2"/>
    </row>
    <row r="16" spans="1:63" x14ac:dyDescent="0.3">
      <c r="A16" s="1"/>
      <c r="B16" s="2"/>
      <c r="C16" s="9" t="s">
        <v>8</v>
      </c>
      <c r="D16" s="9"/>
      <c r="E16" s="9"/>
      <c r="F16" s="9"/>
      <c r="G16" s="9"/>
      <c r="H16" s="9"/>
      <c r="I16" s="9"/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-1</v>
      </c>
      <c r="AC16" s="24">
        <v>0</v>
      </c>
      <c r="AD16" s="24">
        <v>-1</v>
      </c>
      <c r="AE16" s="24">
        <v>0</v>
      </c>
      <c r="AF16" s="24">
        <v>2</v>
      </c>
      <c r="AG16" s="24">
        <v>2</v>
      </c>
      <c r="AH16" s="24">
        <v>2</v>
      </c>
      <c r="AI16" s="24">
        <v>3</v>
      </c>
      <c r="AJ16" s="24">
        <v>1</v>
      </c>
      <c r="AK16" s="24">
        <v>0</v>
      </c>
      <c r="AL16" s="24">
        <v>1</v>
      </c>
      <c r="AM16" s="24">
        <v>6</v>
      </c>
      <c r="AN16" s="2"/>
      <c r="AO16" s="2"/>
      <c r="AP16" s="25">
        <v>5</v>
      </c>
      <c r="AQ16" s="26">
        <v>5</v>
      </c>
      <c r="AR16" s="2"/>
      <c r="AS16" s="2"/>
      <c r="AT16" s="25">
        <v>0</v>
      </c>
      <c r="AU16" s="25">
        <v>1</v>
      </c>
      <c r="AV16" s="25">
        <v>6</v>
      </c>
      <c r="AW16" s="2"/>
      <c r="AX16" s="2"/>
      <c r="AY16" s="25">
        <v>5</v>
      </c>
      <c r="AZ16" s="26">
        <v>5</v>
      </c>
      <c r="BA16" s="2"/>
      <c r="BB16" s="2"/>
      <c r="BC16" s="25">
        <v>0</v>
      </c>
      <c r="BD16" s="25">
        <v>1</v>
      </c>
      <c r="BE16" s="25">
        <v>6</v>
      </c>
      <c r="BF16" s="2"/>
      <c r="BG16" s="2"/>
      <c r="BH16" s="25">
        <v>5</v>
      </c>
      <c r="BI16" s="26">
        <v>5</v>
      </c>
      <c r="BJ16" s="2"/>
      <c r="BK16" s="2"/>
    </row>
    <row r="17" spans="1:63" x14ac:dyDescent="0.3">
      <c r="A17" s="1"/>
      <c r="B17" s="2"/>
      <c r="C17" s="8" t="s">
        <v>9</v>
      </c>
      <c r="D17" s="8"/>
      <c r="E17" s="8"/>
      <c r="F17" s="8"/>
      <c r="G17" s="8"/>
      <c r="H17" s="8"/>
      <c r="I17" s="8"/>
      <c r="J17" s="19">
        <v>1887</v>
      </c>
      <c r="K17" s="19">
        <v>1764</v>
      </c>
      <c r="L17" s="19">
        <v>1511</v>
      </c>
      <c r="M17" s="19">
        <v>1247</v>
      </c>
      <c r="N17" s="19">
        <v>1228</v>
      </c>
      <c r="O17" s="19">
        <v>1274</v>
      </c>
      <c r="P17" s="19">
        <v>1369</v>
      </c>
      <c r="Q17" s="19">
        <v>1253</v>
      </c>
      <c r="R17" s="19">
        <v>1256</v>
      </c>
      <c r="S17" s="19">
        <v>1192</v>
      </c>
      <c r="T17" s="19">
        <v>1094</v>
      </c>
      <c r="U17" s="19">
        <v>1031</v>
      </c>
      <c r="V17" s="19">
        <v>1026</v>
      </c>
      <c r="W17" s="19">
        <v>1045</v>
      </c>
      <c r="X17" s="19">
        <v>965</v>
      </c>
      <c r="Y17" s="19">
        <v>1022</v>
      </c>
      <c r="Z17" s="19">
        <v>994</v>
      </c>
      <c r="AA17" s="19">
        <v>964</v>
      </c>
      <c r="AB17" s="19">
        <v>934</v>
      </c>
      <c r="AC17" s="19">
        <v>1006</v>
      </c>
      <c r="AD17" s="19">
        <v>993</v>
      </c>
      <c r="AE17" s="19">
        <v>943</v>
      </c>
      <c r="AF17" s="19">
        <v>987</v>
      </c>
      <c r="AG17" s="19">
        <v>1046</v>
      </c>
      <c r="AH17" s="19">
        <v>1182</v>
      </c>
      <c r="AI17" s="19">
        <v>1133</v>
      </c>
      <c r="AJ17" s="19">
        <v>1130</v>
      </c>
      <c r="AK17" s="19">
        <v>1056</v>
      </c>
      <c r="AL17" s="19">
        <v>1158</v>
      </c>
      <c r="AM17" s="19">
        <v>1118</v>
      </c>
      <c r="AN17" s="2"/>
      <c r="AO17" s="2"/>
      <c r="AP17" s="20">
        <v>-40</v>
      </c>
      <c r="AQ17" s="23">
        <v>-3.4542314335060449E-2</v>
      </c>
      <c r="AR17" s="2"/>
      <c r="AS17" s="2"/>
      <c r="AT17" s="20">
        <v>1056</v>
      </c>
      <c r="AU17" s="20">
        <v>1158</v>
      </c>
      <c r="AV17" s="20">
        <v>1118</v>
      </c>
      <c r="AW17" s="2"/>
      <c r="AX17" s="2"/>
      <c r="AY17" s="20">
        <v>-40</v>
      </c>
      <c r="AZ17" s="23">
        <v>-3.4542314335060449E-2</v>
      </c>
      <c r="BA17" s="2"/>
      <c r="BB17" s="2"/>
      <c r="BC17" s="20">
        <v>1056</v>
      </c>
      <c r="BD17" s="20">
        <v>1158</v>
      </c>
      <c r="BE17" s="20">
        <v>1118</v>
      </c>
      <c r="BF17" s="2"/>
      <c r="BG17" s="2"/>
      <c r="BH17" s="20">
        <v>-40</v>
      </c>
      <c r="BI17" s="23">
        <v>-3.4542314335060449E-2</v>
      </c>
      <c r="BJ17" s="2"/>
      <c r="BK17" s="2"/>
    </row>
    <row r="18" spans="1:63" ht="4.05" customHeight="1" x14ac:dyDescent="0.3">
      <c r="A18" s="1"/>
      <c r="B18" s="2"/>
      <c r="C18" s="2"/>
      <c r="D18" s="2"/>
      <c r="E18" s="2"/>
      <c r="F18" s="2"/>
      <c r="G18" s="2"/>
      <c r="H18" s="2"/>
      <c r="I18" s="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"/>
      <c r="AO18" s="2"/>
      <c r="AP18" s="25"/>
      <c r="AQ18" s="26"/>
      <c r="AR18" s="2"/>
      <c r="AS18" s="2"/>
      <c r="AT18" s="25"/>
      <c r="AU18" s="25"/>
      <c r="AV18" s="25"/>
      <c r="AW18" s="2"/>
      <c r="AX18" s="2"/>
      <c r="AY18" s="25"/>
      <c r="AZ18" s="26"/>
      <c r="BA18" s="2"/>
      <c r="BB18" s="2"/>
      <c r="BC18" s="25"/>
      <c r="BD18" s="25"/>
      <c r="BE18" s="25"/>
      <c r="BF18" s="2"/>
      <c r="BG18" s="2"/>
      <c r="BH18" s="25"/>
      <c r="BI18" s="26"/>
      <c r="BJ18" s="2"/>
      <c r="BK18" s="2"/>
    </row>
    <row r="19" spans="1:63" x14ac:dyDescent="0.3">
      <c r="A19" s="1"/>
      <c r="B19" s="2"/>
      <c r="C19" s="28" t="s">
        <v>5</v>
      </c>
      <c r="D19" s="29"/>
      <c r="E19" s="29"/>
      <c r="F19" s="29"/>
      <c r="G19" s="29"/>
      <c r="H19" s="29"/>
      <c r="I19" s="29"/>
      <c r="J19" s="31">
        <v>552</v>
      </c>
      <c r="K19" s="31">
        <v>416</v>
      </c>
      <c r="L19" s="31">
        <v>518</v>
      </c>
      <c r="M19" s="31">
        <v>424</v>
      </c>
      <c r="N19" s="31">
        <v>498</v>
      </c>
      <c r="O19" s="31">
        <v>616</v>
      </c>
      <c r="P19" s="31">
        <v>735</v>
      </c>
      <c r="Q19" s="31">
        <v>598</v>
      </c>
      <c r="R19" s="31">
        <v>694</v>
      </c>
      <c r="S19" s="31">
        <v>544</v>
      </c>
      <c r="T19" s="31">
        <v>614</v>
      </c>
      <c r="U19" s="31">
        <v>586</v>
      </c>
      <c r="V19" s="31">
        <v>644</v>
      </c>
      <c r="W19" s="31">
        <v>714</v>
      </c>
      <c r="X19" s="31">
        <v>684</v>
      </c>
      <c r="Y19" s="31">
        <v>798</v>
      </c>
      <c r="Z19" s="31">
        <v>894</v>
      </c>
      <c r="AA19" s="31">
        <v>882</v>
      </c>
      <c r="AB19" s="31">
        <v>1011</v>
      </c>
      <c r="AC19" s="31">
        <v>1139</v>
      </c>
      <c r="AD19" s="31">
        <v>1026</v>
      </c>
      <c r="AE19" s="31">
        <v>1102</v>
      </c>
      <c r="AF19" s="31">
        <v>1129</v>
      </c>
      <c r="AG19" s="31">
        <v>1169</v>
      </c>
      <c r="AH19" s="31">
        <v>1361</v>
      </c>
      <c r="AI19" s="31">
        <v>1125</v>
      </c>
      <c r="AJ19" s="31">
        <v>1118</v>
      </c>
      <c r="AK19" s="31">
        <v>1024</v>
      </c>
      <c r="AL19" s="31">
        <v>1215</v>
      </c>
      <c r="AM19" s="31">
        <v>1076</v>
      </c>
      <c r="AN19" s="2"/>
      <c r="AO19" s="2"/>
      <c r="AP19" s="32">
        <v>-139</v>
      </c>
      <c r="AQ19" s="33">
        <v>-0.11440329218106995</v>
      </c>
      <c r="AR19" s="2"/>
      <c r="AS19" s="2"/>
      <c r="AT19" s="34">
        <v>1024</v>
      </c>
      <c r="AU19" s="35">
        <v>1215</v>
      </c>
      <c r="AV19" s="36">
        <v>1076</v>
      </c>
      <c r="AW19" s="2"/>
      <c r="AX19" s="2"/>
      <c r="AY19" s="32">
        <v>-139</v>
      </c>
      <c r="AZ19" s="33">
        <v>-0.11440329218106995</v>
      </c>
      <c r="BA19" s="2"/>
      <c r="BB19" s="2"/>
      <c r="BC19" s="32">
        <v>1024</v>
      </c>
      <c r="BD19" s="37">
        <v>1215</v>
      </c>
      <c r="BE19" s="38">
        <v>1076</v>
      </c>
      <c r="BF19" s="2"/>
      <c r="BG19" s="2"/>
      <c r="BH19" s="32">
        <v>-139</v>
      </c>
      <c r="BI19" s="33">
        <v>-0.11440329218106995</v>
      </c>
      <c r="BJ19" s="2"/>
      <c r="BK19" s="2"/>
    </row>
    <row r="20" spans="1:63" ht="4.05" customHeight="1" x14ac:dyDescent="0.3">
      <c r="A20" s="1"/>
      <c r="B20" s="2"/>
      <c r="C20" s="30"/>
      <c r="D20" s="30"/>
      <c r="E20" s="30"/>
      <c r="F20" s="30"/>
      <c r="G20" s="30"/>
      <c r="H20" s="30"/>
      <c r="I20" s="30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2"/>
      <c r="AO20" s="2"/>
      <c r="AP20" s="40"/>
      <c r="AQ20" s="41"/>
      <c r="AR20" s="2"/>
      <c r="AS20" s="2"/>
      <c r="AT20" s="30"/>
      <c r="AU20" s="30"/>
      <c r="AV20" s="30"/>
      <c r="AW20" s="2"/>
      <c r="AX20" s="2"/>
      <c r="AY20" s="42"/>
      <c r="AZ20" s="41"/>
      <c r="BA20" s="2"/>
      <c r="BB20" s="2"/>
      <c r="BC20" s="42"/>
      <c r="BD20" s="42"/>
      <c r="BE20" s="42"/>
      <c r="BF20" s="2"/>
      <c r="BG20" s="2"/>
      <c r="BH20" s="42"/>
      <c r="BI20" s="41"/>
      <c r="BJ20" s="2"/>
      <c r="BK20" s="2"/>
    </row>
    <row r="21" spans="1:63" x14ac:dyDescent="0.3">
      <c r="A21" s="1"/>
      <c r="B21" s="2"/>
      <c r="C21" s="28" t="s">
        <v>15</v>
      </c>
      <c r="D21" s="29"/>
      <c r="E21" s="29"/>
      <c r="F21" s="29"/>
      <c r="G21" s="29"/>
      <c r="H21" s="29"/>
      <c r="I21" s="29"/>
      <c r="J21" s="31">
        <v>637</v>
      </c>
      <c r="K21" s="31">
        <v>539</v>
      </c>
      <c r="L21" s="31">
        <v>771</v>
      </c>
      <c r="M21" s="31">
        <v>688</v>
      </c>
      <c r="N21" s="31">
        <v>517</v>
      </c>
      <c r="O21" s="31">
        <v>570</v>
      </c>
      <c r="P21" s="31">
        <v>640</v>
      </c>
      <c r="Q21" s="31">
        <v>714</v>
      </c>
      <c r="R21" s="31">
        <v>691</v>
      </c>
      <c r="S21" s="31">
        <v>608</v>
      </c>
      <c r="T21" s="31">
        <v>712</v>
      </c>
      <c r="U21" s="31">
        <v>649</v>
      </c>
      <c r="V21" s="31">
        <v>649</v>
      </c>
      <c r="W21" s="31">
        <v>695</v>
      </c>
      <c r="X21" s="31">
        <v>764</v>
      </c>
      <c r="Y21" s="31">
        <v>741</v>
      </c>
      <c r="Z21" s="31">
        <v>907</v>
      </c>
      <c r="AA21" s="31">
        <v>908</v>
      </c>
      <c r="AB21" s="31">
        <v>1034</v>
      </c>
      <c r="AC21" s="31">
        <v>1059</v>
      </c>
      <c r="AD21" s="31">
        <v>1037</v>
      </c>
      <c r="AE21" s="31">
        <v>1148</v>
      </c>
      <c r="AF21" s="31">
        <v>1079</v>
      </c>
      <c r="AG21" s="31">
        <v>1103</v>
      </c>
      <c r="AH21" s="31">
        <v>1218</v>
      </c>
      <c r="AI21" s="31">
        <v>1174</v>
      </c>
      <c r="AJ21" s="31">
        <v>1119</v>
      </c>
      <c r="AK21" s="31">
        <v>1095</v>
      </c>
      <c r="AL21" s="31">
        <v>1113</v>
      </c>
      <c r="AM21" s="31">
        <v>1104</v>
      </c>
      <c r="AN21" s="2"/>
      <c r="AO21" s="2"/>
      <c r="AP21" s="32">
        <v>-9</v>
      </c>
      <c r="AQ21" s="33">
        <v>-8.0862533692722376E-3</v>
      </c>
      <c r="AR21" s="2"/>
      <c r="AS21" s="2"/>
      <c r="AT21" s="34">
        <v>1095</v>
      </c>
      <c r="AU21" s="35">
        <v>1113</v>
      </c>
      <c r="AV21" s="36">
        <v>1104</v>
      </c>
      <c r="AW21" s="2"/>
      <c r="AX21" s="2"/>
      <c r="AY21" s="32">
        <v>-9</v>
      </c>
      <c r="AZ21" s="33">
        <v>-8.0862533692722376E-3</v>
      </c>
      <c r="BA21" s="2"/>
      <c r="BB21" s="2"/>
      <c r="BC21" s="32">
        <v>1095</v>
      </c>
      <c r="BD21" s="37">
        <v>1113</v>
      </c>
      <c r="BE21" s="38">
        <v>1104</v>
      </c>
      <c r="BF21" s="2"/>
      <c r="BG21" s="2"/>
      <c r="BH21" s="32">
        <v>-9</v>
      </c>
      <c r="BI21" s="33">
        <v>-8.0862533692722376E-3</v>
      </c>
      <c r="BJ21" s="2"/>
      <c r="BK21" s="2"/>
    </row>
    <row r="22" spans="1:63" ht="4.05" customHeight="1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40"/>
      <c r="AQ22" s="41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42"/>
      <c r="BD22" s="42"/>
      <c r="BE22" s="42"/>
      <c r="BF22" s="2"/>
      <c r="BG22" s="2"/>
      <c r="BH22" s="2"/>
      <c r="BI22" s="2"/>
      <c r="BJ22" s="2"/>
      <c r="BK22" s="2"/>
    </row>
    <row r="23" spans="1:63" x14ac:dyDescent="0.3">
      <c r="A23" s="1"/>
      <c r="B23" s="2"/>
      <c r="C23" s="43" t="s">
        <v>16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222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2"/>
      <c r="AO23" s="2"/>
      <c r="AP23" s="44"/>
      <c r="AQ23" s="45"/>
      <c r="AR23" s="2"/>
      <c r="AS23" s="2"/>
      <c r="AT23" s="43"/>
      <c r="AU23" s="43"/>
      <c r="AV23" s="43"/>
      <c r="AW23" s="2"/>
      <c r="AX23" s="2"/>
      <c r="AY23" s="43"/>
      <c r="AZ23" s="43"/>
      <c r="BA23" s="2"/>
      <c r="BB23" s="2"/>
      <c r="BC23" s="43"/>
      <c r="BD23" s="43"/>
      <c r="BE23" s="43"/>
      <c r="BF23" s="2"/>
      <c r="BG23" s="2"/>
      <c r="BH23" s="43"/>
      <c r="BI23" s="43"/>
      <c r="BJ23" s="2"/>
      <c r="BK23" s="2"/>
    </row>
    <row r="24" spans="1:63" ht="4.05" customHeight="1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40"/>
      <c r="AQ24" s="41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x14ac:dyDescent="0.3">
      <c r="A25" s="1"/>
      <c r="B25" s="2"/>
      <c r="C25" s="2" t="s">
        <v>17</v>
      </c>
      <c r="D25" s="2" t="s">
        <v>18</v>
      </c>
      <c r="E25" s="2"/>
      <c r="F25" s="2"/>
      <c r="G25" s="2"/>
      <c r="H25" s="2"/>
      <c r="I25" s="2"/>
      <c r="J25" s="10">
        <v>6.5118640000000001</v>
      </c>
      <c r="K25" s="10">
        <v>4.335240999999999</v>
      </c>
      <c r="L25" s="10">
        <v>7.5129039999999998</v>
      </c>
      <c r="M25" s="10">
        <v>6.4142020000000004</v>
      </c>
      <c r="N25" s="10">
        <v>4.6796690000000005</v>
      </c>
      <c r="O25" s="10">
        <v>5.2730560000000004</v>
      </c>
      <c r="P25" s="10">
        <v>6.1061860000000001</v>
      </c>
      <c r="Q25" s="10">
        <v>6.8197769999999993</v>
      </c>
      <c r="R25" s="10">
        <v>6.1017569999999992</v>
      </c>
      <c r="S25" s="10">
        <v>5.4592920000000005</v>
      </c>
      <c r="T25" s="10">
        <v>7.2221230000000007</v>
      </c>
      <c r="U25" s="10">
        <v>6.6425251200000002</v>
      </c>
      <c r="V25" s="10">
        <v>6.2940759999999996</v>
      </c>
      <c r="W25" s="10">
        <v>6.3762509999999999</v>
      </c>
      <c r="X25" s="10">
        <v>7.5532080000000006</v>
      </c>
      <c r="Y25" s="10">
        <v>7.7364889999999997</v>
      </c>
      <c r="Z25" s="10">
        <v>8.8189611736</v>
      </c>
      <c r="AA25" s="10">
        <v>8.6295149999999996</v>
      </c>
      <c r="AB25" s="10">
        <v>10.16620853</v>
      </c>
      <c r="AC25" s="10">
        <v>10.630170000000001</v>
      </c>
      <c r="AD25" s="10">
        <v>9.8939319999999995</v>
      </c>
      <c r="AE25" s="10">
        <v>11.38279696</v>
      </c>
      <c r="AF25" s="10">
        <v>10.28366389</v>
      </c>
      <c r="AG25" s="10">
        <v>11.46582735</v>
      </c>
      <c r="AH25" s="10">
        <v>12.366903499999999</v>
      </c>
      <c r="AI25" s="10">
        <v>11.637508800000001</v>
      </c>
      <c r="AJ25" s="10">
        <v>10.157724799999999</v>
      </c>
      <c r="AK25" s="10">
        <v>9.4161121899999998</v>
      </c>
      <c r="AL25" s="10">
        <v>10.236547959999999</v>
      </c>
      <c r="AM25" s="10">
        <v>9.8881270000000008</v>
      </c>
      <c r="AN25" s="2"/>
      <c r="AO25" s="2"/>
      <c r="AP25" s="46">
        <v>-0.34842095999999856</v>
      </c>
      <c r="AQ25" s="47">
        <v>-3.4036958685826214E-2</v>
      </c>
      <c r="AR25" s="2"/>
      <c r="AS25" s="2"/>
      <c r="AT25" s="48">
        <v>0.76593893988795381</v>
      </c>
      <c r="AU25" s="48">
        <v>0.78492722397673897</v>
      </c>
      <c r="AV25" s="48">
        <v>0.79206024274516318</v>
      </c>
      <c r="AW25" s="2"/>
      <c r="AX25" s="2"/>
      <c r="AY25" s="49">
        <v>7.1330187684242041E-3</v>
      </c>
      <c r="AZ25" s="50">
        <v>9.0874905985368001E-3</v>
      </c>
      <c r="BA25" s="2"/>
      <c r="BB25" s="2"/>
      <c r="BC25" s="51">
        <v>8599.1892146118716</v>
      </c>
      <c r="BD25" s="51">
        <v>9197.2578256963152</v>
      </c>
      <c r="BE25" s="51">
        <v>8956.6367753623199</v>
      </c>
      <c r="BF25" s="2"/>
      <c r="BG25" s="2"/>
      <c r="BH25" s="52">
        <v>-240.6210503339953</v>
      </c>
      <c r="BI25" s="53">
        <v>-2.6162259979460575E-2</v>
      </c>
      <c r="BJ25" s="2"/>
      <c r="BK25" s="2"/>
    </row>
    <row r="26" spans="1:63" x14ac:dyDescent="0.3">
      <c r="A26" s="1"/>
      <c r="B26" s="2"/>
      <c r="C26" s="2" t="s">
        <v>17</v>
      </c>
      <c r="D26" s="2" t="s">
        <v>19</v>
      </c>
      <c r="E26" s="2"/>
      <c r="F26" s="2"/>
      <c r="G26" s="2"/>
      <c r="H26" s="2"/>
      <c r="I26" s="2"/>
      <c r="J26" s="10">
        <v>0.101448</v>
      </c>
      <c r="K26" s="10">
        <v>0.50849999999999995</v>
      </c>
      <c r="L26" s="10">
        <v>0.20530499999999999</v>
      </c>
      <c r="M26" s="10">
        <v>0.17624300000000001</v>
      </c>
      <c r="N26" s="10">
        <v>6.8029999999999993E-2</v>
      </c>
      <c r="O26" s="10">
        <v>0.19542200000000001</v>
      </c>
      <c r="P26" s="10">
        <v>3.5601000000000001E-2</v>
      </c>
      <c r="Q26" s="10">
        <v>6.3801999999999998E-2</v>
      </c>
      <c r="R26" s="10">
        <v>2.7300000000000001E-2</v>
      </c>
      <c r="S26" s="10">
        <v>1.3306999999999999E-2</v>
      </c>
      <c r="T26" s="10">
        <v>0.108405</v>
      </c>
      <c r="U26" s="10">
        <v>0.14584127999999999</v>
      </c>
      <c r="V26" s="10">
        <v>0.198356</v>
      </c>
      <c r="W26" s="10">
        <v>0.20754999999999998</v>
      </c>
      <c r="X26" s="10">
        <v>0.64173500000000006</v>
      </c>
      <c r="Y26" s="10">
        <v>0.74075000000000002</v>
      </c>
      <c r="Z26" s="10">
        <v>1.2474414299999999</v>
      </c>
      <c r="AA26" s="10">
        <v>1.086689</v>
      </c>
      <c r="AB26" s="10">
        <v>1.1863705099999999</v>
      </c>
      <c r="AC26" s="10">
        <v>1.74404</v>
      </c>
      <c r="AD26" s="10">
        <v>1.8774646000000002</v>
      </c>
      <c r="AE26" s="10">
        <v>2.05300919</v>
      </c>
      <c r="AF26" s="10">
        <v>2.2690989100000003</v>
      </c>
      <c r="AG26" s="10">
        <v>2.09286101</v>
      </c>
      <c r="AH26" s="10">
        <v>2.0572785000000002</v>
      </c>
      <c r="AI26" s="10">
        <v>2.0735127000000002</v>
      </c>
      <c r="AJ26" s="10">
        <v>2.0591676000000003</v>
      </c>
      <c r="AK26" s="10">
        <v>1.7610625500000001</v>
      </c>
      <c r="AL26" s="10">
        <v>1.67055895</v>
      </c>
      <c r="AM26" s="10">
        <v>1.4777443799999999</v>
      </c>
      <c r="AN26" s="2"/>
      <c r="AO26" s="2"/>
      <c r="AP26" s="54">
        <v>-0.19281457000000013</v>
      </c>
      <c r="AQ26" s="55">
        <v>-0.11541919547346721</v>
      </c>
      <c r="AR26" s="2"/>
      <c r="AS26" s="2"/>
      <c r="AT26" s="55">
        <v>0.1432508826791471</v>
      </c>
      <c r="AU26" s="55">
        <v>0.12809662048542739</v>
      </c>
      <c r="AV26" s="55">
        <v>0.11837050356838059</v>
      </c>
      <c r="AW26" s="2"/>
      <c r="AX26" s="2"/>
      <c r="AY26" s="56">
        <v>-9.7261169170467926E-3</v>
      </c>
      <c r="AZ26" s="57">
        <v>-7.5927974369575671E-2</v>
      </c>
      <c r="BA26" s="2"/>
      <c r="BB26" s="2"/>
      <c r="BC26" s="27">
        <v>1608.2763013698632</v>
      </c>
      <c r="BD26" s="27">
        <v>1500.9514375561544</v>
      </c>
      <c r="BE26" s="27">
        <v>1338.5365760869563</v>
      </c>
      <c r="BF26" s="2"/>
      <c r="BG26" s="2"/>
      <c r="BH26" s="58">
        <v>-162.41486146919806</v>
      </c>
      <c r="BI26" s="59">
        <v>-0.10820793891482695</v>
      </c>
      <c r="BJ26" s="2"/>
      <c r="BK26" s="2"/>
    </row>
    <row r="27" spans="1:63" x14ac:dyDescent="0.3">
      <c r="A27" s="1"/>
      <c r="B27" s="2"/>
      <c r="C27" s="2" t="s">
        <v>17</v>
      </c>
      <c r="D27" s="2" t="s">
        <v>20</v>
      </c>
      <c r="E27" s="2"/>
      <c r="F27" s="2"/>
      <c r="G27" s="2"/>
      <c r="H27" s="2"/>
      <c r="I27" s="60"/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2"/>
      <c r="AO27" s="2"/>
      <c r="AP27" s="54">
        <v>0</v>
      </c>
      <c r="AQ27" s="55">
        <v>0</v>
      </c>
      <c r="AR27" s="2"/>
      <c r="AS27" s="2"/>
      <c r="AT27" s="55">
        <v>0</v>
      </c>
      <c r="AU27" s="55">
        <v>0</v>
      </c>
      <c r="AV27" s="55">
        <v>0</v>
      </c>
      <c r="AW27" s="2"/>
      <c r="AX27" s="2"/>
      <c r="AY27" s="56">
        <v>0</v>
      </c>
      <c r="AZ27" s="57">
        <v>0</v>
      </c>
      <c r="BA27" s="2"/>
      <c r="BB27" s="2"/>
      <c r="BC27" s="27">
        <v>0</v>
      </c>
      <c r="BD27" s="27">
        <v>0</v>
      </c>
      <c r="BE27" s="27">
        <v>0</v>
      </c>
      <c r="BF27" s="2"/>
      <c r="BG27" s="2"/>
      <c r="BH27" s="58">
        <v>0</v>
      </c>
      <c r="BI27" s="59">
        <v>0</v>
      </c>
      <c r="BJ27" s="2"/>
      <c r="BK27" s="2"/>
    </row>
    <row r="28" spans="1:63" x14ac:dyDescent="0.3">
      <c r="A28" s="1"/>
      <c r="B28" s="2"/>
      <c r="C28" s="2" t="s">
        <v>17</v>
      </c>
      <c r="D28" s="2" t="s">
        <v>21</v>
      </c>
      <c r="E28" s="2"/>
      <c r="F28" s="2"/>
      <c r="G28" s="2"/>
      <c r="H28" s="2"/>
      <c r="I28" s="60"/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2"/>
      <c r="AO28" s="2"/>
      <c r="AP28" s="54">
        <v>0</v>
      </c>
      <c r="AQ28" s="55">
        <v>0</v>
      </c>
      <c r="AR28" s="2"/>
      <c r="AS28" s="2"/>
      <c r="AT28" s="55">
        <v>0</v>
      </c>
      <c r="AU28" s="55">
        <v>0</v>
      </c>
      <c r="AV28" s="55">
        <v>0</v>
      </c>
      <c r="AW28" s="2"/>
      <c r="AX28" s="2"/>
      <c r="AY28" s="56">
        <v>0</v>
      </c>
      <c r="AZ28" s="57">
        <v>0</v>
      </c>
      <c r="BA28" s="2"/>
      <c r="BB28" s="2"/>
      <c r="BC28" s="27">
        <v>0</v>
      </c>
      <c r="BD28" s="27">
        <v>0</v>
      </c>
      <c r="BE28" s="27">
        <v>0</v>
      </c>
      <c r="BF28" s="2"/>
      <c r="BG28" s="2"/>
      <c r="BH28" s="58">
        <v>0</v>
      </c>
      <c r="BI28" s="59">
        <v>0</v>
      </c>
      <c r="BJ28" s="2"/>
      <c r="BK28" s="2"/>
    </row>
    <row r="29" spans="1:63" x14ac:dyDescent="0.3">
      <c r="A29" s="1"/>
      <c r="B29" s="2"/>
      <c r="C29" s="61" t="s">
        <v>22</v>
      </c>
      <c r="D29" s="61" t="s">
        <v>23</v>
      </c>
      <c r="E29" s="61"/>
      <c r="F29" s="61"/>
      <c r="G29" s="61"/>
      <c r="H29" s="61"/>
      <c r="I29" s="61"/>
      <c r="J29" s="64">
        <v>6.6133120000000005</v>
      </c>
      <c r="K29" s="64">
        <v>4.8437409999999987</v>
      </c>
      <c r="L29" s="64">
        <v>7.7182089999999999</v>
      </c>
      <c r="M29" s="64">
        <v>6.5904450000000008</v>
      </c>
      <c r="N29" s="64">
        <v>4.7476990000000008</v>
      </c>
      <c r="O29" s="64">
        <v>5.4684780000000002</v>
      </c>
      <c r="P29" s="64">
        <v>6.1417869999999999</v>
      </c>
      <c r="Q29" s="64">
        <v>6.8835789999999992</v>
      </c>
      <c r="R29" s="64">
        <v>6.1290569999999995</v>
      </c>
      <c r="S29" s="64">
        <v>5.4725990000000007</v>
      </c>
      <c r="T29" s="64">
        <v>7.330528000000001</v>
      </c>
      <c r="U29" s="64">
        <v>6.7883664000000001</v>
      </c>
      <c r="V29" s="64">
        <v>6.492432</v>
      </c>
      <c r="W29" s="64">
        <v>6.5838010000000002</v>
      </c>
      <c r="X29" s="64">
        <v>8.1949430000000003</v>
      </c>
      <c r="Y29" s="64">
        <v>8.4772389999999991</v>
      </c>
      <c r="Z29" s="64">
        <v>10.0664026036</v>
      </c>
      <c r="AA29" s="64">
        <v>9.7162039999999994</v>
      </c>
      <c r="AB29" s="64">
        <v>11.35257904</v>
      </c>
      <c r="AC29" s="64">
        <v>12.374210000000001</v>
      </c>
      <c r="AD29" s="64">
        <v>11.771396599999999</v>
      </c>
      <c r="AE29" s="64">
        <v>13.435806150000001</v>
      </c>
      <c r="AF29" s="64">
        <v>12.5527628</v>
      </c>
      <c r="AG29" s="64">
        <v>13.55868836</v>
      </c>
      <c r="AH29" s="64">
        <v>14.424182</v>
      </c>
      <c r="AI29" s="64">
        <v>13.711021500000001</v>
      </c>
      <c r="AJ29" s="64">
        <v>12.216892399999999</v>
      </c>
      <c r="AK29" s="64">
        <v>11.17717474</v>
      </c>
      <c r="AL29" s="64">
        <v>11.90710691</v>
      </c>
      <c r="AM29" s="64">
        <v>11.365871380000002</v>
      </c>
      <c r="AN29" s="2"/>
      <c r="AO29" s="2"/>
      <c r="AP29" s="65">
        <v>-0.54123552999999802</v>
      </c>
      <c r="AQ29" s="66">
        <v>-4.5454830807427266E-2</v>
      </c>
      <c r="AR29" s="2"/>
      <c r="AS29" s="2"/>
      <c r="AT29" s="66">
        <v>0.9091898225671009</v>
      </c>
      <c r="AU29" s="66">
        <v>0.91302384446216633</v>
      </c>
      <c r="AV29" s="66">
        <v>0.91043074631354381</v>
      </c>
      <c r="AW29" s="2"/>
      <c r="AX29" s="2"/>
      <c r="AY29" s="67">
        <v>-2.5930981486225191E-3</v>
      </c>
      <c r="AZ29" s="68">
        <v>-2.8401209501270272E-3</v>
      </c>
      <c r="BA29" s="2"/>
      <c r="BB29" s="2"/>
      <c r="BC29" s="69">
        <v>10207.465515981736</v>
      </c>
      <c r="BD29" s="69">
        <v>10698.209263252471</v>
      </c>
      <c r="BE29" s="69">
        <v>10295.173351449277</v>
      </c>
      <c r="BF29" s="2"/>
      <c r="BG29" s="2"/>
      <c r="BH29" s="70">
        <v>-403.03591180319381</v>
      </c>
      <c r="BI29" s="71">
        <v>-3.7673212580313913E-2</v>
      </c>
      <c r="BJ29" s="2"/>
      <c r="BK29" s="2"/>
    </row>
    <row r="30" spans="1:63" x14ac:dyDescent="0.3">
      <c r="A30" s="1"/>
      <c r="B30" s="2"/>
      <c r="C30" s="62" t="s">
        <v>17</v>
      </c>
      <c r="D30" s="62" t="s">
        <v>24</v>
      </c>
      <c r="E30" s="62"/>
      <c r="F30" s="62"/>
      <c r="G30" s="62"/>
      <c r="H30" s="63"/>
      <c r="I30" s="63"/>
      <c r="J30" s="72">
        <v>0.15876399999999999</v>
      </c>
      <c r="K30" s="72">
        <v>0.17488700000000001</v>
      </c>
      <c r="L30" s="72">
        <v>0.22688199999999997</v>
      </c>
      <c r="M30" s="72">
        <v>0.27124100000000001</v>
      </c>
      <c r="N30" s="72">
        <v>0.22589399999999998</v>
      </c>
      <c r="O30" s="72">
        <v>0.28220600000000001</v>
      </c>
      <c r="P30" s="72">
        <v>0.38985000000000003</v>
      </c>
      <c r="Q30" s="72">
        <v>0.45709699999999998</v>
      </c>
      <c r="R30" s="72">
        <v>0.45891199999999999</v>
      </c>
      <c r="S30" s="72">
        <v>0.47249099999999999</v>
      </c>
      <c r="T30" s="72">
        <v>0.51992099999999997</v>
      </c>
      <c r="U30" s="72">
        <v>0.80903733</v>
      </c>
      <c r="V30" s="72">
        <v>0.43657499999999999</v>
      </c>
      <c r="W30" s="72">
        <v>0.55925800000000003</v>
      </c>
      <c r="X30" s="72">
        <v>0.59772700000000001</v>
      </c>
      <c r="Y30" s="72">
        <v>0.56854300000000002</v>
      </c>
      <c r="Z30" s="72">
        <v>0.66731967000000003</v>
      </c>
      <c r="AA30" s="72">
        <v>0.61913099999999999</v>
      </c>
      <c r="AB30" s="72">
        <v>0.73837301999999994</v>
      </c>
      <c r="AC30" s="72">
        <v>0.89871999999999996</v>
      </c>
      <c r="AD30" s="72">
        <v>0.87254330000000002</v>
      </c>
      <c r="AE30" s="72">
        <v>0.97209553999999998</v>
      </c>
      <c r="AF30" s="72">
        <v>1.1143673110000001</v>
      </c>
      <c r="AG30" s="72">
        <v>1.1071075699999999</v>
      </c>
      <c r="AH30" s="72">
        <v>1.2204270999999998</v>
      </c>
      <c r="AI30" s="72">
        <v>1.1953355999999999</v>
      </c>
      <c r="AJ30" s="72">
        <v>1.0790468</v>
      </c>
      <c r="AK30" s="72">
        <v>1.1163798759560002</v>
      </c>
      <c r="AL30" s="72">
        <v>1.13429062</v>
      </c>
      <c r="AM30" s="72">
        <v>1.1181878700000001</v>
      </c>
      <c r="AN30" s="2"/>
      <c r="AO30" s="2"/>
      <c r="AP30" s="73">
        <v>-1.6102749999999943E-2</v>
      </c>
      <c r="AQ30" s="74">
        <v>-1.4196317695018886E-2</v>
      </c>
      <c r="AR30" s="2"/>
      <c r="AS30" s="2"/>
      <c r="AT30" s="74">
        <v>9.0810177432899111E-2</v>
      </c>
      <c r="AU30" s="74">
        <v>8.6976155537833694E-2</v>
      </c>
      <c r="AV30" s="74">
        <v>8.9569253686456185E-2</v>
      </c>
      <c r="AW30" s="2"/>
      <c r="AX30" s="2"/>
      <c r="AY30" s="75">
        <v>2.5930981486224913E-3</v>
      </c>
      <c r="AZ30" s="76">
        <v>2.9813897068542209E-2</v>
      </c>
      <c r="BA30" s="2"/>
      <c r="BB30" s="2"/>
      <c r="BC30" s="77">
        <v>1019.5250008730595</v>
      </c>
      <c r="BD30" s="77">
        <v>1019.1290386343218</v>
      </c>
      <c r="BE30" s="77">
        <v>1012.8513315217392</v>
      </c>
      <c r="BF30" s="2"/>
      <c r="BG30" s="2"/>
      <c r="BH30" s="78">
        <v>-6.2777071125825614</v>
      </c>
      <c r="BI30" s="79">
        <v>-6.1598746327501059E-3</v>
      </c>
      <c r="BJ30" s="2"/>
      <c r="BK30" s="2"/>
    </row>
    <row r="31" spans="1:63" x14ac:dyDescent="0.3">
      <c r="A31" s="1"/>
      <c r="B31" s="2"/>
      <c r="C31" s="1"/>
      <c r="D31" s="1"/>
      <c r="E31" s="1" t="s">
        <v>25</v>
      </c>
      <c r="F31" s="1"/>
      <c r="G31" s="1"/>
      <c r="H31" s="1"/>
      <c r="I31" s="1"/>
      <c r="J31" s="10">
        <v>3.1414999999999998E-2</v>
      </c>
      <c r="K31" s="10">
        <v>1.9650999999999998E-2</v>
      </c>
      <c r="L31" s="10">
        <v>4.5700999999999999E-2</v>
      </c>
      <c r="M31" s="10">
        <v>3.9504999999999998E-2</v>
      </c>
      <c r="N31" s="10">
        <v>3.9530999999999997E-2</v>
      </c>
      <c r="O31" s="10">
        <v>4.4644000000000003E-2</v>
      </c>
      <c r="P31" s="10">
        <v>3.9463999999999999E-2</v>
      </c>
      <c r="Q31" s="10">
        <v>4.5289000000000003E-2</v>
      </c>
      <c r="R31" s="10">
        <v>3.5743999999999998E-2</v>
      </c>
      <c r="S31" s="10">
        <v>3.3172E-2</v>
      </c>
      <c r="T31" s="10">
        <v>6.8560999999999997E-2</v>
      </c>
      <c r="U31" s="10">
        <v>6.07076E-2</v>
      </c>
      <c r="V31" s="10">
        <v>3.0596999999999999E-2</v>
      </c>
      <c r="W31" s="10">
        <v>9.2019000000000004E-2</v>
      </c>
      <c r="X31" s="10">
        <v>7.2820999999999997E-2</v>
      </c>
      <c r="Y31" s="10">
        <v>6.4873E-2</v>
      </c>
      <c r="Z31" s="10">
        <v>0.13372833000000001</v>
      </c>
      <c r="AA31" s="10">
        <v>0.11742</v>
      </c>
      <c r="AB31" s="10">
        <v>0.10967185</v>
      </c>
      <c r="AC31" s="10">
        <v>0.18737999999999999</v>
      </c>
      <c r="AD31" s="10">
        <v>0.1582694</v>
      </c>
      <c r="AE31" s="10">
        <v>0.16832289</v>
      </c>
      <c r="AF31" s="10">
        <v>0.22023265</v>
      </c>
      <c r="AG31" s="10">
        <v>0.18320697</v>
      </c>
      <c r="AH31" s="10">
        <v>0.27856320000000001</v>
      </c>
      <c r="AI31" s="10">
        <v>0.26274969999999997</v>
      </c>
      <c r="AJ31" s="10">
        <v>0.3045562</v>
      </c>
      <c r="AK31" s="10">
        <v>0.24384828</v>
      </c>
      <c r="AL31" s="10">
        <v>0.18169025999999999</v>
      </c>
      <c r="AM31" s="10">
        <v>0.26127832000000001</v>
      </c>
      <c r="AN31" s="2"/>
      <c r="AO31" s="2"/>
      <c r="AP31" s="54">
        <v>7.9588060000000016E-2</v>
      </c>
      <c r="AQ31" s="55">
        <v>0.43804252357831408</v>
      </c>
      <c r="AR31" s="2"/>
      <c r="AS31" s="2"/>
      <c r="AT31" s="55">
        <v>1.9835457491156012E-2</v>
      </c>
      <c r="AU31" s="55">
        <v>1.3931809039793913E-2</v>
      </c>
      <c r="AV31" s="55">
        <v>2.0928955459739586E-2</v>
      </c>
      <c r="AW31" s="2"/>
      <c r="AX31" s="2"/>
      <c r="AY31" s="56">
        <v>6.9971464199456729E-3</v>
      </c>
      <c r="AZ31" s="57">
        <v>0.50224248695625096</v>
      </c>
      <c r="BA31" s="2"/>
      <c r="BB31" s="2"/>
      <c r="BC31" s="27">
        <v>222.69249315068492</v>
      </c>
      <c r="BD31" s="27">
        <v>163.24371967654986</v>
      </c>
      <c r="BE31" s="27">
        <v>236.66514492753626</v>
      </c>
      <c r="BF31" s="2"/>
      <c r="BG31" s="2"/>
      <c r="BH31" s="58">
        <v>73.421425250986402</v>
      </c>
      <c r="BI31" s="59">
        <v>0.44976569632487656</v>
      </c>
      <c r="BJ31" s="2"/>
      <c r="BK31" s="2"/>
    </row>
    <row r="32" spans="1:63" x14ac:dyDescent="0.3">
      <c r="A32" s="1"/>
      <c r="B32" s="2"/>
      <c r="C32" s="1"/>
      <c r="D32" s="1"/>
      <c r="E32" s="1" t="s">
        <v>26</v>
      </c>
      <c r="F32" s="1"/>
      <c r="G32" s="1"/>
      <c r="H32" s="1"/>
      <c r="I32" s="1"/>
      <c r="J32" s="10">
        <v>2.8070000000000001E-2</v>
      </c>
      <c r="K32" s="10">
        <v>2.0975000000000001E-2</v>
      </c>
      <c r="L32" s="10">
        <v>3.2986000000000001E-2</v>
      </c>
      <c r="M32" s="10">
        <v>3.5368999999999998E-2</v>
      </c>
      <c r="N32" s="10">
        <v>2.9062999999999999E-2</v>
      </c>
      <c r="O32" s="10">
        <v>3.2203000000000002E-2</v>
      </c>
      <c r="P32" s="10">
        <v>4.1216000000000003E-2</v>
      </c>
      <c r="Q32" s="10">
        <v>3.4998000000000001E-2</v>
      </c>
      <c r="R32" s="10">
        <v>2.93E-2</v>
      </c>
      <c r="S32" s="10">
        <v>3.2731999999999997E-2</v>
      </c>
      <c r="T32" s="10">
        <v>3.1406999999999997E-2</v>
      </c>
      <c r="U32" s="10">
        <v>3.4011970000000002E-2</v>
      </c>
      <c r="V32" s="10">
        <v>2.0109999999999999E-2</v>
      </c>
      <c r="W32" s="10">
        <v>4.4434000000000001E-2</v>
      </c>
      <c r="X32" s="10">
        <v>7.5675000000000006E-2</v>
      </c>
      <c r="Y32" s="10">
        <v>4.6991999999999999E-2</v>
      </c>
      <c r="Z32" s="10">
        <v>5.5413610000000002E-2</v>
      </c>
      <c r="AA32" s="10">
        <v>2.9418E-2</v>
      </c>
      <c r="AB32" s="10">
        <v>4.3612270000000002E-2</v>
      </c>
      <c r="AC32" s="10">
        <v>5.1400000000000001E-2</v>
      </c>
      <c r="AD32" s="10">
        <v>4.5347800000000001E-2</v>
      </c>
      <c r="AE32" s="10">
        <v>5.2744869999999999E-2</v>
      </c>
      <c r="AF32" s="10">
        <v>5.1138990000000002E-2</v>
      </c>
      <c r="AG32" s="10">
        <v>4.9898749999999999E-2</v>
      </c>
      <c r="AH32" s="10">
        <v>5.94282E-2</v>
      </c>
      <c r="AI32" s="10">
        <v>6.6084599999999993E-2</v>
      </c>
      <c r="AJ32" s="10">
        <v>5.2958900000000003E-2</v>
      </c>
      <c r="AK32" s="10">
        <v>7.5060119999999994E-2</v>
      </c>
      <c r="AL32" s="10">
        <v>7.2757639999999998E-2</v>
      </c>
      <c r="AM32" s="10">
        <v>7.5449699999999995E-2</v>
      </c>
      <c r="AN32" s="2"/>
      <c r="AO32" s="2"/>
      <c r="AP32" s="54">
        <v>2.6920599999999961E-3</v>
      </c>
      <c r="AQ32" s="55">
        <v>3.7000375493212757E-2</v>
      </c>
      <c r="AR32" s="2"/>
      <c r="AS32" s="2"/>
      <c r="AT32" s="55">
        <v>6.1056482315194885E-3</v>
      </c>
      <c r="AU32" s="55">
        <v>5.5789757066012852E-3</v>
      </c>
      <c r="AV32" s="55">
        <v>6.0436832675237412E-3</v>
      </c>
      <c r="AW32" s="2"/>
      <c r="AX32" s="2"/>
      <c r="AY32" s="56">
        <v>4.6470756092245602E-4</v>
      </c>
      <c r="AZ32" s="57">
        <v>8.3296215176666563E-2</v>
      </c>
      <c r="BA32" s="2"/>
      <c r="BB32" s="2"/>
      <c r="BC32" s="27">
        <v>68.548054794520553</v>
      </c>
      <c r="BD32" s="27">
        <v>65.370745732255173</v>
      </c>
      <c r="BE32" s="27">
        <v>68.342119565217388</v>
      </c>
      <c r="BF32" s="2"/>
      <c r="BG32" s="2"/>
      <c r="BH32" s="58">
        <v>2.9713738329622146</v>
      </c>
      <c r="BI32" s="59">
        <v>4.5454182902124704E-2</v>
      </c>
      <c r="BJ32" s="2"/>
      <c r="BK32" s="2"/>
    </row>
    <row r="33" spans="1:63" x14ac:dyDescent="0.3">
      <c r="A33" s="1"/>
      <c r="B33" s="2"/>
      <c r="C33" s="1"/>
      <c r="D33" s="1"/>
      <c r="E33" s="1" t="s">
        <v>27</v>
      </c>
      <c r="F33" s="2"/>
      <c r="G33" s="1"/>
      <c r="H33" s="60"/>
      <c r="I33" s="60"/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2"/>
      <c r="AO33" s="2"/>
      <c r="AP33" s="54">
        <v>0</v>
      </c>
      <c r="AQ33" s="55">
        <v>0</v>
      </c>
      <c r="AR33" s="2"/>
      <c r="AS33" s="2"/>
      <c r="AT33" s="55">
        <v>0</v>
      </c>
      <c r="AU33" s="55">
        <v>0</v>
      </c>
      <c r="AV33" s="55">
        <v>0</v>
      </c>
      <c r="AW33" s="2"/>
      <c r="AX33" s="2"/>
      <c r="AY33" s="56">
        <v>0</v>
      </c>
      <c r="AZ33" s="57">
        <v>0</v>
      </c>
      <c r="BA33" s="2"/>
      <c r="BB33" s="2"/>
      <c r="BC33" s="27">
        <v>0</v>
      </c>
      <c r="BD33" s="27">
        <v>0</v>
      </c>
      <c r="BE33" s="27">
        <v>0</v>
      </c>
      <c r="BF33" s="2"/>
      <c r="BG33" s="2"/>
      <c r="BH33" s="58">
        <v>0</v>
      </c>
      <c r="BI33" s="59">
        <v>0</v>
      </c>
      <c r="BJ33" s="2"/>
      <c r="BK33" s="2"/>
    </row>
    <row r="34" spans="1:63" x14ac:dyDescent="0.3">
      <c r="A34" s="1"/>
      <c r="B34" s="2"/>
      <c r="C34" s="1"/>
      <c r="D34" s="1"/>
      <c r="E34" s="1" t="s">
        <v>28</v>
      </c>
      <c r="F34" s="1"/>
      <c r="G34" s="1"/>
      <c r="H34" s="1"/>
      <c r="I34" s="1"/>
      <c r="J34" s="10">
        <v>5.5437E-2</v>
      </c>
      <c r="K34" s="10">
        <v>5.5731999999999997E-2</v>
      </c>
      <c r="L34" s="10">
        <v>5.5160000000000001E-2</v>
      </c>
      <c r="M34" s="10">
        <v>5.3040999999999998E-2</v>
      </c>
      <c r="N34" s="10">
        <v>4.8202000000000002E-2</v>
      </c>
      <c r="O34" s="10">
        <v>4.7521000000000001E-2</v>
      </c>
      <c r="P34" s="10">
        <v>4.9038999999999999E-2</v>
      </c>
      <c r="Q34" s="10">
        <v>4.8076000000000001E-2</v>
      </c>
      <c r="R34" s="10">
        <v>4.6052000000000003E-2</v>
      </c>
      <c r="S34" s="10">
        <v>4.6174E-2</v>
      </c>
      <c r="T34" s="10">
        <v>4.5061999999999998E-2</v>
      </c>
      <c r="U34" s="10">
        <v>4.3607E-2</v>
      </c>
      <c r="V34" s="10">
        <v>4.2528999999999997E-2</v>
      </c>
      <c r="W34" s="10">
        <v>4.3418999999999999E-2</v>
      </c>
      <c r="X34" s="10">
        <v>4.1672000000000001E-2</v>
      </c>
      <c r="Y34" s="10">
        <v>3.848E-2</v>
      </c>
      <c r="Z34" s="10">
        <v>3.7305999999999999E-2</v>
      </c>
      <c r="AA34" s="10">
        <v>3.7491999999999998E-2</v>
      </c>
      <c r="AB34" s="10">
        <v>3.9025999999999998E-2</v>
      </c>
      <c r="AC34" s="10">
        <v>4.5560000000000003E-2</v>
      </c>
      <c r="AD34" s="10">
        <v>5.3961000000000002E-2</v>
      </c>
      <c r="AE34" s="10">
        <v>6.4605999999999997E-2</v>
      </c>
      <c r="AF34" s="10">
        <v>6.4815999999999999E-2</v>
      </c>
      <c r="AG34" s="10">
        <v>6.2260999999999997E-2</v>
      </c>
      <c r="AH34" s="10">
        <v>6.2676999999999997E-2</v>
      </c>
      <c r="AI34" s="10">
        <v>6.5898999999999999E-2</v>
      </c>
      <c r="AJ34" s="10">
        <v>7.2747000000000006E-2</v>
      </c>
      <c r="AK34" s="10">
        <v>8.2555000000000003E-2</v>
      </c>
      <c r="AL34" s="10">
        <v>8.3764000000000005E-2</v>
      </c>
      <c r="AM34" s="10">
        <v>8.3037E-2</v>
      </c>
      <c r="AN34" s="2"/>
      <c r="AO34" s="2"/>
      <c r="AP34" s="54">
        <v>-7.2700000000000542E-4</v>
      </c>
      <c r="AQ34" s="55">
        <v>-8.6791461725801693E-3</v>
      </c>
      <c r="AR34" s="2"/>
      <c r="AS34" s="2"/>
      <c r="AT34" s="55">
        <v>6.715307539517542E-3</v>
      </c>
      <c r="AU34" s="55">
        <v>6.4229312700047727E-3</v>
      </c>
      <c r="AV34" s="55">
        <v>6.6514423183308743E-3</v>
      </c>
      <c r="AW34" s="2"/>
      <c r="AX34" s="2"/>
      <c r="AY34" s="56">
        <v>2.2851104832610162E-4</v>
      </c>
      <c r="AZ34" s="57">
        <v>3.557737716940132E-2</v>
      </c>
      <c r="BA34" s="2"/>
      <c r="BB34" s="2"/>
      <c r="BC34" s="27">
        <v>75.392694063926953</v>
      </c>
      <c r="BD34" s="27">
        <v>75.259658580413301</v>
      </c>
      <c r="BE34" s="27">
        <v>75.214673913043484</v>
      </c>
      <c r="BF34" s="2"/>
      <c r="BG34" s="2"/>
      <c r="BH34" s="58">
        <v>-4.4984667369817544E-2</v>
      </c>
      <c r="BI34" s="59">
        <v>-5.9772616855220532E-4</v>
      </c>
      <c r="BJ34" s="2"/>
      <c r="BK34" s="2"/>
    </row>
    <row r="35" spans="1:63" x14ac:dyDescent="0.3">
      <c r="A35" s="1"/>
      <c r="B35" s="2"/>
      <c r="C35" s="1"/>
      <c r="D35" s="1"/>
      <c r="E35" s="81" t="s">
        <v>29</v>
      </c>
      <c r="F35" s="81"/>
      <c r="G35" s="81"/>
      <c r="H35" s="81"/>
      <c r="I35" s="81"/>
      <c r="J35" s="10">
        <v>1.0425E-2</v>
      </c>
      <c r="K35" s="10">
        <v>7.6309999999999998E-3</v>
      </c>
      <c r="L35" s="10">
        <v>1.2012E-2</v>
      </c>
      <c r="M35" s="10">
        <v>7.1869999999999998E-3</v>
      </c>
      <c r="N35" s="10">
        <v>4.1549999999999998E-3</v>
      </c>
      <c r="O35" s="10">
        <v>1.6299999999999999E-3</v>
      </c>
      <c r="P35" s="10">
        <v>1.2555E-2</v>
      </c>
      <c r="Q35" s="10">
        <v>1.256E-2</v>
      </c>
      <c r="R35" s="10">
        <v>1.7752E-2</v>
      </c>
      <c r="S35" s="10">
        <v>8.1469999999999997E-3</v>
      </c>
      <c r="T35" s="10">
        <v>2.2339999999999999E-2</v>
      </c>
      <c r="U35" s="10">
        <v>1.337255E-2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2"/>
      <c r="AO35" s="2"/>
      <c r="AP35" s="80">
        <v>0</v>
      </c>
      <c r="AQ35" s="82">
        <v>0</v>
      </c>
      <c r="AR35" s="2"/>
      <c r="AS35" s="2"/>
      <c r="AT35" s="82">
        <v>0</v>
      </c>
      <c r="AU35" s="82">
        <v>0</v>
      </c>
      <c r="AV35" s="82">
        <v>0</v>
      </c>
      <c r="AW35" s="2"/>
      <c r="AX35" s="2"/>
      <c r="AY35" s="83">
        <v>0</v>
      </c>
      <c r="AZ35" s="84">
        <v>0</v>
      </c>
      <c r="BA35" s="2"/>
      <c r="BB35" s="2"/>
      <c r="BC35" s="85">
        <v>0</v>
      </c>
      <c r="BD35" s="85">
        <v>0</v>
      </c>
      <c r="BE35" s="85">
        <v>0</v>
      </c>
      <c r="BF35" s="2"/>
      <c r="BG35" s="2"/>
      <c r="BH35" s="86">
        <v>0</v>
      </c>
      <c r="BI35" s="87">
        <v>0</v>
      </c>
      <c r="BJ35" s="2"/>
      <c r="BK35" s="2"/>
    </row>
    <row r="36" spans="1:63" x14ac:dyDescent="0.3">
      <c r="A36" s="1"/>
      <c r="B36" s="2"/>
      <c r="C36" s="1"/>
      <c r="D36" s="1"/>
      <c r="E36" s="81" t="s">
        <v>30</v>
      </c>
      <c r="F36" s="60"/>
      <c r="G36" s="1"/>
      <c r="H36" s="1"/>
      <c r="I36" s="1"/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2.6089000000000001E-2</v>
      </c>
      <c r="W36" s="10">
        <v>3.7000999999999999E-2</v>
      </c>
      <c r="X36" s="10">
        <v>4.0887E-2</v>
      </c>
      <c r="Y36" s="10">
        <v>4.7467000000000002E-2</v>
      </c>
      <c r="Z36" s="10">
        <v>3.7143019999999999E-2</v>
      </c>
      <c r="AA36" s="10">
        <v>4.1480000000000003E-2</v>
      </c>
      <c r="AB36" s="10">
        <v>4.5003649999999999E-2</v>
      </c>
      <c r="AC36" s="10">
        <v>0.14254</v>
      </c>
      <c r="AD36" s="10">
        <v>0.16058059999999999</v>
      </c>
      <c r="AE36" s="10">
        <v>0.15195217</v>
      </c>
      <c r="AF36" s="10">
        <v>0.15716596999999999</v>
      </c>
      <c r="AG36" s="10">
        <v>0.14512965999999999</v>
      </c>
      <c r="AH36" s="10">
        <v>0.1328154</v>
      </c>
      <c r="AI36" s="10">
        <v>0.1485117</v>
      </c>
      <c r="AJ36" s="10">
        <v>0.1361038</v>
      </c>
      <c r="AK36" s="10">
        <v>0.14502515999999999</v>
      </c>
      <c r="AL36" s="10">
        <v>0.14134951000000001</v>
      </c>
      <c r="AM36" s="10">
        <v>0.14609976</v>
      </c>
      <c r="AN36" s="2"/>
      <c r="AO36" s="2"/>
      <c r="AP36" s="54">
        <v>4.7502499999999837E-3</v>
      </c>
      <c r="AQ36" s="55">
        <v>3.3606412926369421E-2</v>
      </c>
      <c r="AR36" s="2"/>
      <c r="AS36" s="2"/>
      <c r="AT36" s="55">
        <v>1.1796845138001789E-2</v>
      </c>
      <c r="AU36" s="55">
        <v>1.0838524757399985E-2</v>
      </c>
      <c r="AV36" s="55">
        <v>1.1702905046689841E-2</v>
      </c>
      <c r="AW36" s="2"/>
      <c r="AX36" s="2"/>
      <c r="AY36" s="56">
        <v>8.6438028928985562E-4</v>
      </c>
      <c r="AZ36" s="57">
        <v>7.9750732561615578E-2</v>
      </c>
      <c r="BA36" s="2"/>
      <c r="BB36" s="2"/>
      <c r="BC36" s="27">
        <v>132.44306849315069</v>
      </c>
      <c r="BD36" s="27">
        <v>126.9986612758311</v>
      </c>
      <c r="BE36" s="27">
        <v>132.33673913043478</v>
      </c>
      <c r="BF36" s="2"/>
      <c r="BG36" s="2"/>
      <c r="BH36" s="58">
        <v>5.3380778546036822</v>
      </c>
      <c r="BI36" s="59">
        <v>4.2032552162182227E-2</v>
      </c>
      <c r="BJ36" s="2"/>
      <c r="BK36" s="2"/>
    </row>
    <row r="37" spans="1:63" x14ac:dyDescent="0.3">
      <c r="A37" s="1"/>
      <c r="B37" s="2"/>
      <c r="C37" s="1"/>
      <c r="D37" s="1"/>
      <c r="E37" s="81" t="s">
        <v>148</v>
      </c>
      <c r="F37" s="60"/>
      <c r="G37" s="1"/>
      <c r="H37" s="1"/>
      <c r="I37" s="1"/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0.69641359999999997</v>
      </c>
      <c r="AJ37" s="10">
        <v>0.55199220000000004</v>
      </c>
      <c r="AK37" s="10">
        <v>0.59379873000000005</v>
      </c>
      <c r="AL37" s="10">
        <v>0.69274091999999998</v>
      </c>
      <c r="AM37" s="10">
        <v>0.60892223000000001</v>
      </c>
      <c r="AN37" s="2"/>
      <c r="AO37" s="2"/>
      <c r="AP37" s="54"/>
      <c r="AQ37" s="55"/>
      <c r="AR37" s="2"/>
      <c r="AS37" s="2"/>
      <c r="AT37" s="55"/>
      <c r="AU37" s="55"/>
      <c r="AV37" s="55"/>
      <c r="AW37" s="2"/>
      <c r="AX37" s="2"/>
      <c r="AY37" s="56"/>
      <c r="AZ37" s="57"/>
      <c r="BA37" s="2"/>
      <c r="BB37" s="2"/>
      <c r="BC37" s="27"/>
      <c r="BD37" s="27"/>
      <c r="BE37" s="27"/>
      <c r="BF37" s="2"/>
      <c r="BG37" s="2"/>
      <c r="BH37" s="58"/>
      <c r="BI37" s="59"/>
      <c r="BJ37" s="2"/>
      <c r="BK37" s="2"/>
    </row>
    <row r="38" spans="1:63" x14ac:dyDescent="0.3">
      <c r="A38" s="1"/>
      <c r="B38" s="2"/>
      <c r="C38" s="1"/>
      <c r="D38" s="1"/>
      <c r="E38" s="88" t="s">
        <v>31</v>
      </c>
      <c r="F38" s="88"/>
      <c r="G38" s="88"/>
      <c r="H38" s="88"/>
      <c r="I38" s="88"/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2"/>
      <c r="AO38" s="2"/>
      <c r="AP38" s="80">
        <v>0</v>
      </c>
      <c r="AQ38" s="82">
        <v>0</v>
      </c>
      <c r="AR38" s="2"/>
      <c r="AS38" s="2"/>
      <c r="AT38" s="82">
        <v>0</v>
      </c>
      <c r="AU38" s="82">
        <v>0</v>
      </c>
      <c r="AV38" s="82">
        <v>0</v>
      </c>
      <c r="AW38" s="2"/>
      <c r="AX38" s="2"/>
      <c r="AY38" s="83">
        <v>0</v>
      </c>
      <c r="AZ38" s="84">
        <v>0</v>
      </c>
      <c r="BA38" s="2"/>
      <c r="BB38" s="2"/>
      <c r="BC38" s="85">
        <v>0</v>
      </c>
      <c r="BD38" s="85">
        <v>0</v>
      </c>
      <c r="BE38" s="85">
        <v>0</v>
      </c>
      <c r="BF38" s="2"/>
      <c r="BG38" s="2"/>
      <c r="BH38" s="86">
        <v>0</v>
      </c>
      <c r="BI38" s="87">
        <v>0</v>
      </c>
      <c r="BJ38" s="2"/>
      <c r="BK38" s="2"/>
    </row>
    <row r="39" spans="1:63" x14ac:dyDescent="0.3">
      <c r="A39" s="1"/>
      <c r="B39" s="2"/>
      <c r="C39" s="1"/>
      <c r="D39" s="1"/>
      <c r="E39" s="88" t="s">
        <v>32</v>
      </c>
      <c r="F39" s="2"/>
      <c r="G39" s="1"/>
      <c r="H39" s="60"/>
      <c r="I39" s="60"/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2"/>
      <c r="AO39" s="2"/>
      <c r="AP39" s="54">
        <v>0</v>
      </c>
      <c r="AQ39" s="55">
        <v>0</v>
      </c>
      <c r="AR39" s="2"/>
      <c r="AS39" s="2"/>
      <c r="AT39" s="55">
        <v>0</v>
      </c>
      <c r="AU39" s="55">
        <v>0</v>
      </c>
      <c r="AV39" s="55">
        <v>0</v>
      </c>
      <c r="AW39" s="2"/>
      <c r="AX39" s="2"/>
      <c r="AY39" s="56">
        <v>0</v>
      </c>
      <c r="AZ39" s="57">
        <v>0</v>
      </c>
      <c r="BA39" s="2"/>
      <c r="BB39" s="2"/>
      <c r="BC39" s="27">
        <v>0</v>
      </c>
      <c r="BD39" s="27">
        <v>0</v>
      </c>
      <c r="BE39" s="27">
        <v>0</v>
      </c>
      <c r="BF39" s="2"/>
      <c r="BG39" s="2"/>
      <c r="BH39" s="58">
        <v>0</v>
      </c>
      <c r="BI39" s="59">
        <v>0</v>
      </c>
      <c r="BJ39" s="2"/>
      <c r="BK39" s="2"/>
    </row>
    <row r="40" spans="1:63" x14ac:dyDescent="0.3">
      <c r="A40" s="1"/>
      <c r="B40" s="2"/>
      <c r="C40" s="1"/>
      <c r="D40" s="1"/>
      <c r="E40" s="88" t="s">
        <v>33</v>
      </c>
      <c r="F40" s="2"/>
      <c r="G40" s="1"/>
      <c r="H40" s="60"/>
      <c r="I40" s="60"/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2"/>
      <c r="AO40" s="2"/>
      <c r="AP40" s="54">
        <v>0</v>
      </c>
      <c r="AQ40" s="55">
        <v>0</v>
      </c>
      <c r="AR40" s="2"/>
      <c r="AS40" s="2"/>
      <c r="AT40" s="55">
        <v>0</v>
      </c>
      <c r="AU40" s="55">
        <v>0</v>
      </c>
      <c r="AV40" s="55">
        <v>0</v>
      </c>
      <c r="AW40" s="2"/>
      <c r="AX40" s="2"/>
      <c r="AY40" s="56">
        <v>0</v>
      </c>
      <c r="AZ40" s="57">
        <v>0</v>
      </c>
      <c r="BA40" s="2"/>
      <c r="BB40" s="2"/>
      <c r="BC40" s="27">
        <v>0</v>
      </c>
      <c r="BD40" s="27">
        <v>0</v>
      </c>
      <c r="BE40" s="27">
        <v>0</v>
      </c>
      <c r="BF40" s="2"/>
      <c r="BG40" s="2"/>
      <c r="BH40" s="58">
        <v>0</v>
      </c>
      <c r="BI40" s="59">
        <v>0</v>
      </c>
      <c r="BJ40" s="2"/>
      <c r="BK40" s="2"/>
    </row>
    <row r="41" spans="1:63" x14ac:dyDescent="0.3">
      <c r="A41" s="1"/>
      <c r="B41" s="2"/>
      <c r="C41" s="1"/>
      <c r="D41" s="1"/>
      <c r="E41" s="88" t="s">
        <v>34</v>
      </c>
      <c r="F41" s="2"/>
      <c r="G41" s="1"/>
      <c r="H41" s="60"/>
      <c r="I41" s="60"/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2.6573199999999999E-3</v>
      </c>
      <c r="AH41" s="10">
        <v>1.08086E-2</v>
      </c>
      <c r="AI41" s="10">
        <v>5.0372000000000004E-3</v>
      </c>
      <c r="AJ41" s="10">
        <v>5.5329000000000003E-3</v>
      </c>
      <c r="AK41" s="10">
        <v>9.1552200000000004E-3</v>
      </c>
      <c r="AL41" s="10">
        <v>5.7995700000000004E-3</v>
      </c>
      <c r="AM41" s="10">
        <v>5.8428400000000002E-3</v>
      </c>
      <c r="AN41" s="2"/>
      <c r="AO41" s="2"/>
      <c r="AP41" s="54">
        <v>4.3269999999999767E-5</v>
      </c>
      <c r="AQ41" s="55">
        <v>7.4608979631248119E-3</v>
      </c>
      <c r="AR41" s="2"/>
      <c r="AS41" s="2"/>
      <c r="AT41" s="55">
        <v>7.4471707215725022E-4</v>
      </c>
      <c r="AU41" s="55">
        <v>4.4470464048495276E-4</v>
      </c>
      <c r="AV41" s="55">
        <v>4.6802405235300365E-4</v>
      </c>
      <c r="AW41" s="2"/>
      <c r="AX41" s="2"/>
      <c r="AY41" s="56">
        <v>2.3319411868050893E-5</v>
      </c>
      <c r="AZ41" s="57">
        <v>5.2437977356433588E-2</v>
      </c>
      <c r="BA41" s="2"/>
      <c r="BB41" s="2"/>
      <c r="BC41" s="27">
        <v>8.3609315068493153</v>
      </c>
      <c r="BD41" s="27">
        <v>5.2107547169811328</v>
      </c>
      <c r="BE41" s="27">
        <v>5.2924275362318838</v>
      </c>
      <c r="BF41" s="2"/>
      <c r="BG41" s="2"/>
      <c r="BH41" s="58">
        <v>8.1672819250750983E-2</v>
      </c>
      <c r="BI41" s="59">
        <v>1.5673894413911003E-2</v>
      </c>
      <c r="BJ41" s="2"/>
      <c r="BK41" s="2"/>
    </row>
    <row r="42" spans="1:63" x14ac:dyDescent="0.3">
      <c r="A42" s="1"/>
      <c r="B42" s="2"/>
      <c r="C42" s="1"/>
      <c r="D42" s="1"/>
      <c r="E42" s="81" t="s">
        <v>35</v>
      </c>
      <c r="F42" s="81"/>
      <c r="G42" s="81"/>
      <c r="H42" s="81"/>
      <c r="I42" s="81"/>
      <c r="J42" s="10">
        <v>3.3417000000000002E-2</v>
      </c>
      <c r="K42" s="10">
        <v>7.0898000000000003E-2</v>
      </c>
      <c r="L42" s="10">
        <v>8.1022999999999998E-2</v>
      </c>
      <c r="M42" s="10">
        <v>0.13613900000000001</v>
      </c>
      <c r="N42" s="10">
        <v>0.10494299999999999</v>
      </c>
      <c r="O42" s="10">
        <v>0.15620800000000001</v>
      </c>
      <c r="P42" s="10">
        <v>0.24757599999999999</v>
      </c>
      <c r="Q42" s="10">
        <v>0.31617400000000001</v>
      </c>
      <c r="R42" s="10">
        <v>0.33006400000000002</v>
      </c>
      <c r="S42" s="10">
        <v>0.35226600000000002</v>
      </c>
      <c r="T42" s="10">
        <v>0.352551</v>
      </c>
      <c r="U42" s="10">
        <v>0.65733821000000003</v>
      </c>
      <c r="V42" s="10">
        <v>0.31724999999999998</v>
      </c>
      <c r="W42" s="10">
        <v>0.34238499999999999</v>
      </c>
      <c r="X42" s="10">
        <v>0.366672</v>
      </c>
      <c r="Y42" s="10">
        <v>0.37073099999999998</v>
      </c>
      <c r="Z42" s="10">
        <v>0.40372870999999999</v>
      </c>
      <c r="AA42" s="10">
        <v>0.39332099999999998</v>
      </c>
      <c r="AB42" s="10">
        <v>0.50105924999999996</v>
      </c>
      <c r="AC42" s="10">
        <v>0.47183999999999998</v>
      </c>
      <c r="AD42" s="10">
        <v>0.45438450000000002</v>
      </c>
      <c r="AE42" s="10">
        <v>0.53446961000000004</v>
      </c>
      <c r="AF42" s="10">
        <v>0.62101370099999997</v>
      </c>
      <c r="AG42" s="10">
        <v>0.66395386999999995</v>
      </c>
      <c r="AH42" s="10">
        <v>0.67613469999999998</v>
      </c>
      <c r="AI42" s="10">
        <v>-4.93602E-2</v>
      </c>
      <c r="AJ42" s="10">
        <v>-4.4844200000000001E-2</v>
      </c>
      <c r="AK42" s="10">
        <v>-3.3062634043999999E-2</v>
      </c>
      <c r="AL42" s="10">
        <v>-4.3811280000000001E-2</v>
      </c>
      <c r="AM42" s="10">
        <v>-6.2441980000000001E-2</v>
      </c>
      <c r="AN42" s="2"/>
      <c r="AO42" s="2"/>
      <c r="AP42" s="54">
        <v>-1.86307E-2</v>
      </c>
      <c r="AQ42" s="55">
        <v>-0.42524893132544861</v>
      </c>
      <c r="AR42" s="2"/>
      <c r="AS42" s="2"/>
      <c r="AT42" s="55">
        <v>-2.6894283286534133E-3</v>
      </c>
      <c r="AU42" s="55">
        <v>-3.3594007006701532E-3</v>
      </c>
      <c r="AV42" s="55">
        <v>-5.0017369150182458E-3</v>
      </c>
      <c r="AW42" s="2"/>
      <c r="AX42" s="2"/>
      <c r="AY42" s="56">
        <v>-1.6423362143480925E-3</v>
      </c>
      <c r="AZ42" s="57">
        <v>-0.48887773763352182</v>
      </c>
      <c r="BA42" s="2"/>
      <c r="BB42" s="2"/>
      <c r="BC42" s="27">
        <v>-30.194186341552509</v>
      </c>
      <c r="BD42" s="27">
        <v>-39.363234501347712</v>
      </c>
      <c r="BE42" s="27">
        <v>-56.559764492753629</v>
      </c>
      <c r="BF42" s="2"/>
      <c r="BG42" s="2"/>
      <c r="BH42" s="58">
        <v>-17.196529991405917</v>
      </c>
      <c r="BI42" s="59">
        <v>-0.43686780848299306</v>
      </c>
      <c r="BJ42" s="2"/>
      <c r="BK42" s="2"/>
    </row>
    <row r="43" spans="1:63" x14ac:dyDescent="0.3">
      <c r="A43" s="1"/>
      <c r="B43" s="2"/>
      <c r="C43" s="89" t="s">
        <v>22</v>
      </c>
      <c r="D43" s="90" t="s">
        <v>36</v>
      </c>
      <c r="E43" s="90"/>
      <c r="F43" s="90"/>
      <c r="G43" s="90"/>
      <c r="H43" s="90"/>
      <c r="I43" s="90"/>
      <c r="J43" s="94">
        <v>6.7720760000000002</v>
      </c>
      <c r="K43" s="94">
        <v>5.0186279999999988</v>
      </c>
      <c r="L43" s="94">
        <v>7.9450909999999997</v>
      </c>
      <c r="M43" s="94">
        <v>6.8616860000000006</v>
      </c>
      <c r="N43" s="94">
        <v>4.973593000000001</v>
      </c>
      <c r="O43" s="94">
        <v>5.7506840000000006</v>
      </c>
      <c r="P43" s="94">
        <v>6.5316369999999999</v>
      </c>
      <c r="Q43" s="94">
        <v>7.3406759999999993</v>
      </c>
      <c r="R43" s="94">
        <v>6.5879689999999993</v>
      </c>
      <c r="S43" s="94">
        <v>5.9450900000000004</v>
      </c>
      <c r="T43" s="94">
        <v>7.8504490000000011</v>
      </c>
      <c r="U43" s="94">
        <v>7.5974037299999999</v>
      </c>
      <c r="V43" s="94">
        <v>6.9290070000000004</v>
      </c>
      <c r="W43" s="94">
        <v>7.143059</v>
      </c>
      <c r="X43" s="94">
        <v>8.7926700000000011</v>
      </c>
      <c r="Y43" s="94">
        <v>9.0457819999999991</v>
      </c>
      <c r="Z43" s="94">
        <v>10.7337222736</v>
      </c>
      <c r="AA43" s="94">
        <v>10.335334999999999</v>
      </c>
      <c r="AB43" s="94">
        <v>12.090952059999999</v>
      </c>
      <c r="AC43" s="94">
        <v>13.272930000000002</v>
      </c>
      <c r="AD43" s="94">
        <v>12.643939899999999</v>
      </c>
      <c r="AE43" s="94">
        <v>14.407901690000001</v>
      </c>
      <c r="AF43" s="94">
        <v>13.667130111000001</v>
      </c>
      <c r="AG43" s="94">
        <v>14.66579593</v>
      </c>
      <c r="AH43" s="94">
        <v>15.6446091</v>
      </c>
      <c r="AI43" s="94">
        <v>14.906357100000001</v>
      </c>
      <c r="AJ43" s="94">
        <v>13.295939199999999</v>
      </c>
      <c r="AK43" s="94">
        <v>12.293554615955999</v>
      </c>
      <c r="AL43" s="94">
        <v>13.041397529999999</v>
      </c>
      <c r="AM43" s="94">
        <v>12.484059250000001</v>
      </c>
      <c r="AN43" s="2"/>
      <c r="AO43" s="2"/>
      <c r="AP43" s="95">
        <v>-0.55733827999999797</v>
      </c>
      <c r="AQ43" s="96">
        <v>-4.273608550908102E-2</v>
      </c>
      <c r="AR43" s="2"/>
      <c r="AS43" s="2"/>
      <c r="AT43" s="97">
        <v>1</v>
      </c>
      <c r="AU43" s="98">
        <v>1</v>
      </c>
      <c r="AV43" s="96">
        <v>1</v>
      </c>
      <c r="AW43" s="2"/>
      <c r="AX43" s="2"/>
      <c r="AY43" s="99">
        <v>0</v>
      </c>
      <c r="AZ43" s="100">
        <v>0</v>
      </c>
      <c r="BA43" s="2"/>
      <c r="BB43" s="2"/>
      <c r="BC43" s="101">
        <v>11226.990516854794</v>
      </c>
      <c r="BD43" s="102">
        <v>11717.338301886792</v>
      </c>
      <c r="BE43" s="103">
        <v>11308.024682971016</v>
      </c>
      <c r="BF43" s="2"/>
      <c r="BG43" s="2"/>
      <c r="BH43" s="104">
        <v>-409.31361891577581</v>
      </c>
      <c r="BI43" s="105">
        <v>-3.4932303597470238E-2</v>
      </c>
      <c r="BJ43" s="2"/>
      <c r="BK43" s="2"/>
    </row>
    <row r="44" spans="1:63" x14ac:dyDescent="0.3">
      <c r="A44" s="1"/>
      <c r="B44" s="2"/>
      <c r="C44" s="91"/>
      <c r="D44" s="92" t="s">
        <v>37</v>
      </c>
      <c r="E44" s="93"/>
      <c r="F44" s="93"/>
      <c r="G44" s="93"/>
      <c r="H44" s="93"/>
      <c r="I44" s="93"/>
      <c r="J44" s="682">
        <v>2.3443918821938796E-2</v>
      </c>
      <c r="K44" s="682">
        <v>3.4847571886180859E-2</v>
      </c>
      <c r="L44" s="682">
        <v>2.8556249387200219E-2</v>
      </c>
      <c r="M44" s="682">
        <v>3.952978903435686E-2</v>
      </c>
      <c r="N44" s="682">
        <v>4.5418674185845109E-2</v>
      </c>
      <c r="O44" s="682">
        <v>4.9073466738913142E-2</v>
      </c>
      <c r="P44" s="682">
        <v>5.968641551880486E-2</v>
      </c>
      <c r="Q44" s="682">
        <v>6.2269060778598596E-2</v>
      </c>
      <c r="R44" s="682">
        <v>6.9659101310282426E-2</v>
      </c>
      <c r="S44" s="682">
        <v>7.9475836362443625E-2</v>
      </c>
      <c r="T44" s="682">
        <v>6.6228186438762909E-2</v>
      </c>
      <c r="U44" s="682">
        <v>0.10648865833012668</v>
      </c>
      <c r="V44" s="682">
        <v>6.3006863754070386E-2</v>
      </c>
      <c r="W44" s="682">
        <v>7.8293907414176481E-2</v>
      </c>
      <c r="X44" s="682">
        <v>6.7980147099800173E-2</v>
      </c>
      <c r="Y44" s="682">
        <v>6.2851724704398149E-2</v>
      </c>
      <c r="Z44" s="682">
        <v>6.2170387214256349E-2</v>
      </c>
      <c r="AA44" s="682">
        <v>5.9904299183335619E-2</v>
      </c>
      <c r="AB44" s="682">
        <v>6.1068228236776254E-2</v>
      </c>
      <c r="AC44" s="682">
        <v>6.7710746609829162E-2</v>
      </c>
      <c r="AD44" s="682">
        <v>6.9008814254170894E-2</v>
      </c>
      <c r="AE44" s="682">
        <v>6.7469612224984571E-2</v>
      </c>
      <c r="AF44" s="682">
        <v>8.153630659468887E-2</v>
      </c>
      <c r="AG44" s="682">
        <v>7.5489088712555122E-2</v>
      </c>
      <c r="AH44" s="682">
        <v>7.8009433933379627E-2</v>
      </c>
      <c r="AI44" s="682">
        <v>8.0189652775727469E-2</v>
      </c>
      <c r="AJ44" s="682">
        <v>8.1156117200054584E-2</v>
      </c>
      <c r="AK44" s="682">
        <v>9.0810177432899111E-2</v>
      </c>
      <c r="AL44" s="682">
        <v>8.6976155537833694E-2</v>
      </c>
      <c r="AM44" s="682">
        <v>8.9569253686456185E-2</v>
      </c>
      <c r="AN44" s="1"/>
      <c r="AO44" s="1"/>
      <c r="AP44" s="106"/>
      <c r="AQ44" s="107"/>
      <c r="AR44" s="1"/>
      <c r="AS44" s="1"/>
      <c r="AT44" s="108"/>
      <c r="AU44" s="109"/>
      <c r="AV44" s="107"/>
      <c r="AW44" s="1"/>
      <c r="AX44" s="1"/>
      <c r="AY44" s="110"/>
      <c r="AZ44" s="111"/>
      <c r="BA44" s="1"/>
      <c r="BB44" s="1"/>
      <c r="BC44" s="112"/>
      <c r="BD44" s="113"/>
      <c r="BE44" s="114"/>
      <c r="BF44" s="1"/>
      <c r="BG44" s="1"/>
      <c r="BH44" s="115"/>
      <c r="BI44" s="116"/>
      <c r="BJ44" s="1"/>
      <c r="BK44" s="1"/>
    </row>
    <row r="45" spans="1:63" x14ac:dyDescent="0.3">
      <c r="A45" s="1"/>
      <c r="B45" s="2"/>
      <c r="C45" s="2" t="s">
        <v>38</v>
      </c>
      <c r="D45" s="2" t="s">
        <v>39</v>
      </c>
      <c r="E45" s="2"/>
      <c r="F45" s="2"/>
      <c r="G45" s="2"/>
      <c r="H45" s="2"/>
      <c r="I45" s="2"/>
      <c r="J45" s="10">
        <v>-5.9142279999999996</v>
      </c>
      <c r="K45" s="10">
        <v>-4.4503199999999996</v>
      </c>
      <c r="L45" s="10">
        <v>-6.9293709999999997</v>
      </c>
      <c r="M45" s="10">
        <v>-6.0263370000000007</v>
      </c>
      <c r="N45" s="10">
        <v>-4.1599379999999995</v>
      </c>
      <c r="O45" s="10">
        <v>-4.764005</v>
      </c>
      <c r="P45" s="10">
        <v>-5.3588649999999998</v>
      </c>
      <c r="Q45" s="10">
        <v>-6.0608339999999998</v>
      </c>
      <c r="R45" s="10">
        <v>-5.3374820000000005</v>
      </c>
      <c r="S45" s="10">
        <v>-4.8385109999999996</v>
      </c>
      <c r="T45" s="10">
        <v>-6.3443909999999999</v>
      </c>
      <c r="U45" s="10">
        <v>-5.9364922499999997</v>
      </c>
      <c r="V45" s="10">
        <v>-5.8313940000000004</v>
      </c>
      <c r="W45" s="10">
        <v>-5.9633500000000002</v>
      </c>
      <c r="X45" s="10">
        <v>-6.8261949999999993</v>
      </c>
      <c r="Y45" s="10">
        <v>-7.3002156999999999</v>
      </c>
      <c r="Z45" s="10">
        <v>-8.9923851299999988</v>
      </c>
      <c r="AA45" s="10">
        <v>-9.099196000000001</v>
      </c>
      <c r="AB45" s="10">
        <v>-10.274983049999999</v>
      </c>
      <c r="AC45" s="10">
        <v>-10.643510000000001</v>
      </c>
      <c r="AD45" s="10">
        <v>-10.222258500000001</v>
      </c>
      <c r="AE45" s="10">
        <v>-11.652073790000001</v>
      </c>
      <c r="AF45" s="10">
        <v>-10.861792750000001</v>
      </c>
      <c r="AG45" s="10">
        <v>-11.78439223</v>
      </c>
      <c r="AH45" s="10">
        <v>-13.0753907</v>
      </c>
      <c r="AI45" s="10">
        <v>-12.4053857</v>
      </c>
      <c r="AJ45" s="10">
        <v>-11.0078789</v>
      </c>
      <c r="AK45" s="10">
        <v>-10.069964079999998</v>
      </c>
      <c r="AL45" s="10">
        <v>-10.42726027</v>
      </c>
      <c r="AM45" s="10">
        <v>-10.138954999999999</v>
      </c>
      <c r="AN45" s="2"/>
      <c r="AO45" s="2"/>
      <c r="AP45" s="54">
        <v>0.28830527000000039</v>
      </c>
      <c r="AQ45" s="55">
        <v>2.7649187086034095E-2</v>
      </c>
      <c r="AR45" s="2"/>
      <c r="AS45" s="2"/>
      <c r="AT45" s="55">
        <v>-0.81912550068554069</v>
      </c>
      <c r="AU45" s="55">
        <v>-0.79955083387447357</v>
      </c>
      <c r="AV45" s="55">
        <v>-0.81215210509354141</v>
      </c>
      <c r="AW45" s="2"/>
      <c r="AX45" s="2"/>
      <c r="AY45" s="56">
        <v>-1.2601271219067844E-2</v>
      </c>
      <c r="AZ45" s="57">
        <v>-1.5760437842337608E-2</v>
      </c>
      <c r="BA45" s="2"/>
      <c r="BB45" s="2"/>
      <c r="BC45" s="27">
        <v>-9196.3142283105008</v>
      </c>
      <c r="BD45" s="27">
        <v>-9368.6076100628943</v>
      </c>
      <c r="BE45" s="27">
        <v>-9183.836050724638</v>
      </c>
      <c r="BF45" s="2"/>
      <c r="BG45" s="2"/>
      <c r="BH45" s="58">
        <v>184.77155933825634</v>
      </c>
      <c r="BI45" s="59">
        <v>1.9722414154670301E-2</v>
      </c>
      <c r="BJ45" s="2"/>
      <c r="BK45" s="2"/>
    </row>
    <row r="46" spans="1:63" x14ac:dyDescent="0.3">
      <c r="A46" s="1"/>
      <c r="B46" s="2"/>
      <c r="C46" s="2" t="s">
        <v>38</v>
      </c>
      <c r="D46" s="2" t="s">
        <v>40</v>
      </c>
      <c r="E46" s="2"/>
      <c r="F46" s="2"/>
      <c r="G46" s="2"/>
      <c r="H46" s="2"/>
      <c r="I46" s="2"/>
      <c r="J46" s="10">
        <v>-0.23274600000000001</v>
      </c>
      <c r="K46" s="10">
        <v>-0.22092600000000001</v>
      </c>
      <c r="L46" s="10">
        <v>-0.25007800000000002</v>
      </c>
      <c r="M46" s="10">
        <v>-0.237174</v>
      </c>
      <c r="N46" s="10">
        <v>-0.19401299999999999</v>
      </c>
      <c r="O46" s="10">
        <v>-0.20729899999999998</v>
      </c>
      <c r="P46" s="10">
        <v>-0.181923</v>
      </c>
      <c r="Q46" s="10">
        <v>-0.21195900000000001</v>
      </c>
      <c r="R46" s="10">
        <v>-0.19339299999999998</v>
      </c>
      <c r="S46" s="10">
        <v>-0.15595100000000001</v>
      </c>
      <c r="T46" s="10">
        <v>-0.19489300000000001</v>
      </c>
      <c r="U46" s="10">
        <v>-0.16897208</v>
      </c>
      <c r="V46" s="10">
        <v>-0.16299000000000002</v>
      </c>
      <c r="W46" s="10">
        <v>-0.13112699999999999</v>
      </c>
      <c r="X46" s="10">
        <v>-0.14657499999999998</v>
      </c>
      <c r="Y46" s="10">
        <v>-0.112867</v>
      </c>
      <c r="Z46" s="10">
        <v>-0.14189631</v>
      </c>
      <c r="AA46" s="10">
        <v>-0.14272100000000001</v>
      </c>
      <c r="AB46" s="10">
        <v>-0.1516025</v>
      </c>
      <c r="AC46" s="10">
        <v>-0.15450000000000003</v>
      </c>
      <c r="AD46" s="10">
        <v>-0.14508480000000001</v>
      </c>
      <c r="AE46" s="10">
        <v>-0.16901737999999999</v>
      </c>
      <c r="AF46" s="10">
        <v>-0.14632257000000001</v>
      </c>
      <c r="AG46" s="10">
        <v>-0.15340726999999998</v>
      </c>
      <c r="AH46" s="10">
        <v>-0.15446889999999999</v>
      </c>
      <c r="AI46" s="10">
        <v>-8.9927199999999999E-2</v>
      </c>
      <c r="AJ46" s="10">
        <v>-6.15712E-2</v>
      </c>
      <c r="AK46" s="10">
        <v>-6.4987879999999998E-2</v>
      </c>
      <c r="AL46" s="10">
        <v>-6.0970459999999997E-2</v>
      </c>
      <c r="AM46" s="10">
        <v>-6.5513589999999997E-2</v>
      </c>
      <c r="AN46" s="2"/>
      <c r="AO46" s="2"/>
      <c r="AP46" s="54">
        <v>-4.5431299999999994E-3</v>
      </c>
      <c r="AQ46" s="55">
        <v>-7.4513625122723359E-2</v>
      </c>
      <c r="AR46" s="2"/>
      <c r="AS46" s="2"/>
      <c r="AT46" s="55">
        <v>-5.2863375996761094E-3</v>
      </c>
      <c r="AU46" s="55">
        <v>-4.675147725521407E-3</v>
      </c>
      <c r="AV46" s="55">
        <v>-5.2477794832638258E-3</v>
      </c>
      <c r="AW46" s="2"/>
      <c r="AX46" s="2"/>
      <c r="AY46" s="56">
        <v>-5.7263175774241882E-4</v>
      </c>
      <c r="AZ46" s="57">
        <v>-0.12248420613886692</v>
      </c>
      <c r="BA46" s="2"/>
      <c r="BB46" s="2"/>
      <c r="BC46" s="27">
        <v>-59.349662100456619</v>
      </c>
      <c r="BD46" s="27">
        <v>-54.780287511230902</v>
      </c>
      <c r="BE46" s="27">
        <v>-59.342019927536228</v>
      </c>
      <c r="BF46" s="2"/>
      <c r="BG46" s="2"/>
      <c r="BH46" s="58">
        <v>-4.5617324163053254</v>
      </c>
      <c r="BI46" s="59">
        <v>-8.3273247066658632E-2</v>
      </c>
      <c r="BJ46" s="2"/>
      <c r="BK46" s="2"/>
    </row>
    <row r="47" spans="1:63" x14ac:dyDescent="0.3">
      <c r="A47" s="1"/>
      <c r="B47" s="2"/>
      <c r="C47" s="2" t="s">
        <v>38</v>
      </c>
      <c r="D47" s="117" t="s">
        <v>41</v>
      </c>
      <c r="E47" s="117"/>
      <c r="F47" s="117"/>
      <c r="G47" s="117"/>
      <c r="H47" s="117"/>
      <c r="I47" s="117"/>
      <c r="J47" s="10">
        <v>-5.1715000000000004E-2</v>
      </c>
      <c r="K47" s="10">
        <v>-4.2606000000000005E-2</v>
      </c>
      <c r="L47" s="10">
        <v>-0.106068</v>
      </c>
      <c r="M47" s="10">
        <v>-0.112428</v>
      </c>
      <c r="N47" s="10">
        <v>-8.2001999999999992E-2</v>
      </c>
      <c r="O47" s="10">
        <v>-6.5906000000000006E-2</v>
      </c>
      <c r="P47" s="10">
        <v>-6.1471999999999999E-2</v>
      </c>
      <c r="Q47" s="10">
        <v>-7.6155E-2</v>
      </c>
      <c r="R47" s="10">
        <v>-7.2779999999999997E-2</v>
      </c>
      <c r="S47" s="10">
        <v>-5.5626000000000002E-2</v>
      </c>
      <c r="T47" s="10">
        <v>-7.6065999999999995E-2</v>
      </c>
      <c r="U47" s="10">
        <v>-6.7415410000000009E-2</v>
      </c>
      <c r="V47" s="10">
        <v>-7.6426999999999995E-2</v>
      </c>
      <c r="W47" s="10">
        <v>-9.5750000000000002E-2</v>
      </c>
      <c r="X47" s="10">
        <v>-0.12595200000000001</v>
      </c>
      <c r="Y47" s="10">
        <v>-0.1500157</v>
      </c>
      <c r="Z47" s="10">
        <v>-0.2116015</v>
      </c>
      <c r="AA47" s="10">
        <v>-0.237931</v>
      </c>
      <c r="AB47" s="10">
        <v>-0.19851674999999999</v>
      </c>
      <c r="AC47" s="10">
        <v>-0.24515000000000001</v>
      </c>
      <c r="AD47" s="10">
        <v>-0.26428600000000002</v>
      </c>
      <c r="AE47" s="10">
        <v>-0.35280432</v>
      </c>
      <c r="AF47" s="10">
        <v>-0.34203373000000004</v>
      </c>
      <c r="AG47" s="10">
        <v>-0.40492102000000002</v>
      </c>
      <c r="AH47" s="10">
        <v>-0.43608609999999998</v>
      </c>
      <c r="AI47" s="10">
        <v>-0.42529519999999998</v>
      </c>
      <c r="AJ47" s="10">
        <v>-0.42273490000000002</v>
      </c>
      <c r="AK47" s="10">
        <v>-0.40223117000000003</v>
      </c>
      <c r="AL47" s="10">
        <v>-0.45896117999999997</v>
      </c>
      <c r="AM47" s="10">
        <v>-0.44036383000000001</v>
      </c>
      <c r="AN47" s="2"/>
      <c r="AO47" s="2"/>
      <c r="AP47" s="80">
        <v>1.8597349999999957E-2</v>
      </c>
      <c r="AQ47" s="82">
        <v>4.0520529426911353E-2</v>
      </c>
      <c r="AR47" s="2"/>
      <c r="AS47" s="2"/>
      <c r="AT47" s="82">
        <v>-3.2718866313729784E-2</v>
      </c>
      <c r="AU47" s="82">
        <v>-3.5192637824605903E-2</v>
      </c>
      <c r="AV47" s="82">
        <v>-3.5274090036059379E-2</v>
      </c>
      <c r="AW47" s="2"/>
      <c r="AX47" s="2"/>
      <c r="AY47" s="83">
        <v>-8.1452211453475476E-5</v>
      </c>
      <c r="AZ47" s="84">
        <v>-2.3144673570483516E-3</v>
      </c>
      <c r="BA47" s="2"/>
      <c r="BB47" s="2"/>
      <c r="BC47" s="85">
        <v>-367.33440182648405</v>
      </c>
      <c r="BD47" s="85">
        <v>-412.36404312668458</v>
      </c>
      <c r="BE47" s="85">
        <v>-398.88028079710142</v>
      </c>
      <c r="BF47" s="2"/>
      <c r="BG47" s="2"/>
      <c r="BH47" s="86">
        <v>13.483762329583158</v>
      </c>
      <c r="BI47" s="87">
        <v>3.2698685916804679E-2</v>
      </c>
      <c r="BJ47" s="2"/>
      <c r="BK47" s="2"/>
    </row>
    <row r="48" spans="1:63" x14ac:dyDescent="0.3">
      <c r="A48" s="1"/>
      <c r="B48" s="2"/>
      <c r="C48" s="62"/>
      <c r="D48" s="62" t="s">
        <v>42</v>
      </c>
      <c r="E48" s="62"/>
      <c r="F48" s="62"/>
      <c r="G48" s="62"/>
      <c r="H48" s="62"/>
      <c r="I48" s="62"/>
      <c r="J48" s="72">
        <v>0.41462300000000091</v>
      </c>
      <c r="K48" s="72">
        <v>0.12988899999999912</v>
      </c>
      <c r="L48" s="72">
        <v>0.43269200000000013</v>
      </c>
      <c r="M48" s="72">
        <v>0.21450600000000006</v>
      </c>
      <c r="N48" s="72">
        <v>0.3117460000000013</v>
      </c>
      <c r="O48" s="72">
        <v>0.4312680000000001</v>
      </c>
      <c r="P48" s="72">
        <v>0.53952700000000009</v>
      </c>
      <c r="Q48" s="72">
        <v>0.53463099999999941</v>
      </c>
      <c r="R48" s="72">
        <v>0.52540199999999915</v>
      </c>
      <c r="S48" s="72">
        <v>0.42251100000000108</v>
      </c>
      <c r="T48" s="72">
        <v>0.7151780000000012</v>
      </c>
      <c r="U48" s="72">
        <v>0.61548666000000041</v>
      </c>
      <c r="V48" s="72">
        <v>0.42162099999999958</v>
      </c>
      <c r="W48" s="72">
        <v>0.39357400000000009</v>
      </c>
      <c r="X48" s="72">
        <v>1.096221000000001</v>
      </c>
      <c r="Y48" s="72">
        <v>0.91414059999999919</v>
      </c>
      <c r="Z48" s="72">
        <v>0.72051966360000141</v>
      </c>
      <c r="AA48" s="72">
        <v>0.23635599999999846</v>
      </c>
      <c r="AB48" s="72">
        <v>0.72747674000000073</v>
      </c>
      <c r="AC48" s="72">
        <v>1.3310500000000005</v>
      </c>
      <c r="AD48" s="72">
        <v>1.1397672999999986</v>
      </c>
      <c r="AE48" s="72">
        <v>1.2619106600000001</v>
      </c>
      <c r="AF48" s="72">
        <v>1.2026137499999989</v>
      </c>
      <c r="AG48" s="72">
        <v>1.2159678399999998</v>
      </c>
      <c r="AH48" s="72">
        <v>0.75823630000000031</v>
      </c>
      <c r="AI48" s="72">
        <v>0.79041340000000104</v>
      </c>
      <c r="AJ48" s="72">
        <v>0.72470739999999934</v>
      </c>
      <c r="AK48" s="72">
        <v>0.6399916100000016</v>
      </c>
      <c r="AL48" s="72">
        <v>0.95991499999999985</v>
      </c>
      <c r="AM48" s="72">
        <v>0.72103896000000234</v>
      </c>
      <c r="AN48" s="2"/>
      <c r="AO48" s="2"/>
      <c r="AP48" s="73">
        <v>-0.23887603999999751</v>
      </c>
      <c r="AQ48" s="74">
        <v>-0.24885124203705281</v>
      </c>
      <c r="AR48" s="2"/>
      <c r="AS48" s="2"/>
      <c r="AT48" s="74">
        <v>5.205911796815433E-2</v>
      </c>
      <c r="AU48" s="74">
        <v>7.3605225037565419E-2</v>
      </c>
      <c r="AV48" s="74">
        <v>5.7756771700679187E-2</v>
      </c>
      <c r="AW48" s="2"/>
      <c r="AX48" s="2"/>
      <c r="AY48" s="75">
        <v>-1.5848453336886233E-2</v>
      </c>
      <c r="AZ48" s="76">
        <v>-0.21531696056628807</v>
      </c>
      <c r="BA48" s="2"/>
      <c r="BB48" s="2"/>
      <c r="BC48" s="77">
        <v>584.46722374429373</v>
      </c>
      <c r="BD48" s="77">
        <v>862.45732255166195</v>
      </c>
      <c r="BE48" s="77">
        <v>653.11500000000206</v>
      </c>
      <c r="BF48" s="2"/>
      <c r="BG48" s="2"/>
      <c r="BH48" s="78">
        <v>-209.34232255165989</v>
      </c>
      <c r="BI48" s="79">
        <v>-0.24272774672757225</v>
      </c>
      <c r="BJ48" s="2"/>
      <c r="BK48" s="2"/>
    </row>
    <row r="49" spans="1:63" x14ac:dyDescent="0.3">
      <c r="A49" s="1"/>
      <c r="B49" s="2"/>
      <c r="C49" s="62"/>
      <c r="D49" s="118" t="s">
        <v>43</v>
      </c>
      <c r="E49" s="62"/>
      <c r="F49" s="62"/>
      <c r="G49" s="62"/>
      <c r="H49" s="62"/>
      <c r="I49" s="62"/>
      <c r="J49" s="683">
        <v>6.2695212323265692E-2</v>
      </c>
      <c r="K49" s="683">
        <v>2.6815843373953964E-2</v>
      </c>
      <c r="L49" s="683">
        <v>5.6061192434669768E-2</v>
      </c>
      <c r="M49" s="683">
        <v>3.254802976126802E-2</v>
      </c>
      <c r="N49" s="683">
        <v>6.566254516135106E-2</v>
      </c>
      <c r="O49" s="683">
        <v>7.8864356773493474E-2</v>
      </c>
      <c r="P49" s="683">
        <v>8.7845280209163892E-2</v>
      </c>
      <c r="Q49" s="683">
        <v>7.7667591234152969E-2</v>
      </c>
      <c r="R49" s="683">
        <v>8.572313815975266E-2</v>
      </c>
      <c r="S49" s="683">
        <v>7.7204816212552943E-2</v>
      </c>
      <c r="T49" s="683">
        <v>9.7561594471776258E-2</v>
      </c>
      <c r="U49" s="683">
        <v>9.0667860827311916E-2</v>
      </c>
      <c r="V49" s="683">
        <v>6.4940379814528604E-2</v>
      </c>
      <c r="W49" s="683">
        <v>5.9779145815616247E-2</v>
      </c>
      <c r="X49" s="683">
        <v>0.13376798349909219</v>
      </c>
      <c r="Y49" s="683">
        <v>0.10783470891878821</v>
      </c>
      <c r="Z49" s="683">
        <v>7.1576678578534642E-2</v>
      </c>
      <c r="AA49" s="683">
        <v>2.4325961044045438E-2</v>
      </c>
      <c r="AB49" s="683">
        <v>6.4080306108135296E-2</v>
      </c>
      <c r="AC49" s="683">
        <v>0.10756646282873819</v>
      </c>
      <c r="AD49" s="683">
        <v>9.6825154969292143E-2</v>
      </c>
      <c r="AE49" s="683">
        <v>9.3921469684199038E-2</v>
      </c>
      <c r="AF49" s="683">
        <v>9.580470603650687E-2</v>
      </c>
      <c r="AG49" s="683">
        <v>8.9681819340820063E-2</v>
      </c>
      <c r="AH49" s="683">
        <v>5.2567022518157376E-2</v>
      </c>
      <c r="AI49" s="683">
        <v>5.7648031548925872E-2</v>
      </c>
      <c r="AJ49" s="683">
        <v>5.9320109916004449E-2</v>
      </c>
      <c r="AK49" s="683">
        <v>5.7258799731353366E-2</v>
      </c>
      <c r="AL49" s="683">
        <v>8.0616980031801858E-2</v>
      </c>
      <c r="AM49" s="683">
        <v>6.3438951215723002E-2</v>
      </c>
      <c r="AN49" s="2"/>
      <c r="AO49" s="2"/>
      <c r="AP49" s="73"/>
      <c r="AQ49" s="74"/>
      <c r="AR49" s="2"/>
      <c r="AS49" s="2"/>
      <c r="AT49" s="74"/>
      <c r="AU49" s="74"/>
      <c r="AV49" s="74"/>
      <c r="AW49" s="2"/>
      <c r="AX49" s="2"/>
      <c r="AY49" s="75"/>
      <c r="AZ49" s="76"/>
      <c r="BA49" s="2"/>
      <c r="BB49" s="2"/>
      <c r="BC49" s="77"/>
      <c r="BD49" s="77"/>
      <c r="BE49" s="77"/>
      <c r="BF49" s="2"/>
      <c r="BG49" s="2"/>
      <c r="BH49" s="78"/>
      <c r="BI49" s="79"/>
      <c r="BJ49" s="2"/>
      <c r="BK49" s="2"/>
    </row>
    <row r="50" spans="1:63" x14ac:dyDescent="0.3">
      <c r="A50" s="1"/>
      <c r="B50" s="2"/>
      <c r="C50" s="2" t="s">
        <v>38</v>
      </c>
      <c r="D50" s="2" t="s">
        <v>44</v>
      </c>
      <c r="E50" s="117"/>
      <c r="F50" s="117"/>
      <c r="G50" s="117"/>
      <c r="H50" s="117"/>
      <c r="I50" s="117"/>
      <c r="J50" s="119">
        <v>-1.7238E-2</v>
      </c>
      <c r="K50" s="119">
        <v>-1.37E-2</v>
      </c>
      <c r="L50" s="119">
        <v>-1.8450999999999999E-2</v>
      </c>
      <c r="M50" s="119">
        <v>-1.5162999999999999E-2</v>
      </c>
      <c r="N50" s="119">
        <v>-1.5293999999999999E-2</v>
      </c>
      <c r="O50" s="119">
        <v>-1.3712999999999999E-2</v>
      </c>
      <c r="P50" s="119">
        <v>-1.0686999999999999E-2</v>
      </c>
      <c r="Q50" s="119">
        <v>-1.26E-2</v>
      </c>
      <c r="R50" s="119">
        <v>-1.0727E-2</v>
      </c>
      <c r="S50" s="119">
        <v>-1.4059000000000002E-2</v>
      </c>
      <c r="T50" s="119">
        <v>-1.8918000000000001E-2</v>
      </c>
      <c r="U50" s="119">
        <v>-1.7416939999999999E-2</v>
      </c>
      <c r="V50" s="119">
        <v>-1.5793000000000001E-2</v>
      </c>
      <c r="W50" s="119">
        <v>-3.0938999999999998E-2</v>
      </c>
      <c r="X50" s="119">
        <v>-4.2382999999999997E-2</v>
      </c>
      <c r="Y50" s="119">
        <v>-3.0515E-2</v>
      </c>
      <c r="Z50" s="119">
        <v>-4.2687700000000002E-2</v>
      </c>
      <c r="AA50" s="119">
        <v>-4.1139000000000002E-2</v>
      </c>
      <c r="AB50" s="119">
        <v>-3.6486779999999996E-2</v>
      </c>
      <c r="AC50" s="119">
        <v>-0.10012</v>
      </c>
      <c r="AD50" s="119">
        <v>-0.11872179999999999</v>
      </c>
      <c r="AE50" s="119">
        <v>-0.11174717999999999</v>
      </c>
      <c r="AF50" s="119">
        <v>-9.5795260000000007E-2</v>
      </c>
      <c r="AG50" s="119">
        <v>-8.712905E-2</v>
      </c>
      <c r="AH50" s="119">
        <v>-0.10536039999999999</v>
      </c>
      <c r="AI50" s="119">
        <v>-7.3996000000000006E-2</v>
      </c>
      <c r="AJ50" s="119">
        <v>-0.1081934</v>
      </c>
      <c r="AK50" s="119">
        <v>-0.14340707999999999</v>
      </c>
      <c r="AL50" s="119">
        <v>-1.911212E-2</v>
      </c>
      <c r="AM50" s="119">
        <v>0.10044747999999998</v>
      </c>
      <c r="AN50" s="2"/>
      <c r="AO50" s="2"/>
      <c r="AP50" s="80">
        <v>0.11955959999999997</v>
      </c>
      <c r="AQ50" s="82">
        <v>6.25569533887397</v>
      </c>
      <c r="AR50" s="2"/>
      <c r="AS50" s="2"/>
      <c r="AT50" s="82">
        <v>-1.1665224947540369E-2</v>
      </c>
      <c r="AU50" s="82">
        <v>-1.4654963132620651E-3</v>
      </c>
      <c r="AV50" s="82">
        <v>8.0460592174776777E-3</v>
      </c>
      <c r="AW50" s="2"/>
      <c r="AX50" s="2"/>
      <c r="AY50" s="83">
        <v>9.5115555307397435E-3</v>
      </c>
      <c r="AZ50" s="84">
        <v>6.4903305758360199</v>
      </c>
      <c r="BA50" s="2"/>
      <c r="BB50" s="2"/>
      <c r="BC50" s="85">
        <v>-130.96536986301371</v>
      </c>
      <c r="BD50" s="85">
        <v>-17.171716082659479</v>
      </c>
      <c r="BE50" s="85">
        <v>90.985036231884038</v>
      </c>
      <c r="BF50" s="2"/>
      <c r="BG50" s="2"/>
      <c r="BH50" s="86">
        <v>108.15675231454352</v>
      </c>
      <c r="BI50" s="87">
        <v>6.2985406813104428</v>
      </c>
      <c r="BJ50" s="2"/>
      <c r="BK50" s="2"/>
    </row>
    <row r="51" spans="1:63" x14ac:dyDescent="0.3">
      <c r="A51" s="1"/>
      <c r="B51" s="2"/>
      <c r="C51" s="2"/>
      <c r="D51" s="2"/>
      <c r="E51" s="81" t="s">
        <v>45</v>
      </c>
      <c r="F51" s="81"/>
      <c r="G51" s="81"/>
      <c r="H51" s="81"/>
      <c r="I51" s="81"/>
      <c r="J51" s="10">
        <v>-7.6599999999999997E-4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3.6499999999999998E-4</v>
      </c>
      <c r="Q51" s="10">
        <v>-1.35E-4</v>
      </c>
      <c r="R51" s="10">
        <v>-1.6100000000000001E-3</v>
      </c>
      <c r="S51" s="10">
        <v>-6.7299999999999999E-4</v>
      </c>
      <c r="T51" s="10">
        <v>-8.3900000000000001E-4</v>
      </c>
      <c r="U51" s="10">
        <v>-9.6588000000000002E-4</v>
      </c>
      <c r="V51" s="10">
        <v>0</v>
      </c>
      <c r="W51" s="10">
        <v>-2.4420000000000002E-3</v>
      </c>
      <c r="X51" s="10">
        <v>-3.7000000000000002E-3</v>
      </c>
      <c r="Y51" s="10">
        <v>-3.0523999999999998E-3</v>
      </c>
      <c r="Z51" s="10">
        <v>-1.21217E-3</v>
      </c>
      <c r="AA51" s="10">
        <v>-5.3200000000000003E-4</v>
      </c>
      <c r="AB51" s="10">
        <v>0</v>
      </c>
      <c r="AC51" s="10">
        <v>-6.7000000000000002E-4</v>
      </c>
      <c r="AD51" s="10">
        <v>-4.5883E-3</v>
      </c>
      <c r="AE51" s="10">
        <v>-1.8188900000000001E-3</v>
      </c>
      <c r="AF51" s="10">
        <v>-9.7073999999999999E-4</v>
      </c>
      <c r="AG51" s="10">
        <v>-3.1090499999999999E-3</v>
      </c>
      <c r="AH51" s="10">
        <v>-2.9683000000000001E-3</v>
      </c>
      <c r="AI51" s="10">
        <v>-2.7829999999999999E-3</v>
      </c>
      <c r="AJ51" s="10">
        <v>-5.7441999999999997E-3</v>
      </c>
      <c r="AK51" s="10">
        <v>-7.4509299999999997E-3</v>
      </c>
      <c r="AL51" s="10">
        <v>-3.11415E-3</v>
      </c>
      <c r="AM51" s="10">
        <v>-2.4401900000000001E-3</v>
      </c>
      <c r="AN51" s="2"/>
      <c r="AO51" s="2"/>
      <c r="AP51" s="80">
        <v>6.7395999999999992E-4</v>
      </c>
      <c r="AQ51" s="82">
        <v>0.21641860539794164</v>
      </c>
      <c r="AR51" s="2"/>
      <c r="AS51" s="2"/>
      <c r="AT51" s="82">
        <v>-6.0608426388973939E-4</v>
      </c>
      <c r="AU51" s="82">
        <v>-2.3878959236050526E-4</v>
      </c>
      <c r="AV51" s="82">
        <v>-1.9546446801748396E-4</v>
      </c>
      <c r="AW51" s="2"/>
      <c r="AX51" s="2"/>
      <c r="AY51" s="83">
        <v>4.3325124343021295E-5</v>
      </c>
      <c r="AZ51" s="84">
        <v>0.18143640145594167</v>
      </c>
      <c r="BA51" s="2"/>
      <c r="BB51" s="2"/>
      <c r="BC51" s="85">
        <v>-6.8045022831050224</v>
      </c>
      <c r="BD51" s="85">
        <v>-2.7979784366576821</v>
      </c>
      <c r="BE51" s="85">
        <v>-2.2103170289855072</v>
      </c>
      <c r="BF51" s="2"/>
      <c r="BG51" s="2"/>
      <c r="BH51" s="86">
        <v>0.5876614076721749</v>
      </c>
      <c r="BI51" s="87">
        <v>0.21003071359412059</v>
      </c>
      <c r="BJ51" s="2"/>
      <c r="BK51" s="2"/>
    </row>
    <row r="52" spans="1:63" x14ac:dyDescent="0.3">
      <c r="A52" s="1"/>
      <c r="B52" s="2"/>
      <c r="C52" s="1"/>
      <c r="D52" s="1"/>
      <c r="E52" s="81" t="s">
        <v>46</v>
      </c>
      <c r="F52" s="81"/>
      <c r="G52" s="81"/>
      <c r="H52" s="81"/>
      <c r="I52" s="81"/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2"/>
      <c r="AO52" s="2"/>
      <c r="AP52" s="80">
        <v>0</v>
      </c>
      <c r="AQ52" s="82">
        <v>0</v>
      </c>
      <c r="AR52" s="2"/>
      <c r="AS52" s="2"/>
      <c r="AT52" s="82">
        <v>0</v>
      </c>
      <c r="AU52" s="82">
        <v>0</v>
      </c>
      <c r="AV52" s="82">
        <v>0</v>
      </c>
      <c r="AW52" s="2"/>
      <c r="AX52" s="2"/>
      <c r="AY52" s="83">
        <v>0</v>
      </c>
      <c r="AZ52" s="84">
        <v>0</v>
      </c>
      <c r="BA52" s="2"/>
      <c r="BB52" s="2"/>
      <c r="BC52" s="85">
        <v>0</v>
      </c>
      <c r="BD52" s="85">
        <v>0</v>
      </c>
      <c r="BE52" s="85">
        <v>0</v>
      </c>
      <c r="BF52" s="2"/>
      <c r="BG52" s="2"/>
      <c r="BH52" s="86">
        <v>0</v>
      </c>
      <c r="BI52" s="87">
        <v>0</v>
      </c>
      <c r="BJ52" s="2"/>
      <c r="BK52" s="2"/>
    </row>
    <row r="53" spans="1:63" x14ac:dyDescent="0.3">
      <c r="A53" s="1"/>
      <c r="B53" s="2"/>
      <c r="C53" s="1"/>
      <c r="D53" s="1"/>
      <c r="E53" s="88" t="s">
        <v>47</v>
      </c>
      <c r="F53" s="81"/>
      <c r="G53" s="81"/>
      <c r="H53" s="81"/>
      <c r="I53" s="81"/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2"/>
      <c r="AO53" s="2"/>
      <c r="AP53" s="80">
        <v>0</v>
      </c>
      <c r="AQ53" s="82">
        <v>0</v>
      </c>
      <c r="AR53" s="2"/>
      <c r="AS53" s="2"/>
      <c r="AT53" s="82">
        <v>0</v>
      </c>
      <c r="AU53" s="82">
        <v>0</v>
      </c>
      <c r="AV53" s="82">
        <v>0</v>
      </c>
      <c r="AW53" s="2"/>
      <c r="AX53" s="2"/>
      <c r="AY53" s="83">
        <v>0</v>
      </c>
      <c r="AZ53" s="84">
        <v>0</v>
      </c>
      <c r="BA53" s="2"/>
      <c r="BB53" s="2"/>
      <c r="BC53" s="85">
        <v>0</v>
      </c>
      <c r="BD53" s="85">
        <v>0</v>
      </c>
      <c r="BE53" s="85">
        <v>0</v>
      </c>
      <c r="BF53" s="2"/>
      <c r="BG53" s="2"/>
      <c r="BH53" s="86">
        <v>0</v>
      </c>
      <c r="BI53" s="87">
        <v>0</v>
      </c>
      <c r="BJ53" s="2"/>
      <c r="BK53" s="2"/>
    </row>
    <row r="54" spans="1:63" x14ac:dyDescent="0.3">
      <c r="A54" s="1"/>
      <c r="B54" s="2"/>
      <c r="C54" s="1"/>
      <c r="D54" s="1"/>
      <c r="E54" s="30" t="s">
        <v>48</v>
      </c>
      <c r="F54" s="1"/>
      <c r="G54" s="1"/>
      <c r="H54" s="1"/>
      <c r="I54" s="1"/>
      <c r="J54" s="10">
        <v>-1.2197E-2</v>
      </c>
      <c r="K54" s="10">
        <v>-1.1656E-2</v>
      </c>
      <c r="L54" s="10">
        <v>-1.209E-2</v>
      </c>
      <c r="M54" s="10">
        <v>-1.0505E-2</v>
      </c>
      <c r="N54" s="10">
        <v>-1.2352999999999999E-2</v>
      </c>
      <c r="O54" s="10">
        <v>-8.8120000000000004E-3</v>
      </c>
      <c r="P54" s="10">
        <v>-8.5810000000000001E-3</v>
      </c>
      <c r="Q54" s="10">
        <v>-7.3179999999999999E-3</v>
      </c>
      <c r="R54" s="10">
        <v>-5.4440000000000001E-3</v>
      </c>
      <c r="S54" s="10">
        <v>-5.1390000000000003E-3</v>
      </c>
      <c r="T54" s="10">
        <v>-5.4669999999999996E-3</v>
      </c>
      <c r="U54" s="10">
        <v>-5.3550000000000004E-3</v>
      </c>
      <c r="V54" s="10">
        <v>-4.2209999999999999E-3</v>
      </c>
      <c r="W54" s="10">
        <v>-4.2909999999999997E-3</v>
      </c>
      <c r="X54" s="10">
        <v>-4.6829999999999997E-3</v>
      </c>
      <c r="Y54" s="10">
        <v>-5.0489999999999997E-3</v>
      </c>
      <c r="Z54" s="10">
        <v>-8.208E-3</v>
      </c>
      <c r="AA54" s="10">
        <v>-5.1640000000000002E-3</v>
      </c>
      <c r="AB54" s="10">
        <v>-5.0540000000000003E-3</v>
      </c>
      <c r="AC54" s="10">
        <v>-7.9100000000000004E-3</v>
      </c>
      <c r="AD54" s="10">
        <v>-1.2104999999999999E-2</v>
      </c>
      <c r="AE54" s="10">
        <v>-1.7325E-2</v>
      </c>
      <c r="AF54" s="10">
        <v>-1.2074E-2</v>
      </c>
      <c r="AG54" s="10">
        <v>-7.9500000000000005E-3</v>
      </c>
      <c r="AH54" s="10">
        <v>-1.9111E-2</v>
      </c>
      <c r="AI54" s="10">
        <v>-1.9522999999999999E-2</v>
      </c>
      <c r="AJ54" s="10">
        <v>-1.7940000000000001E-2</v>
      </c>
      <c r="AK54" s="10">
        <v>-2.0212000000000001E-2</v>
      </c>
      <c r="AL54" s="10">
        <v>-1.9344E-2</v>
      </c>
      <c r="AM54" s="10">
        <v>-1.5184E-2</v>
      </c>
      <c r="AN54" s="2"/>
      <c r="AO54" s="2"/>
      <c r="AP54" s="54">
        <v>4.1600000000000005E-3</v>
      </c>
      <c r="AQ54" s="55">
        <v>0.21505376344086025</v>
      </c>
      <c r="AR54" s="2"/>
      <c r="AS54" s="2"/>
      <c r="AT54" s="55">
        <v>-1.6441135726331362E-3</v>
      </c>
      <c r="AU54" s="55">
        <v>-1.4832766162906777E-3</v>
      </c>
      <c r="AV54" s="55">
        <v>-1.2162710618343147E-3</v>
      </c>
      <c r="AW54" s="2"/>
      <c r="AX54" s="2"/>
      <c r="AY54" s="56">
        <v>2.6700555445636305E-4</v>
      </c>
      <c r="AZ54" s="57">
        <v>0.18001062750121449</v>
      </c>
      <c r="BA54" s="2"/>
      <c r="BB54" s="2"/>
      <c r="BC54" s="27">
        <v>-18.458447488584476</v>
      </c>
      <c r="BD54" s="27">
        <v>-17.380053908355798</v>
      </c>
      <c r="BE54" s="27">
        <v>-13.753623188405797</v>
      </c>
      <c r="BF54" s="2"/>
      <c r="BG54" s="2"/>
      <c r="BH54" s="58">
        <v>3.626430719950001</v>
      </c>
      <c r="BI54" s="59">
        <v>0.20865474520804128</v>
      </c>
      <c r="BJ54" s="2"/>
      <c r="BK54" s="2"/>
    </row>
    <row r="55" spans="1:63" x14ac:dyDescent="0.3">
      <c r="A55" s="1"/>
      <c r="B55" s="2"/>
      <c r="C55" s="1"/>
      <c r="D55" s="1"/>
      <c r="E55" s="30" t="s">
        <v>49</v>
      </c>
      <c r="F55" s="1"/>
      <c r="G55" s="1"/>
      <c r="H55" s="1"/>
      <c r="I55" s="1"/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2"/>
      <c r="AO55" s="2"/>
      <c r="AP55" s="54">
        <v>0</v>
      </c>
      <c r="AQ55" s="55">
        <v>0</v>
      </c>
      <c r="AR55" s="2"/>
      <c r="AS55" s="2"/>
      <c r="AT55" s="55">
        <v>0</v>
      </c>
      <c r="AU55" s="55">
        <v>0</v>
      </c>
      <c r="AV55" s="55">
        <v>0</v>
      </c>
      <c r="AW55" s="2"/>
      <c r="AX55" s="2"/>
      <c r="AY55" s="56">
        <v>0</v>
      </c>
      <c r="AZ55" s="57">
        <v>0</v>
      </c>
      <c r="BA55" s="2"/>
      <c r="BB55" s="2"/>
      <c r="BC55" s="27">
        <v>0</v>
      </c>
      <c r="BD55" s="27">
        <v>0</v>
      </c>
      <c r="BE55" s="27">
        <v>0</v>
      </c>
      <c r="BF55" s="2"/>
      <c r="BG55" s="2"/>
      <c r="BH55" s="58">
        <v>0</v>
      </c>
      <c r="BI55" s="59">
        <v>0</v>
      </c>
      <c r="BJ55" s="2"/>
      <c r="BK55" s="2"/>
    </row>
    <row r="56" spans="1:63" x14ac:dyDescent="0.3">
      <c r="A56" s="1"/>
      <c r="B56" s="2"/>
      <c r="C56" s="1"/>
      <c r="D56" s="1"/>
      <c r="E56" s="30" t="s">
        <v>50</v>
      </c>
      <c r="F56" s="60"/>
      <c r="G56" s="2"/>
      <c r="H56" s="2"/>
      <c r="I56" s="2"/>
      <c r="J56" s="10">
        <v>-4.2750000000000002E-3</v>
      </c>
      <c r="K56" s="10">
        <v>-2.0439999999999998E-3</v>
      </c>
      <c r="L56" s="10">
        <v>-4.4159999999999998E-3</v>
      </c>
      <c r="M56" s="10">
        <v>-4.6579999999999998E-3</v>
      </c>
      <c r="N56" s="10">
        <v>-2.941E-3</v>
      </c>
      <c r="O56" s="10">
        <v>-4.901E-3</v>
      </c>
      <c r="P56" s="10">
        <v>-2.4710000000000001E-3</v>
      </c>
      <c r="Q56" s="10">
        <v>-3.1840000000000002E-3</v>
      </c>
      <c r="R56" s="10">
        <v>-3.673E-3</v>
      </c>
      <c r="S56" s="10">
        <v>-8.2470000000000009E-3</v>
      </c>
      <c r="T56" s="10">
        <v>-6.3819999999999997E-3</v>
      </c>
      <c r="U56" s="10">
        <v>-9.8596599999999993E-3</v>
      </c>
      <c r="V56" s="10">
        <v>-1.0581999999999999E-2</v>
      </c>
      <c r="W56" s="10">
        <v>-2.0532999999999999E-2</v>
      </c>
      <c r="X56" s="10">
        <v>-2.8423E-2</v>
      </c>
      <c r="Y56" s="10">
        <v>-1.98587E-2</v>
      </c>
      <c r="Z56" s="10">
        <v>-2.691025E-2</v>
      </c>
      <c r="AA56" s="10">
        <v>-3.2127000000000003E-2</v>
      </c>
      <c r="AB56" s="10">
        <v>-2.452857E-2</v>
      </c>
      <c r="AC56" s="10">
        <v>-8.695E-2</v>
      </c>
      <c r="AD56" s="10">
        <v>-8.6163199999999995E-2</v>
      </c>
      <c r="AE56" s="10">
        <v>-8.4693699999999997E-2</v>
      </c>
      <c r="AF56" s="10">
        <v>-7.6667020000000002E-2</v>
      </c>
      <c r="AG56" s="10">
        <v>-6.8077550000000001E-2</v>
      </c>
      <c r="AH56" s="10">
        <v>-6.6139299999999998E-2</v>
      </c>
      <c r="AI56" s="10">
        <v>-2.9291899999999999E-2</v>
      </c>
      <c r="AJ56" s="10">
        <v>-4.5695699999999999E-2</v>
      </c>
      <c r="AK56" s="10">
        <v>-5.33369E-2</v>
      </c>
      <c r="AL56" s="10">
        <v>3.576791E-2</v>
      </c>
      <c r="AM56" s="10">
        <v>0.15223519999999999</v>
      </c>
      <c r="AN56" s="2"/>
      <c r="AO56" s="2"/>
      <c r="AP56" s="54">
        <v>0.11646728999999999</v>
      </c>
      <c r="AQ56" s="55">
        <v>3.2561950083189091</v>
      </c>
      <c r="AR56" s="2"/>
      <c r="AS56" s="2"/>
      <c r="AT56" s="55">
        <v>-4.3386068282295822E-3</v>
      </c>
      <c r="AU56" s="55">
        <v>2.7426439473009455E-3</v>
      </c>
      <c r="AV56" s="55">
        <v>1.2194366988445683E-2</v>
      </c>
      <c r="AW56" s="2"/>
      <c r="AX56" s="2"/>
      <c r="AY56" s="56">
        <v>9.4517230411447373E-3</v>
      </c>
      <c r="AZ56" s="57">
        <v>3.446208557420019</v>
      </c>
      <c r="BA56" s="2"/>
      <c r="BB56" s="2"/>
      <c r="BC56" s="27">
        <v>-48.70949771689498</v>
      </c>
      <c r="BD56" s="27">
        <v>32.136486972147353</v>
      </c>
      <c r="BE56" s="27">
        <v>137.89420289855073</v>
      </c>
      <c r="BF56" s="2"/>
      <c r="BG56" s="2"/>
      <c r="BH56" s="58">
        <v>105.75771592640338</v>
      </c>
      <c r="BI56" s="59">
        <v>3.2908922502345526</v>
      </c>
      <c r="BJ56" s="2"/>
      <c r="BK56" s="2"/>
    </row>
    <row r="57" spans="1:63" x14ac:dyDescent="0.3">
      <c r="A57" s="1"/>
      <c r="B57" s="2"/>
      <c r="C57" s="1"/>
      <c r="D57" s="1"/>
      <c r="E57" s="30" t="s">
        <v>51</v>
      </c>
      <c r="F57" s="2"/>
      <c r="G57" s="2"/>
      <c r="H57" s="60"/>
      <c r="I57" s="60"/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2"/>
      <c r="AO57" s="2"/>
      <c r="AP57" s="54">
        <v>0</v>
      </c>
      <c r="AQ57" s="55">
        <v>0</v>
      </c>
      <c r="AR57" s="2"/>
      <c r="AS57" s="2"/>
      <c r="AT57" s="55">
        <v>0</v>
      </c>
      <c r="AU57" s="55">
        <v>0</v>
      </c>
      <c r="AV57" s="55">
        <v>0</v>
      </c>
      <c r="AW57" s="2"/>
      <c r="AX57" s="2"/>
      <c r="AY57" s="56">
        <v>0</v>
      </c>
      <c r="AZ57" s="57">
        <v>0</v>
      </c>
      <c r="BA57" s="2"/>
      <c r="BB57" s="2"/>
      <c r="BC57" s="27">
        <v>0</v>
      </c>
      <c r="BD57" s="27">
        <v>0</v>
      </c>
      <c r="BE57" s="27">
        <v>0</v>
      </c>
      <c r="BF57" s="2"/>
      <c r="BG57" s="2"/>
      <c r="BH57" s="58">
        <v>0</v>
      </c>
      <c r="BI57" s="59">
        <v>0</v>
      </c>
      <c r="BJ57" s="2"/>
      <c r="BK57" s="2"/>
    </row>
    <row r="58" spans="1:63" x14ac:dyDescent="0.3">
      <c r="A58" s="1"/>
      <c r="B58" s="2"/>
      <c r="C58" s="1"/>
      <c r="D58" s="1"/>
      <c r="E58" s="1" t="s">
        <v>52</v>
      </c>
      <c r="F58" s="30"/>
      <c r="G58" s="1"/>
      <c r="H58" s="1"/>
      <c r="I58" s="1"/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2"/>
      <c r="AO58" s="2"/>
      <c r="AP58" s="54">
        <v>0</v>
      </c>
      <c r="AQ58" s="55">
        <v>0</v>
      </c>
      <c r="AR58" s="2"/>
      <c r="AS58" s="2"/>
      <c r="AT58" s="55">
        <v>0</v>
      </c>
      <c r="AU58" s="55">
        <v>0</v>
      </c>
      <c r="AV58" s="55">
        <v>0</v>
      </c>
      <c r="AW58" s="2"/>
      <c r="AX58" s="2"/>
      <c r="AY58" s="56">
        <v>0</v>
      </c>
      <c r="AZ58" s="57">
        <v>0</v>
      </c>
      <c r="BA58" s="2"/>
      <c r="BB58" s="2"/>
      <c r="BC58" s="27">
        <v>0</v>
      </c>
      <c r="BD58" s="27">
        <v>0</v>
      </c>
      <c r="BE58" s="27">
        <v>0</v>
      </c>
      <c r="BF58" s="2"/>
      <c r="BG58" s="2"/>
      <c r="BH58" s="58">
        <v>0</v>
      </c>
      <c r="BI58" s="59">
        <v>0</v>
      </c>
      <c r="BJ58" s="2"/>
      <c r="BK58" s="2"/>
    </row>
    <row r="59" spans="1:63" x14ac:dyDescent="0.3">
      <c r="A59" s="120"/>
      <c r="B59" s="121"/>
      <c r="C59" s="1"/>
      <c r="D59" s="1"/>
      <c r="E59" s="88" t="s">
        <v>32</v>
      </c>
      <c r="F59" s="2"/>
      <c r="G59" s="2"/>
      <c r="H59" s="60"/>
      <c r="I59" s="60"/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2"/>
      <c r="AO59" s="2"/>
      <c r="AP59" s="54">
        <v>0</v>
      </c>
      <c r="AQ59" s="55">
        <v>0</v>
      </c>
      <c r="AR59" s="2"/>
      <c r="AS59" s="2"/>
      <c r="AT59" s="55">
        <v>0</v>
      </c>
      <c r="AU59" s="55">
        <v>0</v>
      </c>
      <c r="AV59" s="55">
        <v>0</v>
      </c>
      <c r="AW59" s="2"/>
      <c r="AX59" s="2"/>
      <c r="AY59" s="56">
        <v>0</v>
      </c>
      <c r="AZ59" s="57">
        <v>0</v>
      </c>
      <c r="BA59" s="2"/>
      <c r="BB59" s="2"/>
      <c r="BC59" s="27">
        <v>0</v>
      </c>
      <c r="BD59" s="27">
        <v>0</v>
      </c>
      <c r="BE59" s="27">
        <v>0</v>
      </c>
      <c r="BF59" s="2"/>
      <c r="BG59" s="2"/>
      <c r="BH59" s="58">
        <v>0</v>
      </c>
      <c r="BI59" s="59">
        <v>0</v>
      </c>
      <c r="BJ59" s="2"/>
      <c r="BK59" s="2"/>
    </row>
    <row r="60" spans="1:63" x14ac:dyDescent="0.3">
      <c r="A60" s="1"/>
      <c r="B60" s="2"/>
      <c r="C60" s="1"/>
      <c r="D60" s="1"/>
      <c r="E60" s="88" t="s">
        <v>33</v>
      </c>
      <c r="F60" s="2"/>
      <c r="G60" s="2"/>
      <c r="H60" s="60"/>
      <c r="I60" s="60"/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2"/>
      <c r="AO60" s="2"/>
      <c r="AP60" s="54">
        <v>0</v>
      </c>
      <c r="AQ60" s="55">
        <v>0</v>
      </c>
      <c r="AR60" s="2"/>
      <c r="AS60" s="2"/>
      <c r="AT60" s="55">
        <v>0</v>
      </c>
      <c r="AU60" s="55">
        <v>0</v>
      </c>
      <c r="AV60" s="55">
        <v>0</v>
      </c>
      <c r="AW60" s="2"/>
      <c r="AX60" s="2"/>
      <c r="AY60" s="56">
        <v>0</v>
      </c>
      <c r="AZ60" s="57">
        <v>0</v>
      </c>
      <c r="BA60" s="2"/>
      <c r="BB60" s="2"/>
      <c r="BC60" s="27">
        <v>0</v>
      </c>
      <c r="BD60" s="27">
        <v>0</v>
      </c>
      <c r="BE60" s="27">
        <v>0</v>
      </c>
      <c r="BF60" s="2"/>
      <c r="BG60" s="2"/>
      <c r="BH60" s="58">
        <v>0</v>
      </c>
      <c r="BI60" s="59">
        <v>0</v>
      </c>
      <c r="BJ60" s="2"/>
      <c r="BK60" s="2"/>
    </row>
    <row r="61" spans="1:63" x14ac:dyDescent="0.3">
      <c r="A61" s="1"/>
      <c r="B61" s="2"/>
      <c r="C61" s="1"/>
      <c r="D61" s="1"/>
      <c r="E61" s="88" t="s">
        <v>34</v>
      </c>
      <c r="F61" s="2"/>
      <c r="G61" s="2"/>
      <c r="H61" s="60"/>
      <c r="I61" s="60"/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2"/>
      <c r="AO61" s="2"/>
      <c r="AP61" s="54">
        <v>0</v>
      </c>
      <c r="AQ61" s="55">
        <v>0</v>
      </c>
      <c r="AR61" s="2"/>
      <c r="AS61" s="2"/>
      <c r="AT61" s="55">
        <v>0</v>
      </c>
      <c r="AU61" s="55">
        <v>0</v>
      </c>
      <c r="AV61" s="55">
        <v>0</v>
      </c>
      <c r="AW61" s="2"/>
      <c r="AX61" s="2"/>
      <c r="AY61" s="56">
        <v>0</v>
      </c>
      <c r="AZ61" s="57">
        <v>0</v>
      </c>
      <c r="BA61" s="2"/>
      <c r="BB61" s="2"/>
      <c r="BC61" s="27">
        <v>0</v>
      </c>
      <c r="BD61" s="27">
        <v>0</v>
      </c>
      <c r="BE61" s="27">
        <v>0</v>
      </c>
      <c r="BF61" s="2"/>
      <c r="BG61" s="2"/>
      <c r="BH61" s="58">
        <v>0</v>
      </c>
      <c r="BI61" s="59">
        <v>0</v>
      </c>
      <c r="BJ61" s="2"/>
      <c r="BK61" s="2"/>
    </row>
    <row r="62" spans="1:63" x14ac:dyDescent="0.3">
      <c r="A62" s="1"/>
      <c r="B62" s="2"/>
      <c r="C62" s="1"/>
      <c r="D62" s="1"/>
      <c r="E62" s="30" t="s">
        <v>53</v>
      </c>
      <c r="F62" s="1"/>
      <c r="G62" s="1"/>
      <c r="H62" s="1"/>
      <c r="I62" s="1"/>
      <c r="J62" s="10">
        <v>0</v>
      </c>
      <c r="K62" s="10">
        <v>0</v>
      </c>
      <c r="L62" s="10">
        <v>-1.9449999999999999E-3</v>
      </c>
      <c r="M62" s="10">
        <v>0</v>
      </c>
      <c r="N62" s="10">
        <v>0</v>
      </c>
      <c r="O62" s="10">
        <v>0</v>
      </c>
      <c r="P62" s="10">
        <v>0</v>
      </c>
      <c r="Q62" s="10">
        <v>-1.9629999999999999E-3</v>
      </c>
      <c r="R62" s="10">
        <v>0</v>
      </c>
      <c r="S62" s="10">
        <v>0</v>
      </c>
      <c r="T62" s="10">
        <v>-6.2300000000000003E-3</v>
      </c>
      <c r="U62" s="10">
        <v>-1.2363999999999999E-3</v>
      </c>
      <c r="V62" s="10">
        <v>-9.8999999999999999E-4</v>
      </c>
      <c r="W62" s="10">
        <v>-3.673E-3</v>
      </c>
      <c r="X62" s="10">
        <v>-5.5770000000000004E-3</v>
      </c>
      <c r="Y62" s="10">
        <v>-2.5549000000000001E-3</v>
      </c>
      <c r="Z62" s="10">
        <v>-6.3572799999999999E-3</v>
      </c>
      <c r="AA62" s="10">
        <v>-3.3159999999999999E-3</v>
      </c>
      <c r="AB62" s="10">
        <v>-6.90421E-3</v>
      </c>
      <c r="AC62" s="10">
        <v>-4.5900000000000003E-3</v>
      </c>
      <c r="AD62" s="10">
        <v>-1.5865299999999999E-2</v>
      </c>
      <c r="AE62" s="10">
        <v>-7.9095899999999993E-3</v>
      </c>
      <c r="AF62" s="10">
        <v>-6.0835000000000004E-3</v>
      </c>
      <c r="AG62" s="10">
        <v>-7.9924499999999999E-3</v>
      </c>
      <c r="AH62" s="10">
        <v>-1.7141799999999999E-2</v>
      </c>
      <c r="AI62" s="10">
        <v>-2.2398100000000001E-2</v>
      </c>
      <c r="AJ62" s="10">
        <v>-3.8813500000000001E-2</v>
      </c>
      <c r="AK62" s="10">
        <v>-6.2407249999999997E-2</v>
      </c>
      <c r="AL62" s="10">
        <v>-3.242188E-2</v>
      </c>
      <c r="AM62" s="10">
        <v>-3.4163529999999998E-2</v>
      </c>
      <c r="AN62" s="2"/>
      <c r="AO62" s="2"/>
      <c r="AP62" s="54">
        <v>-1.7416499999999974E-3</v>
      </c>
      <c r="AQ62" s="55">
        <v>-5.3718353161506902E-2</v>
      </c>
      <c r="AR62" s="2"/>
      <c r="AS62" s="2"/>
      <c r="AT62" s="55">
        <v>-5.0764202827879119E-3</v>
      </c>
      <c r="AU62" s="55">
        <v>-2.4860740519118277E-3</v>
      </c>
      <c r="AV62" s="55">
        <v>-2.7365722411162052E-3</v>
      </c>
      <c r="AW62" s="2"/>
      <c r="AX62" s="2"/>
      <c r="AY62" s="56">
        <v>-2.5049818920437747E-4</v>
      </c>
      <c r="AZ62" s="57">
        <v>-0.10076055015808585</v>
      </c>
      <c r="BA62" s="2"/>
      <c r="BB62" s="2"/>
      <c r="BC62" s="27">
        <v>-56.99292237442922</v>
      </c>
      <c r="BD62" s="27">
        <v>-29.130170709793351</v>
      </c>
      <c r="BE62" s="27">
        <v>-30.945226449275363</v>
      </c>
      <c r="BF62" s="2"/>
      <c r="BG62" s="2"/>
      <c r="BH62" s="58">
        <v>-1.8150557394820126</v>
      </c>
      <c r="BI62" s="59">
        <v>-6.2308448431845409E-2</v>
      </c>
      <c r="BJ62" s="2"/>
      <c r="BK62" s="2"/>
    </row>
    <row r="63" spans="1:63" x14ac:dyDescent="0.3">
      <c r="A63" s="1"/>
      <c r="B63" s="2"/>
      <c r="C63" s="62"/>
      <c r="D63" s="62" t="s">
        <v>54</v>
      </c>
      <c r="E63" s="62"/>
      <c r="F63" s="62"/>
      <c r="G63" s="62"/>
      <c r="H63" s="62"/>
      <c r="I63" s="62"/>
      <c r="J63" s="127">
        <v>0.14152599999999999</v>
      </c>
      <c r="K63" s="127">
        <v>0.16118700000000002</v>
      </c>
      <c r="L63" s="127">
        <v>0.20843099999999998</v>
      </c>
      <c r="M63" s="127">
        <v>0.25607800000000003</v>
      </c>
      <c r="N63" s="127">
        <v>0.21059999999999998</v>
      </c>
      <c r="O63" s="127">
        <v>0.26849300000000004</v>
      </c>
      <c r="P63" s="127">
        <v>0.37916300000000003</v>
      </c>
      <c r="Q63" s="127">
        <v>0.44449699999999998</v>
      </c>
      <c r="R63" s="127">
        <v>0.448185</v>
      </c>
      <c r="S63" s="127">
        <v>0.45843200000000001</v>
      </c>
      <c r="T63" s="127">
        <v>0.50100299999999998</v>
      </c>
      <c r="U63" s="127">
        <v>0.79162038999999995</v>
      </c>
      <c r="V63" s="127">
        <v>0.42078199999999999</v>
      </c>
      <c r="W63" s="127">
        <v>0.52831899999999998</v>
      </c>
      <c r="X63" s="127">
        <v>0.55534400000000006</v>
      </c>
      <c r="Y63" s="127">
        <v>0.53802800000000006</v>
      </c>
      <c r="Z63" s="127">
        <v>0.62463197000000004</v>
      </c>
      <c r="AA63" s="127">
        <v>0.57799199999999995</v>
      </c>
      <c r="AB63" s="127">
        <v>0.70188623999999988</v>
      </c>
      <c r="AC63" s="127">
        <v>0.79859999999999998</v>
      </c>
      <c r="AD63" s="127">
        <v>0.75382150000000003</v>
      </c>
      <c r="AE63" s="127">
        <v>0.86034836000000003</v>
      </c>
      <c r="AF63" s="127">
        <v>1.018572051</v>
      </c>
      <c r="AG63" s="127">
        <v>1.01997852</v>
      </c>
      <c r="AH63" s="127">
        <v>1.1150666999999999</v>
      </c>
      <c r="AI63" s="127">
        <v>1.1213396</v>
      </c>
      <c r="AJ63" s="127">
        <v>0.97085339999999998</v>
      </c>
      <c r="AK63" s="127">
        <v>0.97297279595600017</v>
      </c>
      <c r="AL63" s="127">
        <v>1.1151785000000001</v>
      </c>
      <c r="AM63" s="127">
        <v>1.21863535</v>
      </c>
      <c r="AN63" s="2"/>
      <c r="AO63" s="2"/>
      <c r="AP63" s="73">
        <v>0.10345684999999993</v>
      </c>
      <c r="AQ63" s="74">
        <v>9.2771560786008636E-2</v>
      </c>
      <c r="AR63" s="2"/>
      <c r="AS63" s="2"/>
      <c r="AT63" s="74">
        <v>7.9144952485358744E-2</v>
      </c>
      <c r="AU63" s="74">
        <v>8.5510659224571628E-2</v>
      </c>
      <c r="AV63" s="74">
        <v>9.7615312903933854E-2</v>
      </c>
      <c r="AW63" s="2"/>
      <c r="AX63" s="2"/>
      <c r="AY63" s="75">
        <v>1.2104653679362226E-2</v>
      </c>
      <c r="AZ63" s="76">
        <v>0.14155724899246169</v>
      </c>
      <c r="BA63" s="2"/>
      <c r="BB63" s="2"/>
      <c r="BC63" s="77">
        <v>888.55963101004579</v>
      </c>
      <c r="BD63" s="77">
        <v>1001.9573225516622</v>
      </c>
      <c r="BE63" s="77">
        <v>1103.8363677536231</v>
      </c>
      <c r="BF63" s="2"/>
      <c r="BG63" s="2"/>
      <c r="BH63" s="78">
        <v>101.87904520196093</v>
      </c>
      <c r="BI63" s="79">
        <v>0.10168002459676412</v>
      </c>
      <c r="BJ63" s="2"/>
      <c r="BK63" s="2"/>
    </row>
    <row r="64" spans="1:63" x14ac:dyDescent="0.3">
      <c r="A64" s="1"/>
      <c r="B64" s="2"/>
      <c r="C64" s="62"/>
      <c r="D64" s="118" t="s">
        <v>55</v>
      </c>
      <c r="E64" s="62"/>
      <c r="F64" s="62"/>
      <c r="G64" s="62"/>
      <c r="H64" s="62"/>
      <c r="I64" s="62"/>
      <c r="J64" s="684">
        <v>0.89142374845682892</v>
      </c>
      <c r="K64" s="684">
        <v>0.92166370284812482</v>
      </c>
      <c r="L64" s="684">
        <v>0.91867578741372169</v>
      </c>
      <c r="M64" s="684">
        <v>0.94409768434713048</v>
      </c>
      <c r="N64" s="684">
        <v>0.93229567850407713</v>
      </c>
      <c r="O64" s="684">
        <v>0.95140783682841623</v>
      </c>
      <c r="P64" s="684">
        <v>0.97258689239451068</v>
      </c>
      <c r="Q64" s="684">
        <v>0.97243473485934062</v>
      </c>
      <c r="R64" s="684">
        <v>0.97662514817655677</v>
      </c>
      <c r="S64" s="684">
        <v>0.97024493588237659</v>
      </c>
      <c r="T64" s="684">
        <v>0.96361370285101011</v>
      </c>
      <c r="U64" s="684">
        <v>0.97847201933191386</v>
      </c>
      <c r="V64" s="684">
        <v>0.96382523048731605</v>
      </c>
      <c r="W64" s="684">
        <v>0.94467848470652171</v>
      </c>
      <c r="X64" s="684">
        <v>0.92909304749492672</v>
      </c>
      <c r="Y64" s="684">
        <v>0.94632771839597007</v>
      </c>
      <c r="Z64" s="684">
        <v>0.93603110784970567</v>
      </c>
      <c r="AA64" s="684">
        <v>0.93355364212097269</v>
      </c>
      <c r="AB64" s="684">
        <v>0.95058489542318314</v>
      </c>
      <c r="AC64" s="684">
        <v>0.88859711589816626</v>
      </c>
      <c r="AD64" s="684">
        <v>0.86393592157546795</v>
      </c>
      <c r="AE64" s="684">
        <v>0.88504506460342369</v>
      </c>
      <c r="AF64" s="684">
        <v>0.91403618981425772</v>
      </c>
      <c r="AG64" s="684">
        <v>0.92130028521076779</v>
      </c>
      <c r="AH64" s="684">
        <v>0.91366923923600196</v>
      </c>
      <c r="AI64" s="684">
        <v>0.93809604599745877</v>
      </c>
      <c r="AJ64" s="684">
        <v>0.89973243051181839</v>
      </c>
      <c r="AK64" s="684">
        <v>0.87154275790111779</v>
      </c>
      <c r="AL64" s="684">
        <v>0.98315059680207884</v>
      </c>
      <c r="AM64" s="684">
        <v>1.0898305934940968</v>
      </c>
      <c r="AN64" s="2"/>
      <c r="AO64" s="2"/>
      <c r="AP64" s="73"/>
      <c r="AQ64" s="74"/>
      <c r="AR64" s="2"/>
      <c r="AS64" s="2"/>
      <c r="AT64" s="74"/>
      <c r="AU64" s="74"/>
      <c r="AV64" s="74"/>
      <c r="AW64" s="2"/>
      <c r="AX64" s="2"/>
      <c r="AY64" s="75"/>
      <c r="AZ64" s="76"/>
      <c r="BA64" s="2"/>
      <c r="BB64" s="2"/>
      <c r="BC64" s="77"/>
      <c r="BD64" s="77"/>
      <c r="BE64" s="77"/>
      <c r="BF64" s="2"/>
      <c r="BG64" s="2"/>
      <c r="BH64" s="78"/>
      <c r="BI64" s="79"/>
      <c r="BJ64" s="2"/>
      <c r="BK64" s="2"/>
    </row>
    <row r="65" spans="1:63" ht="4.05" customHeight="1" x14ac:dyDescent="0.3">
      <c r="A65" s="1"/>
      <c r="B65" s="2"/>
      <c r="C65" s="2"/>
      <c r="D65" s="1"/>
      <c r="E65" s="2"/>
      <c r="F65" s="2"/>
      <c r="G65" s="2"/>
      <c r="H65" s="2"/>
      <c r="I65" s="2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2"/>
      <c r="AO65" s="2"/>
      <c r="AP65" s="54"/>
      <c r="AQ65" s="48"/>
      <c r="AR65" s="2"/>
      <c r="AS65" s="2"/>
      <c r="AT65" s="48"/>
      <c r="AU65" s="48"/>
      <c r="AV65" s="48"/>
      <c r="AW65" s="2"/>
      <c r="AX65" s="2"/>
      <c r="AY65" s="56"/>
      <c r="AZ65" s="128"/>
      <c r="BA65" s="2"/>
      <c r="BB65" s="2"/>
      <c r="BC65" s="27"/>
      <c r="BD65" s="27"/>
      <c r="BE65" s="27"/>
      <c r="BF65" s="2"/>
      <c r="BG65" s="2"/>
      <c r="BH65" s="58"/>
      <c r="BI65" s="53"/>
      <c r="BJ65" s="2"/>
      <c r="BK65" s="2"/>
    </row>
    <row r="66" spans="1:63" x14ac:dyDescent="0.3">
      <c r="A66" s="1"/>
      <c r="B66" s="2"/>
      <c r="C66" s="122" t="s">
        <v>22</v>
      </c>
      <c r="D66" s="122" t="s">
        <v>56</v>
      </c>
      <c r="E66" s="122"/>
      <c r="F66" s="123"/>
      <c r="G66" s="122"/>
      <c r="H66" s="122"/>
      <c r="I66" s="122"/>
      <c r="J66" s="129">
        <v>0.55614900000000067</v>
      </c>
      <c r="K66" s="129">
        <v>0.29107599999999917</v>
      </c>
      <c r="L66" s="129">
        <v>0.64112299999999989</v>
      </c>
      <c r="M66" s="129">
        <v>0.47058399999999995</v>
      </c>
      <c r="N66" s="129">
        <v>0.52234600000000153</v>
      </c>
      <c r="O66" s="129">
        <v>0.69976100000000052</v>
      </c>
      <c r="P66" s="129">
        <v>0.91869000000000012</v>
      </c>
      <c r="Q66" s="129">
        <v>0.97912799999999955</v>
      </c>
      <c r="R66" s="129">
        <v>0.97358699999999887</v>
      </c>
      <c r="S66" s="129">
        <v>0.88094300000000092</v>
      </c>
      <c r="T66" s="129">
        <v>1.2161810000000013</v>
      </c>
      <c r="U66" s="129">
        <v>1.4071070500000002</v>
      </c>
      <c r="V66" s="129">
        <v>0.84240300000000001</v>
      </c>
      <c r="W66" s="129">
        <v>0.92189299999999985</v>
      </c>
      <c r="X66" s="129">
        <v>1.6515650000000017</v>
      </c>
      <c r="Y66" s="129">
        <v>1.4521685999999991</v>
      </c>
      <c r="Z66" s="129">
        <v>1.3451516336000009</v>
      </c>
      <c r="AA66" s="129">
        <v>0.81434799999999774</v>
      </c>
      <c r="AB66" s="129">
        <v>1.4293629799999998</v>
      </c>
      <c r="AC66" s="129">
        <v>2.1296500000000012</v>
      </c>
      <c r="AD66" s="129">
        <v>1.8935887999999985</v>
      </c>
      <c r="AE66" s="129">
        <v>2.1222590199999996</v>
      </c>
      <c r="AF66" s="129">
        <v>2.221185800999999</v>
      </c>
      <c r="AG66" s="129">
        <v>2.2359463599999998</v>
      </c>
      <c r="AH66" s="129">
        <v>1.8733030000000006</v>
      </c>
      <c r="AI66" s="129">
        <v>1.9117530000000011</v>
      </c>
      <c r="AJ66" s="129">
        <v>1.6955607999999998</v>
      </c>
      <c r="AK66" s="129">
        <v>1.6129644059560011</v>
      </c>
      <c r="AL66" s="129">
        <v>2.0750934999999995</v>
      </c>
      <c r="AM66" s="129">
        <v>1.939674310000002</v>
      </c>
      <c r="AN66" s="2"/>
      <c r="AO66" s="2"/>
      <c r="AP66" s="130">
        <v>-0.13541918999999747</v>
      </c>
      <c r="AQ66" s="131">
        <v>-6.5259319640294522E-2</v>
      </c>
      <c r="AR66" s="2"/>
      <c r="AS66" s="2"/>
      <c r="AT66" s="131">
        <v>0.13120407045351301</v>
      </c>
      <c r="AU66" s="131">
        <v>0.15911588426213702</v>
      </c>
      <c r="AV66" s="131">
        <v>0.15537208460461302</v>
      </c>
      <c r="AW66" s="2"/>
      <c r="AX66" s="2"/>
      <c r="AY66" s="132">
        <v>-3.7437996575239996E-3</v>
      </c>
      <c r="AZ66" s="133">
        <v>-2.3528761285430435E-2</v>
      </c>
      <c r="BA66" s="2"/>
      <c r="BB66" s="2"/>
      <c r="BC66" s="134">
        <v>1473.0268547543387</v>
      </c>
      <c r="BD66" s="134">
        <v>1864.4146451033239</v>
      </c>
      <c r="BE66" s="134">
        <v>1756.9513677536249</v>
      </c>
      <c r="BF66" s="2"/>
      <c r="BG66" s="2"/>
      <c r="BH66" s="135">
        <v>-107.46327734969896</v>
      </c>
      <c r="BI66" s="136">
        <v>-5.7639151050405665E-2</v>
      </c>
      <c r="BJ66" s="2"/>
      <c r="BK66" s="2"/>
    </row>
    <row r="67" spans="1:63" x14ac:dyDescent="0.3">
      <c r="A67" s="1"/>
      <c r="B67" s="2"/>
      <c r="C67" s="124"/>
      <c r="D67" s="125" t="s">
        <v>57</v>
      </c>
      <c r="E67" s="125"/>
      <c r="F67" s="126"/>
      <c r="G67" s="125"/>
      <c r="H67" s="125"/>
      <c r="I67" s="125"/>
      <c r="J67" s="685">
        <v>8.2123856849805096E-2</v>
      </c>
      <c r="K67" s="685">
        <v>5.7999118484175202E-2</v>
      </c>
      <c r="L67" s="685">
        <v>8.0694229933930259E-2</v>
      </c>
      <c r="M67" s="685">
        <v>6.8581395301388015E-2</v>
      </c>
      <c r="N67" s="685">
        <v>0.10502387308330244</v>
      </c>
      <c r="O67" s="685">
        <v>0.12168309022022432</v>
      </c>
      <c r="P67" s="685">
        <v>0.14065233570083582</v>
      </c>
      <c r="Q67" s="685">
        <v>0.13338390088324287</v>
      </c>
      <c r="R67" s="685">
        <v>0.14778257153304744</v>
      </c>
      <c r="S67" s="685">
        <v>0.14817992662852889</v>
      </c>
      <c r="T67" s="685">
        <v>0.15491865497119989</v>
      </c>
      <c r="U67" s="685">
        <v>0.18520893452637407</v>
      </c>
      <c r="V67" s="685">
        <v>0.12157629513146688</v>
      </c>
      <c r="W67" s="685">
        <v>0.12906137272560675</v>
      </c>
      <c r="X67" s="685">
        <v>0.18783429834168705</v>
      </c>
      <c r="Y67" s="685">
        <v>0.16053544071701034</v>
      </c>
      <c r="Z67" s="685">
        <v>0.12532014517540227</v>
      </c>
      <c r="AA67" s="685">
        <v>7.879260807704809E-2</v>
      </c>
      <c r="AB67" s="685">
        <v>0.11821757070137617</v>
      </c>
      <c r="AC67" s="685">
        <v>0.16045063147323166</v>
      </c>
      <c r="AD67" s="685">
        <v>0.14976255937439237</v>
      </c>
      <c r="AE67" s="685">
        <v>0.14729827185543487</v>
      </c>
      <c r="AF67" s="685">
        <v>0.16252027916323675</v>
      </c>
      <c r="AG67" s="685">
        <v>0.15245993948587555</v>
      </c>
      <c r="AH67" s="685">
        <v>0.11974111900309485</v>
      </c>
      <c r="AI67" s="685">
        <v>0.12825085211463241</v>
      </c>
      <c r="AJ67" s="685">
        <v>0.1275247107026482</v>
      </c>
      <c r="AK67" s="685">
        <v>0.13120407045351301</v>
      </c>
      <c r="AL67" s="685">
        <v>0.15911588426213702</v>
      </c>
      <c r="AM67" s="685">
        <v>0.15537208460461302</v>
      </c>
      <c r="AN67" s="2"/>
      <c r="AO67" s="2"/>
      <c r="AP67" s="137"/>
      <c r="AQ67" s="138"/>
      <c r="AR67" s="2"/>
      <c r="AS67" s="2"/>
      <c r="AT67" s="138"/>
      <c r="AU67" s="138"/>
      <c r="AV67" s="138"/>
      <c r="AW67" s="2"/>
      <c r="AX67" s="2"/>
      <c r="AY67" s="139"/>
      <c r="AZ67" s="140"/>
      <c r="BA67" s="2"/>
      <c r="BB67" s="2"/>
      <c r="BC67" s="141"/>
      <c r="BD67" s="141"/>
      <c r="BE67" s="141"/>
      <c r="BF67" s="2"/>
      <c r="BG67" s="2"/>
      <c r="BH67" s="142"/>
      <c r="BI67" s="143"/>
      <c r="BJ67" s="2"/>
      <c r="BK67" s="2"/>
    </row>
    <row r="68" spans="1:63" x14ac:dyDescent="0.3">
      <c r="A68" s="1"/>
      <c r="B68" s="2"/>
      <c r="C68" s="2" t="s">
        <v>38</v>
      </c>
      <c r="D68" s="2" t="s">
        <v>58</v>
      </c>
      <c r="E68" s="2"/>
      <c r="F68" s="2"/>
      <c r="G68" s="2"/>
      <c r="H68" s="2"/>
      <c r="I68" s="2"/>
      <c r="J68" s="10">
        <v>-1.0560000000000001E-3</v>
      </c>
      <c r="K68" s="10">
        <v>1.6750000000000001E-3</v>
      </c>
      <c r="L68" s="10">
        <v>-5.2950000000000002E-3</v>
      </c>
      <c r="M68" s="10">
        <v>-3.3639999999999998E-3</v>
      </c>
      <c r="N68" s="10">
        <v>-2.1919999999999999E-3</v>
      </c>
      <c r="O68" s="10">
        <v>-4.3709999999999999E-3</v>
      </c>
      <c r="P68" s="10">
        <v>-6.7000000000000002E-4</v>
      </c>
      <c r="Q68" s="10">
        <v>-8.1400000000000005E-4</v>
      </c>
      <c r="R68" s="10">
        <v>8.5499999999999997E-4</v>
      </c>
      <c r="S68" s="10">
        <v>2.4399999999999999E-4</v>
      </c>
      <c r="T68" s="10">
        <v>3.0730000000000002E-3</v>
      </c>
      <c r="U68" s="10">
        <v>1.76315E-3</v>
      </c>
      <c r="V68" s="10">
        <v>-5.7200000000000003E-4</v>
      </c>
      <c r="W68" s="10">
        <v>-7.4999999999999993E-5</v>
      </c>
      <c r="X68" s="10">
        <v>-2.9799999999999998E-4</v>
      </c>
      <c r="Y68" s="10">
        <v>-1.66E-3</v>
      </c>
      <c r="Z68" s="10">
        <v>3.4747799999999998E-3</v>
      </c>
      <c r="AA68" s="10">
        <v>-2.05E-4</v>
      </c>
      <c r="AB68" s="10">
        <v>-9.5374000000000001E-4</v>
      </c>
      <c r="AC68" s="10">
        <v>1.1E-4</v>
      </c>
      <c r="AD68" s="10">
        <v>-2.319E-4</v>
      </c>
      <c r="AE68" s="10">
        <v>6.8397E-4</v>
      </c>
      <c r="AF68" s="10">
        <v>-2.0598799999999999E-4</v>
      </c>
      <c r="AG68" s="10">
        <v>-5.2209999999999995E-4</v>
      </c>
      <c r="AH68" s="10">
        <v>2.0210000000000001E-4</v>
      </c>
      <c r="AI68" s="10">
        <v>-7.2409999999999998E-4</v>
      </c>
      <c r="AJ68" s="10">
        <v>-1.5406E-3</v>
      </c>
      <c r="AK68" s="10">
        <v>-2.3403239400000001E-4</v>
      </c>
      <c r="AL68" s="10">
        <v>-1.82866E-3</v>
      </c>
      <c r="AM68" s="10">
        <v>-1.59571E-3</v>
      </c>
      <c r="AN68" s="2"/>
      <c r="AO68" s="2"/>
      <c r="AP68" s="54">
        <v>2.3295E-4</v>
      </c>
      <c r="AQ68" s="55">
        <v>0.12738836087627006</v>
      </c>
      <c r="AR68" s="2"/>
      <c r="AS68" s="2"/>
      <c r="AT68" s="55">
        <v>-1.9036999575065591E-5</v>
      </c>
      <c r="AU68" s="55">
        <v>-1.4021963488141596E-4</v>
      </c>
      <c r="AV68" s="55">
        <v>-1.2781980348258918E-4</v>
      </c>
      <c r="AW68" s="2"/>
      <c r="AX68" s="2"/>
      <c r="AY68" s="56">
        <v>1.2399831398826779E-5</v>
      </c>
      <c r="AZ68" s="57">
        <v>8.8431491133986642E-2</v>
      </c>
      <c r="BA68" s="2"/>
      <c r="BB68" s="2"/>
      <c r="BC68" s="27">
        <v>-0.21372821369863015</v>
      </c>
      <c r="BD68" s="27">
        <v>-1.6430008984725966</v>
      </c>
      <c r="BE68" s="27">
        <v>-1.4453894927536233</v>
      </c>
      <c r="BF68" s="2"/>
      <c r="BG68" s="2"/>
      <c r="BH68" s="58">
        <v>0.19761140571897329</v>
      </c>
      <c r="BI68" s="59">
        <v>0.1202746790355874</v>
      </c>
      <c r="BJ68" s="2"/>
      <c r="BK68" s="2"/>
    </row>
    <row r="69" spans="1:63" x14ac:dyDescent="0.3">
      <c r="A69" s="1"/>
      <c r="B69" s="2"/>
      <c r="C69" s="122" t="s">
        <v>22</v>
      </c>
      <c r="D69" s="122" t="s">
        <v>59</v>
      </c>
      <c r="E69" s="122"/>
      <c r="F69" s="123"/>
      <c r="G69" s="122"/>
      <c r="H69" s="122"/>
      <c r="I69" s="122"/>
      <c r="J69" s="129">
        <v>0.55509300000000072</v>
      </c>
      <c r="K69" s="129">
        <v>0.29275099999999915</v>
      </c>
      <c r="L69" s="129">
        <v>0.63582799999999984</v>
      </c>
      <c r="M69" s="129">
        <v>0.46721999999999997</v>
      </c>
      <c r="N69" s="129">
        <v>0.52015400000000156</v>
      </c>
      <c r="O69" s="129">
        <v>0.69539000000000051</v>
      </c>
      <c r="P69" s="129">
        <v>0.91802000000000017</v>
      </c>
      <c r="Q69" s="129">
        <v>0.97831399999999957</v>
      </c>
      <c r="R69" s="129">
        <v>0.97444199999999892</v>
      </c>
      <c r="S69" s="129">
        <v>0.88118700000000094</v>
      </c>
      <c r="T69" s="129">
        <v>1.2192540000000014</v>
      </c>
      <c r="U69" s="129">
        <v>1.4088702000000002</v>
      </c>
      <c r="V69" s="129">
        <v>0.841831</v>
      </c>
      <c r="W69" s="129">
        <v>0.9218179999999998</v>
      </c>
      <c r="X69" s="129">
        <v>1.6512670000000018</v>
      </c>
      <c r="Y69" s="129">
        <v>1.4505085999999991</v>
      </c>
      <c r="Z69" s="129">
        <v>1.3486264136000008</v>
      </c>
      <c r="AA69" s="129">
        <v>0.81414299999999773</v>
      </c>
      <c r="AB69" s="129">
        <v>1.4284092399999999</v>
      </c>
      <c r="AC69" s="129">
        <v>2.129760000000001</v>
      </c>
      <c r="AD69" s="129">
        <v>1.8933568999999986</v>
      </c>
      <c r="AE69" s="129">
        <v>2.1229429899999994</v>
      </c>
      <c r="AF69" s="129">
        <v>2.2209798129999991</v>
      </c>
      <c r="AG69" s="129">
        <v>2.2354242599999998</v>
      </c>
      <c r="AH69" s="129">
        <v>1.8735051000000007</v>
      </c>
      <c r="AI69" s="129">
        <v>1.9110289000000011</v>
      </c>
      <c r="AJ69" s="129">
        <v>1.6940201999999998</v>
      </c>
      <c r="AK69" s="129">
        <v>1.6127303735620011</v>
      </c>
      <c r="AL69" s="129">
        <v>2.0732648399999993</v>
      </c>
      <c r="AM69" s="129">
        <v>1.9380786000000021</v>
      </c>
      <c r="AN69" s="2"/>
      <c r="AO69" s="2"/>
      <c r="AP69" s="130">
        <v>-0.13518623999999724</v>
      </c>
      <c r="AQ69" s="131">
        <v>-6.5204520614933731E-2</v>
      </c>
      <c r="AR69" s="2"/>
      <c r="AS69" s="2"/>
      <c r="AT69" s="131">
        <v>0.13118503345393795</v>
      </c>
      <c r="AU69" s="131">
        <v>0.1589756646272556</v>
      </c>
      <c r="AV69" s="131">
        <v>0.15524426480113043</v>
      </c>
      <c r="AW69" s="2"/>
      <c r="AX69" s="2"/>
      <c r="AY69" s="132">
        <v>-3.7313998261251646E-3</v>
      </c>
      <c r="AZ69" s="133">
        <v>-2.3471515812649946E-2</v>
      </c>
      <c r="BA69" s="2"/>
      <c r="BB69" s="2"/>
      <c r="BC69" s="134">
        <v>1472.8131265406403</v>
      </c>
      <c r="BD69" s="134">
        <v>1862.7716442048511</v>
      </c>
      <c r="BE69" s="134">
        <v>1755.5059782608714</v>
      </c>
      <c r="BF69" s="2"/>
      <c r="BG69" s="2"/>
      <c r="BH69" s="135">
        <v>-107.26566594397968</v>
      </c>
      <c r="BI69" s="136">
        <v>-5.7583905293859816E-2</v>
      </c>
      <c r="BJ69" s="2"/>
      <c r="BK69" s="2"/>
    </row>
    <row r="70" spans="1:63" x14ac:dyDescent="0.3">
      <c r="A70" s="1"/>
      <c r="B70" s="2"/>
      <c r="C70" s="124"/>
      <c r="D70" s="125" t="s">
        <v>60</v>
      </c>
      <c r="E70" s="125"/>
      <c r="F70" s="126"/>
      <c r="G70" s="125"/>
      <c r="H70" s="125"/>
      <c r="I70" s="125"/>
      <c r="J70" s="685">
        <v>8.1967922391892933E-2</v>
      </c>
      <c r="K70" s="685">
        <v>5.8332875040748036E-2</v>
      </c>
      <c r="L70" s="685">
        <v>8.0027780676143273E-2</v>
      </c>
      <c r="M70" s="685">
        <v>6.8091136784749387E-2</v>
      </c>
      <c r="N70" s="685">
        <v>0.10458314542424389</v>
      </c>
      <c r="O70" s="685">
        <v>0.12092300672406978</v>
      </c>
      <c r="P70" s="685">
        <v>0.1405497580468725</v>
      </c>
      <c r="Q70" s="685">
        <v>0.13327301191334417</v>
      </c>
      <c r="R70" s="685">
        <v>0.14791235356450508</v>
      </c>
      <c r="S70" s="685">
        <v>0.14822096890038686</v>
      </c>
      <c r="T70" s="685">
        <v>0.15531009754983457</v>
      </c>
      <c r="U70" s="685">
        <v>0.18544100722682014</v>
      </c>
      <c r="V70" s="685">
        <v>0.12149374362011757</v>
      </c>
      <c r="W70" s="685">
        <v>0.12905087302232837</v>
      </c>
      <c r="X70" s="685">
        <v>0.18780040647493898</v>
      </c>
      <c r="Y70" s="685">
        <v>0.16035192977235127</v>
      </c>
      <c r="Z70" s="685">
        <v>0.12564387071174732</v>
      </c>
      <c r="AA70" s="685">
        <v>7.8772773209576444E-2</v>
      </c>
      <c r="AB70" s="685">
        <v>0.11813869022982464</v>
      </c>
      <c r="AC70" s="685">
        <v>0.16045891901788081</v>
      </c>
      <c r="AD70" s="685">
        <v>0.14974421857225045</v>
      </c>
      <c r="AE70" s="685">
        <v>0.14734574372293618</v>
      </c>
      <c r="AF70" s="685">
        <v>0.16250520738164639</v>
      </c>
      <c r="AG70" s="685">
        <v>0.15242433964509691</v>
      </c>
      <c r="AH70" s="685">
        <v>0.11975403719099639</v>
      </c>
      <c r="AI70" s="685">
        <v>0.1282022755244473</v>
      </c>
      <c r="AJ70" s="685">
        <v>0.12740884073838121</v>
      </c>
      <c r="AK70" s="685">
        <v>0.13118503345393795</v>
      </c>
      <c r="AL70" s="685">
        <v>0.1589756646272556</v>
      </c>
      <c r="AM70" s="685">
        <v>0.15524426480113043</v>
      </c>
      <c r="AN70" s="2"/>
      <c r="AO70" s="2"/>
      <c r="AP70" s="137"/>
      <c r="AQ70" s="138"/>
      <c r="AR70" s="2"/>
      <c r="AS70" s="2"/>
      <c r="AT70" s="138"/>
      <c r="AU70" s="138"/>
      <c r="AV70" s="138"/>
      <c r="AW70" s="2"/>
      <c r="AX70" s="2"/>
      <c r="AY70" s="139"/>
      <c r="AZ70" s="140"/>
      <c r="BA70" s="2"/>
      <c r="BB70" s="2"/>
      <c r="BC70" s="141"/>
      <c r="BD70" s="141"/>
      <c r="BE70" s="141"/>
      <c r="BF70" s="2"/>
      <c r="BG70" s="2"/>
      <c r="BH70" s="142"/>
      <c r="BI70" s="143"/>
      <c r="BJ70" s="2"/>
      <c r="BK70" s="2"/>
    </row>
    <row r="71" spans="1:63" x14ac:dyDescent="0.3">
      <c r="A71" s="1"/>
      <c r="B71" s="2"/>
      <c r="C71" s="2" t="s">
        <v>38</v>
      </c>
      <c r="D71" s="2" t="s">
        <v>61</v>
      </c>
      <c r="E71" s="2"/>
      <c r="F71" s="2"/>
      <c r="G71" s="2"/>
      <c r="H71" s="2"/>
      <c r="I71" s="2"/>
      <c r="J71" s="10">
        <v>-1.8461999999999999E-2</v>
      </c>
      <c r="K71" s="10">
        <v>-1.7350999999999998E-2</v>
      </c>
      <c r="L71" s="10">
        <v>-1.4378999999999999E-2</v>
      </c>
      <c r="M71" s="10">
        <v>-1.9195E-2</v>
      </c>
      <c r="N71" s="10">
        <v>-2.2994000000000001E-2</v>
      </c>
      <c r="O71" s="10">
        <v>-1.5560000000000001E-2</v>
      </c>
      <c r="P71" s="10">
        <v>-2.0243000000000001E-2</v>
      </c>
      <c r="Q71" s="10">
        <v>-1.1242E-2</v>
      </c>
      <c r="R71" s="10">
        <v>-1.5061000000000001E-2</v>
      </c>
      <c r="S71" s="10">
        <v>-1.4440999999999999E-2</v>
      </c>
      <c r="T71" s="10">
        <v>-1.8672999999999999E-2</v>
      </c>
      <c r="U71" s="10">
        <v>-2.1325E-2</v>
      </c>
      <c r="V71" s="10">
        <v>-1.7732000000000001E-2</v>
      </c>
      <c r="W71" s="10">
        <v>-2.2091E-2</v>
      </c>
      <c r="X71" s="10">
        <v>-2.6735999999999999E-2</v>
      </c>
      <c r="Y71" s="10">
        <v>-3.4330699999999999E-2</v>
      </c>
      <c r="Z71" s="10">
        <v>-2.62849717E-2</v>
      </c>
      <c r="AA71" s="10">
        <v>-2.7007E-2</v>
      </c>
      <c r="AB71" s="10">
        <v>-3.6708690000000002E-2</v>
      </c>
      <c r="AC71" s="10">
        <v>-4.1140000000000003E-2</v>
      </c>
      <c r="AD71" s="10">
        <v>-3.5919499999999993E-2</v>
      </c>
      <c r="AE71" s="10">
        <v>-3.0823429999999999E-2</v>
      </c>
      <c r="AF71" s="10">
        <v>-3.7264369999999998E-2</v>
      </c>
      <c r="AG71" s="10">
        <v>-5.434775E-2</v>
      </c>
      <c r="AH71" s="10">
        <v>-5.9992300000000005E-2</v>
      </c>
      <c r="AI71" s="10">
        <v>-6.3026100000000002E-2</v>
      </c>
      <c r="AJ71" s="10">
        <v>-6.6679299999999997E-2</v>
      </c>
      <c r="AK71" s="10">
        <v>-7.2218882107999996E-2</v>
      </c>
      <c r="AL71" s="10">
        <v>-7.3298350000000012E-2</v>
      </c>
      <c r="AM71" s="10">
        <v>-0.10591774232000001</v>
      </c>
      <c r="AN71" s="2"/>
      <c r="AO71" s="2"/>
      <c r="AP71" s="54">
        <v>-3.2619392319999996E-2</v>
      </c>
      <c r="AQ71" s="55">
        <v>-0.44502219108615665</v>
      </c>
      <c r="AR71" s="2"/>
      <c r="AS71" s="2"/>
      <c r="AT71" s="55">
        <v>-5.8745321726773768E-3</v>
      </c>
      <c r="AU71" s="55">
        <v>-5.620436753912831E-3</v>
      </c>
      <c r="AV71" s="55">
        <v>-8.4842389962223215E-3</v>
      </c>
      <c r="AW71" s="2"/>
      <c r="AX71" s="2"/>
      <c r="AY71" s="56">
        <v>-2.8638022423094905E-3</v>
      </c>
      <c r="AZ71" s="57">
        <v>-0.50953375470612161</v>
      </c>
      <c r="BA71" s="2"/>
      <c r="BB71" s="2"/>
      <c r="BC71" s="27">
        <v>-65.953316993607302</v>
      </c>
      <c r="BD71" s="27">
        <v>-65.856558849955078</v>
      </c>
      <c r="BE71" s="27">
        <v>-95.939983985507254</v>
      </c>
      <c r="BF71" s="2"/>
      <c r="BG71" s="2"/>
      <c r="BH71" s="58">
        <v>-30.083425135552176</v>
      </c>
      <c r="BI71" s="59">
        <v>-0.45680226329609835</v>
      </c>
      <c r="BJ71" s="2"/>
      <c r="BK71" s="2"/>
    </row>
    <row r="72" spans="1:63" x14ac:dyDescent="0.3">
      <c r="A72" s="1"/>
      <c r="B72" s="2"/>
      <c r="C72" s="2" t="s">
        <v>38</v>
      </c>
      <c r="D72" s="2" t="s">
        <v>62</v>
      </c>
      <c r="E72" s="2"/>
      <c r="F72" s="2"/>
      <c r="G72" s="2"/>
      <c r="H72" s="2"/>
      <c r="I72" s="2"/>
      <c r="J72" s="10">
        <v>-6.6013000000000002E-2</v>
      </c>
      <c r="K72" s="10">
        <v>-5.7749000000000002E-2</v>
      </c>
      <c r="L72" s="10">
        <v>-6.9472000000000006E-2</v>
      </c>
      <c r="M72" s="10">
        <v>-8.4061999999999998E-2</v>
      </c>
      <c r="N72" s="10">
        <v>-5.8786999999999999E-2</v>
      </c>
      <c r="O72" s="10">
        <v>-6.1147000000000007E-2</v>
      </c>
      <c r="P72" s="10">
        <v>-6.9916000000000006E-2</v>
      </c>
      <c r="Q72" s="10">
        <v>-6.8658999999999998E-2</v>
      </c>
      <c r="R72" s="10">
        <v>-6.9421999999999998E-2</v>
      </c>
      <c r="S72" s="10">
        <v>-6.1589999999999999E-2</v>
      </c>
      <c r="T72" s="10">
        <v>-7.4435999999999988E-2</v>
      </c>
      <c r="U72" s="10">
        <v>-7.1550652999999992E-2</v>
      </c>
      <c r="V72" s="10">
        <v>-7.0926000000000003E-2</v>
      </c>
      <c r="W72" s="10">
        <v>-7.9986000000000002E-2</v>
      </c>
      <c r="X72" s="10">
        <v>-6.964300000000001E-2</v>
      </c>
      <c r="Y72" s="10">
        <v>-7.3437000000000002E-2</v>
      </c>
      <c r="Z72" s="10">
        <v>-9.6695633199999992E-2</v>
      </c>
      <c r="AA72" s="10">
        <v>-0.103939</v>
      </c>
      <c r="AB72" s="10">
        <v>-0.11132671</v>
      </c>
      <c r="AC72" s="10">
        <v>-0.12179</v>
      </c>
      <c r="AD72" s="10">
        <v>-0.11452760000000001</v>
      </c>
      <c r="AE72" s="10">
        <v>-0.14738802000000001</v>
      </c>
      <c r="AF72" s="10">
        <v>-0.13530324399999999</v>
      </c>
      <c r="AG72" s="10">
        <v>-0.12668901999999999</v>
      </c>
      <c r="AH72" s="10">
        <v>-0.15289249999999999</v>
      </c>
      <c r="AI72" s="10">
        <v>-0.11205330000000001</v>
      </c>
      <c r="AJ72" s="10">
        <v>-0.1096191</v>
      </c>
      <c r="AK72" s="10">
        <v>-0.12680538000000002</v>
      </c>
      <c r="AL72" s="10">
        <v>-0.15249342999999999</v>
      </c>
      <c r="AM72" s="10">
        <v>-0.16189242000000001</v>
      </c>
      <c r="AN72" s="2"/>
      <c r="AO72" s="2"/>
      <c r="AP72" s="54">
        <v>-9.3989900000000237E-3</v>
      </c>
      <c r="AQ72" s="55">
        <v>-6.1635376684753072E-2</v>
      </c>
      <c r="AR72" s="2"/>
      <c r="AS72" s="2"/>
      <c r="AT72" s="55">
        <v>-1.0314785589793315E-2</v>
      </c>
      <c r="AU72" s="55">
        <v>-1.169302827010749E-2</v>
      </c>
      <c r="AV72" s="55">
        <v>-1.2967931083793918E-2</v>
      </c>
      <c r="AW72" s="2"/>
      <c r="AX72" s="2"/>
      <c r="AY72" s="56">
        <v>-1.2749028136864286E-3</v>
      </c>
      <c r="AZ72" s="57">
        <v>-0.10903102124071996</v>
      </c>
      <c r="BA72" s="2"/>
      <c r="BB72" s="2"/>
      <c r="BC72" s="27">
        <v>-115.80400000000002</v>
      </c>
      <c r="BD72" s="27">
        <v>-137.01116801437556</v>
      </c>
      <c r="BE72" s="27">
        <v>-146.64168478260868</v>
      </c>
      <c r="BF72" s="2"/>
      <c r="BG72" s="2"/>
      <c r="BH72" s="58">
        <v>-9.6305167682331216</v>
      </c>
      <c r="BI72" s="59">
        <v>-7.0290012907726351E-2</v>
      </c>
      <c r="BJ72" s="2"/>
      <c r="BK72" s="2"/>
    </row>
    <row r="73" spans="1:63" x14ac:dyDescent="0.3">
      <c r="A73" s="1"/>
      <c r="B73" s="2"/>
      <c r="C73" s="2" t="s">
        <v>38</v>
      </c>
      <c r="D73" s="2" t="s">
        <v>63</v>
      </c>
      <c r="E73" s="2"/>
      <c r="F73" s="2"/>
      <c r="G73" s="2"/>
      <c r="H73" s="2"/>
      <c r="I73" s="2"/>
      <c r="J73" s="10">
        <v>-1.4400000000000001E-3</v>
      </c>
      <c r="K73" s="10">
        <v>-1.825E-3</v>
      </c>
      <c r="L73" s="10">
        <v>-1.5430000000000001E-3</v>
      </c>
      <c r="M73" s="10">
        <v>-8.1300000000000003E-4</v>
      </c>
      <c r="N73" s="10">
        <v>-1.1349999999999999E-3</v>
      </c>
      <c r="O73" s="10">
        <v>-2.1129999999999999E-3</v>
      </c>
      <c r="P73" s="10">
        <v>-1.3940000000000001E-3</v>
      </c>
      <c r="Q73" s="10">
        <v>-1.46E-4</v>
      </c>
      <c r="R73" s="10">
        <v>-1.12E-4</v>
      </c>
      <c r="S73" s="10">
        <v>-7.4999999999999993E-5</v>
      </c>
      <c r="T73" s="10">
        <v>-1.01E-4</v>
      </c>
      <c r="U73" s="10">
        <v>-8.8023219999999996E-5</v>
      </c>
      <c r="V73" s="10">
        <v>-6.1249999999999998E-5</v>
      </c>
      <c r="W73" s="10">
        <v>-6.9999999999999994E-5</v>
      </c>
      <c r="X73" s="10">
        <v>-3.4E-5</v>
      </c>
      <c r="Y73" s="10">
        <v>-7.7000000000000001E-5</v>
      </c>
      <c r="Z73" s="10">
        <v>-9.4090000000000002E-5</v>
      </c>
      <c r="AA73" s="10">
        <v>-1.4999999999999999E-4</v>
      </c>
      <c r="AB73" s="10">
        <v>-1.8183000000000001E-4</v>
      </c>
      <c r="AC73" s="10">
        <v>-1.4999999999999999E-4</v>
      </c>
      <c r="AD73" s="10">
        <v>-1.772E-4</v>
      </c>
      <c r="AE73" s="10">
        <v>-1.9463E-4</v>
      </c>
      <c r="AF73" s="10">
        <v>-2.5666000000000003E-4</v>
      </c>
      <c r="AG73" s="10">
        <v>-4.0101999999999998E-4</v>
      </c>
      <c r="AH73" s="10">
        <v>-4.238E-4</v>
      </c>
      <c r="AI73" s="10">
        <v>-3.2049999999999998E-4</v>
      </c>
      <c r="AJ73" s="10">
        <v>-2.5349999999999998E-4</v>
      </c>
      <c r="AK73" s="10">
        <v>-3.6294000000000002E-4</v>
      </c>
      <c r="AL73" s="10">
        <v>-6.0451999999999999E-4</v>
      </c>
      <c r="AM73" s="10">
        <v>-6.4911999999999999E-4</v>
      </c>
      <c r="AN73" s="2"/>
      <c r="AO73" s="2"/>
      <c r="AP73" s="54">
        <v>-4.46E-5</v>
      </c>
      <c r="AQ73" s="55">
        <v>-7.3777542513068214E-2</v>
      </c>
      <c r="AR73" s="2"/>
      <c r="AS73" s="2"/>
      <c r="AT73" s="55">
        <v>-2.952278745554475E-5</v>
      </c>
      <c r="AU73" s="55">
        <v>-4.6353927837057505E-5</v>
      </c>
      <c r="AV73" s="55">
        <v>-5.1995908302021229E-5</v>
      </c>
      <c r="AW73" s="2"/>
      <c r="AX73" s="2"/>
      <c r="AY73" s="56">
        <v>-5.6419804649637234E-6</v>
      </c>
      <c r="AZ73" s="57">
        <v>-0.12171526186079229</v>
      </c>
      <c r="BA73" s="2"/>
      <c r="BB73" s="2"/>
      <c r="BC73" s="27">
        <v>-0.33145205479452056</v>
      </c>
      <c r="BD73" s="27">
        <v>-0.54314465408805024</v>
      </c>
      <c r="BE73" s="27">
        <v>-0.58797101449275357</v>
      </c>
      <c r="BF73" s="2"/>
      <c r="BG73" s="2"/>
      <c r="BH73" s="58">
        <v>-4.4826360404703336E-2</v>
      </c>
      <c r="BI73" s="59">
        <v>-8.2531163783555253E-2</v>
      </c>
      <c r="BJ73" s="2"/>
      <c r="BK73" s="2"/>
    </row>
    <row r="74" spans="1:63" x14ac:dyDescent="0.3">
      <c r="A74" s="1"/>
      <c r="B74" s="2"/>
      <c r="C74" s="2" t="s">
        <v>38</v>
      </c>
      <c r="D74" s="2" t="s">
        <v>64</v>
      </c>
      <c r="E74" s="2"/>
      <c r="F74" s="2"/>
      <c r="G74" s="2"/>
      <c r="H74" s="2"/>
      <c r="I74" s="2"/>
      <c r="J74" s="10">
        <v>-0.13333699999999998</v>
      </c>
      <c r="K74" s="10">
        <v>-0.13784900000000003</v>
      </c>
      <c r="L74" s="10">
        <v>-0.11157199999999999</v>
      </c>
      <c r="M74" s="10">
        <v>-0.11078999999999999</v>
      </c>
      <c r="N74" s="10">
        <v>-0.10818599999999998</v>
      </c>
      <c r="O74" s="10">
        <v>-0.11284</v>
      </c>
      <c r="P74" s="10">
        <v>-0.12485099999999999</v>
      </c>
      <c r="Q74" s="10">
        <v>-8.9906E-2</v>
      </c>
      <c r="R74" s="10">
        <v>-9.389299999999999E-2</v>
      </c>
      <c r="S74" s="10">
        <v>-9.9629000000000023E-2</v>
      </c>
      <c r="T74" s="10">
        <v>-0.11385200000000001</v>
      </c>
      <c r="U74" s="10">
        <v>-0.12718293999999999</v>
      </c>
      <c r="V74" s="10">
        <v>-0.13947643999999998</v>
      </c>
      <c r="W74" s="10">
        <v>-0.10445099999999999</v>
      </c>
      <c r="X74" s="10">
        <v>-0.126363</v>
      </c>
      <c r="Y74" s="10">
        <v>-0.14804049999999999</v>
      </c>
      <c r="Z74" s="10">
        <v>-0.18675852200000004</v>
      </c>
      <c r="AA74" s="10">
        <v>-0.14290699999999998</v>
      </c>
      <c r="AB74" s="10">
        <v>-0.15086026999999999</v>
      </c>
      <c r="AC74" s="10">
        <v>-0.19871</v>
      </c>
      <c r="AD74" s="10">
        <v>-0.18817010000000001</v>
      </c>
      <c r="AE74" s="10">
        <v>-0.19331149000000003</v>
      </c>
      <c r="AF74" s="10">
        <v>-0.20012368</v>
      </c>
      <c r="AG74" s="10">
        <v>-0.21454740999999999</v>
      </c>
      <c r="AH74" s="10">
        <v>-0.19550359999999997</v>
      </c>
      <c r="AI74" s="10">
        <v>-0.20086590000000001</v>
      </c>
      <c r="AJ74" s="10">
        <v>-0.18077590000000002</v>
      </c>
      <c r="AK74" s="10">
        <v>-0.18976354636200002</v>
      </c>
      <c r="AL74" s="10">
        <v>-0.20714768</v>
      </c>
      <c r="AM74" s="10">
        <v>-0.20014177877</v>
      </c>
      <c r="AN74" s="2"/>
      <c r="AO74" s="2"/>
      <c r="AP74" s="54">
        <v>7.0059012300000001E-3</v>
      </c>
      <c r="AQ74" s="55">
        <v>3.3820804703195324E-2</v>
      </c>
      <c r="AR74" s="2"/>
      <c r="AS74" s="2"/>
      <c r="AT74" s="55">
        <v>-1.5436019303619711E-2</v>
      </c>
      <c r="AU74" s="55">
        <v>-1.5883855968923909E-2</v>
      </c>
      <c r="AV74" s="55">
        <v>-1.6031786998287435E-2</v>
      </c>
      <c r="AW74" s="2"/>
      <c r="AX74" s="2"/>
      <c r="AY74" s="56">
        <v>-1.4793102936352595E-4</v>
      </c>
      <c r="AZ74" s="57">
        <v>-9.3132945585093913E-3</v>
      </c>
      <c r="BA74" s="2"/>
      <c r="BB74" s="2"/>
      <c r="BC74" s="27">
        <v>-173.30004233972605</v>
      </c>
      <c r="BD74" s="27">
        <v>-186.11651392632524</v>
      </c>
      <c r="BE74" s="27">
        <v>-181.28784308876811</v>
      </c>
      <c r="BF74" s="2"/>
      <c r="BG74" s="2"/>
      <c r="BH74" s="58">
        <v>4.8286708375571266</v>
      </c>
      <c r="BI74" s="59">
        <v>2.5944343871971351E-2</v>
      </c>
      <c r="BJ74" s="2"/>
      <c r="BK74" s="2"/>
    </row>
    <row r="75" spans="1:63" x14ac:dyDescent="0.3">
      <c r="A75" s="1"/>
      <c r="B75" s="2"/>
      <c r="C75" s="2" t="s">
        <v>38</v>
      </c>
      <c r="D75" s="2" t="s">
        <v>65</v>
      </c>
      <c r="E75" s="2"/>
      <c r="F75" s="2"/>
      <c r="G75" s="2"/>
      <c r="H75" s="2"/>
      <c r="I75" s="2"/>
      <c r="J75" s="10">
        <v>-5.0010000000000002E-3</v>
      </c>
      <c r="K75" s="10">
        <v>-5.0619999999999997E-3</v>
      </c>
      <c r="L75" s="10">
        <v>-1.0352999999999999E-2</v>
      </c>
      <c r="M75" s="10">
        <v>-1.4244E-2</v>
      </c>
      <c r="N75" s="10">
        <v>-1.3764E-2</v>
      </c>
      <c r="O75" s="10">
        <v>-1.4786000000000001E-2</v>
      </c>
      <c r="P75" s="10">
        <v>-1.7034000000000001E-2</v>
      </c>
      <c r="Q75" s="10">
        <v>-1.0328E-2</v>
      </c>
      <c r="R75" s="10">
        <v>-1.6182000000000002E-2</v>
      </c>
      <c r="S75" s="10">
        <v>-6.1060000000000003E-3</v>
      </c>
      <c r="T75" s="10">
        <v>-8.1279999999999998E-3</v>
      </c>
      <c r="U75" s="10">
        <v>-7.9658400000000001E-3</v>
      </c>
      <c r="V75" s="10">
        <v>-6.2979000000000004E-3</v>
      </c>
      <c r="W75" s="10">
        <v>-2.6440000000000002E-2</v>
      </c>
      <c r="X75" s="10">
        <v>-3.5307999999999999E-2</v>
      </c>
      <c r="Y75" s="10">
        <v>-3.628E-2</v>
      </c>
      <c r="Z75" s="10">
        <v>-3.1274810899999998E-2</v>
      </c>
      <c r="AA75" s="10">
        <v>-2.7956000000000002E-2</v>
      </c>
      <c r="AB75" s="10">
        <v>-2.9790830000000001E-2</v>
      </c>
      <c r="AC75" s="10">
        <v>-3.0650000000000004E-2</v>
      </c>
      <c r="AD75" s="10">
        <v>-2.7221700000000001E-2</v>
      </c>
      <c r="AE75" s="10">
        <v>-3.6487649999999996E-2</v>
      </c>
      <c r="AF75" s="10">
        <v>-4.2405360000000003E-2</v>
      </c>
      <c r="AG75" s="10">
        <v>-2.8418060000000002E-2</v>
      </c>
      <c r="AH75" s="10">
        <v>-2.4289400000000003E-2</v>
      </c>
      <c r="AI75" s="10">
        <v>-2.5033500000000004E-2</v>
      </c>
      <c r="AJ75" s="10">
        <v>-2.4641799999999998E-2</v>
      </c>
      <c r="AK75" s="10">
        <v>-2.8660999999999999E-2</v>
      </c>
      <c r="AL75" s="10">
        <v>-2.3378250000000003E-2</v>
      </c>
      <c r="AM75" s="10">
        <v>-2.4800370000000002E-2</v>
      </c>
      <c r="AN75" s="2"/>
      <c r="AO75" s="2"/>
      <c r="AP75" s="54">
        <v>-1.4221199999999989E-3</v>
      </c>
      <c r="AQ75" s="55">
        <v>-6.0830900516505672E-2</v>
      </c>
      <c r="AR75" s="2"/>
      <c r="AS75" s="2"/>
      <c r="AT75" s="55">
        <v>-2.3313842818740507E-3</v>
      </c>
      <c r="AU75" s="55">
        <v>-1.7926184633373417E-3</v>
      </c>
      <c r="AV75" s="55">
        <v>-1.9865629843113727E-3</v>
      </c>
      <c r="AW75" s="2"/>
      <c r="AX75" s="2"/>
      <c r="AY75" s="56">
        <v>-1.9394452097403099E-4</v>
      </c>
      <c r="AZ75" s="57">
        <v>-0.1081906300423582</v>
      </c>
      <c r="BA75" s="2"/>
      <c r="BB75" s="2"/>
      <c r="BC75" s="27">
        <v>-26.174429223744294</v>
      </c>
      <c r="BD75" s="27">
        <v>-21.004716981132081</v>
      </c>
      <c r="BE75" s="27">
        <v>-22.464103260869567</v>
      </c>
      <c r="BF75" s="2"/>
      <c r="BG75" s="2"/>
      <c r="BH75" s="58">
        <v>-1.4593862797374868</v>
      </c>
      <c r="BI75" s="59">
        <v>-6.9478978509846648E-2</v>
      </c>
      <c r="BJ75" s="2"/>
      <c r="BK75" s="2"/>
    </row>
    <row r="76" spans="1:63" x14ac:dyDescent="0.3">
      <c r="A76" s="1"/>
      <c r="B76" s="2"/>
      <c r="C76" s="89" t="s">
        <v>22</v>
      </c>
      <c r="D76" s="90" t="s">
        <v>66</v>
      </c>
      <c r="E76" s="90"/>
      <c r="F76" s="90"/>
      <c r="G76" s="90"/>
      <c r="H76" s="90"/>
      <c r="I76" s="90"/>
      <c r="J76" s="144">
        <v>0.3308400000000008</v>
      </c>
      <c r="K76" s="144">
        <v>7.2914999999999133E-2</v>
      </c>
      <c r="L76" s="144">
        <v>0.42850899999999986</v>
      </c>
      <c r="M76" s="144">
        <v>0.23811599999999991</v>
      </c>
      <c r="N76" s="144">
        <v>0.31528800000000157</v>
      </c>
      <c r="O76" s="144">
        <v>0.48894400000000043</v>
      </c>
      <c r="P76" s="144">
        <v>0.68458200000000025</v>
      </c>
      <c r="Q76" s="144">
        <v>0.79803299999999955</v>
      </c>
      <c r="R76" s="144">
        <v>0.77977199999999891</v>
      </c>
      <c r="S76" s="144">
        <v>0.69934600000000091</v>
      </c>
      <c r="T76" s="144">
        <v>1.0040640000000016</v>
      </c>
      <c r="U76" s="144">
        <v>1.1807577437800001</v>
      </c>
      <c r="V76" s="144">
        <v>0.60733741000000008</v>
      </c>
      <c r="W76" s="144">
        <v>0.68877999999999984</v>
      </c>
      <c r="X76" s="144">
        <v>1.3931830000000018</v>
      </c>
      <c r="Y76" s="144">
        <v>1.158343399999999</v>
      </c>
      <c r="Z76" s="144">
        <v>1.0075183858000007</v>
      </c>
      <c r="AA76" s="144">
        <v>0.51218399999999775</v>
      </c>
      <c r="AB76" s="144">
        <v>1.09954091</v>
      </c>
      <c r="AC76" s="144">
        <v>1.7373200000000009</v>
      </c>
      <c r="AD76" s="144">
        <v>1.5273407999999986</v>
      </c>
      <c r="AE76" s="144">
        <v>1.7147377699999995</v>
      </c>
      <c r="AF76" s="144">
        <v>1.8056264989999993</v>
      </c>
      <c r="AG76" s="144">
        <v>1.811021</v>
      </c>
      <c r="AH76" s="144">
        <v>1.4404035000000006</v>
      </c>
      <c r="AI76" s="144">
        <v>1.5097296000000013</v>
      </c>
      <c r="AJ76" s="144">
        <v>1.3120505999999998</v>
      </c>
      <c r="AK76" s="144">
        <v>1.194918625092001</v>
      </c>
      <c r="AL76" s="144">
        <v>1.6163426099999993</v>
      </c>
      <c r="AM76" s="144">
        <v>1.4446771689100022</v>
      </c>
      <c r="AN76" s="2"/>
      <c r="AO76" s="2"/>
      <c r="AP76" s="95">
        <v>-0.17166544108999715</v>
      </c>
      <c r="AQ76" s="96">
        <v>-0.1062060976601967</v>
      </c>
      <c r="AR76" s="2"/>
      <c r="AS76" s="2"/>
      <c r="AT76" s="97">
        <v>9.7198789318517942E-2</v>
      </c>
      <c r="AU76" s="98">
        <v>0.12393937124313696</v>
      </c>
      <c r="AV76" s="96">
        <v>0.11572174883021338</v>
      </c>
      <c r="AW76" s="2"/>
      <c r="AX76" s="2"/>
      <c r="AY76" s="99">
        <v>-8.2176224129235781E-3</v>
      </c>
      <c r="AZ76" s="100">
        <v>-6.6303567062662674E-2</v>
      </c>
      <c r="BA76" s="2"/>
      <c r="BB76" s="2"/>
      <c r="BC76" s="101">
        <v>1091.249885928768</v>
      </c>
      <c r="BD76" s="102">
        <v>1452.2395417789751</v>
      </c>
      <c r="BE76" s="103">
        <v>1308.584392128625</v>
      </c>
      <c r="BF76" s="2"/>
      <c r="BG76" s="2"/>
      <c r="BH76" s="104">
        <v>-143.65514965035004</v>
      </c>
      <c r="BI76" s="105">
        <v>-9.8919734325904868E-2</v>
      </c>
      <c r="BJ76" s="2"/>
      <c r="BK76" s="2"/>
    </row>
    <row r="77" spans="1:63" x14ac:dyDescent="0.3">
      <c r="A77" s="1"/>
      <c r="B77" s="2"/>
      <c r="C77" s="91"/>
      <c r="D77" s="92" t="s">
        <v>67</v>
      </c>
      <c r="E77" s="93"/>
      <c r="F77" s="93"/>
      <c r="G77" s="93"/>
      <c r="H77" s="93"/>
      <c r="I77" s="93"/>
      <c r="J77" s="686">
        <v>4.8853556870891698E-2</v>
      </c>
      <c r="K77" s="686">
        <v>1.4528871237318079E-2</v>
      </c>
      <c r="L77" s="686">
        <v>5.3933806422103901E-2</v>
      </c>
      <c r="M77" s="686">
        <v>3.4702258307943538E-2</v>
      </c>
      <c r="N77" s="686">
        <v>6.3392400624659381E-2</v>
      </c>
      <c r="O77" s="686">
        <v>8.502362501573732E-2</v>
      </c>
      <c r="P77" s="686">
        <v>0.10481017239629212</v>
      </c>
      <c r="Q77" s="686">
        <v>0.10871382962550039</v>
      </c>
      <c r="R77" s="686">
        <v>0.11836303419156936</v>
      </c>
      <c r="S77" s="686">
        <v>0.11763421579824711</v>
      </c>
      <c r="T77" s="686">
        <v>0.12789892654547549</v>
      </c>
      <c r="U77" s="686">
        <v>0.15541595336279437</v>
      </c>
      <c r="V77" s="686">
        <v>8.7651435479860249E-2</v>
      </c>
      <c r="W77" s="686">
        <v>9.6426474987816826E-2</v>
      </c>
      <c r="X77" s="686">
        <v>0.15844823017354248</v>
      </c>
      <c r="Y77" s="686">
        <v>0.12805342865879357</v>
      </c>
      <c r="Z77" s="686">
        <v>9.3864771243246228E-2</v>
      </c>
      <c r="AA77" s="686">
        <v>4.9556593956557558E-2</v>
      </c>
      <c r="AB77" s="686">
        <v>9.093915057669992E-2</v>
      </c>
      <c r="AC77" s="686">
        <v>0.13089197336232472</v>
      </c>
      <c r="AD77" s="686">
        <v>0.12079627173805205</v>
      </c>
      <c r="AE77" s="686">
        <v>0.11901370559670993</v>
      </c>
      <c r="AF77" s="686">
        <v>0.13211453204405652</v>
      </c>
      <c r="AG77" s="686">
        <v>0.12348603571493988</v>
      </c>
      <c r="AH77" s="686">
        <v>9.2070277422271973E-2</v>
      </c>
      <c r="AI77" s="686">
        <v>0.10128092262059127</v>
      </c>
      <c r="AJ77" s="686">
        <v>9.8680550524779767E-2</v>
      </c>
      <c r="AK77" s="686">
        <v>9.7198789318517942E-2</v>
      </c>
      <c r="AL77" s="686">
        <v>0.12393937124313696</v>
      </c>
      <c r="AM77" s="686">
        <v>0.11572174883021338</v>
      </c>
      <c r="AN77" s="2"/>
      <c r="AO77" s="2"/>
      <c r="AP77" s="106"/>
      <c r="AQ77" s="107"/>
      <c r="AR77" s="2"/>
      <c r="AS77" s="2"/>
      <c r="AT77" s="108"/>
      <c r="AU77" s="109"/>
      <c r="AV77" s="107"/>
      <c r="AW77" s="2"/>
      <c r="AX77" s="2"/>
      <c r="AY77" s="110"/>
      <c r="AZ77" s="111"/>
      <c r="BA77" s="2"/>
      <c r="BB77" s="2"/>
      <c r="BC77" s="112"/>
      <c r="BD77" s="113"/>
      <c r="BE77" s="114"/>
      <c r="BF77" s="2"/>
      <c r="BG77" s="2"/>
      <c r="BH77" s="115"/>
      <c r="BI77" s="116"/>
      <c r="BJ77" s="2"/>
      <c r="BK77" s="2"/>
    </row>
    <row r="78" spans="1:63" x14ac:dyDescent="0.3">
      <c r="A78" s="1"/>
      <c r="B78" s="2"/>
      <c r="C78" s="2" t="s">
        <v>38</v>
      </c>
      <c r="D78" s="2" t="s">
        <v>68</v>
      </c>
      <c r="E78" s="2"/>
      <c r="F78" s="2"/>
      <c r="G78" s="2"/>
      <c r="H78" s="2"/>
      <c r="I78" s="2"/>
      <c r="J78" s="10">
        <v>-0.338503</v>
      </c>
      <c r="K78" s="10">
        <v>-0.33620699999999998</v>
      </c>
      <c r="L78" s="10">
        <v>-0.30395099999999997</v>
      </c>
      <c r="M78" s="10">
        <v>-0.191881</v>
      </c>
      <c r="N78" s="10">
        <v>-0.20786000000000002</v>
      </c>
      <c r="O78" s="10">
        <v>-0.23500800000000002</v>
      </c>
      <c r="P78" s="10">
        <v>-0.24316199999999999</v>
      </c>
      <c r="Q78" s="10">
        <v>-0.26252399999999998</v>
      </c>
      <c r="R78" s="10">
        <v>-0.29534099999999996</v>
      </c>
      <c r="S78" s="10">
        <v>-0.25431799999999999</v>
      </c>
      <c r="T78" s="10">
        <v>-0.209456</v>
      </c>
      <c r="U78" s="10">
        <v>-0.24890129999999999</v>
      </c>
      <c r="V78" s="10">
        <v>-0.23552000000000001</v>
      </c>
      <c r="W78" s="10">
        <v>-3.6005000000000002E-2</v>
      </c>
      <c r="X78" s="10">
        <v>-5.2809000000000002E-2</v>
      </c>
      <c r="Y78" s="10">
        <v>-6.7919999999999994E-2</v>
      </c>
      <c r="Z78" s="10">
        <v>-6.1039940000000001E-2</v>
      </c>
      <c r="AA78" s="10">
        <v>-7.4131000000000002E-2</v>
      </c>
      <c r="AB78" s="10">
        <v>-4.0329320000000002E-2</v>
      </c>
      <c r="AC78" s="10">
        <v>-7.9680000000000001E-2</v>
      </c>
      <c r="AD78" s="10">
        <v>-7.1844699999999997E-2</v>
      </c>
      <c r="AE78" s="10">
        <v>-7.9281260000000006E-2</v>
      </c>
      <c r="AF78" s="10">
        <v>-6.7548650000000002E-2</v>
      </c>
      <c r="AG78" s="10">
        <v>-5.7218819999999997E-2</v>
      </c>
      <c r="AH78" s="10">
        <v>-7.45614E-2</v>
      </c>
      <c r="AI78" s="10">
        <v>-5.4210599999999998E-2</v>
      </c>
      <c r="AJ78" s="10">
        <v>-5.2006299999999998E-2</v>
      </c>
      <c r="AK78" s="10">
        <v>-6.6698480000000004E-2</v>
      </c>
      <c r="AL78" s="10">
        <v>-6.3893459999999999E-2</v>
      </c>
      <c r="AM78" s="10">
        <v>-6.4924609999999994E-2</v>
      </c>
      <c r="AN78" s="2"/>
      <c r="AO78" s="2"/>
      <c r="AP78" s="54">
        <v>-1.0311499999999946E-3</v>
      </c>
      <c r="AQ78" s="55">
        <v>-1.6138584449801194E-2</v>
      </c>
      <c r="AR78" s="2"/>
      <c r="AS78" s="2"/>
      <c r="AT78" s="55">
        <v>-5.4254836850385806E-3</v>
      </c>
      <c r="AU78" s="55">
        <v>-4.8992801463970097E-3</v>
      </c>
      <c r="AV78" s="55">
        <v>-5.200600918327105E-3</v>
      </c>
      <c r="AW78" s="2"/>
      <c r="AX78" s="2"/>
      <c r="AY78" s="56">
        <v>-3.0132077193009525E-4</v>
      </c>
      <c r="AZ78" s="57">
        <v>-6.1503070436110946E-2</v>
      </c>
      <c r="BA78" s="2"/>
      <c r="BB78" s="2"/>
      <c r="BC78" s="27">
        <v>-60.911853881278546</v>
      </c>
      <c r="BD78" s="27">
        <v>-57.406522911051212</v>
      </c>
      <c r="BE78" s="27">
        <v>-58.808523550724637</v>
      </c>
      <c r="BF78" s="2"/>
      <c r="BG78" s="2"/>
      <c r="BH78" s="58">
        <v>-1.4020006396734246</v>
      </c>
      <c r="BI78" s="59">
        <v>-2.4422322909989875E-2</v>
      </c>
      <c r="BJ78" s="2"/>
      <c r="BK78" s="2"/>
    </row>
    <row r="79" spans="1:63" x14ac:dyDescent="0.3">
      <c r="A79" s="1"/>
      <c r="B79" s="2"/>
      <c r="C79" s="122" t="s">
        <v>22</v>
      </c>
      <c r="D79" s="122" t="s">
        <v>69</v>
      </c>
      <c r="E79" s="122"/>
      <c r="F79" s="123"/>
      <c r="G79" s="122"/>
      <c r="H79" s="122"/>
      <c r="I79" s="122"/>
      <c r="J79" s="129">
        <v>-7.6629999999991982E-3</v>
      </c>
      <c r="K79" s="129">
        <v>-0.26329200000000086</v>
      </c>
      <c r="L79" s="129">
        <v>0.12455799999999989</v>
      </c>
      <c r="M79" s="129">
        <v>4.6234999999999915E-2</v>
      </c>
      <c r="N79" s="129">
        <v>0.10742800000000155</v>
      </c>
      <c r="O79" s="129">
        <v>0.25393600000000038</v>
      </c>
      <c r="P79" s="129">
        <v>0.44142000000000026</v>
      </c>
      <c r="Q79" s="129">
        <v>0.53550899999999957</v>
      </c>
      <c r="R79" s="129">
        <v>0.48443099999999895</v>
      </c>
      <c r="S79" s="129">
        <v>0.44502800000000092</v>
      </c>
      <c r="T79" s="129">
        <v>0.79460800000000165</v>
      </c>
      <c r="U79" s="129">
        <v>0.9318564437800001</v>
      </c>
      <c r="V79" s="129">
        <v>0.37181741000000007</v>
      </c>
      <c r="W79" s="129">
        <v>0.65277499999999988</v>
      </c>
      <c r="X79" s="129">
        <v>1.3403740000000017</v>
      </c>
      <c r="Y79" s="129">
        <v>1.090423399999999</v>
      </c>
      <c r="Z79" s="129">
        <v>0.94647844580000073</v>
      </c>
      <c r="AA79" s="129">
        <v>0.43805299999999775</v>
      </c>
      <c r="AB79" s="129">
        <v>1.0592115899999999</v>
      </c>
      <c r="AC79" s="129">
        <v>1.6576400000000009</v>
      </c>
      <c r="AD79" s="129">
        <v>1.4554960999999986</v>
      </c>
      <c r="AE79" s="129">
        <v>1.6354565099999996</v>
      </c>
      <c r="AF79" s="129">
        <v>1.7380778489999993</v>
      </c>
      <c r="AG79" s="129">
        <v>1.7538021800000001</v>
      </c>
      <c r="AH79" s="129">
        <v>1.3658421000000005</v>
      </c>
      <c r="AI79" s="129">
        <v>1.4555190000000013</v>
      </c>
      <c r="AJ79" s="129">
        <v>1.2600442999999999</v>
      </c>
      <c r="AK79" s="129">
        <v>1.1282201450920009</v>
      </c>
      <c r="AL79" s="129">
        <v>1.5524491499999993</v>
      </c>
      <c r="AM79" s="129">
        <v>1.3797525589100021</v>
      </c>
      <c r="AN79" s="2"/>
      <c r="AO79" s="2"/>
      <c r="AP79" s="130">
        <v>-0.17269659108999713</v>
      </c>
      <c r="AQ79" s="131">
        <v>-0.11124138339088092</v>
      </c>
      <c r="AR79" s="2"/>
      <c r="AS79" s="2"/>
      <c r="AT79" s="131">
        <v>9.1773305633479352E-2</v>
      </c>
      <c r="AU79" s="131">
        <v>0.11904009109673995</v>
      </c>
      <c r="AV79" s="131">
        <v>0.11052114791188627</v>
      </c>
      <c r="AW79" s="2"/>
      <c r="AX79" s="2"/>
      <c r="AY79" s="132">
        <v>-8.5189431848536751E-3</v>
      </c>
      <c r="AZ79" s="133">
        <v>-7.156364806484071E-2</v>
      </c>
      <c r="BA79" s="2"/>
      <c r="BB79" s="2"/>
      <c r="BC79" s="134">
        <v>1030.3380320474894</v>
      </c>
      <c r="BD79" s="134">
        <v>1394.833018867924</v>
      </c>
      <c r="BE79" s="134">
        <v>1249.7758685779004</v>
      </c>
      <c r="BF79" s="2"/>
      <c r="BG79" s="2"/>
      <c r="BH79" s="135">
        <v>-145.05715029002363</v>
      </c>
      <c r="BI79" s="136">
        <v>-0.10399606858156762</v>
      </c>
      <c r="BJ79" s="2"/>
      <c r="BK79" s="2"/>
    </row>
    <row r="80" spans="1:63" x14ac:dyDescent="0.3">
      <c r="A80" s="1"/>
      <c r="B80" s="2"/>
      <c r="C80" s="124"/>
      <c r="D80" s="125" t="s">
        <v>70</v>
      </c>
      <c r="E80" s="125"/>
      <c r="F80" s="126"/>
      <c r="G80" s="125"/>
      <c r="H80" s="125"/>
      <c r="I80" s="125"/>
      <c r="J80" s="685">
        <v>-1.1315584763075899E-3</v>
      </c>
      <c r="K80" s="685">
        <v>-5.2462944055626543E-2</v>
      </c>
      <c r="L80" s="685">
        <v>1.5677353475246528E-2</v>
      </c>
      <c r="M80" s="685">
        <v>6.7381398682481112E-3</v>
      </c>
      <c r="N80" s="685">
        <v>2.1599676531634481E-2</v>
      </c>
      <c r="O80" s="685">
        <v>4.415752978254419E-2</v>
      </c>
      <c r="P80" s="685">
        <v>6.758183285445904E-2</v>
      </c>
      <c r="Q80" s="685">
        <v>7.2950910788052714E-2</v>
      </c>
      <c r="R80" s="685">
        <v>7.353267752170646E-2</v>
      </c>
      <c r="S80" s="685">
        <v>7.4856394100005358E-2</v>
      </c>
      <c r="T80" s="685">
        <v>0.10121815962373637</v>
      </c>
      <c r="U80" s="685">
        <v>0.12265459055444985</v>
      </c>
      <c r="V80" s="685">
        <v>5.3660995002602831E-2</v>
      </c>
      <c r="W80" s="685">
        <v>9.1385917433973299E-2</v>
      </c>
      <c r="X80" s="685">
        <v>0.15244220470005146</v>
      </c>
      <c r="Y80" s="685">
        <v>0.12054495675442976</v>
      </c>
      <c r="Z80" s="685">
        <v>8.8178026380270766E-2</v>
      </c>
      <c r="AA80" s="685">
        <v>4.2384015612459372E-2</v>
      </c>
      <c r="AB80" s="685">
        <v>8.7603654761327365E-2</v>
      </c>
      <c r="AC80" s="685">
        <v>0.12488877738374275</v>
      </c>
      <c r="AD80" s="685">
        <v>0.11511412672880537</v>
      </c>
      <c r="AE80" s="685">
        <v>0.11351108198740073</v>
      </c>
      <c r="AF80" s="685">
        <v>0.12717211549783272</v>
      </c>
      <c r="AG80" s="685">
        <v>0.11958452090639449</v>
      </c>
      <c r="AH80" s="685">
        <v>8.7304329003656631E-2</v>
      </c>
      <c r="AI80" s="685">
        <v>9.7644178938930778E-2</v>
      </c>
      <c r="AJ80" s="685">
        <v>9.4769108149953027E-2</v>
      </c>
      <c r="AK80" s="685">
        <v>9.1773305633479352E-2</v>
      </c>
      <c r="AL80" s="685">
        <v>0.11904009109673995</v>
      </c>
      <c r="AM80" s="685">
        <v>0.11052114791188627</v>
      </c>
      <c r="AN80" s="2"/>
      <c r="AO80" s="2"/>
      <c r="AP80" s="137"/>
      <c r="AQ80" s="138"/>
      <c r="AR80" s="2"/>
      <c r="AS80" s="2"/>
      <c r="AT80" s="138"/>
      <c r="AU80" s="138"/>
      <c r="AV80" s="138"/>
      <c r="AW80" s="2"/>
      <c r="AX80" s="2"/>
      <c r="AY80" s="139"/>
      <c r="AZ80" s="140"/>
      <c r="BA80" s="2"/>
      <c r="BB80" s="2"/>
      <c r="BC80" s="141"/>
      <c r="BD80" s="141"/>
      <c r="BE80" s="141"/>
      <c r="BF80" s="2"/>
      <c r="BG80" s="2"/>
      <c r="BH80" s="142"/>
      <c r="BI80" s="143"/>
      <c r="BJ80" s="2"/>
      <c r="BK80" s="2"/>
    </row>
    <row r="81" spans="1:63" x14ac:dyDescent="0.3">
      <c r="A81" s="1"/>
      <c r="B81" s="2"/>
      <c r="C81" s="2" t="s">
        <v>38</v>
      </c>
      <c r="D81" s="2" t="s">
        <v>71</v>
      </c>
      <c r="E81" s="2"/>
      <c r="F81" s="2"/>
      <c r="G81" s="2"/>
      <c r="H81" s="2"/>
      <c r="I81" s="2"/>
      <c r="J81" s="10">
        <v>-9.7162999999999999E-2</v>
      </c>
      <c r="K81" s="10">
        <v>-9.8032000000000008E-2</v>
      </c>
      <c r="L81" s="10">
        <v>-9.9288000000000001E-2</v>
      </c>
      <c r="M81" s="10">
        <v>-9.6234E-2</v>
      </c>
      <c r="N81" s="10">
        <v>-9.646600000000001E-2</v>
      </c>
      <c r="O81" s="10">
        <v>-8.6874000000000007E-2</v>
      </c>
      <c r="P81" s="10">
        <v>-8.8566999999999993E-2</v>
      </c>
      <c r="Q81" s="10">
        <v>-9.5307000000000017E-2</v>
      </c>
      <c r="R81" s="10">
        <v>-7.9430000000000001E-2</v>
      </c>
      <c r="S81" s="10">
        <v>-6.7678000000000002E-2</v>
      </c>
      <c r="T81" s="10">
        <v>-6.7802000000000001E-2</v>
      </c>
      <c r="U81" s="10">
        <v>-8.6885220999999999E-2</v>
      </c>
      <c r="V81" s="10">
        <v>-9.7336999999999993E-2</v>
      </c>
      <c r="W81" s="10">
        <v>-6.8122000000000002E-2</v>
      </c>
      <c r="X81" s="10">
        <v>-0.120208</v>
      </c>
      <c r="Y81" s="10">
        <v>-0.12060999999999999</v>
      </c>
      <c r="Z81" s="10">
        <v>-0.1107548116</v>
      </c>
      <c r="AA81" s="10">
        <v>-0.13589499999999999</v>
      </c>
      <c r="AB81" s="10">
        <v>-0.11123698</v>
      </c>
      <c r="AC81" s="10">
        <v>-0.12293999999999999</v>
      </c>
      <c r="AD81" s="10">
        <v>-0.12462240000000001</v>
      </c>
      <c r="AE81" s="10">
        <v>-0.19206464000000001</v>
      </c>
      <c r="AF81" s="10">
        <v>-0.18974055000000001</v>
      </c>
      <c r="AG81" s="10">
        <v>-0.17378434000000001</v>
      </c>
      <c r="AH81" s="10">
        <v>-0.17811640000000001</v>
      </c>
      <c r="AI81" s="10">
        <v>-0.17287459999999999</v>
      </c>
      <c r="AJ81" s="10">
        <v>-0.16173169999999998</v>
      </c>
      <c r="AK81" s="10">
        <v>-0.16286480260800001</v>
      </c>
      <c r="AL81" s="10">
        <v>-0.17207209000000001</v>
      </c>
      <c r="AM81" s="10">
        <v>-0.17700557144999998</v>
      </c>
      <c r="AN81" s="2"/>
      <c r="AO81" s="2"/>
      <c r="AP81" s="54">
        <v>-4.9334814499999713E-3</v>
      </c>
      <c r="AQ81" s="55">
        <v>-2.8671014863595665E-2</v>
      </c>
      <c r="AR81" s="2"/>
      <c r="AS81" s="2"/>
      <c r="AT81" s="55">
        <v>-1.3247983003761598E-2</v>
      </c>
      <c r="AU81" s="55">
        <v>-1.3194298356765145E-2</v>
      </c>
      <c r="AV81" s="55">
        <v>-1.4178527024373099E-2</v>
      </c>
      <c r="AW81" s="2"/>
      <c r="AX81" s="2"/>
      <c r="AY81" s="56">
        <v>-9.8422866760795348E-4</v>
      </c>
      <c r="AZ81" s="57">
        <v>-7.4594998611904773E-2</v>
      </c>
      <c r="BA81" s="2"/>
      <c r="BB81" s="2"/>
      <c r="BC81" s="27">
        <v>-148.73497955068495</v>
      </c>
      <c r="BD81" s="27">
        <v>-154.6020575022462</v>
      </c>
      <c r="BE81" s="27">
        <v>-160.33113355978259</v>
      </c>
      <c r="BF81" s="2"/>
      <c r="BG81" s="2"/>
      <c r="BH81" s="58">
        <v>-5.729076057536389</v>
      </c>
      <c r="BI81" s="59">
        <v>-3.705691987607055E-2</v>
      </c>
      <c r="BJ81" s="2"/>
      <c r="BK81" s="2"/>
    </row>
    <row r="82" spans="1:63" x14ac:dyDescent="0.3">
      <c r="A82" s="1"/>
      <c r="B82" s="2"/>
      <c r="C82" s="2" t="s">
        <v>38</v>
      </c>
      <c r="D82" s="2" t="s">
        <v>72</v>
      </c>
      <c r="E82" s="2"/>
      <c r="F82" s="2"/>
      <c r="G82" s="2"/>
      <c r="H82" s="2"/>
      <c r="I82" s="2"/>
      <c r="J82" s="10">
        <v>-0.105008</v>
      </c>
      <c r="K82" s="10">
        <v>-1.3554999999999999E-2</v>
      </c>
      <c r="L82" s="10">
        <v>-4.6440999999999996E-2</v>
      </c>
      <c r="M82" s="10">
        <v>-5.4344999999999997E-2</v>
      </c>
      <c r="N82" s="10">
        <v>-6.9234999999999991E-2</v>
      </c>
      <c r="O82" s="10">
        <v>-5.8795E-2</v>
      </c>
      <c r="P82" s="10">
        <v>-4.7582999999999993E-2</v>
      </c>
      <c r="Q82" s="10">
        <v>-5.1124999999999997E-2</v>
      </c>
      <c r="R82" s="10">
        <v>-4.5291999999999999E-2</v>
      </c>
      <c r="S82" s="10">
        <v>-4.8266000000000003E-2</v>
      </c>
      <c r="T82" s="10">
        <v>-4.4157999999999996E-2</v>
      </c>
      <c r="U82" s="10">
        <v>-6.3960879999999998E-2</v>
      </c>
      <c r="V82" s="10">
        <v>-3.8534000000000006E-2</v>
      </c>
      <c r="W82" s="10">
        <v>-4.1082E-2</v>
      </c>
      <c r="X82" s="10">
        <v>-5.4326999999999993E-2</v>
      </c>
      <c r="Y82" s="10">
        <v>-6.9178299999999998E-2</v>
      </c>
      <c r="Z82" s="10">
        <v>-0.10001375159999999</v>
      </c>
      <c r="AA82" s="10">
        <v>-7.2813000000000003E-2</v>
      </c>
      <c r="AB82" s="10">
        <v>-8.2474420000000007E-2</v>
      </c>
      <c r="AC82" s="10">
        <v>-7.5419999999999987E-2</v>
      </c>
      <c r="AD82" s="10">
        <v>-8.3621799999999996E-2</v>
      </c>
      <c r="AE82" s="10">
        <v>-6.8917649999999997E-2</v>
      </c>
      <c r="AF82" s="10">
        <v>-8.8001720000000005E-2</v>
      </c>
      <c r="AG82" s="10">
        <v>-0.11556409000000001</v>
      </c>
      <c r="AH82" s="10">
        <v>-9.05117E-2</v>
      </c>
      <c r="AI82" s="10">
        <v>-7.4658500000000003E-2</v>
      </c>
      <c r="AJ82" s="10">
        <v>-5.5477700000000005E-2</v>
      </c>
      <c r="AK82" s="10">
        <v>-6.3741390000000009E-2</v>
      </c>
      <c r="AL82" s="10">
        <v>-6.3498289999999999E-2</v>
      </c>
      <c r="AM82" s="10">
        <v>-9.4508950000000008E-2</v>
      </c>
      <c r="AN82" s="2"/>
      <c r="AO82" s="2"/>
      <c r="AP82" s="54">
        <v>-3.1010660000000009E-2</v>
      </c>
      <c r="AQ82" s="55">
        <v>-0.48837000177485113</v>
      </c>
      <c r="AR82" s="2"/>
      <c r="AS82" s="2"/>
      <c r="AT82" s="55">
        <v>-5.1849438174105516E-3</v>
      </c>
      <c r="AU82" s="55">
        <v>-4.8689789460010426E-3</v>
      </c>
      <c r="AV82" s="55">
        <v>-7.5703701902888679E-3</v>
      </c>
      <c r="AW82" s="2"/>
      <c r="AX82" s="2"/>
      <c r="AY82" s="56">
        <v>-2.7013912442878252E-3</v>
      </c>
      <c r="AZ82" s="57">
        <v>-0.55481678484284969</v>
      </c>
      <c r="BA82" s="2"/>
      <c r="BB82" s="2"/>
      <c r="BC82" s="27">
        <v>-58.211315068493164</v>
      </c>
      <c r="BD82" s="27">
        <v>-57.051473495058403</v>
      </c>
      <c r="BE82" s="27">
        <v>-85.605932971014497</v>
      </c>
      <c r="BF82" s="2"/>
      <c r="BG82" s="2"/>
      <c r="BH82" s="58">
        <v>-28.554459475956094</v>
      </c>
      <c r="BI82" s="59">
        <v>-0.5005034528762764</v>
      </c>
      <c r="BJ82" s="2"/>
      <c r="BK82" s="2"/>
    </row>
    <row r="83" spans="1:63" x14ac:dyDescent="0.3">
      <c r="A83" s="1"/>
      <c r="B83" s="2"/>
      <c r="C83" s="122" t="s">
        <v>22</v>
      </c>
      <c r="D83" s="122" t="s">
        <v>73</v>
      </c>
      <c r="E83" s="122"/>
      <c r="F83" s="123"/>
      <c r="G83" s="122"/>
      <c r="H83" s="122"/>
      <c r="I83" s="122"/>
      <c r="J83" s="129">
        <v>-0.20983399999999919</v>
      </c>
      <c r="K83" s="129">
        <v>-0.37487900000000085</v>
      </c>
      <c r="L83" s="129">
        <v>-2.1171000000000106E-2</v>
      </c>
      <c r="M83" s="129">
        <v>-0.10434400000000008</v>
      </c>
      <c r="N83" s="129">
        <v>-5.8272999999998451E-2</v>
      </c>
      <c r="O83" s="129">
        <v>0.10826700000000038</v>
      </c>
      <c r="P83" s="129">
        <v>0.30527000000000026</v>
      </c>
      <c r="Q83" s="129">
        <v>0.38907699999999956</v>
      </c>
      <c r="R83" s="129">
        <v>0.35970899999999895</v>
      </c>
      <c r="S83" s="129">
        <v>0.32908400000000093</v>
      </c>
      <c r="T83" s="129">
        <v>0.68264800000000159</v>
      </c>
      <c r="U83" s="129">
        <v>0.78101034278000014</v>
      </c>
      <c r="V83" s="129">
        <v>0.23594641000000005</v>
      </c>
      <c r="W83" s="129">
        <v>0.54357099999999992</v>
      </c>
      <c r="X83" s="129">
        <v>1.1658390000000016</v>
      </c>
      <c r="Y83" s="129">
        <v>0.90063509999999902</v>
      </c>
      <c r="Z83" s="129">
        <v>0.7357098826000007</v>
      </c>
      <c r="AA83" s="129">
        <v>0.22934499999999775</v>
      </c>
      <c r="AB83" s="129">
        <v>0.86550018999999978</v>
      </c>
      <c r="AC83" s="129">
        <v>1.4592800000000008</v>
      </c>
      <c r="AD83" s="129">
        <v>1.2472518999999986</v>
      </c>
      <c r="AE83" s="129">
        <v>1.3744742199999997</v>
      </c>
      <c r="AF83" s="129">
        <v>1.4603355789999992</v>
      </c>
      <c r="AG83" s="129">
        <v>1.4644537500000001</v>
      </c>
      <c r="AH83" s="129">
        <v>1.0972140000000006</v>
      </c>
      <c r="AI83" s="129">
        <v>1.2079859000000015</v>
      </c>
      <c r="AJ83" s="129">
        <v>1.0428348999999999</v>
      </c>
      <c r="AK83" s="129">
        <v>0.90161395248400089</v>
      </c>
      <c r="AL83" s="129">
        <v>1.3168787699999993</v>
      </c>
      <c r="AM83" s="129">
        <v>1.108238037460002</v>
      </c>
      <c r="AN83" s="2"/>
      <c r="AO83" s="2"/>
      <c r="AP83" s="130">
        <v>-0.20864073253999726</v>
      </c>
      <c r="AQ83" s="131">
        <v>-0.15843579325073132</v>
      </c>
      <c r="AR83" s="2"/>
      <c r="AS83" s="2"/>
      <c r="AT83" s="131">
        <v>7.3340378812307205E-2</v>
      </c>
      <c r="AU83" s="131">
        <v>0.10097681379397376</v>
      </c>
      <c r="AV83" s="131">
        <v>8.8772250697224289E-2</v>
      </c>
      <c r="AW83" s="2"/>
      <c r="AX83" s="2"/>
      <c r="AY83" s="132">
        <v>-1.2204563096749471E-2</v>
      </c>
      <c r="AZ83" s="133">
        <v>-0.12086500492727799</v>
      </c>
      <c r="BA83" s="2"/>
      <c r="BB83" s="2"/>
      <c r="BC83" s="134">
        <v>823.39173742831122</v>
      </c>
      <c r="BD83" s="134">
        <v>1183.1794878706191</v>
      </c>
      <c r="BE83" s="134">
        <v>1003.8388020471034</v>
      </c>
      <c r="BF83" s="2"/>
      <c r="BG83" s="2"/>
      <c r="BH83" s="135">
        <v>-179.34068582351574</v>
      </c>
      <c r="BI83" s="136">
        <v>-0.15157521547831859</v>
      </c>
      <c r="BJ83" s="2"/>
      <c r="BK83" s="2"/>
    </row>
    <row r="84" spans="1:63" x14ac:dyDescent="0.3">
      <c r="A84" s="1"/>
      <c r="B84" s="2"/>
      <c r="C84" s="124"/>
      <c r="D84" s="125" t="s">
        <v>74</v>
      </c>
      <c r="E84" s="125"/>
      <c r="F84" s="125"/>
      <c r="G84" s="125"/>
      <c r="H84" s="125"/>
      <c r="I84" s="125"/>
      <c r="J84" s="685">
        <v>-3.0985180910550796E-2</v>
      </c>
      <c r="K84" s="685">
        <v>-7.4697506968040062E-2</v>
      </c>
      <c r="L84" s="685">
        <v>-2.6646642562055118E-3</v>
      </c>
      <c r="M84" s="685">
        <v>-1.520675822239608E-2</v>
      </c>
      <c r="N84" s="685">
        <v>-1.1716479414378788E-2</v>
      </c>
      <c r="O84" s="685">
        <v>1.8826803907152672E-2</v>
      </c>
      <c r="P84" s="685">
        <v>4.6737134963256571E-2</v>
      </c>
      <c r="Q84" s="685">
        <v>5.30028842030352E-2</v>
      </c>
      <c r="R84" s="685">
        <v>5.4600894448653139E-2</v>
      </c>
      <c r="S84" s="685">
        <v>5.5353913902060507E-2</v>
      </c>
      <c r="T84" s="685">
        <v>8.6956554969021702E-2</v>
      </c>
      <c r="U84" s="685">
        <v>0.10279963663060462</v>
      </c>
      <c r="V84" s="685">
        <v>3.4051980319835154E-2</v>
      </c>
      <c r="W84" s="685">
        <v>7.6097789476469377E-2</v>
      </c>
      <c r="X84" s="685">
        <v>0.13259214777763767</v>
      </c>
      <c r="Y84" s="685">
        <v>9.9564095177177514E-2</v>
      </c>
      <c r="Z84" s="685">
        <v>6.8541915269179951E-2</v>
      </c>
      <c r="AA84" s="685">
        <v>2.2190378928210627E-2</v>
      </c>
      <c r="AB84" s="685">
        <v>7.158246808895212E-2</v>
      </c>
      <c r="AC84" s="685">
        <v>0.1099440741418813</v>
      </c>
      <c r="AD84" s="685">
        <v>9.8644244583921084E-2</v>
      </c>
      <c r="AE84" s="685">
        <v>9.5397251423083501E-2</v>
      </c>
      <c r="AF84" s="685">
        <v>0.10685019950345295</v>
      </c>
      <c r="AG84" s="685">
        <v>9.985504755349478E-2</v>
      </c>
      <c r="AH84" s="685">
        <v>7.013367946662219E-2</v>
      </c>
      <c r="AI84" s="685">
        <v>8.1038304120595733E-2</v>
      </c>
      <c r="AJ84" s="685">
        <v>7.8432586394498557E-2</v>
      </c>
      <c r="AK84" s="685">
        <v>7.3340378812307205E-2</v>
      </c>
      <c r="AL84" s="685">
        <v>0.10097681379397376</v>
      </c>
      <c r="AM84" s="685">
        <v>8.8772250697224289E-2</v>
      </c>
      <c r="AN84" s="2"/>
      <c r="AO84" s="2"/>
      <c r="AP84" s="137"/>
      <c r="AQ84" s="138"/>
      <c r="AR84" s="2"/>
      <c r="AS84" s="2"/>
      <c r="AT84" s="138"/>
      <c r="AU84" s="138"/>
      <c r="AV84" s="138"/>
      <c r="AW84" s="2"/>
      <c r="AX84" s="2"/>
      <c r="AY84" s="139"/>
      <c r="AZ84" s="140"/>
      <c r="BA84" s="2"/>
      <c r="BB84" s="2"/>
      <c r="BC84" s="141"/>
      <c r="BD84" s="141"/>
      <c r="BE84" s="141"/>
      <c r="BF84" s="2"/>
      <c r="BG84" s="2"/>
      <c r="BH84" s="142"/>
      <c r="BI84" s="143"/>
      <c r="BJ84" s="2"/>
      <c r="BK84" s="2"/>
    </row>
    <row r="85" spans="1:63" x14ac:dyDescent="0.3">
      <c r="A85" s="1"/>
      <c r="B85" s="2"/>
      <c r="C85" s="2" t="s">
        <v>38</v>
      </c>
      <c r="D85" s="2" t="s">
        <v>75</v>
      </c>
      <c r="E85" s="2"/>
      <c r="F85" s="2"/>
      <c r="G85" s="2"/>
      <c r="H85" s="2"/>
      <c r="I85" s="2"/>
      <c r="J85" s="10">
        <v>-2.2956000000000001E-2</v>
      </c>
      <c r="K85" s="10">
        <v>-1.7347999999999999E-2</v>
      </c>
      <c r="L85" s="10">
        <v>-2.2119E-2</v>
      </c>
      <c r="M85" s="10">
        <v>-1.6841000000000002E-2</v>
      </c>
      <c r="N85" s="10">
        <v>-9.5510000000000005E-3</v>
      </c>
      <c r="O85" s="10">
        <v>-2.9697000000000001E-2</v>
      </c>
      <c r="P85" s="10">
        <v>-8.8640000000000004E-3</v>
      </c>
      <c r="Q85" s="10">
        <v>-5.4650000000000002E-3</v>
      </c>
      <c r="R85" s="10">
        <v>-1.2077000000000001E-2</v>
      </c>
      <c r="S85" s="10">
        <v>-2.0916999999999998E-2</v>
      </c>
      <c r="T85" s="10">
        <v>-2.3957999999999997E-2</v>
      </c>
      <c r="U85" s="10">
        <v>-2.5328163389999998E-2</v>
      </c>
      <c r="V85" s="10">
        <v>-2.5558319999999999E-2</v>
      </c>
      <c r="W85" s="10">
        <v>-3.0068000000000001E-2</v>
      </c>
      <c r="X85" s="10">
        <v>-3.4004E-2</v>
      </c>
      <c r="Y85" s="10">
        <v>-3.9695899999999999E-2</v>
      </c>
      <c r="Z85" s="10">
        <v>-3.6168608300000002E-2</v>
      </c>
      <c r="AA85" s="10">
        <v>-4.4816999999999996E-2</v>
      </c>
      <c r="AB85" s="10">
        <v>-3.9910170000000002E-2</v>
      </c>
      <c r="AC85" s="10">
        <v>-3.6260000000000001E-2</v>
      </c>
      <c r="AD85" s="10">
        <v>-4.2134900000000003E-2</v>
      </c>
      <c r="AE85" s="10">
        <v>-4.3040290000000002E-2</v>
      </c>
      <c r="AF85" s="10">
        <v>-5.2759479999999997E-2</v>
      </c>
      <c r="AG85" s="10">
        <v>-6.5287540000000005E-2</v>
      </c>
      <c r="AH85" s="10">
        <v>-5.7660799999999998E-2</v>
      </c>
      <c r="AI85" s="10">
        <v>-5.3395600000000001E-2</v>
      </c>
      <c r="AJ85" s="10">
        <v>-4.9226399999999997E-2</v>
      </c>
      <c r="AK85" s="10">
        <v>-5.7278223148999996E-2</v>
      </c>
      <c r="AL85" s="10">
        <v>-7.0043629999999996E-2</v>
      </c>
      <c r="AM85" s="10">
        <v>-4.8808499999999998E-2</v>
      </c>
      <c r="AN85" s="2"/>
      <c r="AO85" s="2"/>
      <c r="AP85" s="54">
        <v>2.1235129999999998E-2</v>
      </c>
      <c r="AQ85" s="55">
        <v>0.30317003844603713</v>
      </c>
      <c r="AR85" s="2"/>
      <c r="AS85" s="2"/>
      <c r="AT85" s="55">
        <v>-4.6592076041747669E-3</v>
      </c>
      <c r="AU85" s="55">
        <v>-5.3708684087632437E-3</v>
      </c>
      <c r="AV85" s="55">
        <v>-3.9096658404597041E-3</v>
      </c>
      <c r="AW85" s="2"/>
      <c r="AX85" s="2"/>
      <c r="AY85" s="56">
        <v>1.4612025683035396E-3</v>
      </c>
      <c r="AZ85" s="57">
        <v>0.27206076505605775</v>
      </c>
      <c r="BA85" s="2"/>
      <c r="BB85" s="2"/>
      <c r="BC85" s="27">
        <v>-52.308879588127851</v>
      </c>
      <c r="BD85" s="27">
        <v>-62.932282120395321</v>
      </c>
      <c r="BE85" s="27">
        <v>-44.210597826086953</v>
      </c>
      <c r="BF85" s="2"/>
      <c r="BG85" s="2"/>
      <c r="BH85" s="58">
        <v>18.721684294308368</v>
      </c>
      <c r="BI85" s="59">
        <v>0.29748935941162979</v>
      </c>
      <c r="BJ85" s="2"/>
      <c r="BK85" s="2"/>
    </row>
    <row r="86" spans="1:63" x14ac:dyDescent="0.3">
      <c r="A86" s="1"/>
      <c r="B86" s="2"/>
      <c r="C86" s="2" t="s">
        <v>38</v>
      </c>
      <c r="D86" s="2" t="s">
        <v>76</v>
      </c>
      <c r="E86" s="2"/>
      <c r="F86" s="2"/>
      <c r="G86" s="2"/>
      <c r="H86" s="2"/>
      <c r="I86" s="2"/>
      <c r="J86" s="10">
        <v>-0.11269800000000001</v>
      </c>
      <c r="K86" s="10">
        <v>-8.3028000000000005E-2</v>
      </c>
      <c r="L86" s="10">
        <v>-0.15006</v>
      </c>
      <c r="M86" s="10">
        <v>-0.14879000000000001</v>
      </c>
      <c r="N86" s="10">
        <v>-0.12911800000000001</v>
      </c>
      <c r="O86" s="10">
        <v>-0.117547</v>
      </c>
      <c r="P86" s="10">
        <v>-0.12920400000000001</v>
      </c>
      <c r="Q86" s="10">
        <v>-0.115898</v>
      </c>
      <c r="R86" s="10">
        <v>-0.17256099999999999</v>
      </c>
      <c r="S86" s="10">
        <v>-0.115006</v>
      </c>
      <c r="T86" s="10">
        <v>-0.152923</v>
      </c>
      <c r="U86" s="10">
        <v>-0.15048529472</v>
      </c>
      <c r="V86" s="10">
        <v>-0.14408699999999999</v>
      </c>
      <c r="W86" s="10">
        <v>-0.192551</v>
      </c>
      <c r="X86" s="10">
        <v>-0.33990799999999999</v>
      </c>
      <c r="Y86" s="10">
        <v>-0.28326000000000001</v>
      </c>
      <c r="Z86" s="10">
        <v>-0.36125736250000001</v>
      </c>
      <c r="AA86" s="10">
        <v>-0.37658900000000001</v>
      </c>
      <c r="AB86" s="10">
        <v>-0.22519716000000001</v>
      </c>
      <c r="AC86" s="10">
        <v>-0.25438</v>
      </c>
      <c r="AD86" s="10">
        <v>-0.18074879999999999</v>
      </c>
      <c r="AE86" s="10">
        <v>-0.18657783999999999</v>
      </c>
      <c r="AF86" s="10">
        <v>-0.25814504399999999</v>
      </c>
      <c r="AG86" s="10">
        <v>-0.26593755000000002</v>
      </c>
      <c r="AH86" s="10">
        <v>-0.34675450000000002</v>
      </c>
      <c r="AI86" s="10">
        <v>-0.2954253</v>
      </c>
      <c r="AJ86" s="10">
        <v>-0.2660324</v>
      </c>
      <c r="AK86" s="10">
        <v>-0.25283712443599998</v>
      </c>
      <c r="AL86" s="10">
        <v>-0.34478687000000002</v>
      </c>
      <c r="AM86" s="10">
        <v>-0.25775752000000002</v>
      </c>
      <c r="AN86" s="2"/>
      <c r="AO86" s="2"/>
      <c r="AP86" s="54">
        <v>8.7029350000000005E-2</v>
      </c>
      <c r="AQ86" s="55">
        <v>0.25241491939643756</v>
      </c>
      <c r="AR86" s="2"/>
      <c r="AS86" s="2"/>
      <c r="AT86" s="55">
        <v>-2.056664100290722E-2</v>
      </c>
      <c r="AU86" s="55">
        <v>-2.6437877474930406E-2</v>
      </c>
      <c r="AV86" s="55">
        <v>-2.0646931806255243E-2</v>
      </c>
      <c r="AW86" s="2"/>
      <c r="AX86" s="2"/>
      <c r="AY86" s="56">
        <v>5.7909456686751626E-3</v>
      </c>
      <c r="AZ86" s="57">
        <v>0.21903973472024749</v>
      </c>
      <c r="BA86" s="2"/>
      <c r="BB86" s="2"/>
      <c r="BC86" s="27">
        <v>-230.90148350319632</v>
      </c>
      <c r="BD86" s="27">
        <v>-309.78155435759214</v>
      </c>
      <c r="BE86" s="27">
        <v>-233.47601449275365</v>
      </c>
      <c r="BF86" s="2"/>
      <c r="BG86" s="2"/>
      <c r="BH86" s="58">
        <v>76.305539864838494</v>
      </c>
      <c r="BI86" s="59">
        <v>0.24632047580456073</v>
      </c>
      <c r="BJ86" s="2"/>
      <c r="BK86" s="2"/>
    </row>
    <row r="87" spans="1:63" x14ac:dyDescent="0.3">
      <c r="A87" s="1"/>
      <c r="B87" s="2"/>
      <c r="C87" s="122" t="s">
        <v>22</v>
      </c>
      <c r="D87" s="122" t="s">
        <v>77</v>
      </c>
      <c r="E87" s="122"/>
      <c r="F87" s="123"/>
      <c r="G87" s="122"/>
      <c r="H87" s="122"/>
      <c r="I87" s="122"/>
      <c r="J87" s="129">
        <v>-0.34548799999999918</v>
      </c>
      <c r="K87" s="129">
        <v>-0.47525500000000082</v>
      </c>
      <c r="L87" s="129">
        <v>-0.19335000000000011</v>
      </c>
      <c r="M87" s="129">
        <v>-0.26997500000000008</v>
      </c>
      <c r="N87" s="129">
        <v>-0.19694199999999845</v>
      </c>
      <c r="O87" s="129">
        <v>-3.8976999999999623E-2</v>
      </c>
      <c r="P87" s="129">
        <v>0.16720200000000027</v>
      </c>
      <c r="Q87" s="129">
        <v>0.26771399999999956</v>
      </c>
      <c r="R87" s="129">
        <v>0.17507099999999895</v>
      </c>
      <c r="S87" s="129">
        <v>0.19316100000000092</v>
      </c>
      <c r="T87" s="129">
        <v>0.50576700000000152</v>
      </c>
      <c r="U87" s="129">
        <v>0.60519688467000021</v>
      </c>
      <c r="V87" s="129">
        <v>6.6301090000000062E-2</v>
      </c>
      <c r="W87" s="129">
        <v>0.3209519999999999</v>
      </c>
      <c r="X87" s="129">
        <v>0.79192700000000171</v>
      </c>
      <c r="Y87" s="129">
        <v>0.57767919999999906</v>
      </c>
      <c r="Z87" s="129">
        <v>0.33828391180000067</v>
      </c>
      <c r="AA87" s="129">
        <v>-0.19206100000000226</v>
      </c>
      <c r="AB87" s="129">
        <v>0.60039285999999981</v>
      </c>
      <c r="AC87" s="129">
        <v>1.1686400000000008</v>
      </c>
      <c r="AD87" s="129">
        <v>1.0243681999999987</v>
      </c>
      <c r="AE87" s="129">
        <v>1.1448560899999998</v>
      </c>
      <c r="AF87" s="129">
        <v>1.1494310549999993</v>
      </c>
      <c r="AG87" s="129">
        <v>1.1332286600000001</v>
      </c>
      <c r="AH87" s="129">
        <v>0.69279870000000043</v>
      </c>
      <c r="AI87" s="129">
        <v>0.85916500000000151</v>
      </c>
      <c r="AJ87" s="129">
        <v>0.72757609999999984</v>
      </c>
      <c r="AK87" s="129">
        <v>0.59149860489900097</v>
      </c>
      <c r="AL87" s="129">
        <v>0.90204826999999921</v>
      </c>
      <c r="AM87" s="129">
        <v>0.80167201746000205</v>
      </c>
      <c r="AN87" s="2"/>
      <c r="AO87" s="2"/>
      <c r="AP87" s="130">
        <v>-0.10037625253999716</v>
      </c>
      <c r="AQ87" s="131">
        <v>-0.11127592156459348</v>
      </c>
      <c r="AR87" s="2"/>
      <c r="AS87" s="2"/>
      <c r="AT87" s="131">
        <v>4.8114530205225228E-2</v>
      </c>
      <c r="AU87" s="131">
        <v>6.9168067910280101E-2</v>
      </c>
      <c r="AV87" s="131">
        <v>6.4215653050509344E-2</v>
      </c>
      <c r="AW87" s="2"/>
      <c r="AX87" s="2"/>
      <c r="AY87" s="132">
        <v>-4.9524148597707568E-3</v>
      </c>
      <c r="AZ87" s="133">
        <v>-7.1599728160611303E-2</v>
      </c>
      <c r="BA87" s="2"/>
      <c r="BB87" s="2"/>
      <c r="BC87" s="134">
        <v>540.18137433698723</v>
      </c>
      <c r="BD87" s="134">
        <v>810.4656513926318</v>
      </c>
      <c r="BE87" s="134">
        <v>726.15218972826267</v>
      </c>
      <c r="BF87" s="2"/>
      <c r="BG87" s="2"/>
      <c r="BH87" s="135">
        <v>-84.313461664369129</v>
      </c>
      <c r="BI87" s="136">
        <v>-0.10403088831647882</v>
      </c>
      <c r="BJ87" s="2"/>
      <c r="BK87" s="2"/>
    </row>
    <row r="88" spans="1:63" x14ac:dyDescent="0.3">
      <c r="A88" s="1"/>
      <c r="B88" s="2"/>
      <c r="C88" s="124"/>
      <c r="D88" s="125" t="s">
        <v>78</v>
      </c>
      <c r="E88" s="125"/>
      <c r="F88" s="125"/>
      <c r="G88" s="125"/>
      <c r="H88" s="125"/>
      <c r="I88" s="125"/>
      <c r="J88" s="685">
        <v>-5.1016556813597361E-2</v>
      </c>
      <c r="K88" s="685">
        <v>-9.4698192414341312E-2</v>
      </c>
      <c r="L88" s="685">
        <v>-2.4335781679530179E-2</v>
      </c>
      <c r="M88" s="685">
        <v>-3.9345286275122481E-2</v>
      </c>
      <c r="N88" s="685">
        <v>-3.9597530397038602E-2</v>
      </c>
      <c r="O88" s="685">
        <v>-6.7778024318497802E-3</v>
      </c>
      <c r="P88" s="685">
        <v>2.5598789399962102E-2</v>
      </c>
      <c r="Q88" s="685">
        <v>3.6469938190978539E-2</v>
      </c>
      <c r="R88" s="685">
        <v>2.6574350911487132E-2</v>
      </c>
      <c r="S88" s="685">
        <v>3.2490845386697408E-2</v>
      </c>
      <c r="T88" s="685">
        <v>6.4425232238309108E-2</v>
      </c>
      <c r="U88" s="685">
        <v>7.9658381491594127E-2</v>
      </c>
      <c r="V88" s="685">
        <v>9.5686279433690943E-3</v>
      </c>
      <c r="W88" s="685">
        <v>4.4932010221391129E-2</v>
      </c>
      <c r="X88" s="685">
        <v>9.0066726034299202E-2</v>
      </c>
      <c r="Y88" s="685">
        <v>6.3861720302346339E-2</v>
      </c>
      <c r="Z88" s="685">
        <v>3.1515992605102412E-2</v>
      </c>
      <c r="AA88" s="685">
        <v>-1.8582948690100735E-2</v>
      </c>
      <c r="AB88" s="685">
        <v>4.9656375860281085E-2</v>
      </c>
      <c r="AC88" s="685">
        <v>8.8046874352535623E-2</v>
      </c>
      <c r="AD88" s="685">
        <v>8.101653504379587E-2</v>
      </c>
      <c r="AE88" s="685">
        <v>7.9460293013701125E-2</v>
      </c>
      <c r="AF88" s="685">
        <v>8.4101859400232001E-2</v>
      </c>
      <c r="AG88" s="685">
        <v>7.7270177862075309E-2</v>
      </c>
      <c r="AH88" s="685">
        <v>4.428354173451355E-2</v>
      </c>
      <c r="AI88" s="685">
        <v>5.763748944401724E-2</v>
      </c>
      <c r="AJ88" s="685">
        <v>5.4721677728490202E-2</v>
      </c>
      <c r="AK88" s="685">
        <v>4.8114530205225228E-2</v>
      </c>
      <c r="AL88" s="685">
        <v>6.9168067910280101E-2</v>
      </c>
      <c r="AM88" s="685">
        <v>6.4215653050509344E-2</v>
      </c>
      <c r="AN88" s="2"/>
      <c r="AO88" s="2"/>
      <c r="AP88" s="137"/>
      <c r="AQ88" s="138"/>
      <c r="AR88" s="2"/>
      <c r="AS88" s="2"/>
      <c r="AT88" s="138"/>
      <c r="AU88" s="138"/>
      <c r="AV88" s="138"/>
      <c r="AW88" s="2"/>
      <c r="AX88" s="2"/>
      <c r="AY88" s="139"/>
      <c r="AZ88" s="140"/>
      <c r="BA88" s="2"/>
      <c r="BB88" s="2"/>
      <c r="BC88" s="141"/>
      <c r="BD88" s="141"/>
      <c r="BE88" s="141"/>
      <c r="BF88" s="2"/>
      <c r="BG88" s="2"/>
      <c r="BH88" s="142"/>
      <c r="BI88" s="143"/>
      <c r="BJ88" s="2"/>
      <c r="BK88" s="2"/>
    </row>
    <row r="89" spans="1:63" x14ac:dyDescent="0.3">
      <c r="A89" s="1"/>
      <c r="B89" s="2"/>
      <c r="C89" s="2" t="s">
        <v>38</v>
      </c>
      <c r="D89" s="2" t="s">
        <v>79</v>
      </c>
      <c r="E89" s="2"/>
      <c r="F89" s="2"/>
      <c r="G89" s="2"/>
      <c r="H89" s="2"/>
      <c r="I89" s="2"/>
      <c r="J89" s="10">
        <v>6.0727999999999997E-2</v>
      </c>
      <c r="K89" s="10">
        <v>7.5560999999999989E-2</v>
      </c>
      <c r="L89" s="10">
        <v>9.1657000000000002E-2</v>
      </c>
      <c r="M89" s="10">
        <v>0.23747100000000002</v>
      </c>
      <c r="N89" s="10">
        <v>0.22064700000000001</v>
      </c>
      <c r="O89" s="10">
        <v>0.20416600000000001</v>
      </c>
      <c r="P89" s="10">
        <v>9.4541000000000014E-2</v>
      </c>
      <c r="Q89" s="10">
        <v>6.7576999999999998E-2</v>
      </c>
      <c r="R89" s="10">
        <v>0.15679999999999999</v>
      </c>
      <c r="S89" s="10">
        <v>0.113319</v>
      </c>
      <c r="T89" s="10">
        <v>0.16731299999999999</v>
      </c>
      <c r="U89" s="10">
        <v>0.20999397670000003</v>
      </c>
      <c r="V89" s="10">
        <v>0.14745</v>
      </c>
      <c r="W89" s="10">
        <v>-0.153639</v>
      </c>
      <c r="X89" s="10">
        <v>-0.118491</v>
      </c>
      <c r="Y89" s="10">
        <v>-0.41393999999999997</v>
      </c>
      <c r="Z89" s="10">
        <v>-0.3231639</v>
      </c>
      <c r="AA89" s="10">
        <v>-0.19379000000000002</v>
      </c>
      <c r="AB89" s="10">
        <v>-0.19808159</v>
      </c>
      <c r="AC89" s="10">
        <v>-0.19772999999999999</v>
      </c>
      <c r="AD89" s="10">
        <v>-0.19093860000000001</v>
      </c>
      <c r="AE89" s="10">
        <v>-0.19370054</v>
      </c>
      <c r="AF89" s="10">
        <v>-0.11380672999999999</v>
      </c>
      <c r="AG89" s="10">
        <v>-0.10822378000000001</v>
      </c>
      <c r="AH89" s="10">
        <v>-0.1208008</v>
      </c>
      <c r="AI89" s="10">
        <v>-0.1147324</v>
      </c>
      <c r="AJ89" s="10">
        <v>-0.1182845</v>
      </c>
      <c r="AK89" s="10">
        <v>-0.11840671999999999</v>
      </c>
      <c r="AL89" s="10">
        <v>-0.11848367999999999</v>
      </c>
      <c r="AM89" s="10">
        <v>-0.13587118000000001</v>
      </c>
      <c r="AN89" s="2"/>
      <c r="AO89" s="2"/>
      <c r="AP89" s="54">
        <v>-1.7387500000000014E-2</v>
      </c>
      <c r="AQ89" s="55">
        <v>-0.14675016846201955</v>
      </c>
      <c r="AR89" s="2"/>
      <c r="AS89" s="2"/>
      <c r="AT89" s="55">
        <v>-9.6316097092307238E-3</v>
      </c>
      <c r="AU89" s="55">
        <v>-9.0851980953302013E-3</v>
      </c>
      <c r="AV89" s="55">
        <v>-1.0883573786306725E-2</v>
      </c>
      <c r="AW89" s="2"/>
      <c r="AX89" s="2"/>
      <c r="AY89" s="56">
        <v>-1.7983756909765239E-3</v>
      </c>
      <c r="AZ89" s="57">
        <v>-0.1979456773651298</v>
      </c>
      <c r="BA89" s="2"/>
      <c r="BB89" s="2"/>
      <c r="BC89" s="27">
        <v>-108.1339908675799</v>
      </c>
      <c r="BD89" s="27">
        <v>-106.4543396226415</v>
      </c>
      <c r="BE89" s="27">
        <v>-123.07172101449275</v>
      </c>
      <c r="BF89" s="2"/>
      <c r="BG89" s="2"/>
      <c r="BH89" s="58">
        <v>-16.617381391851254</v>
      </c>
      <c r="BI89" s="59">
        <v>-0.1560986752701338</v>
      </c>
      <c r="BJ89" s="2"/>
      <c r="BK89" s="2"/>
    </row>
    <row r="90" spans="1:63" x14ac:dyDescent="0.3">
      <c r="A90" s="1"/>
      <c r="B90" s="2"/>
      <c r="C90" s="2"/>
      <c r="D90" s="2"/>
      <c r="E90" s="2" t="s">
        <v>149</v>
      </c>
      <c r="F90" s="2"/>
      <c r="G90" s="2"/>
      <c r="H90" s="2"/>
      <c r="I90" s="2"/>
      <c r="J90" s="10">
        <v>-3.3420999999999999E-2</v>
      </c>
      <c r="K90" s="10">
        <v>-8.2190000000000006E-3</v>
      </c>
      <c r="L90" s="10">
        <v>1.3179E-2</v>
      </c>
      <c r="M90" s="10">
        <v>-3.4382000000000003E-2</v>
      </c>
      <c r="N90" s="10">
        <v>-2.4282000000000001E-2</v>
      </c>
      <c r="O90" s="10">
        <v>-2.9158E-2</v>
      </c>
      <c r="P90" s="10">
        <v>-2.9839999999999998E-2</v>
      </c>
      <c r="Q90" s="10">
        <v>-1.3804E-2</v>
      </c>
      <c r="R90" s="10">
        <v>-4.4352999999999997E-2</v>
      </c>
      <c r="S90" s="10">
        <v>-3.7137999999999997E-2</v>
      </c>
      <c r="T90" s="10">
        <v>-0.16752800000000001</v>
      </c>
      <c r="U90" s="10">
        <v>-0.17293339430999999</v>
      </c>
      <c r="V90" s="10">
        <v>-7.9755999999999994E-2</v>
      </c>
      <c r="W90" s="10">
        <v>-0.10900600000000001</v>
      </c>
      <c r="X90" s="10">
        <v>-4.1437000000000002E-2</v>
      </c>
      <c r="Y90" s="10">
        <v>-3.5999999999999997E-2</v>
      </c>
      <c r="Z90" s="10">
        <v>-2.898094E-2</v>
      </c>
      <c r="AA90" s="10">
        <v>-6.0000000000000002E-6</v>
      </c>
      <c r="AB90" s="10">
        <v>-1.066E-5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2"/>
      <c r="AO90" s="2"/>
      <c r="AP90" s="54">
        <v>0</v>
      </c>
      <c r="AQ90" s="55">
        <v>0</v>
      </c>
      <c r="AR90" s="2"/>
      <c r="AS90" s="2"/>
      <c r="AT90" s="55">
        <v>0</v>
      </c>
      <c r="AU90" s="55">
        <v>0</v>
      </c>
      <c r="AV90" s="55">
        <v>0</v>
      </c>
      <c r="AW90" s="2"/>
      <c r="AX90" s="2"/>
      <c r="AY90" s="56">
        <v>0</v>
      </c>
      <c r="AZ90" s="57">
        <v>0</v>
      </c>
      <c r="BA90" s="2"/>
      <c r="BB90" s="2"/>
      <c r="BC90" s="27">
        <v>0</v>
      </c>
      <c r="BD90" s="27">
        <v>0</v>
      </c>
      <c r="BE90" s="27">
        <v>0</v>
      </c>
      <c r="BF90" s="2"/>
      <c r="BG90" s="2"/>
      <c r="BH90" s="58">
        <v>0</v>
      </c>
      <c r="BI90" s="59">
        <v>0</v>
      </c>
      <c r="BJ90" s="2"/>
      <c r="BK90" s="2"/>
    </row>
    <row r="91" spans="1:63" x14ac:dyDescent="0.3">
      <c r="A91" s="1"/>
      <c r="B91" s="2"/>
      <c r="C91" s="2"/>
      <c r="D91" s="2"/>
      <c r="E91" s="2" t="s">
        <v>150</v>
      </c>
      <c r="F91" s="2"/>
      <c r="G91" s="2"/>
      <c r="H91" s="2"/>
      <c r="I91" s="2"/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2"/>
      <c r="AO91" s="2"/>
      <c r="AP91" s="54">
        <v>0</v>
      </c>
      <c r="AQ91" s="55">
        <v>0</v>
      </c>
      <c r="AR91" s="2"/>
      <c r="AS91" s="2"/>
      <c r="AT91" s="55">
        <v>0</v>
      </c>
      <c r="AU91" s="55">
        <v>0</v>
      </c>
      <c r="AV91" s="55">
        <v>0</v>
      </c>
      <c r="AW91" s="2"/>
      <c r="AX91" s="2"/>
      <c r="AY91" s="56">
        <v>0</v>
      </c>
      <c r="AZ91" s="57">
        <v>0</v>
      </c>
      <c r="BA91" s="2"/>
      <c r="BB91" s="2"/>
      <c r="BC91" s="27">
        <v>0</v>
      </c>
      <c r="BD91" s="27">
        <v>0</v>
      </c>
      <c r="BE91" s="27">
        <v>0</v>
      </c>
      <c r="BF91" s="2"/>
      <c r="BG91" s="2"/>
      <c r="BH91" s="58">
        <v>0</v>
      </c>
      <c r="BI91" s="59">
        <v>0</v>
      </c>
      <c r="BJ91" s="2"/>
      <c r="BK91" s="2"/>
    </row>
    <row r="92" spans="1:63" x14ac:dyDescent="0.3">
      <c r="A92" s="1"/>
      <c r="B92" s="2"/>
      <c r="C92" s="2"/>
      <c r="D92" s="2"/>
      <c r="E92" s="2" t="s">
        <v>151</v>
      </c>
      <c r="F92" s="2"/>
      <c r="G92" s="2"/>
      <c r="H92" s="2"/>
      <c r="I92" s="2"/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2"/>
      <c r="AO92" s="2"/>
      <c r="AP92" s="54">
        <v>0</v>
      </c>
      <c r="AQ92" s="55">
        <v>0</v>
      </c>
      <c r="AR92" s="2"/>
      <c r="AS92" s="2"/>
      <c r="AT92" s="55">
        <v>0</v>
      </c>
      <c r="AU92" s="55">
        <v>0</v>
      </c>
      <c r="AV92" s="55">
        <v>0</v>
      </c>
      <c r="AW92" s="2"/>
      <c r="AX92" s="2"/>
      <c r="AY92" s="56">
        <v>0</v>
      </c>
      <c r="AZ92" s="57">
        <v>0</v>
      </c>
      <c r="BA92" s="2"/>
      <c r="BB92" s="2"/>
      <c r="BC92" s="27">
        <v>0</v>
      </c>
      <c r="BD92" s="27">
        <v>0</v>
      </c>
      <c r="BE92" s="27">
        <v>0</v>
      </c>
      <c r="BF92" s="2"/>
      <c r="BG92" s="2"/>
      <c r="BH92" s="58">
        <v>0</v>
      </c>
      <c r="BI92" s="59">
        <v>0</v>
      </c>
      <c r="BJ92" s="2"/>
      <c r="BK92" s="2"/>
    </row>
    <row r="93" spans="1:63" x14ac:dyDescent="0.3">
      <c r="A93" s="1"/>
      <c r="B93" s="2"/>
      <c r="C93" s="2"/>
      <c r="D93" s="2"/>
      <c r="E93" s="2" t="s">
        <v>152</v>
      </c>
      <c r="F93" s="2"/>
      <c r="G93" s="2"/>
      <c r="H93" s="2"/>
      <c r="I93" s="2"/>
      <c r="J93" s="10">
        <v>9.4148999999999997E-2</v>
      </c>
      <c r="K93" s="10">
        <v>8.3779999999999993E-2</v>
      </c>
      <c r="L93" s="10">
        <v>7.8478000000000006E-2</v>
      </c>
      <c r="M93" s="10">
        <v>0.27185300000000001</v>
      </c>
      <c r="N93" s="10">
        <v>0.24492900000000001</v>
      </c>
      <c r="O93" s="10">
        <v>0.233324</v>
      </c>
      <c r="P93" s="10">
        <v>0.12438100000000001</v>
      </c>
      <c r="Q93" s="10">
        <v>8.1380999999999995E-2</v>
      </c>
      <c r="R93" s="10">
        <v>0.201153</v>
      </c>
      <c r="S93" s="10">
        <v>0.15045700000000001</v>
      </c>
      <c r="T93" s="10">
        <v>0.334841</v>
      </c>
      <c r="U93" s="10">
        <v>0.38292737101000002</v>
      </c>
      <c r="V93" s="10">
        <v>0.22720599999999999</v>
      </c>
      <c r="W93" s="10">
        <v>-4.4632999999999999E-2</v>
      </c>
      <c r="X93" s="10">
        <v>-7.7053999999999997E-2</v>
      </c>
      <c r="Y93" s="10">
        <v>-0.37794</v>
      </c>
      <c r="Z93" s="10">
        <v>-0.29418295999999999</v>
      </c>
      <c r="AA93" s="10">
        <v>-0.19378400000000001</v>
      </c>
      <c r="AB93" s="10">
        <v>-0.19807093000000001</v>
      </c>
      <c r="AC93" s="10">
        <v>-0.19772999999999999</v>
      </c>
      <c r="AD93" s="10">
        <v>-0.19093860000000001</v>
      </c>
      <c r="AE93" s="10">
        <v>-0.19370054</v>
      </c>
      <c r="AF93" s="10">
        <v>-0.11380672999999999</v>
      </c>
      <c r="AG93" s="10">
        <v>-0.10822378000000001</v>
      </c>
      <c r="AH93" s="10">
        <v>-0.1208008</v>
      </c>
      <c r="AI93" s="10">
        <v>-0.1147324</v>
      </c>
      <c r="AJ93" s="10">
        <v>-0.1182845</v>
      </c>
      <c r="AK93" s="10">
        <v>-0.11840671999999999</v>
      </c>
      <c r="AL93" s="10">
        <v>-0.11848367999999999</v>
      </c>
      <c r="AM93" s="10">
        <v>-0.13587118000000001</v>
      </c>
      <c r="AN93" s="2"/>
      <c r="AO93" s="2"/>
      <c r="AP93" s="54">
        <v>-1.7387500000000014E-2</v>
      </c>
      <c r="AQ93" s="55">
        <v>-0.14675016846201955</v>
      </c>
      <c r="AR93" s="2"/>
      <c r="AS93" s="2"/>
      <c r="AT93" s="55">
        <v>-9.6316097092307238E-3</v>
      </c>
      <c r="AU93" s="55">
        <v>-9.0851980953302013E-3</v>
      </c>
      <c r="AV93" s="55">
        <v>-1.0883573786306725E-2</v>
      </c>
      <c r="AW93" s="2"/>
      <c r="AX93" s="2"/>
      <c r="AY93" s="56">
        <v>-1.7983756909765239E-3</v>
      </c>
      <c r="AZ93" s="57">
        <v>-0.1979456773651298</v>
      </c>
      <c r="BA93" s="2"/>
      <c r="BB93" s="2"/>
      <c r="BC93" s="27">
        <v>-108.1339908675799</v>
      </c>
      <c r="BD93" s="27">
        <v>-106.4543396226415</v>
      </c>
      <c r="BE93" s="27">
        <v>-123.07172101449275</v>
      </c>
      <c r="BF93" s="2"/>
      <c r="BG93" s="2"/>
      <c r="BH93" s="58">
        <v>-16.617381391851254</v>
      </c>
      <c r="BI93" s="59">
        <v>-0.1560986752701338</v>
      </c>
      <c r="BJ93" s="2"/>
      <c r="BK93" s="2"/>
    </row>
    <row r="94" spans="1:63" x14ac:dyDescent="0.3">
      <c r="A94" s="1"/>
      <c r="B94" s="2"/>
      <c r="C94" s="145" t="s">
        <v>22</v>
      </c>
      <c r="D94" s="146" t="s">
        <v>80</v>
      </c>
      <c r="E94" s="146"/>
      <c r="F94" s="146"/>
      <c r="G94" s="146"/>
      <c r="H94" s="146"/>
      <c r="I94" s="146"/>
      <c r="J94" s="150">
        <v>-0.28475999999999918</v>
      </c>
      <c r="K94" s="150">
        <v>-0.39969400000000083</v>
      </c>
      <c r="L94" s="150">
        <v>-0.1016930000000001</v>
      </c>
      <c r="M94" s="150">
        <v>-3.2504000000000061E-2</v>
      </c>
      <c r="N94" s="150">
        <v>2.3705000000001558E-2</v>
      </c>
      <c r="O94" s="150">
        <v>0.16518900000000039</v>
      </c>
      <c r="P94" s="150">
        <v>0.26174300000000028</v>
      </c>
      <c r="Q94" s="150">
        <v>0.33529099999999956</v>
      </c>
      <c r="R94" s="150">
        <v>0.33187099999999892</v>
      </c>
      <c r="S94" s="150">
        <v>0.30648000000000092</v>
      </c>
      <c r="T94" s="150">
        <v>0.67308000000000145</v>
      </c>
      <c r="U94" s="150">
        <v>0.8151908613700003</v>
      </c>
      <c r="V94" s="150">
        <v>0.21375109000000006</v>
      </c>
      <c r="W94" s="150">
        <v>0.16731299999999991</v>
      </c>
      <c r="X94" s="150">
        <v>0.6734360000000017</v>
      </c>
      <c r="Y94" s="150">
        <v>0.16373919999999909</v>
      </c>
      <c r="Z94" s="150">
        <v>1.5120011800000666E-2</v>
      </c>
      <c r="AA94" s="150">
        <v>-0.38585100000000228</v>
      </c>
      <c r="AB94" s="150">
        <v>0.40231126999999978</v>
      </c>
      <c r="AC94" s="150">
        <v>0.97091000000000083</v>
      </c>
      <c r="AD94" s="150">
        <v>0.83342959999999877</v>
      </c>
      <c r="AE94" s="150">
        <v>0.95115554999999974</v>
      </c>
      <c r="AF94" s="150">
        <v>1.0356243249999992</v>
      </c>
      <c r="AG94" s="150">
        <v>1.02500488</v>
      </c>
      <c r="AH94" s="150">
        <v>0.57199790000000039</v>
      </c>
      <c r="AI94" s="150">
        <v>0.74443260000000155</v>
      </c>
      <c r="AJ94" s="150">
        <v>0.60929159999999982</v>
      </c>
      <c r="AK94" s="150">
        <v>0.473091884899001</v>
      </c>
      <c r="AL94" s="150">
        <v>0.78356458999999923</v>
      </c>
      <c r="AM94" s="150">
        <v>0.66580083746000207</v>
      </c>
      <c r="AN94" s="2"/>
      <c r="AO94" s="2"/>
      <c r="AP94" s="151">
        <v>-0.11776375253999716</v>
      </c>
      <c r="AQ94" s="152">
        <v>-0.15029233587494972</v>
      </c>
      <c r="AR94" s="2"/>
      <c r="AS94" s="2"/>
      <c r="AT94" s="153">
        <v>3.8482920495994506E-2</v>
      </c>
      <c r="AU94" s="154">
        <v>6.0082869814949903E-2</v>
      </c>
      <c r="AV94" s="152">
        <v>5.333207926420263E-2</v>
      </c>
      <c r="AW94" s="2"/>
      <c r="AX94" s="2"/>
      <c r="AY94" s="155">
        <v>-6.7507905507472737E-3</v>
      </c>
      <c r="AZ94" s="156">
        <v>-0.1123579910803051</v>
      </c>
      <c r="BA94" s="2"/>
      <c r="BB94" s="2"/>
      <c r="BC94" s="157">
        <v>432.04738346940729</v>
      </c>
      <c r="BD94" s="158">
        <v>704.01131176999024</v>
      </c>
      <c r="BE94" s="159">
        <v>603.08046871377007</v>
      </c>
      <c r="BF94" s="2"/>
      <c r="BG94" s="2"/>
      <c r="BH94" s="160">
        <v>-100.93084305622017</v>
      </c>
      <c r="BI94" s="161">
        <v>-0.14336537122175616</v>
      </c>
      <c r="BJ94" s="2"/>
      <c r="BK94" s="2"/>
    </row>
    <row r="95" spans="1:63" x14ac:dyDescent="0.3">
      <c r="A95" s="1"/>
      <c r="B95" s="2"/>
      <c r="C95" s="147"/>
      <c r="D95" s="148" t="s">
        <v>81</v>
      </c>
      <c r="E95" s="149"/>
      <c r="F95" s="149"/>
      <c r="G95" s="149"/>
      <c r="H95" s="149"/>
      <c r="I95" s="149"/>
      <c r="J95" s="687">
        <v>-4.2049144161996878E-2</v>
      </c>
      <c r="K95" s="687">
        <v>-7.9642085446460856E-2</v>
      </c>
      <c r="L95" s="687">
        <v>-1.2799475802102217E-2</v>
      </c>
      <c r="M95" s="687">
        <v>-4.7370281881158735E-3</v>
      </c>
      <c r="N95" s="687">
        <v>4.7661720611239305E-3</v>
      </c>
      <c r="O95" s="687">
        <v>2.8725104700588727E-2</v>
      </c>
      <c r="P95" s="687">
        <v>4.0073108778090435E-2</v>
      </c>
      <c r="Q95" s="687">
        <v>4.5675766101105617E-2</v>
      </c>
      <c r="R95" s="687">
        <v>5.037531293787189E-2</v>
      </c>
      <c r="S95" s="687">
        <v>5.1551784750104857E-2</v>
      </c>
      <c r="T95" s="687">
        <v>8.573777117716469E-2</v>
      </c>
      <c r="U95" s="687">
        <v>0.10729861020167218</v>
      </c>
      <c r="V95" s="687">
        <v>3.0848733447664298E-2</v>
      </c>
      <c r="W95" s="687">
        <v>2.3423158061553168E-2</v>
      </c>
      <c r="X95" s="687">
        <v>7.6590614682457273E-2</v>
      </c>
      <c r="Y95" s="687">
        <v>1.8101165825132541E-2</v>
      </c>
      <c r="Z95" s="687">
        <v>1.408645706922091E-3</v>
      </c>
      <c r="AA95" s="687">
        <v>-3.7333187555120592E-2</v>
      </c>
      <c r="AB95" s="687">
        <v>3.327374618670019E-2</v>
      </c>
      <c r="AC95" s="687">
        <v>7.314963613911929E-2</v>
      </c>
      <c r="AD95" s="687">
        <v>6.5915340201830513E-2</v>
      </c>
      <c r="AE95" s="687">
        <v>6.6016243757421114E-2</v>
      </c>
      <c r="AF95" s="687">
        <v>7.5774820067489965E-2</v>
      </c>
      <c r="AG95" s="687">
        <v>6.989084567195393E-2</v>
      </c>
      <c r="AH95" s="687">
        <v>3.6561980957389363E-2</v>
      </c>
      <c r="AI95" s="687">
        <v>4.9940612250594846E-2</v>
      </c>
      <c r="AJ95" s="687">
        <v>4.5825390055935264E-2</v>
      </c>
      <c r="AK95" s="687">
        <v>3.8482920495994506E-2</v>
      </c>
      <c r="AL95" s="687">
        <v>6.0082869814949903E-2</v>
      </c>
      <c r="AM95" s="687">
        <v>5.333207926420263E-2</v>
      </c>
      <c r="AN95" s="2"/>
      <c r="AO95" s="2"/>
      <c r="AP95" s="162"/>
      <c r="AQ95" s="163"/>
      <c r="AR95" s="2"/>
      <c r="AS95" s="2"/>
      <c r="AT95" s="164"/>
      <c r="AU95" s="165"/>
      <c r="AV95" s="163"/>
      <c r="AW95" s="2"/>
      <c r="AX95" s="2"/>
      <c r="AY95" s="166"/>
      <c r="AZ95" s="167"/>
      <c r="BA95" s="2"/>
      <c r="BB95" s="2"/>
      <c r="BC95" s="168"/>
      <c r="BD95" s="169"/>
      <c r="BE95" s="170"/>
      <c r="BF95" s="2"/>
      <c r="BG95" s="2"/>
      <c r="BH95" s="171"/>
      <c r="BI95" s="172"/>
      <c r="BJ95" s="2"/>
      <c r="BK95" s="2"/>
    </row>
    <row r="96" spans="1:63" x14ac:dyDescent="0.3">
      <c r="A96" s="1"/>
      <c r="B96" s="2"/>
      <c r="C96" s="2" t="s">
        <v>38</v>
      </c>
      <c r="D96" s="2" t="s">
        <v>82</v>
      </c>
      <c r="E96" s="2"/>
      <c r="F96" s="2"/>
      <c r="G96" s="2"/>
      <c r="H96" s="2"/>
      <c r="I96" s="2"/>
      <c r="J96" s="10">
        <v>-4.0433999999999998E-2</v>
      </c>
      <c r="K96" s="10">
        <v>-2.5994E-2</v>
      </c>
      <c r="L96" s="10">
        <v>-2.9729999999999999E-2</v>
      </c>
      <c r="M96" s="10">
        <v>-3.5228000000000002E-2</v>
      </c>
      <c r="N96" s="10">
        <v>-5.0160000000000003E-2</v>
      </c>
      <c r="O96" s="10">
        <v>-3.5317000000000001E-2</v>
      </c>
      <c r="P96" s="10">
        <v>-3.1274000000000003E-2</v>
      </c>
      <c r="Q96" s="10">
        <v>-2.0657999999999999E-2</v>
      </c>
      <c r="R96" s="10">
        <v>-2.7439999999999999E-2</v>
      </c>
      <c r="S96" s="10">
        <v>-4.9920000000000006E-2</v>
      </c>
      <c r="T96" s="10">
        <v>-4.5620999999999995E-2</v>
      </c>
      <c r="U96" s="10">
        <v>-4.8840300000000003E-2</v>
      </c>
      <c r="V96" s="10">
        <v>-4.6484070000000002E-2</v>
      </c>
      <c r="W96" s="10">
        <v>-6.1005999999999998E-2</v>
      </c>
      <c r="X96" s="10">
        <v>-6.7012000000000002E-2</v>
      </c>
      <c r="Y96" s="10">
        <v>-6.4739999999999992E-2</v>
      </c>
      <c r="Z96" s="10">
        <v>-6.0065263699999996E-2</v>
      </c>
      <c r="AA96" s="10">
        <v>-5.7017999999999999E-2</v>
      </c>
      <c r="AB96" s="10">
        <v>-6.8824719999999992E-2</v>
      </c>
      <c r="AC96" s="10">
        <v>-8.3109999999999989E-2</v>
      </c>
      <c r="AD96" s="10">
        <v>-8.2420799999999989E-2</v>
      </c>
      <c r="AE96" s="10">
        <v>-0.10317881999999999</v>
      </c>
      <c r="AF96" s="10">
        <v>-0.10335912</v>
      </c>
      <c r="AG96" s="10">
        <v>-0.11019884000000001</v>
      </c>
      <c r="AH96" s="10">
        <v>-0.11039390000000002</v>
      </c>
      <c r="AI96" s="10">
        <v>-0.12175660000000001</v>
      </c>
      <c r="AJ96" s="10">
        <v>-0.1107969</v>
      </c>
      <c r="AK96" s="10">
        <v>-0.12356078</v>
      </c>
      <c r="AL96" s="10">
        <v>-0.13644698</v>
      </c>
      <c r="AM96" s="10">
        <v>-0.1191893</v>
      </c>
      <c r="AN96" s="2"/>
      <c r="AO96" s="2"/>
      <c r="AP96" s="54">
        <v>1.7257679999999997E-2</v>
      </c>
      <c r="AQ96" s="55">
        <v>0.12647901771076206</v>
      </c>
      <c r="AR96" s="2"/>
      <c r="AS96" s="2"/>
      <c r="AT96" s="55">
        <v>-1.0050858670252174E-2</v>
      </c>
      <c r="AU96" s="55">
        <v>-1.0462604156197361E-2</v>
      </c>
      <c r="AV96" s="55">
        <v>-9.5473193144289172E-3</v>
      </c>
      <c r="AW96" s="2"/>
      <c r="AX96" s="2"/>
      <c r="AY96" s="56">
        <v>9.1528484176844373E-4</v>
      </c>
      <c r="AZ96" s="57">
        <v>8.7481551256652385E-2</v>
      </c>
      <c r="BA96" s="2"/>
      <c r="BB96" s="2"/>
      <c r="BC96" s="27">
        <v>-112.84089497716894</v>
      </c>
      <c r="BD96" s="27">
        <v>-122.59387241689127</v>
      </c>
      <c r="BE96" s="27">
        <v>-107.96132246376811</v>
      </c>
      <c r="BF96" s="2"/>
      <c r="BG96" s="2"/>
      <c r="BH96" s="58">
        <v>14.63254995312316</v>
      </c>
      <c r="BI96" s="59">
        <v>0.11935792274644759</v>
      </c>
      <c r="BJ96" s="2"/>
      <c r="BK96" s="2"/>
    </row>
    <row r="97" spans="1:63" x14ac:dyDescent="0.3">
      <c r="A97" s="1"/>
      <c r="B97" s="2"/>
      <c r="C97" s="2" t="s">
        <v>38</v>
      </c>
      <c r="D97" s="2" t="s">
        <v>83</v>
      </c>
      <c r="E97" s="2"/>
      <c r="F97" s="2"/>
      <c r="G97" s="2"/>
      <c r="H97" s="2"/>
      <c r="I97" s="2"/>
      <c r="J97" s="10">
        <v>-0.11194</v>
      </c>
      <c r="K97" s="10">
        <v>-0.11456399999999999</v>
      </c>
      <c r="L97" s="10">
        <v>-9.4578000000000009E-2</v>
      </c>
      <c r="M97" s="10">
        <v>-0.147977</v>
      </c>
      <c r="N97" s="10">
        <v>-0.137348</v>
      </c>
      <c r="O97" s="10">
        <v>-0.101358</v>
      </c>
      <c r="P97" s="10">
        <v>-0.100591</v>
      </c>
      <c r="Q97" s="10">
        <v>-7.2233999999999993E-2</v>
      </c>
      <c r="R97" s="10">
        <v>-9.1194999999999998E-2</v>
      </c>
      <c r="S97" s="10">
        <v>-8.5845000000000005E-2</v>
      </c>
      <c r="T97" s="10">
        <v>-0.12375299999999999</v>
      </c>
      <c r="U97" s="10">
        <v>-0.13225316600000001</v>
      </c>
      <c r="V97" s="10">
        <v>-0.12642687</v>
      </c>
      <c r="W97" s="10">
        <v>-0.16872199999999998</v>
      </c>
      <c r="X97" s="10">
        <v>-0.18853799999999998</v>
      </c>
      <c r="Y97" s="10">
        <v>-0.16216</v>
      </c>
      <c r="Z97" s="10">
        <v>-0.1483395481</v>
      </c>
      <c r="AA97" s="10">
        <v>-0.139043</v>
      </c>
      <c r="AB97" s="10">
        <v>-0.15746584999999999</v>
      </c>
      <c r="AC97" s="10">
        <v>-0.14727000000000001</v>
      </c>
      <c r="AD97" s="10">
        <v>-0.15159560000000002</v>
      </c>
      <c r="AE97" s="10">
        <v>-0.16384602000000001</v>
      </c>
      <c r="AF97" s="10">
        <v>-0.17387791999999999</v>
      </c>
      <c r="AG97" s="10">
        <v>-0.20004777000000001</v>
      </c>
      <c r="AH97" s="10">
        <v>-0.18657090000000001</v>
      </c>
      <c r="AI97" s="10">
        <v>-0.17633399999999999</v>
      </c>
      <c r="AJ97" s="10">
        <v>-0.17652960000000001</v>
      </c>
      <c r="AK97" s="10">
        <v>-0.23745825999999998</v>
      </c>
      <c r="AL97" s="10">
        <v>-0.21554883000000002</v>
      </c>
      <c r="AM97" s="10">
        <v>-0.21681075000000002</v>
      </c>
      <c r="AN97" s="2"/>
      <c r="AO97" s="2"/>
      <c r="AP97" s="54">
        <v>-1.2619199999999997E-3</v>
      </c>
      <c r="AQ97" s="55">
        <v>-5.8544507061346592E-3</v>
      </c>
      <c r="AR97" s="2"/>
      <c r="AS97" s="2"/>
      <c r="AT97" s="55">
        <v>-1.9315671294273109E-2</v>
      </c>
      <c r="AU97" s="55">
        <v>-1.6528046898667003E-2</v>
      </c>
      <c r="AV97" s="55">
        <v>-1.7367007449920587E-2</v>
      </c>
      <c r="AW97" s="2"/>
      <c r="AX97" s="2"/>
      <c r="AY97" s="56">
        <v>-8.3896055125358415E-4</v>
      </c>
      <c r="AZ97" s="57">
        <v>-5.0759811875972283E-2</v>
      </c>
      <c r="BA97" s="2"/>
      <c r="BB97" s="2"/>
      <c r="BC97" s="27">
        <v>-216.85685844748858</v>
      </c>
      <c r="BD97" s="27">
        <v>-193.6647169811321</v>
      </c>
      <c r="BE97" s="27">
        <v>-196.3865489130435</v>
      </c>
      <c r="BF97" s="2"/>
      <c r="BG97" s="2"/>
      <c r="BH97" s="58">
        <v>-2.7218319319113959</v>
      </c>
      <c r="BI97" s="59">
        <v>-1.4054351119499852E-2</v>
      </c>
      <c r="BJ97" s="2"/>
      <c r="BK97" s="2"/>
    </row>
    <row r="98" spans="1:63" x14ac:dyDescent="0.3">
      <c r="A98" s="1"/>
      <c r="B98" s="2"/>
      <c r="C98" s="2" t="s">
        <v>38</v>
      </c>
      <c r="D98" s="2" t="s">
        <v>84</v>
      </c>
      <c r="E98" s="2"/>
      <c r="F98" s="2"/>
      <c r="G98" s="2"/>
      <c r="H98" s="2"/>
      <c r="I98" s="60"/>
      <c r="J98" s="10">
        <v>-2.9515E-2</v>
      </c>
      <c r="K98" s="10">
        <v>-3.5250999999999998E-2</v>
      </c>
      <c r="L98" s="10">
        <v>-2.9701000000000002E-2</v>
      </c>
      <c r="M98" s="10">
        <v>-3.0728999999999999E-2</v>
      </c>
      <c r="N98" s="10">
        <v>-2.7012000000000001E-2</v>
      </c>
      <c r="O98" s="10">
        <v>-4.0721E-2</v>
      </c>
      <c r="P98" s="10">
        <v>-3.9513E-2</v>
      </c>
      <c r="Q98" s="10">
        <v>-2.341E-2</v>
      </c>
      <c r="R98" s="10">
        <v>-3.1692999999999999E-2</v>
      </c>
      <c r="S98" s="10">
        <v>-2.7799000000000001E-2</v>
      </c>
      <c r="T98" s="10">
        <v>-3.4019000000000001E-2</v>
      </c>
      <c r="U98" s="10">
        <v>-2.0906086000000001E-2</v>
      </c>
      <c r="V98" s="10">
        <v>-2.1295999999999999E-2</v>
      </c>
      <c r="W98" s="10">
        <v>-2.5621999999999999E-2</v>
      </c>
      <c r="X98" s="10">
        <v>-1.9288E-2</v>
      </c>
      <c r="Y98" s="10">
        <v>-1.857E-2</v>
      </c>
      <c r="Z98" s="10">
        <v>-1.7846000000000001E-2</v>
      </c>
      <c r="AA98" s="10">
        <v>-1.4661E-2</v>
      </c>
      <c r="AB98" s="10">
        <v>-1.7659689999999999E-2</v>
      </c>
      <c r="AC98" s="10">
        <v>-2.7380000000000002E-2</v>
      </c>
      <c r="AD98" s="10">
        <v>-3.0031700000000001E-2</v>
      </c>
      <c r="AE98" s="10">
        <v>-3.5423059999999999E-2</v>
      </c>
      <c r="AF98" s="10">
        <v>-3.4961480000000003E-2</v>
      </c>
      <c r="AG98" s="10">
        <v>-2.7323739999999999E-2</v>
      </c>
      <c r="AH98" s="10">
        <v>-2.7498500000000002E-2</v>
      </c>
      <c r="AI98" s="10">
        <v>-3.0787300000000004E-2</v>
      </c>
      <c r="AJ98" s="10">
        <v>-3.5902999999999997E-2</v>
      </c>
      <c r="AK98" s="10">
        <v>-2.5953999999999998E-2</v>
      </c>
      <c r="AL98" s="10">
        <v>-2.0965710000000002E-2</v>
      </c>
      <c r="AM98" s="10">
        <v>-2.1841230000000007E-2</v>
      </c>
      <c r="AN98" s="2"/>
      <c r="AO98" s="2"/>
      <c r="AP98" s="54">
        <v>-8.7552000000000463E-4</v>
      </c>
      <c r="AQ98" s="55">
        <v>-4.1759616058793358E-2</v>
      </c>
      <c r="AR98" s="2"/>
      <c r="AS98" s="2"/>
      <c r="AT98" s="55">
        <v>-2.1111875947021773E-3</v>
      </c>
      <c r="AU98" s="55">
        <v>-1.6076275530878632E-3</v>
      </c>
      <c r="AV98" s="55">
        <v>-1.7495295049965423E-3</v>
      </c>
      <c r="AW98" s="2"/>
      <c r="AX98" s="2"/>
      <c r="AY98" s="56">
        <v>-1.419019519086791E-4</v>
      </c>
      <c r="AZ98" s="57">
        <v>-8.8267927254742445E-2</v>
      </c>
      <c r="BA98" s="2"/>
      <c r="BB98" s="2"/>
      <c r="BC98" s="27">
        <v>-23.702283105022829</v>
      </c>
      <c r="BD98" s="27">
        <v>-18.837115902964964</v>
      </c>
      <c r="BE98" s="27">
        <v>-19.783722826086962</v>
      </c>
      <c r="BF98" s="2"/>
      <c r="BG98" s="2"/>
      <c r="BH98" s="58">
        <v>-0.94660692312199757</v>
      </c>
      <c r="BI98" s="59">
        <v>-5.0252221624489848E-2</v>
      </c>
      <c r="BJ98" s="2"/>
      <c r="BK98" s="2"/>
    </row>
    <row r="99" spans="1:63" x14ac:dyDescent="0.3">
      <c r="A99" s="1"/>
      <c r="B99" s="2"/>
      <c r="C99" s="2" t="s">
        <v>38</v>
      </c>
      <c r="D99" s="2" t="s">
        <v>85</v>
      </c>
      <c r="E99" s="2"/>
      <c r="F99" s="2"/>
      <c r="G99" s="2"/>
      <c r="H99" s="2"/>
      <c r="I99" s="2"/>
      <c r="J99" s="10">
        <v>-9.4969999999999985E-3</v>
      </c>
      <c r="K99" s="10">
        <v>-8.6950000000000013E-3</v>
      </c>
      <c r="L99" s="10">
        <v>-8.8880000000000001E-3</v>
      </c>
      <c r="M99" s="10">
        <v>-3.2245000000000003E-2</v>
      </c>
      <c r="N99" s="10">
        <v>-1.4055E-2</v>
      </c>
      <c r="O99" s="10">
        <v>-1.1051E-2</v>
      </c>
      <c r="P99" s="10">
        <v>-2.0348999999999999E-2</v>
      </c>
      <c r="Q99" s="10">
        <v>-9.214E-3</v>
      </c>
      <c r="R99" s="10">
        <v>-1.2962E-2</v>
      </c>
      <c r="S99" s="10">
        <v>-1.3368999999999999E-2</v>
      </c>
      <c r="T99" s="10">
        <v>-1.5262E-2</v>
      </c>
      <c r="U99" s="10">
        <v>-2.0692000000000002E-2</v>
      </c>
      <c r="V99" s="10">
        <v>-2.1537000000000001E-2</v>
      </c>
      <c r="W99" s="10">
        <v>-2.0233999999999999E-2</v>
      </c>
      <c r="X99" s="10">
        <v>-2.7619000000000001E-2</v>
      </c>
      <c r="Y99" s="10">
        <v>-2.4450000000000003E-2</v>
      </c>
      <c r="Z99" s="10">
        <v>-1.1399641800000001E-2</v>
      </c>
      <c r="AA99" s="10">
        <v>-1.0696000000000002E-2</v>
      </c>
      <c r="AB99" s="10">
        <v>-2.035884E-2</v>
      </c>
      <c r="AC99" s="10">
        <v>-2.4689999999999997E-2</v>
      </c>
      <c r="AD99" s="10">
        <v>-2.069E-2</v>
      </c>
      <c r="AE99" s="10">
        <v>-1.6563749999999999E-2</v>
      </c>
      <c r="AF99" s="10">
        <v>5.3734099999999986E-3</v>
      </c>
      <c r="AG99" s="10">
        <v>-7.6329099999999997E-3</v>
      </c>
      <c r="AH99" s="10">
        <v>-2.1957999999999999E-3</v>
      </c>
      <c r="AI99" s="10">
        <v>-2.03517E-2</v>
      </c>
      <c r="AJ99" s="10">
        <v>-2.7535799999999999E-2</v>
      </c>
      <c r="AK99" s="10">
        <v>-4.7900622604E-2</v>
      </c>
      <c r="AL99" s="10">
        <v>-4.602966E-2</v>
      </c>
      <c r="AM99" s="10">
        <v>-4.4236000000000004E-2</v>
      </c>
      <c r="AN99" s="2"/>
      <c r="AO99" s="2"/>
      <c r="AP99" s="54">
        <v>1.7936599999999955E-3</v>
      </c>
      <c r="AQ99" s="55">
        <v>3.8967483140218626E-2</v>
      </c>
      <c r="AR99" s="2"/>
      <c r="AS99" s="2"/>
      <c r="AT99" s="55">
        <v>-3.8964013339013457E-3</v>
      </c>
      <c r="AU99" s="55">
        <v>-3.5295036359496669E-3</v>
      </c>
      <c r="AV99" s="55">
        <v>-3.5433987546959135E-3</v>
      </c>
      <c r="AW99" s="2"/>
      <c r="AX99" s="2"/>
      <c r="AY99" s="56">
        <v>-1.3895118746246656E-5</v>
      </c>
      <c r="AZ99" s="57">
        <v>-3.9368478345561935E-3</v>
      </c>
      <c r="BA99" s="2"/>
      <c r="BB99" s="2"/>
      <c r="BC99" s="27">
        <v>-43.744860825570775</v>
      </c>
      <c r="BD99" s="27">
        <v>-41.356388140161727</v>
      </c>
      <c r="BE99" s="27">
        <v>-40.068840579710148</v>
      </c>
      <c r="BF99" s="2"/>
      <c r="BG99" s="2"/>
      <c r="BH99" s="58">
        <v>1.2875475604515785</v>
      </c>
      <c r="BI99" s="59">
        <v>3.1132978926687854E-2</v>
      </c>
      <c r="BJ99" s="2"/>
      <c r="BK99" s="2"/>
    </row>
    <row r="100" spans="1:63" x14ac:dyDescent="0.3">
      <c r="A100" s="1"/>
      <c r="B100" s="2"/>
      <c r="C100" s="122" t="s">
        <v>22</v>
      </c>
      <c r="D100" s="122" t="s">
        <v>86</v>
      </c>
      <c r="E100" s="122"/>
      <c r="F100" s="123"/>
      <c r="G100" s="122"/>
      <c r="H100" s="122"/>
      <c r="I100" s="122"/>
      <c r="J100" s="129">
        <v>-0.47614599999999918</v>
      </c>
      <c r="K100" s="129">
        <v>-0.58419800000000088</v>
      </c>
      <c r="L100" s="129">
        <v>-0.2645900000000001</v>
      </c>
      <c r="M100" s="129">
        <v>-0.27868300000000007</v>
      </c>
      <c r="N100" s="129">
        <v>-0.20486999999999847</v>
      </c>
      <c r="O100" s="129">
        <v>-2.3257999999999626E-2</v>
      </c>
      <c r="P100" s="129">
        <v>7.0016000000000272E-2</v>
      </c>
      <c r="Q100" s="129">
        <v>0.20977499999999955</v>
      </c>
      <c r="R100" s="129">
        <v>0.1685809999999989</v>
      </c>
      <c r="S100" s="129">
        <v>0.12954700000000091</v>
      </c>
      <c r="T100" s="129">
        <v>0.45442500000000141</v>
      </c>
      <c r="U100" s="129">
        <v>0.59249930937000028</v>
      </c>
      <c r="V100" s="129">
        <v>-1.9928499999999523E-3</v>
      </c>
      <c r="W100" s="129">
        <v>-0.10827100000000009</v>
      </c>
      <c r="X100" s="129">
        <v>0.37097900000000178</v>
      </c>
      <c r="Y100" s="129">
        <v>-0.10618080000000091</v>
      </c>
      <c r="Z100" s="129">
        <v>-0.22253044179999931</v>
      </c>
      <c r="AA100" s="129">
        <v>-0.60726900000000239</v>
      </c>
      <c r="AB100" s="129">
        <v>0.13800216999999979</v>
      </c>
      <c r="AC100" s="129">
        <v>0.68846000000000085</v>
      </c>
      <c r="AD100" s="129">
        <v>0.54869149999999878</v>
      </c>
      <c r="AE100" s="129">
        <v>0.63214389999999976</v>
      </c>
      <c r="AF100" s="129">
        <v>0.72879921499999922</v>
      </c>
      <c r="AG100" s="129">
        <v>0.67980161999999988</v>
      </c>
      <c r="AH100" s="129">
        <v>0.24533880000000036</v>
      </c>
      <c r="AI100" s="129">
        <v>0.39520300000000153</v>
      </c>
      <c r="AJ100" s="129">
        <v>0.25852629999999982</v>
      </c>
      <c r="AK100" s="129">
        <v>3.8218222295001041E-2</v>
      </c>
      <c r="AL100" s="129">
        <v>0.36457340999999921</v>
      </c>
      <c r="AM100" s="129">
        <v>0.26372355746000198</v>
      </c>
      <c r="AN100" s="2"/>
      <c r="AO100" s="2"/>
      <c r="AP100" s="130">
        <v>-0.10084985253999723</v>
      </c>
      <c r="AQ100" s="131">
        <v>-0.27662426763377351</v>
      </c>
      <c r="AR100" s="2"/>
      <c r="AS100" s="2"/>
      <c r="AT100" s="131">
        <v>3.1088016028657005E-3</v>
      </c>
      <c r="AU100" s="131">
        <v>2.7955087571048011E-2</v>
      </c>
      <c r="AV100" s="131">
        <v>2.1124824240160663E-2</v>
      </c>
      <c r="AW100" s="2"/>
      <c r="AX100" s="2"/>
      <c r="AY100" s="132">
        <v>-6.8302633308873484E-3</v>
      </c>
      <c r="AZ100" s="133">
        <v>-0.24432988498169417</v>
      </c>
      <c r="BA100" s="2"/>
      <c r="BB100" s="2"/>
      <c r="BC100" s="134">
        <v>34.902486114156204</v>
      </c>
      <c r="BD100" s="134">
        <v>327.55921832884025</v>
      </c>
      <c r="BE100" s="134">
        <v>238.88003393116119</v>
      </c>
      <c r="BF100" s="2"/>
      <c r="BG100" s="2"/>
      <c r="BH100" s="135">
        <v>-88.679184397679052</v>
      </c>
      <c r="BI100" s="136">
        <v>-0.2707271828590489</v>
      </c>
      <c r="BJ100" s="2"/>
      <c r="BK100" s="2"/>
    </row>
    <row r="101" spans="1:63" x14ac:dyDescent="0.3">
      <c r="A101" s="1"/>
      <c r="B101" s="2"/>
      <c r="C101" s="124"/>
      <c r="D101" s="125" t="s">
        <v>87</v>
      </c>
      <c r="E101" s="125"/>
      <c r="F101" s="126"/>
      <c r="G101" s="125"/>
      <c r="H101" s="125"/>
      <c r="I101" s="125"/>
      <c r="J101" s="685">
        <v>-7.0310197345688261E-2</v>
      </c>
      <c r="K101" s="685">
        <v>-0.11640591811148406</v>
      </c>
      <c r="L101" s="685">
        <v>-3.3302324668150446E-2</v>
      </c>
      <c r="M101" s="685">
        <v>-4.0614362126159667E-2</v>
      </c>
      <c r="N101" s="685">
        <v>-4.1191549047137239E-2</v>
      </c>
      <c r="O101" s="685">
        <v>-4.0443884588337014E-3</v>
      </c>
      <c r="P101" s="685">
        <v>1.0719517940142765E-2</v>
      </c>
      <c r="Q101" s="685">
        <v>2.857706837898847E-2</v>
      </c>
      <c r="R101" s="685">
        <v>2.5589221807206276E-2</v>
      </c>
      <c r="S101" s="685">
        <v>2.179058685402591E-2</v>
      </c>
      <c r="T101" s="685">
        <v>5.7885224144504518E-2</v>
      </c>
      <c r="U101" s="685">
        <v>7.7987076957670154E-2</v>
      </c>
      <c r="V101" s="685">
        <v>-2.8760975418266313E-4</v>
      </c>
      <c r="W101" s="685">
        <v>-1.515751164872082E-2</v>
      </c>
      <c r="X101" s="685">
        <v>4.21918484373918E-2</v>
      </c>
      <c r="Y101" s="685">
        <v>-1.1738155971479406E-2</v>
      </c>
      <c r="Z101" s="685">
        <v>-2.0731898602157933E-2</v>
      </c>
      <c r="AA101" s="685">
        <v>-5.8756586022611017E-2</v>
      </c>
      <c r="AB101" s="685">
        <v>1.1413672745965697E-2</v>
      </c>
      <c r="AC101" s="685">
        <v>5.1869481719560094E-2</v>
      </c>
      <c r="AD101" s="685">
        <v>4.3395611205016782E-2</v>
      </c>
      <c r="AE101" s="685">
        <v>4.3874806588855876E-2</v>
      </c>
      <c r="AF101" s="685">
        <v>5.3324963549840253E-2</v>
      </c>
      <c r="AG101" s="685">
        <v>4.6352862350239991E-2</v>
      </c>
      <c r="AH101" s="685">
        <v>1.568200256278697E-2</v>
      </c>
      <c r="AI101" s="685">
        <v>2.6512379741660791E-2</v>
      </c>
      <c r="AJ101" s="685">
        <v>1.9444004376915309E-2</v>
      </c>
      <c r="AK101" s="685">
        <v>3.1088016028657005E-3</v>
      </c>
      <c r="AL101" s="685">
        <v>2.7955087571048011E-2</v>
      </c>
      <c r="AM101" s="685">
        <v>2.1124824240160663E-2</v>
      </c>
      <c r="AN101" s="2"/>
      <c r="AO101" s="2"/>
      <c r="AP101" s="137"/>
      <c r="AQ101" s="138"/>
      <c r="AR101" s="2"/>
      <c r="AS101" s="2"/>
      <c r="AT101" s="138"/>
      <c r="AU101" s="138"/>
      <c r="AV101" s="138"/>
      <c r="AW101" s="2"/>
      <c r="AX101" s="2"/>
      <c r="AY101" s="139"/>
      <c r="AZ101" s="140"/>
      <c r="BA101" s="2"/>
      <c r="BB101" s="2"/>
      <c r="BC101" s="141"/>
      <c r="BD101" s="141"/>
      <c r="BE101" s="141"/>
      <c r="BF101" s="2"/>
      <c r="BG101" s="2"/>
      <c r="BH101" s="142"/>
      <c r="BI101" s="143"/>
      <c r="BJ101" s="2"/>
      <c r="BK101" s="2"/>
    </row>
    <row r="102" spans="1:63" x14ac:dyDescent="0.3">
      <c r="A102" s="1"/>
      <c r="B102" s="2"/>
      <c r="C102" s="2" t="s">
        <v>38</v>
      </c>
      <c r="D102" s="2" t="s">
        <v>88</v>
      </c>
      <c r="E102" s="2"/>
      <c r="F102" s="2"/>
      <c r="G102" s="2"/>
      <c r="H102" s="2"/>
      <c r="I102" s="2"/>
      <c r="J102" s="10">
        <v>-0.41159499999999993</v>
      </c>
      <c r="K102" s="10">
        <v>-0.41647399999999996</v>
      </c>
      <c r="L102" s="10">
        <v>-0.396034</v>
      </c>
      <c r="M102" s="10">
        <v>-0.45720000000000005</v>
      </c>
      <c r="N102" s="10">
        <v>-0.425404</v>
      </c>
      <c r="O102" s="10">
        <v>-0.44949500000000003</v>
      </c>
      <c r="P102" s="10">
        <v>-0.42461399999999994</v>
      </c>
      <c r="Q102" s="10">
        <v>-0.41707899999999998</v>
      </c>
      <c r="R102" s="10">
        <v>-0.41708800000000001</v>
      </c>
      <c r="S102" s="10">
        <v>-0.396783</v>
      </c>
      <c r="T102" s="10">
        <v>-0.50300099999999992</v>
      </c>
      <c r="U102" s="10">
        <v>-0.55711275827000006</v>
      </c>
      <c r="V102" s="10">
        <v>-0.29631753999999993</v>
      </c>
      <c r="W102" s="10">
        <v>-0.37479600000000002</v>
      </c>
      <c r="X102" s="10">
        <v>-0.420265</v>
      </c>
      <c r="Y102" s="10">
        <v>-0.43752470000000004</v>
      </c>
      <c r="Z102" s="10">
        <v>-0.41317475240000001</v>
      </c>
      <c r="AA102" s="10">
        <v>-0.369751</v>
      </c>
      <c r="AB102" s="10">
        <v>-0.40325024000000004</v>
      </c>
      <c r="AC102" s="10">
        <v>-0.50418000000000007</v>
      </c>
      <c r="AD102" s="10">
        <v>-0.53720620000000008</v>
      </c>
      <c r="AE102" s="10">
        <v>-0.49767817999999997</v>
      </c>
      <c r="AF102" s="10">
        <v>-0.57560773300000001</v>
      </c>
      <c r="AG102" s="10">
        <v>-0.59728194999999984</v>
      </c>
      <c r="AH102" s="10">
        <v>-0.54757879999999992</v>
      </c>
      <c r="AI102" s="10">
        <v>-0.52654239999999997</v>
      </c>
      <c r="AJ102" s="10">
        <v>-0.5002321999999999</v>
      </c>
      <c r="AK102" s="10">
        <v>-0.54906527771399993</v>
      </c>
      <c r="AL102" s="10">
        <v>-0.54737442000000014</v>
      </c>
      <c r="AM102" s="10">
        <v>-0.56498398563000007</v>
      </c>
      <c r="AN102" s="2"/>
      <c r="AO102" s="2"/>
      <c r="AP102" s="54">
        <v>-1.7609565629999935E-2</v>
      </c>
      <c r="AQ102" s="55">
        <v>-3.2170969242588887E-2</v>
      </c>
      <c r="AR102" s="2"/>
      <c r="AS102" s="2"/>
      <c r="AT102" s="55">
        <v>-4.4662857478288617E-2</v>
      </c>
      <c r="AU102" s="55">
        <v>-4.197206769756371E-2</v>
      </c>
      <c r="AV102" s="55">
        <v>-4.5256432568597432E-2</v>
      </c>
      <c r="AW102" s="2"/>
      <c r="AX102" s="2"/>
      <c r="AY102" s="56">
        <v>-3.2843648710337223E-3</v>
      </c>
      <c r="AZ102" s="57">
        <v>-7.8251204937048291E-2</v>
      </c>
      <c r="BA102" s="2"/>
      <c r="BB102" s="2"/>
      <c r="BC102" s="27">
        <v>-501.42947736438356</v>
      </c>
      <c r="BD102" s="27">
        <v>-491.80091644204867</v>
      </c>
      <c r="BE102" s="27">
        <v>-511.76085654891307</v>
      </c>
      <c r="BF102" s="2"/>
      <c r="BG102" s="2"/>
      <c r="BH102" s="58">
        <v>-19.959940106864394</v>
      </c>
      <c r="BI102" s="59">
        <v>-4.0585406491848969E-2</v>
      </c>
      <c r="BJ102" s="2"/>
      <c r="BK102" s="2"/>
    </row>
    <row r="103" spans="1:63" x14ac:dyDescent="0.3">
      <c r="A103" s="1"/>
      <c r="B103" s="2"/>
      <c r="C103" s="122" t="s">
        <v>22</v>
      </c>
      <c r="D103" s="122" t="s">
        <v>89</v>
      </c>
      <c r="E103" s="122"/>
      <c r="F103" s="123"/>
      <c r="G103" s="122"/>
      <c r="H103" s="122"/>
      <c r="I103" s="122"/>
      <c r="J103" s="129">
        <v>-0.88774099999999911</v>
      </c>
      <c r="K103" s="129">
        <v>-1.0006720000000009</v>
      </c>
      <c r="L103" s="129">
        <v>-0.6606240000000001</v>
      </c>
      <c r="M103" s="129">
        <v>-0.73588300000000006</v>
      </c>
      <c r="N103" s="129">
        <v>-0.63027399999999845</v>
      </c>
      <c r="O103" s="129">
        <v>-0.47275299999999965</v>
      </c>
      <c r="P103" s="129">
        <v>-0.35459799999999964</v>
      </c>
      <c r="Q103" s="129">
        <v>-0.20730400000000043</v>
      </c>
      <c r="R103" s="129">
        <v>-0.24850700000000112</v>
      </c>
      <c r="S103" s="129">
        <v>-0.26723599999999909</v>
      </c>
      <c r="T103" s="129">
        <v>-4.8575999999998509E-2</v>
      </c>
      <c r="U103" s="129">
        <v>3.5386551100000219E-2</v>
      </c>
      <c r="V103" s="129">
        <v>-0.29831038999999987</v>
      </c>
      <c r="W103" s="129">
        <v>-0.48306700000000014</v>
      </c>
      <c r="X103" s="129">
        <v>-4.928599999999822E-2</v>
      </c>
      <c r="Y103" s="129">
        <v>-0.54370550000000095</v>
      </c>
      <c r="Z103" s="129">
        <v>-0.63570519419999938</v>
      </c>
      <c r="AA103" s="129">
        <v>-0.97702000000000244</v>
      </c>
      <c r="AB103" s="129">
        <v>-0.26524807000000028</v>
      </c>
      <c r="AC103" s="129">
        <v>0.18428000000000078</v>
      </c>
      <c r="AD103" s="129">
        <v>1.1485299999998699E-2</v>
      </c>
      <c r="AE103" s="129">
        <v>0.13446571999999979</v>
      </c>
      <c r="AF103" s="129">
        <v>0.15319148199999921</v>
      </c>
      <c r="AG103" s="129">
        <v>8.2519670000000045E-2</v>
      </c>
      <c r="AH103" s="129">
        <v>-0.30223999999999956</v>
      </c>
      <c r="AI103" s="129">
        <v>-0.13133939999999844</v>
      </c>
      <c r="AJ103" s="129">
        <v>-0.24170590000000008</v>
      </c>
      <c r="AK103" s="129">
        <v>-0.51084705541899889</v>
      </c>
      <c r="AL103" s="129">
        <v>-0.18280101000000093</v>
      </c>
      <c r="AM103" s="129">
        <v>-0.3012604281699981</v>
      </c>
      <c r="AN103" s="2"/>
      <c r="AO103" s="2"/>
      <c r="AP103" s="130">
        <v>-0.11845941816999717</v>
      </c>
      <c r="AQ103" s="131">
        <v>-0.64802387125758532</v>
      </c>
      <c r="AR103" s="2"/>
      <c r="AS103" s="2"/>
      <c r="AT103" s="131">
        <v>-4.1554055875422914E-2</v>
      </c>
      <c r="AU103" s="131">
        <v>-1.4016980126515701E-2</v>
      </c>
      <c r="AV103" s="131">
        <v>-2.4131608328436766E-2</v>
      </c>
      <c r="AW103" s="2"/>
      <c r="AX103" s="2"/>
      <c r="AY103" s="132">
        <v>-1.0114628201921065E-2</v>
      </c>
      <c r="AZ103" s="133">
        <v>-0.72159824089265723</v>
      </c>
      <c r="BA103" s="2"/>
      <c r="BB103" s="2"/>
      <c r="BC103" s="134">
        <v>-466.5269912502273</v>
      </c>
      <c r="BD103" s="134">
        <v>-164.24169811320837</v>
      </c>
      <c r="BE103" s="134">
        <v>-272.8808226177519</v>
      </c>
      <c r="BF103" s="2"/>
      <c r="BG103" s="2"/>
      <c r="BH103" s="135">
        <v>-108.63912450454353</v>
      </c>
      <c r="BI103" s="136">
        <v>-0.66145884846892444</v>
      </c>
      <c r="BJ103" s="2"/>
      <c r="BK103" s="2"/>
    </row>
    <row r="104" spans="1:63" x14ac:dyDescent="0.3">
      <c r="A104" s="1"/>
      <c r="B104" s="2"/>
      <c r="C104" s="124"/>
      <c r="D104" s="125" t="s">
        <v>90</v>
      </c>
      <c r="E104" s="125"/>
      <c r="F104" s="126"/>
      <c r="G104" s="125"/>
      <c r="H104" s="125"/>
      <c r="I104" s="125"/>
      <c r="J104" s="685">
        <v>-0.13108845795587631</v>
      </c>
      <c r="K104" s="685">
        <v>-0.19939154685304453</v>
      </c>
      <c r="L104" s="685">
        <v>-8.3148701506376724E-2</v>
      </c>
      <c r="M104" s="685">
        <v>-0.10724521640891174</v>
      </c>
      <c r="N104" s="685">
        <v>-0.12672408055906431</v>
      </c>
      <c r="O104" s="685">
        <v>-8.2208133849816747E-2</v>
      </c>
      <c r="P104" s="685">
        <v>-5.4289299910573664E-2</v>
      </c>
      <c r="Q104" s="685">
        <v>-2.8240450879455849E-2</v>
      </c>
      <c r="R104" s="685">
        <v>-3.7721337182977203E-2</v>
      </c>
      <c r="S104" s="685">
        <v>-4.495070722226225E-2</v>
      </c>
      <c r="T104" s="685">
        <v>-6.187671558658429E-3</v>
      </c>
      <c r="U104" s="685">
        <v>4.6577162880351783E-3</v>
      </c>
      <c r="V104" s="685">
        <v>-4.305240130367885E-2</v>
      </c>
      <c r="W104" s="685">
        <v>-6.7627468847730382E-2</v>
      </c>
      <c r="X104" s="685">
        <v>-5.6053508206265236E-3</v>
      </c>
      <c r="Y104" s="685">
        <v>-6.0105969832127397E-2</v>
      </c>
      <c r="Z104" s="685">
        <v>-5.9225045887719735E-2</v>
      </c>
      <c r="AA104" s="685">
        <v>-9.4532010815324571E-2</v>
      </c>
      <c r="AB104" s="685">
        <v>-2.1937732337679972E-2</v>
      </c>
      <c r="AC104" s="685">
        <v>1.388389752677071E-2</v>
      </c>
      <c r="AD104" s="685">
        <v>9.0836401397310495E-4</v>
      </c>
      <c r="AE104" s="685">
        <v>9.3327760622719646E-3</v>
      </c>
      <c r="AF104" s="685">
        <v>1.1208752734175181E-2</v>
      </c>
      <c r="AG104" s="685">
        <v>5.6266751831177322E-3</v>
      </c>
      <c r="AH104" s="685">
        <v>-1.931911485087854E-2</v>
      </c>
      <c r="AI104" s="685">
        <v>-8.810965624860714E-3</v>
      </c>
      <c r="AJ104" s="685">
        <v>-1.8178926389795774E-2</v>
      </c>
      <c r="AK104" s="685">
        <v>-4.1554055875422914E-2</v>
      </c>
      <c r="AL104" s="685">
        <v>-1.4016980126515701E-2</v>
      </c>
      <c r="AM104" s="685">
        <v>-2.4131608328436766E-2</v>
      </c>
      <c r="AN104" s="2"/>
      <c r="AO104" s="2"/>
      <c r="AP104" s="137"/>
      <c r="AQ104" s="138"/>
      <c r="AR104" s="2"/>
      <c r="AS104" s="2"/>
      <c r="AT104" s="138"/>
      <c r="AU104" s="138"/>
      <c r="AV104" s="138"/>
      <c r="AW104" s="2"/>
      <c r="AX104" s="2"/>
      <c r="AY104" s="139"/>
      <c r="AZ104" s="140"/>
      <c r="BA104" s="2"/>
      <c r="BB104" s="2"/>
      <c r="BC104" s="141"/>
      <c r="BD104" s="141"/>
      <c r="BE104" s="141"/>
      <c r="BF104" s="2"/>
      <c r="BG104" s="2"/>
      <c r="BH104" s="142"/>
      <c r="BI104" s="143"/>
      <c r="BJ104" s="2"/>
      <c r="BK104" s="2"/>
    </row>
    <row r="105" spans="1:63" x14ac:dyDescent="0.3">
      <c r="A105" s="1"/>
      <c r="B105" s="2"/>
      <c r="C105" s="2" t="s">
        <v>38</v>
      </c>
      <c r="D105" s="2" t="s">
        <v>91</v>
      </c>
      <c r="E105" s="2"/>
      <c r="F105" s="2"/>
      <c r="G105" s="2"/>
      <c r="H105" s="2"/>
      <c r="I105" s="2"/>
      <c r="J105" s="10">
        <v>-0.13566900000000001</v>
      </c>
      <c r="K105" s="10">
        <v>-0.179313</v>
      </c>
      <c r="L105" s="10">
        <v>-0.19792599999999999</v>
      </c>
      <c r="M105" s="10">
        <v>-0.20624200000000001</v>
      </c>
      <c r="N105" s="10">
        <v>-0.21490300000000001</v>
      </c>
      <c r="O105" s="10">
        <v>-0.163997</v>
      </c>
      <c r="P105" s="10">
        <v>-0.17719299999999999</v>
      </c>
      <c r="Q105" s="10">
        <v>-0.216085</v>
      </c>
      <c r="R105" s="10">
        <v>-0.21387300000000001</v>
      </c>
      <c r="S105" s="10">
        <v>-0.16749999999999998</v>
      </c>
      <c r="T105" s="10">
        <v>-0.15416199999999999</v>
      </c>
      <c r="U105" s="10">
        <v>-0.16988863000000001</v>
      </c>
      <c r="V105" s="10">
        <v>-0.28210000000000002</v>
      </c>
      <c r="W105" s="10">
        <v>-0.26697799999999999</v>
      </c>
      <c r="X105" s="10">
        <v>-0.24173700000000001</v>
      </c>
      <c r="Y105" s="10">
        <v>-0.25717000000000001</v>
      </c>
      <c r="Z105" s="10">
        <v>-0.22741901069999998</v>
      </c>
      <c r="AA105" s="10">
        <v>-0.215008</v>
      </c>
      <c r="AB105" s="10">
        <v>-0.23330156999999999</v>
      </c>
      <c r="AC105" s="10">
        <v>-0.22414000000000001</v>
      </c>
      <c r="AD105" s="10">
        <v>-0.22956270000000001</v>
      </c>
      <c r="AE105" s="10">
        <v>-0.22864456</v>
      </c>
      <c r="AF105" s="10">
        <v>-0.24593308</v>
      </c>
      <c r="AG105" s="10">
        <v>-0.23253633999999998</v>
      </c>
      <c r="AH105" s="10">
        <v>-0.22232540000000001</v>
      </c>
      <c r="AI105" s="10">
        <v>-0.21109800000000001</v>
      </c>
      <c r="AJ105" s="10">
        <v>-0.21311920000000001</v>
      </c>
      <c r="AK105" s="10">
        <v>-0.14479993999999999</v>
      </c>
      <c r="AL105" s="10">
        <v>-0.19724711</v>
      </c>
      <c r="AM105" s="10">
        <v>-0.21025221999999999</v>
      </c>
      <c r="AN105" s="2"/>
      <c r="AO105" s="2"/>
      <c r="AP105" s="54">
        <v>-1.3005109999999986E-2</v>
      </c>
      <c r="AQ105" s="55">
        <v>-6.5933082619055797E-2</v>
      </c>
      <c r="AR105" s="2"/>
      <c r="AS105" s="2"/>
      <c r="AT105" s="55">
        <v>-1.1778524968853342E-2</v>
      </c>
      <c r="AU105" s="55">
        <v>-1.5124691164904626E-2</v>
      </c>
      <c r="AV105" s="55">
        <v>-1.6841655089068885E-2</v>
      </c>
      <c r="AW105" s="2"/>
      <c r="AX105" s="2"/>
      <c r="AY105" s="56">
        <v>-1.7169639241642592E-3</v>
      </c>
      <c r="AZ105" s="57">
        <v>-0.11352059393770016</v>
      </c>
      <c r="BA105" s="2"/>
      <c r="BB105" s="2"/>
      <c r="BC105" s="27">
        <v>-132.23738812785385</v>
      </c>
      <c r="BD105" s="27">
        <v>-177.22112309074575</v>
      </c>
      <c r="BE105" s="27">
        <v>-190.44585144927535</v>
      </c>
      <c r="BF105" s="2"/>
      <c r="BG105" s="2"/>
      <c r="BH105" s="58">
        <v>-13.224728358529603</v>
      </c>
      <c r="BI105" s="59">
        <v>-7.4622754488232787E-2</v>
      </c>
      <c r="BJ105" s="2"/>
      <c r="BK105" s="2"/>
    </row>
    <row r="106" spans="1:63" x14ac:dyDescent="0.3">
      <c r="A106" s="1"/>
      <c r="B106" s="2"/>
      <c r="C106" s="2" t="s">
        <v>17</v>
      </c>
      <c r="D106" s="2" t="s">
        <v>92</v>
      </c>
      <c r="E106" s="2"/>
      <c r="F106" s="2"/>
      <c r="G106" s="2"/>
      <c r="H106" s="2"/>
      <c r="I106" s="2"/>
      <c r="J106" s="10">
        <v>-6.0727999999999997E-2</v>
      </c>
      <c r="K106" s="10">
        <v>-7.5560999999999989E-2</v>
      </c>
      <c r="L106" s="10">
        <v>-9.1657000000000002E-2</v>
      </c>
      <c r="M106" s="10">
        <v>-0.23747100000000002</v>
      </c>
      <c r="N106" s="10">
        <v>-0.22064700000000001</v>
      </c>
      <c r="O106" s="10">
        <v>-0.20416600000000001</v>
      </c>
      <c r="P106" s="10">
        <v>-9.4541000000000014E-2</v>
      </c>
      <c r="Q106" s="10">
        <v>-6.7576999999999998E-2</v>
      </c>
      <c r="R106" s="10">
        <v>-0.15679999999999999</v>
      </c>
      <c r="S106" s="10">
        <v>-0.113319</v>
      </c>
      <c r="T106" s="10">
        <v>-0.16731299999999999</v>
      </c>
      <c r="U106" s="10">
        <v>-0.20999397670000003</v>
      </c>
      <c r="V106" s="10">
        <v>-0.14745</v>
      </c>
      <c r="W106" s="10">
        <v>0.153639</v>
      </c>
      <c r="X106" s="10">
        <v>0.118491</v>
      </c>
      <c r="Y106" s="10">
        <v>0.41393999999999997</v>
      </c>
      <c r="Z106" s="10">
        <v>0.3231639</v>
      </c>
      <c r="AA106" s="10">
        <v>0.19379000000000002</v>
      </c>
      <c r="AB106" s="10">
        <v>0.19808159</v>
      </c>
      <c r="AC106" s="10">
        <v>0.19772999999999999</v>
      </c>
      <c r="AD106" s="10">
        <v>0.19093860000000001</v>
      </c>
      <c r="AE106" s="10">
        <v>0.19370054</v>
      </c>
      <c r="AF106" s="10">
        <v>0.11380672999999999</v>
      </c>
      <c r="AG106" s="10">
        <v>0.10822378000000001</v>
      </c>
      <c r="AH106" s="10">
        <v>0.1208008</v>
      </c>
      <c r="AI106" s="10">
        <v>0.1147324</v>
      </c>
      <c r="AJ106" s="10">
        <v>0.1182845</v>
      </c>
      <c r="AK106" s="10">
        <v>0.11840671999999999</v>
      </c>
      <c r="AL106" s="10">
        <v>0.11848367999999999</v>
      </c>
      <c r="AM106" s="10">
        <v>0.13587118000000001</v>
      </c>
      <c r="AN106" s="2"/>
      <c r="AO106" s="2"/>
      <c r="AP106" s="54">
        <v>1.7387500000000014E-2</v>
      </c>
      <c r="AQ106" s="55">
        <v>0.14675016846201955</v>
      </c>
      <c r="AR106" s="2"/>
      <c r="AS106" s="2"/>
      <c r="AT106" s="55">
        <v>9.6316097092307238E-3</v>
      </c>
      <c r="AU106" s="55">
        <v>9.0851980953302013E-3</v>
      </c>
      <c r="AV106" s="55">
        <v>1.0883573786306725E-2</v>
      </c>
      <c r="AW106" s="2"/>
      <c r="AX106" s="2"/>
      <c r="AY106" s="56">
        <v>1.7983756909765239E-3</v>
      </c>
      <c r="AZ106" s="57">
        <v>0.1979456773651298</v>
      </c>
      <c r="BA106" s="2"/>
      <c r="BB106" s="2"/>
      <c r="BC106" s="27">
        <v>108.1339908675799</v>
      </c>
      <c r="BD106" s="27">
        <v>106.4543396226415</v>
      </c>
      <c r="BE106" s="27">
        <v>123.07172101449275</v>
      </c>
      <c r="BF106" s="2"/>
      <c r="BG106" s="2"/>
      <c r="BH106" s="58">
        <v>16.617381391851254</v>
      </c>
      <c r="BI106" s="59">
        <v>0.1560986752701338</v>
      </c>
      <c r="BJ106" s="2"/>
      <c r="BK106" s="2"/>
    </row>
    <row r="107" spans="1:63" x14ac:dyDescent="0.3">
      <c r="A107" s="1"/>
      <c r="B107" s="2"/>
      <c r="C107" s="2"/>
      <c r="D107" s="2"/>
      <c r="E107" s="2" t="s">
        <v>149</v>
      </c>
      <c r="F107" s="2"/>
      <c r="G107" s="2"/>
      <c r="H107" s="2"/>
      <c r="I107" s="2"/>
      <c r="J107" s="10">
        <v>3.3420999999999999E-2</v>
      </c>
      <c r="K107" s="10">
        <v>8.2190000000000006E-3</v>
      </c>
      <c r="L107" s="10">
        <v>-1.3179E-2</v>
      </c>
      <c r="M107" s="10">
        <v>3.4382000000000003E-2</v>
      </c>
      <c r="N107" s="10">
        <v>2.4282000000000001E-2</v>
      </c>
      <c r="O107" s="10">
        <v>2.9158E-2</v>
      </c>
      <c r="P107" s="10">
        <v>2.9839999999999998E-2</v>
      </c>
      <c r="Q107" s="10">
        <v>1.3804E-2</v>
      </c>
      <c r="R107" s="10">
        <v>4.4352999999999997E-2</v>
      </c>
      <c r="S107" s="10">
        <v>3.7137999999999997E-2</v>
      </c>
      <c r="T107" s="10">
        <v>0.16752800000000001</v>
      </c>
      <c r="U107" s="10">
        <v>0.17293339430999999</v>
      </c>
      <c r="V107" s="10">
        <v>7.9755999999999994E-2</v>
      </c>
      <c r="W107" s="10">
        <v>0.10900600000000001</v>
      </c>
      <c r="X107" s="10">
        <v>4.1437000000000002E-2</v>
      </c>
      <c r="Y107" s="10">
        <v>3.5999999999999997E-2</v>
      </c>
      <c r="Z107" s="10">
        <v>2.898094E-2</v>
      </c>
      <c r="AA107" s="10">
        <v>6.0000000000000002E-6</v>
      </c>
      <c r="AB107" s="10">
        <v>1.066E-5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2"/>
      <c r="AO107" s="2"/>
      <c r="AP107" s="54">
        <v>0</v>
      </c>
      <c r="AQ107" s="55">
        <v>0</v>
      </c>
      <c r="AR107" s="2"/>
      <c r="AS107" s="2"/>
      <c r="AT107" s="55">
        <v>0</v>
      </c>
      <c r="AU107" s="55">
        <v>0</v>
      </c>
      <c r="AV107" s="55">
        <v>0</v>
      </c>
      <c r="AW107" s="2"/>
      <c r="AX107" s="2"/>
      <c r="AY107" s="56">
        <v>0</v>
      </c>
      <c r="AZ107" s="57">
        <v>0</v>
      </c>
      <c r="BA107" s="2"/>
      <c r="BB107" s="2"/>
      <c r="BC107" s="27">
        <v>0</v>
      </c>
      <c r="BD107" s="27">
        <v>0</v>
      </c>
      <c r="BE107" s="27">
        <v>0</v>
      </c>
      <c r="BF107" s="2"/>
      <c r="BG107" s="2"/>
      <c r="BH107" s="58">
        <v>0</v>
      </c>
      <c r="BI107" s="59">
        <v>0</v>
      </c>
      <c r="BJ107" s="2"/>
      <c r="BK107" s="2"/>
    </row>
    <row r="108" spans="1:63" x14ac:dyDescent="0.3">
      <c r="A108" s="1"/>
      <c r="B108" s="2"/>
      <c r="C108" s="2"/>
      <c r="D108" s="2"/>
      <c r="E108" s="2" t="s">
        <v>150</v>
      </c>
      <c r="F108" s="2"/>
      <c r="G108" s="2"/>
      <c r="H108" s="2"/>
      <c r="I108" s="2"/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2"/>
      <c r="AO108" s="2"/>
      <c r="AP108" s="54">
        <v>0</v>
      </c>
      <c r="AQ108" s="55">
        <v>0</v>
      </c>
      <c r="AR108" s="2"/>
      <c r="AS108" s="2"/>
      <c r="AT108" s="55">
        <v>0</v>
      </c>
      <c r="AU108" s="55">
        <v>0</v>
      </c>
      <c r="AV108" s="55">
        <v>0</v>
      </c>
      <c r="AW108" s="2"/>
      <c r="AX108" s="2"/>
      <c r="AY108" s="56">
        <v>0</v>
      </c>
      <c r="AZ108" s="57">
        <v>0</v>
      </c>
      <c r="BA108" s="2"/>
      <c r="BB108" s="2"/>
      <c r="BC108" s="27">
        <v>0</v>
      </c>
      <c r="BD108" s="27">
        <v>0</v>
      </c>
      <c r="BE108" s="27">
        <v>0</v>
      </c>
      <c r="BF108" s="2"/>
      <c r="BG108" s="2"/>
      <c r="BH108" s="58">
        <v>0</v>
      </c>
      <c r="BI108" s="59">
        <v>0</v>
      </c>
      <c r="BJ108" s="2"/>
      <c r="BK108" s="2"/>
    </row>
    <row r="109" spans="1:63" x14ac:dyDescent="0.3">
      <c r="A109" s="1"/>
      <c r="B109" s="2"/>
      <c r="C109" s="2"/>
      <c r="D109" s="2"/>
      <c r="E109" s="2" t="s">
        <v>151</v>
      </c>
      <c r="F109" s="2"/>
      <c r="G109" s="2"/>
      <c r="H109" s="2"/>
      <c r="I109" s="2"/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2"/>
      <c r="AO109" s="2"/>
      <c r="AP109" s="54">
        <v>0</v>
      </c>
      <c r="AQ109" s="55">
        <v>0</v>
      </c>
      <c r="AR109" s="2"/>
      <c r="AS109" s="2"/>
      <c r="AT109" s="55">
        <v>0</v>
      </c>
      <c r="AU109" s="55">
        <v>0</v>
      </c>
      <c r="AV109" s="55">
        <v>0</v>
      </c>
      <c r="AW109" s="2"/>
      <c r="AX109" s="2"/>
      <c r="AY109" s="56">
        <v>0</v>
      </c>
      <c r="AZ109" s="57">
        <v>0</v>
      </c>
      <c r="BA109" s="2"/>
      <c r="BB109" s="2"/>
      <c r="BC109" s="27">
        <v>0</v>
      </c>
      <c r="BD109" s="27">
        <v>0</v>
      </c>
      <c r="BE109" s="27">
        <v>0</v>
      </c>
      <c r="BF109" s="2"/>
      <c r="BG109" s="2"/>
      <c r="BH109" s="58">
        <v>0</v>
      </c>
      <c r="BI109" s="59">
        <v>0</v>
      </c>
      <c r="BJ109" s="2"/>
      <c r="BK109" s="2"/>
    </row>
    <row r="110" spans="1:63" x14ac:dyDescent="0.3">
      <c r="A110" s="1"/>
      <c r="B110" s="2"/>
      <c r="C110" s="2"/>
      <c r="D110" s="2"/>
      <c r="E110" s="2" t="s">
        <v>152</v>
      </c>
      <c r="F110" s="2"/>
      <c r="G110" s="2"/>
      <c r="H110" s="2"/>
      <c r="I110" s="2"/>
      <c r="J110" s="10">
        <v>-9.4148999999999997E-2</v>
      </c>
      <c r="K110" s="10">
        <v>-8.3779999999999993E-2</v>
      </c>
      <c r="L110" s="10">
        <v>-7.8478000000000006E-2</v>
      </c>
      <c r="M110" s="10">
        <v>-0.27185300000000001</v>
      </c>
      <c r="N110" s="10">
        <v>-0.24492900000000001</v>
      </c>
      <c r="O110" s="10">
        <v>-0.233324</v>
      </c>
      <c r="P110" s="10">
        <v>-0.12438100000000001</v>
      </c>
      <c r="Q110" s="10">
        <v>-8.1380999999999995E-2</v>
      </c>
      <c r="R110" s="10">
        <v>-0.201153</v>
      </c>
      <c r="S110" s="10">
        <v>-0.15045700000000001</v>
      </c>
      <c r="T110" s="10">
        <v>-0.334841</v>
      </c>
      <c r="U110" s="10">
        <v>-0.38292737101000002</v>
      </c>
      <c r="V110" s="10">
        <v>-0.22720599999999999</v>
      </c>
      <c r="W110" s="10">
        <v>4.4632999999999999E-2</v>
      </c>
      <c r="X110" s="10">
        <v>7.7053999999999997E-2</v>
      </c>
      <c r="Y110" s="10">
        <v>0.37794</v>
      </c>
      <c r="Z110" s="10">
        <v>0.29418295999999999</v>
      </c>
      <c r="AA110" s="10">
        <v>0.19378400000000001</v>
      </c>
      <c r="AB110" s="10">
        <v>0.19807093000000001</v>
      </c>
      <c r="AC110" s="10">
        <v>0.19772999999999999</v>
      </c>
      <c r="AD110" s="10">
        <v>0.19093860000000001</v>
      </c>
      <c r="AE110" s="10">
        <v>0.19370054</v>
      </c>
      <c r="AF110" s="10">
        <v>0.11380672999999999</v>
      </c>
      <c r="AG110" s="10">
        <v>0.10822378000000001</v>
      </c>
      <c r="AH110" s="10">
        <v>0.1208008</v>
      </c>
      <c r="AI110" s="10">
        <v>0.1147324</v>
      </c>
      <c r="AJ110" s="10">
        <v>0.1182845</v>
      </c>
      <c r="AK110" s="10">
        <v>0.11840671999999999</v>
      </c>
      <c r="AL110" s="10">
        <v>0.11848367999999999</v>
      </c>
      <c r="AM110" s="10">
        <v>0.13587118000000001</v>
      </c>
      <c r="AN110" s="2"/>
      <c r="AO110" s="2"/>
      <c r="AP110" s="54">
        <v>1.7387500000000014E-2</v>
      </c>
      <c r="AQ110" s="55">
        <v>0.14675016846201955</v>
      </c>
      <c r="AR110" s="2"/>
      <c r="AS110" s="2"/>
      <c r="AT110" s="55">
        <v>9.6316097092307238E-3</v>
      </c>
      <c r="AU110" s="55">
        <v>9.0851980953302013E-3</v>
      </c>
      <c r="AV110" s="55">
        <v>1.0883573786306725E-2</v>
      </c>
      <c r="AW110" s="2"/>
      <c r="AX110" s="2"/>
      <c r="AY110" s="56">
        <v>1.7983756909765239E-3</v>
      </c>
      <c r="AZ110" s="57">
        <v>0.1979456773651298</v>
      </c>
      <c r="BA110" s="2"/>
      <c r="BB110" s="2"/>
      <c r="BC110" s="27">
        <v>108.1339908675799</v>
      </c>
      <c r="BD110" s="27">
        <v>106.4543396226415</v>
      </c>
      <c r="BE110" s="27">
        <v>123.07172101449275</v>
      </c>
      <c r="BF110" s="2"/>
      <c r="BG110" s="2"/>
      <c r="BH110" s="58">
        <v>16.617381391851254</v>
      </c>
      <c r="BI110" s="59">
        <v>0.1560986752701338</v>
      </c>
      <c r="BJ110" s="2"/>
      <c r="BK110" s="2"/>
    </row>
    <row r="111" spans="1:63" x14ac:dyDescent="0.3">
      <c r="A111" s="1"/>
      <c r="B111" s="2"/>
      <c r="C111" s="2" t="s">
        <v>93</v>
      </c>
      <c r="D111" s="2" t="s">
        <v>94</v>
      </c>
      <c r="E111" s="2"/>
      <c r="F111" s="2"/>
      <c r="G111" s="2"/>
      <c r="H111" s="2"/>
      <c r="I111" s="2"/>
      <c r="J111" s="10">
        <v>-0.127224</v>
      </c>
      <c r="K111" s="10">
        <v>-0.13905899999999999</v>
      </c>
      <c r="L111" s="10">
        <v>8.8741000000000014E-2</v>
      </c>
      <c r="M111" s="10">
        <v>-6.5264000000000003E-2</v>
      </c>
      <c r="N111" s="10">
        <v>-9.6042000000000016E-2</v>
      </c>
      <c r="O111" s="10">
        <v>-0.14804299999999998</v>
      </c>
      <c r="P111" s="10">
        <v>-0.22746400000000003</v>
      </c>
      <c r="Q111" s="10">
        <v>-0.25452999999999998</v>
      </c>
      <c r="R111" s="10">
        <v>-0.108691</v>
      </c>
      <c r="S111" s="10">
        <v>-0.101769</v>
      </c>
      <c r="T111" s="10">
        <v>-0.123955</v>
      </c>
      <c r="U111" s="10">
        <v>-0.20793949818000002</v>
      </c>
      <c r="V111" s="10">
        <v>-0.15432899999999999</v>
      </c>
      <c r="W111" s="10">
        <v>-0.131272</v>
      </c>
      <c r="X111" s="10">
        <v>-0.18158800000000003</v>
      </c>
      <c r="Y111" s="10">
        <v>-9.6059999999999993E-2</v>
      </c>
      <c r="Z111" s="10">
        <v>-7.3775218499999989E-2</v>
      </c>
      <c r="AA111" s="10">
        <v>-0.10821500000000001</v>
      </c>
      <c r="AB111" s="10">
        <v>-0.15252795999999999</v>
      </c>
      <c r="AC111" s="10">
        <v>-0.13482000000000002</v>
      </c>
      <c r="AD111" s="10">
        <v>-0.1855405</v>
      </c>
      <c r="AE111" s="10">
        <v>-3.6542600000000022E-2</v>
      </c>
      <c r="AF111" s="10">
        <v>-0.23043596</v>
      </c>
      <c r="AG111" s="10">
        <v>-0.22566978999999998</v>
      </c>
      <c r="AH111" s="10">
        <v>-0.22896059999999999</v>
      </c>
      <c r="AI111" s="10">
        <v>-0.19694080000000003</v>
      </c>
      <c r="AJ111" s="10">
        <v>-0.18565269999999998</v>
      </c>
      <c r="AK111" s="10">
        <v>-0.18037819999999999</v>
      </c>
      <c r="AL111" s="10">
        <v>-0.27376396000000003</v>
      </c>
      <c r="AM111" s="10">
        <v>-0.18144656788000002</v>
      </c>
      <c r="AN111" s="2"/>
      <c r="AO111" s="2"/>
      <c r="AP111" s="54">
        <v>9.2317392120000008E-2</v>
      </c>
      <c r="AQ111" s="55">
        <v>0.33721528619033708</v>
      </c>
      <c r="AR111" s="2"/>
      <c r="AS111" s="2"/>
      <c r="AT111" s="55">
        <v>-1.4672582961959942E-2</v>
      </c>
      <c r="AU111" s="55">
        <v>-2.0991918954256433E-2</v>
      </c>
      <c r="AV111" s="55">
        <v>-1.4534260391306618E-2</v>
      </c>
      <c r="AW111" s="2"/>
      <c r="AX111" s="2"/>
      <c r="AY111" s="56">
        <v>6.457658562949815E-3</v>
      </c>
      <c r="AZ111" s="57">
        <v>0.30762592867387312</v>
      </c>
      <c r="BA111" s="2"/>
      <c r="BB111" s="2"/>
      <c r="BC111" s="27">
        <v>-164.72894977168949</v>
      </c>
      <c r="BD111" s="27">
        <v>-245.96941599281226</v>
      </c>
      <c r="BE111" s="27">
        <v>-164.35377525362321</v>
      </c>
      <c r="BF111" s="2"/>
      <c r="BG111" s="2"/>
      <c r="BH111" s="58">
        <v>81.615640739189047</v>
      </c>
      <c r="BI111" s="59">
        <v>0.33181214993645397</v>
      </c>
      <c r="BJ111" s="2"/>
      <c r="BK111" s="2"/>
    </row>
    <row r="112" spans="1:63" ht="4.05" customHeight="1" x14ac:dyDescent="0.3">
      <c r="A112" s="1"/>
      <c r="B112" s="2"/>
      <c r="C112" s="2"/>
      <c r="D112" s="1"/>
      <c r="E112" s="2"/>
      <c r="F112" s="2"/>
      <c r="G112" s="2"/>
      <c r="H112" s="2"/>
      <c r="I112" s="2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2"/>
      <c r="AO112" s="2"/>
      <c r="AP112" s="54"/>
      <c r="AQ112" s="55"/>
      <c r="AR112" s="2"/>
      <c r="AS112" s="2"/>
      <c r="AT112" s="55"/>
      <c r="AU112" s="55"/>
      <c r="AV112" s="55"/>
      <c r="AW112" s="2"/>
      <c r="AX112" s="2"/>
      <c r="AY112" s="56"/>
      <c r="AZ112" s="57"/>
      <c r="BA112" s="2"/>
      <c r="BB112" s="2"/>
      <c r="BC112" s="27"/>
      <c r="BD112" s="27"/>
      <c r="BE112" s="27"/>
      <c r="BF112" s="2"/>
      <c r="BG112" s="2"/>
      <c r="BH112" s="58"/>
      <c r="BI112" s="59"/>
      <c r="BJ112" s="2"/>
      <c r="BK112" s="2"/>
    </row>
    <row r="113" spans="1:63" x14ac:dyDescent="0.3">
      <c r="A113" s="1"/>
      <c r="B113" s="2"/>
      <c r="C113" s="89" t="s">
        <v>22</v>
      </c>
      <c r="D113" s="90" t="s">
        <v>95</v>
      </c>
      <c r="E113" s="90"/>
      <c r="F113" s="90"/>
      <c r="G113" s="90"/>
      <c r="H113" s="90"/>
      <c r="I113" s="90"/>
      <c r="J113" s="144">
        <v>-1.2113619999999989</v>
      </c>
      <c r="K113" s="144">
        <v>-1.394605000000001</v>
      </c>
      <c r="L113" s="144">
        <v>-0.86146600000000007</v>
      </c>
      <c r="M113" s="144">
        <v>-1.2448600000000001</v>
      </c>
      <c r="N113" s="144">
        <v>-1.1618659999999985</v>
      </c>
      <c r="O113" s="144">
        <v>-0.9889589999999997</v>
      </c>
      <c r="P113" s="144">
        <v>-0.85379599999999967</v>
      </c>
      <c r="Q113" s="144">
        <v>-0.74549600000000038</v>
      </c>
      <c r="R113" s="144">
        <v>-0.72787100000000116</v>
      </c>
      <c r="S113" s="144">
        <v>-0.64982399999999907</v>
      </c>
      <c r="T113" s="144">
        <v>-0.49400599999999845</v>
      </c>
      <c r="U113" s="144">
        <v>-0.55243555377999987</v>
      </c>
      <c r="V113" s="144">
        <v>-0.88218938999999996</v>
      </c>
      <c r="W113" s="144">
        <v>-0.72767800000000005</v>
      </c>
      <c r="X113" s="144">
        <v>-0.35411999999999827</v>
      </c>
      <c r="Y113" s="144">
        <v>-0.48299550000000097</v>
      </c>
      <c r="Z113" s="144">
        <v>-0.61373552339999948</v>
      </c>
      <c r="AA113" s="144">
        <v>-1.1064530000000026</v>
      </c>
      <c r="AB113" s="144">
        <v>-0.45299601000000023</v>
      </c>
      <c r="AC113" s="144">
        <v>2.3050000000000737E-2</v>
      </c>
      <c r="AD113" s="144">
        <v>-0.21267930000000129</v>
      </c>
      <c r="AE113" s="144">
        <v>6.2979099999999774E-2</v>
      </c>
      <c r="AF113" s="144">
        <v>-0.20937082800000079</v>
      </c>
      <c r="AG113" s="144">
        <v>-0.2674626799999999</v>
      </c>
      <c r="AH113" s="144">
        <v>-0.63272519999999954</v>
      </c>
      <c r="AI113" s="144">
        <v>-0.42464579999999846</v>
      </c>
      <c r="AJ113" s="144">
        <v>-0.52219330000000008</v>
      </c>
      <c r="AK113" s="144">
        <v>-0.71761847541899892</v>
      </c>
      <c r="AL113" s="144">
        <v>-0.53532840000000093</v>
      </c>
      <c r="AM113" s="144">
        <v>-0.55708803604999813</v>
      </c>
      <c r="AN113" s="2"/>
      <c r="AO113" s="2"/>
      <c r="AP113" s="95">
        <v>-2.17596360499972E-2</v>
      </c>
      <c r="AQ113" s="96">
        <v>-4.0647266332212453E-2</v>
      </c>
      <c r="AR113" s="2"/>
      <c r="AS113" s="2"/>
      <c r="AT113" s="97">
        <v>-5.8373554097005474E-2</v>
      </c>
      <c r="AU113" s="98">
        <v>-4.1048392150346558E-2</v>
      </c>
      <c r="AV113" s="96">
        <v>-4.4623950022505549E-2</v>
      </c>
      <c r="AW113" s="2"/>
      <c r="AX113" s="2"/>
      <c r="AY113" s="99">
        <v>-3.5755578721589909E-3</v>
      </c>
      <c r="AZ113" s="100">
        <v>-8.7105917792417206E-2</v>
      </c>
      <c r="BA113" s="2"/>
      <c r="BB113" s="2"/>
      <c r="BC113" s="101">
        <v>-655.35933828219083</v>
      </c>
      <c r="BD113" s="102">
        <v>-480.97789757412482</v>
      </c>
      <c r="BE113" s="103">
        <v>-504.60872830615773</v>
      </c>
      <c r="BF113" s="2"/>
      <c r="BG113" s="2"/>
      <c r="BH113" s="104">
        <v>-23.630830732032905</v>
      </c>
      <c r="BI113" s="105">
        <v>-4.9130803829485932E-2</v>
      </c>
      <c r="BJ113" s="2"/>
      <c r="BK113" s="2"/>
    </row>
    <row r="114" spans="1:63" x14ac:dyDescent="0.3">
      <c r="A114" s="1"/>
      <c r="B114" s="2"/>
      <c r="C114" s="91"/>
      <c r="D114" s="92" t="s">
        <v>96</v>
      </c>
      <c r="E114" s="93"/>
      <c r="F114" s="93"/>
      <c r="G114" s="93"/>
      <c r="H114" s="93"/>
      <c r="I114" s="93"/>
      <c r="J114" s="686">
        <v>-0.17887601970208233</v>
      </c>
      <c r="K114" s="686">
        <v>-0.27788570900254039</v>
      </c>
      <c r="L114" s="686">
        <v>-0.1084274553935254</v>
      </c>
      <c r="M114" s="686">
        <v>-0.18142188377608651</v>
      </c>
      <c r="N114" s="686">
        <v>-0.23360697186118734</v>
      </c>
      <c r="O114" s="686">
        <v>-0.17197241232521202</v>
      </c>
      <c r="P114" s="686">
        <v>-0.13071700096009617</v>
      </c>
      <c r="Q114" s="686">
        <v>-0.10155685934101988</v>
      </c>
      <c r="R114" s="686">
        <v>-0.11048488540246641</v>
      </c>
      <c r="S114" s="686">
        <v>-0.10930431667140431</v>
      </c>
      <c r="T114" s="686">
        <v>-6.2927101367068097E-2</v>
      </c>
      <c r="U114" s="686">
        <v>-7.2713728717428566E-2</v>
      </c>
      <c r="V114" s="686">
        <v>-0.127318299721735</v>
      </c>
      <c r="W114" s="686">
        <v>-0.10187204109611862</v>
      </c>
      <c r="X114" s="686">
        <v>-4.0274455882001514E-2</v>
      </c>
      <c r="Y114" s="686">
        <v>-5.3394554500650247E-2</v>
      </c>
      <c r="Z114" s="686">
        <v>-5.7178256317429177E-2</v>
      </c>
      <c r="AA114" s="686">
        <v>-0.1070553591151136</v>
      </c>
      <c r="AB114" s="686">
        <v>-3.7465702266625336E-2</v>
      </c>
      <c r="AC114" s="686">
        <v>1.7366173105712705E-3</v>
      </c>
      <c r="AD114" s="686">
        <v>-1.6820650974464162E-2</v>
      </c>
      <c r="AE114" s="686">
        <v>4.371150036629641E-3</v>
      </c>
      <c r="AF114" s="686">
        <v>-1.5319297196965185E-2</v>
      </c>
      <c r="AG114" s="686">
        <v>-1.8237174530219984E-2</v>
      </c>
      <c r="AH114" s="686">
        <v>-4.0443656722621436E-2</v>
      </c>
      <c r="AI114" s="686">
        <v>-2.8487563873000093E-2</v>
      </c>
      <c r="AJ114" s="686">
        <v>-3.927464560006412E-2</v>
      </c>
      <c r="AK114" s="686">
        <v>-5.8373554097005474E-2</v>
      </c>
      <c r="AL114" s="686">
        <v>-4.1048392150346558E-2</v>
      </c>
      <c r="AM114" s="686">
        <v>-4.4623950022505549E-2</v>
      </c>
      <c r="AN114" s="2"/>
      <c r="AO114" s="2"/>
      <c r="AP114" s="106"/>
      <c r="AQ114" s="107"/>
      <c r="AR114" s="2"/>
      <c r="AS114" s="2"/>
      <c r="AT114" s="108"/>
      <c r="AU114" s="109"/>
      <c r="AV114" s="107"/>
      <c r="AW114" s="2"/>
      <c r="AX114" s="2"/>
      <c r="AY114" s="110"/>
      <c r="AZ114" s="111"/>
      <c r="BA114" s="2"/>
      <c r="BB114" s="2"/>
      <c r="BC114" s="112"/>
      <c r="BD114" s="113"/>
      <c r="BE114" s="114"/>
      <c r="BF114" s="2"/>
      <c r="BG114" s="2"/>
      <c r="BH114" s="115"/>
      <c r="BI114" s="116"/>
      <c r="BJ114" s="2"/>
      <c r="BK114" s="2"/>
    </row>
    <row r="115" spans="1:63" ht="4.05" customHeight="1" x14ac:dyDescent="0.3">
      <c r="A115" s="1"/>
      <c r="B115" s="2"/>
      <c r="C115" s="2"/>
      <c r="D115" s="1"/>
      <c r="E115" s="2"/>
      <c r="F115" s="2"/>
      <c r="G115" s="2"/>
      <c r="H115" s="2"/>
      <c r="I115" s="2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2"/>
      <c r="AO115" s="2"/>
      <c r="AP115" s="54"/>
      <c r="AQ115" s="48"/>
      <c r="AR115" s="2"/>
      <c r="AS115" s="2"/>
      <c r="AT115" s="48"/>
      <c r="AU115" s="48"/>
      <c r="AV115" s="48"/>
      <c r="AW115" s="2"/>
      <c r="AX115" s="2"/>
      <c r="AY115" s="56"/>
      <c r="AZ115" s="128"/>
      <c r="BA115" s="2"/>
      <c r="BB115" s="2"/>
      <c r="BC115" s="27"/>
      <c r="BD115" s="27"/>
      <c r="BE115" s="27"/>
      <c r="BF115" s="2"/>
      <c r="BG115" s="2"/>
      <c r="BH115" s="58"/>
      <c r="BI115" s="53"/>
      <c r="BJ115" s="2"/>
      <c r="BK115" s="2"/>
    </row>
    <row r="116" spans="1:63" x14ac:dyDescent="0.3">
      <c r="A116" s="1"/>
      <c r="B116" s="2"/>
      <c r="C116" s="2" t="s">
        <v>38</v>
      </c>
      <c r="D116" s="2" t="s">
        <v>97</v>
      </c>
      <c r="E116" s="2"/>
      <c r="F116" s="2"/>
      <c r="G116" s="2"/>
      <c r="H116" s="2"/>
      <c r="I116" s="2"/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2"/>
      <c r="AO116" s="2"/>
      <c r="AP116" s="54">
        <v>0</v>
      </c>
      <c r="AQ116" s="48">
        <v>0</v>
      </c>
      <c r="AR116" s="2"/>
      <c r="AS116" s="2"/>
      <c r="AT116" s="48">
        <v>0</v>
      </c>
      <c r="AU116" s="48">
        <v>0</v>
      </c>
      <c r="AV116" s="48">
        <v>0</v>
      </c>
      <c r="AW116" s="2"/>
      <c r="AX116" s="2"/>
      <c r="AY116" s="56">
        <v>0</v>
      </c>
      <c r="AZ116" s="128">
        <v>0</v>
      </c>
      <c r="BA116" s="2"/>
      <c r="BB116" s="2"/>
      <c r="BC116" s="27">
        <v>0</v>
      </c>
      <c r="BD116" s="27">
        <v>0</v>
      </c>
      <c r="BE116" s="27">
        <v>0</v>
      </c>
      <c r="BF116" s="2"/>
      <c r="BG116" s="2"/>
      <c r="BH116" s="58">
        <v>0</v>
      </c>
      <c r="BI116" s="53">
        <v>0</v>
      </c>
      <c r="BJ116" s="2"/>
      <c r="BK116" s="2"/>
    </row>
    <row r="117" spans="1:63" ht="4.05" customHeight="1" x14ac:dyDescent="0.3">
      <c r="A117" s="1"/>
      <c r="B117" s="2"/>
      <c r="C117" s="2"/>
      <c r="D117" s="1"/>
      <c r="E117" s="2"/>
      <c r="F117" s="2"/>
      <c r="G117" s="2"/>
      <c r="H117" s="2"/>
      <c r="I117" s="2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2"/>
      <c r="AO117" s="2"/>
      <c r="AP117" s="54"/>
      <c r="AQ117" s="48"/>
      <c r="AR117" s="2"/>
      <c r="AS117" s="2"/>
      <c r="AT117" s="48"/>
      <c r="AU117" s="48"/>
      <c r="AV117" s="48"/>
      <c r="AW117" s="2"/>
      <c r="AX117" s="2"/>
      <c r="AY117" s="56"/>
      <c r="AZ117" s="128"/>
      <c r="BA117" s="2"/>
      <c r="BB117" s="2"/>
      <c r="BC117" s="27"/>
      <c r="BD117" s="27"/>
      <c r="BE117" s="27"/>
      <c r="BF117" s="2"/>
      <c r="BG117" s="2"/>
      <c r="BH117" s="58"/>
      <c r="BI117" s="53"/>
      <c r="BJ117" s="2"/>
      <c r="BK117" s="2"/>
    </row>
    <row r="118" spans="1:63" x14ac:dyDescent="0.3">
      <c r="A118" s="1"/>
      <c r="B118" s="2"/>
      <c r="C118" s="89" t="s">
        <v>22</v>
      </c>
      <c r="D118" s="90" t="s">
        <v>98</v>
      </c>
      <c r="E118" s="90"/>
      <c r="F118" s="90"/>
      <c r="G118" s="90"/>
      <c r="H118" s="90"/>
      <c r="I118" s="90"/>
      <c r="J118" s="144">
        <v>-1.2113619999999989</v>
      </c>
      <c r="K118" s="144">
        <v>-1.394605000000001</v>
      </c>
      <c r="L118" s="144">
        <v>-0.86146600000000007</v>
      </c>
      <c r="M118" s="144">
        <v>-1.2448600000000001</v>
      </c>
      <c r="N118" s="144">
        <v>-1.1618659999999985</v>
      </c>
      <c r="O118" s="144">
        <v>-0.9889589999999997</v>
      </c>
      <c r="P118" s="144">
        <v>-0.85379599999999967</v>
      </c>
      <c r="Q118" s="144">
        <v>-0.74549600000000038</v>
      </c>
      <c r="R118" s="144">
        <v>-0.72787100000000116</v>
      </c>
      <c r="S118" s="144">
        <v>-0.64982399999999907</v>
      </c>
      <c r="T118" s="144">
        <v>-0.49400599999999845</v>
      </c>
      <c r="U118" s="144">
        <v>-0.55243555377999987</v>
      </c>
      <c r="V118" s="144">
        <v>-0.88218938999999996</v>
      </c>
      <c r="W118" s="144">
        <v>-0.72767800000000005</v>
      </c>
      <c r="X118" s="144">
        <v>-0.35411999999999827</v>
      </c>
      <c r="Y118" s="144">
        <v>-0.48299550000000097</v>
      </c>
      <c r="Z118" s="144">
        <v>-0.61373552339999948</v>
      </c>
      <c r="AA118" s="144">
        <v>-1.1064530000000026</v>
      </c>
      <c r="AB118" s="144">
        <v>-0.45299601000000023</v>
      </c>
      <c r="AC118" s="144">
        <v>2.3050000000000737E-2</v>
      </c>
      <c r="AD118" s="144">
        <v>-0.21267930000000129</v>
      </c>
      <c r="AE118" s="144">
        <v>6.2979099999999774E-2</v>
      </c>
      <c r="AF118" s="144">
        <v>-0.20937082800000079</v>
      </c>
      <c r="AG118" s="144">
        <v>-0.2674626799999999</v>
      </c>
      <c r="AH118" s="144">
        <v>-0.63272519999999954</v>
      </c>
      <c r="AI118" s="144">
        <v>-0.42464579999999846</v>
      </c>
      <c r="AJ118" s="144">
        <v>-0.52219330000000008</v>
      </c>
      <c r="AK118" s="144">
        <v>-0.71761847541899892</v>
      </c>
      <c r="AL118" s="144">
        <v>-0.53532840000000093</v>
      </c>
      <c r="AM118" s="144">
        <v>-0.55708803604999813</v>
      </c>
      <c r="AN118" s="2"/>
      <c r="AO118" s="2"/>
      <c r="AP118" s="95">
        <v>-2.17596360499972E-2</v>
      </c>
      <c r="AQ118" s="96">
        <v>-4.0647266332212453E-2</v>
      </c>
      <c r="AR118" s="2"/>
      <c r="AS118" s="2"/>
      <c r="AT118" s="97">
        <v>-5.8373554097005474E-2</v>
      </c>
      <c r="AU118" s="98">
        <v>-4.1048392150346558E-2</v>
      </c>
      <c r="AV118" s="96">
        <v>-4.4623950022505549E-2</v>
      </c>
      <c r="AW118" s="2"/>
      <c r="AX118" s="2"/>
      <c r="AY118" s="99">
        <v>-3.5755578721589909E-3</v>
      </c>
      <c r="AZ118" s="100">
        <v>-8.7105917792417206E-2</v>
      </c>
      <c r="BA118" s="2"/>
      <c r="BB118" s="2"/>
      <c r="BC118" s="101">
        <v>-655.35933828219083</v>
      </c>
      <c r="BD118" s="102">
        <v>-480.97789757412482</v>
      </c>
      <c r="BE118" s="103">
        <v>-504.60872830615773</v>
      </c>
      <c r="BF118" s="2"/>
      <c r="BG118" s="2"/>
      <c r="BH118" s="104">
        <v>-23.630830732032905</v>
      </c>
      <c r="BI118" s="105">
        <v>-4.9130803829485932E-2</v>
      </c>
      <c r="BJ118" s="2"/>
      <c r="BK118" s="2"/>
    </row>
    <row r="119" spans="1:63" x14ac:dyDescent="0.3">
      <c r="A119" s="1"/>
      <c r="B119" s="2"/>
      <c r="C119" s="91"/>
      <c r="D119" s="92" t="s">
        <v>96</v>
      </c>
      <c r="E119" s="93"/>
      <c r="F119" s="93"/>
      <c r="G119" s="93"/>
      <c r="H119" s="93"/>
      <c r="I119" s="93"/>
      <c r="J119" s="686">
        <v>-0.17887601970208233</v>
      </c>
      <c r="K119" s="686">
        <v>-0.27788570900254039</v>
      </c>
      <c r="L119" s="686">
        <v>-0.1084274553935254</v>
      </c>
      <c r="M119" s="686">
        <v>-0.18142188377608651</v>
      </c>
      <c r="N119" s="686">
        <v>-0.23360697186118734</v>
      </c>
      <c r="O119" s="686">
        <v>-0.17197241232521202</v>
      </c>
      <c r="P119" s="686">
        <v>-0.13071700096009617</v>
      </c>
      <c r="Q119" s="686">
        <v>-0.10155685934101988</v>
      </c>
      <c r="R119" s="686">
        <v>-0.11048488540246641</v>
      </c>
      <c r="S119" s="686">
        <v>-0.10930431667140431</v>
      </c>
      <c r="T119" s="686">
        <v>-6.2927101367068097E-2</v>
      </c>
      <c r="U119" s="686">
        <v>-7.2713728717428566E-2</v>
      </c>
      <c r="V119" s="686">
        <v>-0.127318299721735</v>
      </c>
      <c r="W119" s="686">
        <v>-0.10187204109611862</v>
      </c>
      <c r="X119" s="686">
        <v>-4.0274455882001514E-2</v>
      </c>
      <c r="Y119" s="686">
        <v>-5.3394554500650247E-2</v>
      </c>
      <c r="Z119" s="686">
        <v>-5.7178256317429177E-2</v>
      </c>
      <c r="AA119" s="686">
        <v>-0.1070553591151136</v>
      </c>
      <c r="AB119" s="686">
        <v>-3.7465702266625336E-2</v>
      </c>
      <c r="AC119" s="686">
        <v>1.7366173105712705E-3</v>
      </c>
      <c r="AD119" s="686">
        <v>-1.6820650974464162E-2</v>
      </c>
      <c r="AE119" s="686">
        <v>4.371150036629641E-3</v>
      </c>
      <c r="AF119" s="686">
        <v>-1.5319297196965185E-2</v>
      </c>
      <c r="AG119" s="686">
        <v>-1.8237174530219984E-2</v>
      </c>
      <c r="AH119" s="686">
        <v>-4.0443656722621436E-2</v>
      </c>
      <c r="AI119" s="686">
        <v>-2.8487563873000093E-2</v>
      </c>
      <c r="AJ119" s="686">
        <v>-3.927464560006412E-2</v>
      </c>
      <c r="AK119" s="686">
        <v>-5.8373554097005474E-2</v>
      </c>
      <c r="AL119" s="686">
        <v>-4.1048392150346558E-2</v>
      </c>
      <c r="AM119" s="686">
        <v>-4.4623950022505549E-2</v>
      </c>
      <c r="AN119" s="2"/>
      <c r="AO119" s="2"/>
      <c r="AP119" s="106"/>
      <c r="AQ119" s="107"/>
      <c r="AR119" s="2"/>
      <c r="AS119" s="2"/>
      <c r="AT119" s="108"/>
      <c r="AU119" s="109"/>
      <c r="AV119" s="107"/>
      <c r="AW119" s="2"/>
      <c r="AX119" s="2"/>
      <c r="AY119" s="110"/>
      <c r="AZ119" s="111"/>
      <c r="BA119" s="2"/>
      <c r="BB119" s="2"/>
      <c r="BC119" s="112"/>
      <c r="BD119" s="113"/>
      <c r="BE119" s="114"/>
      <c r="BF119" s="2"/>
      <c r="BG119" s="2"/>
      <c r="BH119" s="115"/>
      <c r="BI119" s="116"/>
      <c r="BJ119" s="2"/>
      <c r="BK119" s="2"/>
    </row>
    <row r="120" spans="1:63" ht="4.05" customHeight="1" x14ac:dyDescent="0.3">
      <c r="A120" s="1"/>
      <c r="B120" s="2"/>
      <c r="C120" s="2"/>
      <c r="D120" s="1"/>
      <c r="E120" s="2"/>
      <c r="F120" s="2"/>
      <c r="G120" s="2"/>
      <c r="H120" s="2"/>
      <c r="I120" s="2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2"/>
      <c r="AO120" s="2"/>
      <c r="AP120" s="54"/>
      <c r="AQ120" s="48"/>
      <c r="AR120" s="2"/>
      <c r="AS120" s="2"/>
      <c r="AT120" s="48"/>
      <c r="AU120" s="48"/>
      <c r="AV120" s="48"/>
      <c r="AW120" s="2"/>
      <c r="AX120" s="2"/>
      <c r="AY120" s="56"/>
      <c r="AZ120" s="128"/>
      <c r="BA120" s="2"/>
      <c r="BB120" s="2"/>
      <c r="BC120" s="27"/>
      <c r="BD120" s="27"/>
      <c r="BE120" s="27"/>
      <c r="BF120" s="2"/>
      <c r="BG120" s="2"/>
      <c r="BH120" s="58"/>
      <c r="BI120" s="53"/>
      <c r="BJ120" s="2"/>
      <c r="BK120" s="2"/>
    </row>
    <row r="121" spans="1:63" x14ac:dyDescent="0.3">
      <c r="A121" s="1"/>
      <c r="B121" s="2"/>
      <c r="C121" s="2" t="s">
        <v>38</v>
      </c>
      <c r="D121" s="2" t="s">
        <v>99</v>
      </c>
      <c r="E121" s="2"/>
      <c r="F121" s="2"/>
      <c r="G121" s="2"/>
      <c r="H121" s="2"/>
      <c r="I121" s="2"/>
      <c r="J121" s="40">
        <v>6.0727999999999997E-2</v>
      </c>
      <c r="K121" s="40">
        <v>7.5560999999999989E-2</v>
      </c>
      <c r="L121" s="40">
        <v>9.1657000000000002E-2</v>
      </c>
      <c r="M121" s="40">
        <v>0.23747100000000002</v>
      </c>
      <c r="N121" s="40">
        <v>0.22064700000000001</v>
      </c>
      <c r="O121" s="40">
        <v>0.20416600000000001</v>
      </c>
      <c r="P121" s="40">
        <v>9.4541000000000014E-2</v>
      </c>
      <c r="Q121" s="40">
        <v>0.135159</v>
      </c>
      <c r="R121" s="40">
        <v>0.15679999999999999</v>
      </c>
      <c r="S121" s="40">
        <v>0.113319</v>
      </c>
      <c r="T121" s="40">
        <v>0.16731299999999999</v>
      </c>
      <c r="U121" s="40">
        <v>0.20999397670000003</v>
      </c>
      <c r="V121" s="40">
        <v>0.14745</v>
      </c>
      <c r="W121" s="40">
        <v>-0.153639</v>
      </c>
      <c r="X121" s="40">
        <v>-0.118491</v>
      </c>
      <c r="Y121" s="40">
        <v>-0.41393999999999997</v>
      </c>
      <c r="Z121" s="40">
        <v>-0.3231639</v>
      </c>
      <c r="AA121" s="40">
        <v>-0.19379000000000002</v>
      </c>
      <c r="AB121" s="40">
        <v>-0.19808159</v>
      </c>
      <c r="AC121" s="40">
        <v>-0.19772999999999999</v>
      </c>
      <c r="AD121" s="40">
        <v>-0.19093860000000001</v>
      </c>
      <c r="AE121" s="40">
        <v>-0.19370054</v>
      </c>
      <c r="AF121" s="40">
        <v>-0.11380672999999999</v>
      </c>
      <c r="AG121" s="40">
        <v>-0.10822378000000001</v>
      </c>
      <c r="AH121" s="40">
        <v>-0.1208008</v>
      </c>
      <c r="AI121" s="40">
        <v>-0.1147324</v>
      </c>
      <c r="AJ121" s="40">
        <v>-0.1182845</v>
      </c>
      <c r="AK121" s="40">
        <v>-0.11840671999999999</v>
      </c>
      <c r="AL121" s="40">
        <v>-0.11848367999999999</v>
      </c>
      <c r="AM121" s="40">
        <v>-0.13587118000000001</v>
      </c>
      <c r="AN121" s="2"/>
      <c r="AO121" s="2"/>
      <c r="AP121" s="54">
        <v>-1.7387500000000014E-2</v>
      </c>
      <c r="AQ121" s="55">
        <v>-0.14675016846201955</v>
      </c>
      <c r="AR121" s="2"/>
      <c r="AS121" s="2"/>
      <c r="AT121" s="55">
        <v>-9.6316097092307238E-3</v>
      </c>
      <c r="AU121" s="55">
        <v>-9.0851980953302013E-3</v>
      </c>
      <c r="AV121" s="55">
        <v>-1.0883573786306725E-2</v>
      </c>
      <c r="AW121" s="2"/>
      <c r="AX121" s="2"/>
      <c r="AY121" s="56">
        <v>-1.7983756909765239E-3</v>
      </c>
      <c r="AZ121" s="57">
        <v>-0.1979456773651298</v>
      </c>
      <c r="BA121" s="2"/>
      <c r="BB121" s="2"/>
      <c r="BC121" s="27">
        <v>-108.1339908675799</v>
      </c>
      <c r="BD121" s="27">
        <v>-106.4543396226415</v>
      </c>
      <c r="BE121" s="27">
        <v>-123.07172101449275</v>
      </c>
      <c r="BF121" s="2"/>
      <c r="BG121" s="2"/>
      <c r="BH121" s="58">
        <v>-16.617381391851254</v>
      </c>
      <c r="BI121" s="59">
        <v>-0.1560986752701338</v>
      </c>
      <c r="BJ121" s="2"/>
      <c r="BK121" s="2"/>
    </row>
    <row r="122" spans="1:63" x14ac:dyDescent="0.3">
      <c r="A122" s="1"/>
      <c r="B122" s="2"/>
      <c r="C122" s="2"/>
      <c r="D122" s="173" t="s">
        <v>100</v>
      </c>
      <c r="E122" s="2"/>
      <c r="F122" s="2"/>
      <c r="G122" s="2"/>
      <c r="H122" s="2"/>
      <c r="I122" s="2"/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6.7582000000000003E-2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-3.5999999999999997E-2</v>
      </c>
      <c r="Z122" s="10">
        <v>-2.898094E-2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2"/>
      <c r="AO122" s="2"/>
      <c r="AP122" s="54">
        <v>0</v>
      </c>
      <c r="AQ122" s="55">
        <v>0</v>
      </c>
      <c r="AR122" s="2"/>
      <c r="AS122" s="2"/>
      <c r="AT122" s="55">
        <v>0</v>
      </c>
      <c r="AU122" s="55">
        <v>0</v>
      </c>
      <c r="AV122" s="55">
        <v>0</v>
      </c>
      <c r="AW122" s="2"/>
      <c r="AX122" s="2"/>
      <c r="AY122" s="56">
        <v>0</v>
      </c>
      <c r="AZ122" s="57">
        <v>0</v>
      </c>
      <c r="BA122" s="2"/>
      <c r="BB122" s="2"/>
      <c r="BC122" s="27">
        <v>0</v>
      </c>
      <c r="BD122" s="27">
        <v>0</v>
      </c>
      <c r="BE122" s="27">
        <v>0</v>
      </c>
      <c r="BF122" s="2"/>
      <c r="BG122" s="2"/>
      <c r="BH122" s="58">
        <v>0</v>
      </c>
      <c r="BI122" s="59">
        <v>0</v>
      </c>
      <c r="BJ122" s="2"/>
      <c r="BK122" s="2"/>
    </row>
    <row r="123" spans="1:63" x14ac:dyDescent="0.3">
      <c r="A123" s="1"/>
      <c r="B123" s="2"/>
      <c r="C123" s="2"/>
      <c r="D123" s="173" t="s">
        <v>79</v>
      </c>
      <c r="E123" s="2"/>
      <c r="F123" s="2"/>
      <c r="G123" s="2"/>
      <c r="H123" s="2"/>
      <c r="I123" s="2"/>
      <c r="J123" s="10">
        <v>6.0727999999999997E-2</v>
      </c>
      <c r="K123" s="10">
        <v>7.5560999999999989E-2</v>
      </c>
      <c r="L123" s="10">
        <v>9.1657000000000002E-2</v>
      </c>
      <c r="M123" s="10">
        <v>0.23747100000000002</v>
      </c>
      <c r="N123" s="10">
        <v>0.22064700000000001</v>
      </c>
      <c r="O123" s="10">
        <v>0.20416600000000001</v>
      </c>
      <c r="P123" s="10">
        <v>9.4541000000000014E-2</v>
      </c>
      <c r="Q123" s="10">
        <v>6.7576999999999998E-2</v>
      </c>
      <c r="R123" s="10">
        <v>0.15679999999999999</v>
      </c>
      <c r="S123" s="10">
        <v>0.113319</v>
      </c>
      <c r="T123" s="10">
        <v>0.16731299999999999</v>
      </c>
      <c r="U123" s="10">
        <v>0.20999397670000003</v>
      </c>
      <c r="V123" s="10">
        <v>0.14745</v>
      </c>
      <c r="W123" s="10">
        <v>-0.153639</v>
      </c>
      <c r="X123" s="10">
        <v>-0.118491</v>
      </c>
      <c r="Y123" s="10">
        <v>-0.37794</v>
      </c>
      <c r="Z123" s="10">
        <v>-0.29418295999999999</v>
      </c>
      <c r="AA123" s="10">
        <v>-0.19379000000000002</v>
      </c>
      <c r="AB123" s="10">
        <v>-0.19808159</v>
      </c>
      <c r="AC123" s="10">
        <v>-0.19772999999999999</v>
      </c>
      <c r="AD123" s="10">
        <v>-0.19093860000000001</v>
      </c>
      <c r="AE123" s="10">
        <v>-0.19370054</v>
      </c>
      <c r="AF123" s="10">
        <v>-0.11380672999999999</v>
      </c>
      <c r="AG123" s="10">
        <v>-0.10822378000000001</v>
      </c>
      <c r="AH123" s="10">
        <v>-0.1208008</v>
      </c>
      <c r="AI123" s="10">
        <v>-0.1147324</v>
      </c>
      <c r="AJ123" s="10">
        <v>-0.1182845</v>
      </c>
      <c r="AK123" s="10">
        <v>-0.11840671999999999</v>
      </c>
      <c r="AL123" s="10">
        <v>-0.11848367999999999</v>
      </c>
      <c r="AM123" s="10">
        <v>-0.13587118000000001</v>
      </c>
      <c r="AN123" s="2"/>
      <c r="AO123" s="2"/>
      <c r="AP123" s="54">
        <v>-1.7387500000000014E-2</v>
      </c>
      <c r="AQ123" s="55">
        <v>-0.14675016846201955</v>
      </c>
      <c r="AR123" s="2"/>
      <c r="AS123" s="2"/>
      <c r="AT123" s="55">
        <v>-9.6316097092307238E-3</v>
      </c>
      <c r="AU123" s="55">
        <v>-9.0851980953302013E-3</v>
      </c>
      <c r="AV123" s="55">
        <v>-1.0883573786306725E-2</v>
      </c>
      <c r="AW123" s="2"/>
      <c r="AX123" s="2"/>
      <c r="AY123" s="56">
        <v>-1.7983756909765239E-3</v>
      </c>
      <c r="AZ123" s="57">
        <v>-0.1979456773651298</v>
      </c>
      <c r="BA123" s="2"/>
      <c r="BB123" s="2"/>
      <c r="BC123" s="27">
        <v>-108.1339908675799</v>
      </c>
      <c r="BD123" s="27">
        <v>-106.4543396226415</v>
      </c>
      <c r="BE123" s="27">
        <v>-123.07172101449275</v>
      </c>
      <c r="BF123" s="2"/>
      <c r="BG123" s="2"/>
      <c r="BH123" s="58">
        <v>-16.617381391851254</v>
      </c>
      <c r="BI123" s="59">
        <v>-0.1560986752701338</v>
      </c>
      <c r="BJ123" s="2"/>
      <c r="BK123" s="2"/>
    </row>
    <row r="124" spans="1:63" x14ac:dyDescent="0.3">
      <c r="A124" s="1"/>
      <c r="B124" s="2"/>
      <c r="C124" s="2"/>
      <c r="D124" s="173"/>
      <c r="E124" s="2" t="s">
        <v>149</v>
      </c>
      <c r="F124" s="2"/>
      <c r="G124" s="2"/>
      <c r="H124" s="2"/>
      <c r="I124" s="2"/>
      <c r="J124" s="10">
        <v>-3.3420999999999999E-2</v>
      </c>
      <c r="K124" s="10">
        <v>-8.2190000000000006E-3</v>
      </c>
      <c r="L124" s="10">
        <v>1.3179E-2</v>
      </c>
      <c r="M124" s="10">
        <v>-3.4382000000000003E-2</v>
      </c>
      <c r="N124" s="10">
        <v>-2.4282000000000001E-2</v>
      </c>
      <c r="O124" s="10">
        <v>-2.9158E-2</v>
      </c>
      <c r="P124" s="10">
        <v>-2.9839999999999998E-2</v>
      </c>
      <c r="Q124" s="10">
        <v>-1.3804E-2</v>
      </c>
      <c r="R124" s="10">
        <v>-4.4352999999999997E-2</v>
      </c>
      <c r="S124" s="10">
        <v>-3.7137999999999997E-2</v>
      </c>
      <c r="T124" s="10">
        <v>-0.16752800000000001</v>
      </c>
      <c r="U124" s="10">
        <v>-0.17293339430999999</v>
      </c>
      <c r="V124" s="10">
        <v>-7.9755999999999994E-2</v>
      </c>
      <c r="W124" s="10">
        <v>-0.10900600000000001</v>
      </c>
      <c r="X124" s="10">
        <v>-4.1437000000000002E-2</v>
      </c>
      <c r="Y124" s="10">
        <v>0</v>
      </c>
      <c r="Z124" s="10">
        <v>0</v>
      </c>
      <c r="AA124" s="10">
        <v>-6.0000000000000002E-6</v>
      </c>
      <c r="AB124" s="10">
        <v>-1.066E-5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2"/>
      <c r="AO124" s="2"/>
      <c r="AP124" s="54">
        <v>0</v>
      </c>
      <c r="AQ124" s="55">
        <v>0</v>
      </c>
      <c r="AR124" s="2"/>
      <c r="AS124" s="2"/>
      <c r="AT124" s="55">
        <v>0</v>
      </c>
      <c r="AU124" s="55">
        <v>0</v>
      </c>
      <c r="AV124" s="55">
        <v>0</v>
      </c>
      <c r="AW124" s="2"/>
      <c r="AX124" s="2"/>
      <c r="AY124" s="56">
        <v>0</v>
      </c>
      <c r="AZ124" s="57">
        <v>0</v>
      </c>
      <c r="BA124" s="2"/>
      <c r="BB124" s="2"/>
      <c r="BC124" s="27">
        <v>0</v>
      </c>
      <c r="BD124" s="27">
        <v>0</v>
      </c>
      <c r="BE124" s="27">
        <v>0</v>
      </c>
      <c r="BF124" s="2"/>
      <c r="BG124" s="2"/>
      <c r="BH124" s="58">
        <v>0</v>
      </c>
      <c r="BI124" s="59">
        <v>0</v>
      </c>
      <c r="BJ124" s="2"/>
      <c r="BK124" s="2"/>
    </row>
    <row r="125" spans="1:63" x14ac:dyDescent="0.3">
      <c r="A125" s="1"/>
      <c r="B125" s="2"/>
      <c r="C125" s="2"/>
      <c r="D125" s="173"/>
      <c r="E125" s="2" t="s">
        <v>150</v>
      </c>
      <c r="F125" s="2"/>
      <c r="G125" s="2"/>
      <c r="H125" s="2"/>
      <c r="I125" s="2"/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2"/>
      <c r="AO125" s="2"/>
      <c r="AP125" s="54">
        <v>0</v>
      </c>
      <c r="AQ125" s="55">
        <v>0</v>
      </c>
      <c r="AR125" s="2"/>
      <c r="AS125" s="2"/>
      <c r="AT125" s="55">
        <v>0</v>
      </c>
      <c r="AU125" s="55">
        <v>0</v>
      </c>
      <c r="AV125" s="55">
        <v>0</v>
      </c>
      <c r="AW125" s="2"/>
      <c r="AX125" s="2"/>
      <c r="AY125" s="56">
        <v>0</v>
      </c>
      <c r="AZ125" s="57">
        <v>0</v>
      </c>
      <c r="BA125" s="2"/>
      <c r="BB125" s="2"/>
      <c r="BC125" s="27">
        <v>0</v>
      </c>
      <c r="BD125" s="27">
        <v>0</v>
      </c>
      <c r="BE125" s="27">
        <v>0</v>
      </c>
      <c r="BF125" s="2"/>
      <c r="BG125" s="2"/>
      <c r="BH125" s="58">
        <v>0</v>
      </c>
      <c r="BI125" s="59">
        <v>0</v>
      </c>
      <c r="BJ125" s="2"/>
      <c r="BK125" s="2"/>
    </row>
    <row r="126" spans="1:63" x14ac:dyDescent="0.3">
      <c r="A126" s="1"/>
      <c r="B126" s="2"/>
      <c r="C126" s="2"/>
      <c r="D126" s="173"/>
      <c r="E126" s="2" t="s">
        <v>151</v>
      </c>
      <c r="F126" s="2"/>
      <c r="G126" s="2"/>
      <c r="H126" s="2"/>
      <c r="I126" s="2"/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2"/>
      <c r="AO126" s="2"/>
      <c r="AP126" s="54">
        <v>0</v>
      </c>
      <c r="AQ126" s="55">
        <v>0</v>
      </c>
      <c r="AR126" s="2"/>
      <c r="AS126" s="2"/>
      <c r="AT126" s="55">
        <v>0</v>
      </c>
      <c r="AU126" s="55">
        <v>0</v>
      </c>
      <c r="AV126" s="55">
        <v>0</v>
      </c>
      <c r="AW126" s="2"/>
      <c r="AX126" s="2"/>
      <c r="AY126" s="56">
        <v>0</v>
      </c>
      <c r="AZ126" s="57">
        <v>0</v>
      </c>
      <c r="BA126" s="2"/>
      <c r="BB126" s="2"/>
      <c r="BC126" s="27">
        <v>0</v>
      </c>
      <c r="BD126" s="27">
        <v>0</v>
      </c>
      <c r="BE126" s="27">
        <v>0</v>
      </c>
      <c r="BF126" s="2"/>
      <c r="BG126" s="2"/>
      <c r="BH126" s="58">
        <v>0</v>
      </c>
      <c r="BI126" s="59">
        <v>0</v>
      </c>
      <c r="BJ126" s="2"/>
      <c r="BK126" s="2"/>
    </row>
    <row r="127" spans="1:63" x14ac:dyDescent="0.3">
      <c r="A127" s="1"/>
      <c r="B127" s="2"/>
      <c r="C127" s="2"/>
      <c r="D127" s="173"/>
      <c r="E127" s="2" t="s">
        <v>152</v>
      </c>
      <c r="F127" s="2"/>
      <c r="G127" s="2"/>
      <c r="H127" s="2"/>
      <c r="I127" s="2"/>
      <c r="J127" s="10">
        <v>9.4148999999999997E-2</v>
      </c>
      <c r="K127" s="10">
        <v>8.3779999999999993E-2</v>
      </c>
      <c r="L127" s="10">
        <v>7.8478000000000006E-2</v>
      </c>
      <c r="M127" s="10">
        <v>0.27185300000000001</v>
      </c>
      <c r="N127" s="10">
        <v>0.24492900000000001</v>
      </c>
      <c r="O127" s="10">
        <v>0.233324</v>
      </c>
      <c r="P127" s="10">
        <v>0.12438100000000001</v>
      </c>
      <c r="Q127" s="10">
        <v>8.1380999999999995E-2</v>
      </c>
      <c r="R127" s="10">
        <v>0.201153</v>
      </c>
      <c r="S127" s="10">
        <v>0.15045700000000001</v>
      </c>
      <c r="T127" s="10">
        <v>0.334841</v>
      </c>
      <c r="U127" s="10">
        <v>0.38292737101000002</v>
      </c>
      <c r="V127" s="10">
        <v>0.22720599999999999</v>
      </c>
      <c r="W127" s="10">
        <v>-4.4632999999999999E-2</v>
      </c>
      <c r="X127" s="10">
        <v>-7.7053999999999997E-2</v>
      </c>
      <c r="Y127" s="10">
        <v>-0.37794</v>
      </c>
      <c r="Z127" s="10">
        <v>-0.29418295999999999</v>
      </c>
      <c r="AA127" s="10">
        <v>-0.19378400000000001</v>
      </c>
      <c r="AB127" s="10">
        <v>-0.19807093000000001</v>
      </c>
      <c r="AC127" s="10">
        <v>-0.19772999999999999</v>
      </c>
      <c r="AD127" s="10">
        <v>-0.19093860000000001</v>
      </c>
      <c r="AE127" s="10">
        <v>-0.19370054</v>
      </c>
      <c r="AF127" s="10">
        <v>-0.11380672999999999</v>
      </c>
      <c r="AG127" s="10">
        <v>-0.10822378000000001</v>
      </c>
      <c r="AH127" s="10">
        <v>-0.1208008</v>
      </c>
      <c r="AI127" s="10">
        <v>-0.1147324</v>
      </c>
      <c r="AJ127" s="10">
        <v>-0.1182845</v>
      </c>
      <c r="AK127" s="10">
        <v>-0.11840671999999999</v>
      </c>
      <c r="AL127" s="10">
        <v>-0.11848367999999999</v>
      </c>
      <c r="AM127" s="10">
        <v>-0.13587118000000001</v>
      </c>
      <c r="AN127" s="2"/>
      <c r="AO127" s="2"/>
      <c r="AP127" s="54">
        <v>-1.7387500000000014E-2</v>
      </c>
      <c r="AQ127" s="55">
        <v>-0.14675016846201955</v>
      </c>
      <c r="AR127" s="2"/>
      <c r="AS127" s="2"/>
      <c r="AT127" s="55">
        <v>-9.6316097092307238E-3</v>
      </c>
      <c r="AU127" s="55">
        <v>-9.0851980953302013E-3</v>
      </c>
      <c r="AV127" s="55">
        <v>-1.0883573786306725E-2</v>
      </c>
      <c r="AW127" s="2"/>
      <c r="AX127" s="2"/>
      <c r="AY127" s="56">
        <v>-1.7983756909765239E-3</v>
      </c>
      <c r="AZ127" s="57">
        <v>-0.1979456773651298</v>
      </c>
      <c r="BA127" s="2"/>
      <c r="BB127" s="2"/>
      <c r="BC127" s="27">
        <v>-108.1339908675799</v>
      </c>
      <c r="BD127" s="27">
        <v>-106.4543396226415</v>
      </c>
      <c r="BE127" s="27">
        <v>-123.07172101449275</v>
      </c>
      <c r="BF127" s="2"/>
      <c r="BG127" s="2"/>
      <c r="BH127" s="58">
        <v>-16.617381391851254</v>
      </c>
      <c r="BI127" s="59">
        <v>-0.1560986752701338</v>
      </c>
      <c r="BJ127" s="2"/>
      <c r="BK127" s="2"/>
    </row>
    <row r="128" spans="1:63" ht="4.05" customHeight="1" x14ac:dyDescent="0.3">
      <c r="A128" s="1"/>
      <c r="B128" s="2"/>
      <c r="C128" s="2"/>
      <c r="D128" s="60"/>
      <c r="E128" s="2"/>
      <c r="F128" s="2"/>
      <c r="G128" s="2"/>
      <c r="H128" s="2"/>
      <c r="I128" s="2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2"/>
      <c r="AO128" s="2"/>
      <c r="AP128" s="54"/>
      <c r="AQ128" s="55"/>
      <c r="AR128" s="2"/>
      <c r="AS128" s="2"/>
      <c r="AT128" s="55"/>
      <c r="AU128" s="55"/>
      <c r="AV128" s="55"/>
      <c r="AW128" s="2"/>
      <c r="AX128" s="2"/>
      <c r="AY128" s="56"/>
      <c r="AZ128" s="57"/>
      <c r="BA128" s="2"/>
      <c r="BB128" s="2"/>
      <c r="BC128" s="27"/>
      <c r="BD128" s="27"/>
      <c r="BE128" s="27"/>
      <c r="BF128" s="2"/>
      <c r="BG128" s="2"/>
      <c r="BH128" s="58"/>
      <c r="BI128" s="59"/>
      <c r="BJ128" s="2"/>
      <c r="BK128" s="2"/>
    </row>
    <row r="129" spans="1:63" x14ac:dyDescent="0.3">
      <c r="A129" s="1"/>
      <c r="B129" s="2"/>
      <c r="C129" s="89" t="s">
        <v>22</v>
      </c>
      <c r="D129" s="90" t="s">
        <v>101</v>
      </c>
      <c r="E129" s="90"/>
      <c r="F129" s="90"/>
      <c r="G129" s="90"/>
      <c r="H129" s="223"/>
      <c r="I129" s="90"/>
      <c r="J129" s="144">
        <v>-1.150633999999999</v>
      </c>
      <c r="K129" s="144">
        <v>-1.319044000000001</v>
      </c>
      <c r="L129" s="144">
        <v>-0.76980900000000008</v>
      </c>
      <c r="M129" s="144">
        <v>-1.0073890000000001</v>
      </c>
      <c r="N129" s="144">
        <v>-0.94121899999999847</v>
      </c>
      <c r="O129" s="144">
        <v>-0.78479299999999963</v>
      </c>
      <c r="P129" s="144">
        <v>-0.75925499999999968</v>
      </c>
      <c r="Q129" s="144">
        <v>-0.61033700000000035</v>
      </c>
      <c r="R129" s="144">
        <v>-0.57107100000000122</v>
      </c>
      <c r="S129" s="144">
        <v>-0.53650499999999912</v>
      </c>
      <c r="T129" s="144">
        <v>-0.32669299999999846</v>
      </c>
      <c r="U129" s="144">
        <v>-0.34244157707999984</v>
      </c>
      <c r="V129" s="144">
        <v>-0.73473938999999999</v>
      </c>
      <c r="W129" s="144">
        <v>-0.88131700000000002</v>
      </c>
      <c r="X129" s="144">
        <v>-0.47261099999999828</v>
      </c>
      <c r="Y129" s="144">
        <v>-0.896935500000001</v>
      </c>
      <c r="Z129" s="144">
        <v>-0.93689942339999943</v>
      </c>
      <c r="AA129" s="144">
        <v>-1.3002430000000027</v>
      </c>
      <c r="AB129" s="144">
        <v>-0.65107760000000026</v>
      </c>
      <c r="AC129" s="144">
        <v>-0.17467999999999925</v>
      </c>
      <c r="AD129" s="144">
        <v>-0.40361790000000131</v>
      </c>
      <c r="AE129" s="144">
        <v>-0.13072144000000024</v>
      </c>
      <c r="AF129" s="144">
        <v>-0.32317755800000081</v>
      </c>
      <c r="AG129" s="144">
        <v>-0.37568645999999989</v>
      </c>
      <c r="AH129" s="144">
        <v>-0.75352599999999959</v>
      </c>
      <c r="AI129" s="144">
        <v>-0.53937819999999848</v>
      </c>
      <c r="AJ129" s="144">
        <v>-0.6404778000000001</v>
      </c>
      <c r="AK129" s="144">
        <v>-0.83602519541899889</v>
      </c>
      <c r="AL129" s="144">
        <v>-0.65381208000000091</v>
      </c>
      <c r="AM129" s="144">
        <v>-0.69295921604999811</v>
      </c>
      <c r="AN129" s="2"/>
      <c r="AO129" s="2"/>
      <c r="AP129" s="95">
        <v>-3.91471360499972E-2</v>
      </c>
      <c r="AQ129" s="96">
        <v>-5.9875210702740683E-2</v>
      </c>
      <c r="AR129" s="2"/>
      <c r="AS129" s="2"/>
      <c r="AT129" s="97">
        <v>-6.8005163806236196E-2</v>
      </c>
      <c r="AU129" s="98">
        <v>-5.0133590245676755E-2</v>
      </c>
      <c r="AV129" s="96">
        <v>-5.550752380881227E-2</v>
      </c>
      <c r="AW129" s="2"/>
      <c r="AX129" s="2"/>
      <c r="AY129" s="99">
        <v>-5.3739335631355148E-3</v>
      </c>
      <c r="AZ129" s="100">
        <v>-0.10719227441722934</v>
      </c>
      <c r="BA129" s="2"/>
      <c r="BB129" s="2"/>
      <c r="BC129" s="101">
        <v>-763.49332914977072</v>
      </c>
      <c r="BD129" s="102">
        <v>-587.43223719676632</v>
      </c>
      <c r="BE129" s="103">
        <v>-627.6804493206505</v>
      </c>
      <c r="BF129" s="2"/>
      <c r="BG129" s="2"/>
      <c r="BH129" s="104">
        <v>-40.248212123884173</v>
      </c>
      <c r="BI129" s="105">
        <v>-6.8515497746513068E-2</v>
      </c>
      <c r="BJ129" s="2"/>
      <c r="BK129" s="2"/>
    </row>
    <row r="130" spans="1:63" x14ac:dyDescent="0.3">
      <c r="A130" s="1"/>
      <c r="B130" s="2"/>
      <c r="C130" s="91"/>
      <c r="D130" s="92" t="s">
        <v>102</v>
      </c>
      <c r="E130" s="93"/>
      <c r="F130" s="93"/>
      <c r="G130" s="93"/>
      <c r="H130" s="93"/>
      <c r="I130" s="93"/>
      <c r="J130" s="686">
        <v>-0.16990860705048186</v>
      </c>
      <c r="K130" s="686">
        <v>-0.26282960203465994</v>
      </c>
      <c r="L130" s="686">
        <v>-9.6891149516097438E-2</v>
      </c>
      <c r="M130" s="686">
        <v>-0.14681362568907991</v>
      </c>
      <c r="N130" s="686">
        <v>-0.1892432694030248</v>
      </c>
      <c r="O130" s="686">
        <v>-0.13646950519277351</v>
      </c>
      <c r="P130" s="686">
        <v>-0.11624268158196784</v>
      </c>
      <c r="Q130" s="686">
        <v>-8.3144522384586986E-2</v>
      </c>
      <c r="R130" s="686">
        <v>-8.6683923376081648E-2</v>
      </c>
      <c r="S130" s="686">
        <v>-9.0243377307996864E-2</v>
      </c>
      <c r="T130" s="686">
        <v>-4.1614562428212501E-2</v>
      </c>
      <c r="U130" s="686">
        <v>-4.5073500007350518E-2</v>
      </c>
      <c r="V130" s="686">
        <v>-0.1060381942174398</v>
      </c>
      <c r="W130" s="686">
        <v>-0.12338089325595659</v>
      </c>
      <c r="X130" s="686">
        <v>-5.3750567233843444E-2</v>
      </c>
      <c r="Y130" s="686">
        <v>-9.9155108977864059E-2</v>
      </c>
      <c r="Z130" s="686">
        <v>-8.7285603215609492E-2</v>
      </c>
      <c r="AA130" s="686">
        <v>-0.12580559798013347</v>
      </c>
      <c r="AB130" s="686">
        <v>-5.3848331940206232E-2</v>
      </c>
      <c r="AC130" s="686">
        <v>-1.3160620902845055E-2</v>
      </c>
      <c r="AD130" s="686">
        <v>-3.1921845816429525E-2</v>
      </c>
      <c r="AE130" s="686">
        <v>-9.0728992196503697E-3</v>
      </c>
      <c r="AF130" s="686">
        <v>-2.3646336529707219E-2</v>
      </c>
      <c r="AG130" s="686">
        <v>-2.5616506720341357E-2</v>
      </c>
      <c r="AH130" s="686">
        <v>-4.8165217499745623E-2</v>
      </c>
      <c r="AI130" s="686">
        <v>-3.618444106642249E-2</v>
      </c>
      <c r="AJ130" s="686">
        <v>-4.8170933272619065E-2</v>
      </c>
      <c r="AK130" s="686">
        <v>-6.8005163806236196E-2</v>
      </c>
      <c r="AL130" s="686">
        <v>-5.0133590245676755E-2</v>
      </c>
      <c r="AM130" s="686">
        <v>-5.550752380881227E-2</v>
      </c>
      <c r="AN130" s="2"/>
      <c r="AO130" s="2"/>
      <c r="AP130" s="106"/>
      <c r="AQ130" s="107"/>
      <c r="AR130" s="2"/>
      <c r="AS130" s="2"/>
      <c r="AT130" s="108"/>
      <c r="AU130" s="109"/>
      <c r="AV130" s="107"/>
      <c r="AW130" s="2"/>
      <c r="AX130" s="2"/>
      <c r="AY130" s="110"/>
      <c r="AZ130" s="111"/>
      <c r="BA130" s="2"/>
      <c r="BB130" s="2"/>
      <c r="BC130" s="112"/>
      <c r="BD130" s="113"/>
      <c r="BE130" s="114"/>
      <c r="BF130" s="2"/>
      <c r="BG130" s="2"/>
      <c r="BH130" s="115"/>
      <c r="BI130" s="116"/>
      <c r="BJ130" s="2"/>
      <c r="BK130" s="2"/>
    </row>
    <row r="131" spans="1:63" x14ac:dyDescent="0.3">
      <c r="A131" s="1"/>
      <c r="B131" s="2"/>
      <c r="C131" s="2" t="s">
        <v>17</v>
      </c>
      <c r="D131" s="2" t="s">
        <v>103</v>
      </c>
      <c r="E131" s="2"/>
      <c r="F131" s="2"/>
      <c r="G131" s="2"/>
      <c r="H131" s="225"/>
      <c r="I131" s="2"/>
      <c r="J131" s="10">
        <v>-6.0727999999999997E-2</v>
      </c>
      <c r="K131" s="10">
        <v>-7.5560999999999989E-2</v>
      </c>
      <c r="L131" s="10">
        <v>-9.1657000000000002E-2</v>
      </c>
      <c r="M131" s="10">
        <v>-0.23747100000000002</v>
      </c>
      <c r="N131" s="10">
        <v>-0.22064700000000001</v>
      </c>
      <c r="O131" s="10">
        <v>-0.20416600000000001</v>
      </c>
      <c r="P131" s="10">
        <v>-9.4541000000000014E-2</v>
      </c>
      <c r="Q131" s="10">
        <v>-0.135159</v>
      </c>
      <c r="R131" s="10">
        <v>-0.15679999999999999</v>
      </c>
      <c r="S131" s="10">
        <v>-0.113319</v>
      </c>
      <c r="T131" s="10">
        <v>-0.16731299999999999</v>
      </c>
      <c r="U131" s="10">
        <v>-0.20999397670000003</v>
      </c>
      <c r="V131" s="10">
        <v>-0.14745</v>
      </c>
      <c r="W131" s="10">
        <v>0.153639</v>
      </c>
      <c r="X131" s="10">
        <v>0.118491</v>
      </c>
      <c r="Y131" s="10">
        <v>0.41393999999999997</v>
      </c>
      <c r="Z131" s="10">
        <v>0.3231639</v>
      </c>
      <c r="AA131" s="10">
        <v>0.19379000000000002</v>
      </c>
      <c r="AB131" s="10">
        <v>0.19808159</v>
      </c>
      <c r="AC131" s="10">
        <v>0.19772999999999999</v>
      </c>
      <c r="AD131" s="10">
        <v>0.19093860000000001</v>
      </c>
      <c r="AE131" s="10">
        <v>0.19370054</v>
      </c>
      <c r="AF131" s="10">
        <v>0.11380672999999999</v>
      </c>
      <c r="AG131" s="10">
        <v>0.10822378000000001</v>
      </c>
      <c r="AH131" s="10">
        <v>0.1208008</v>
      </c>
      <c r="AI131" s="10">
        <v>0.1147324</v>
      </c>
      <c r="AJ131" s="10">
        <v>0.1182845</v>
      </c>
      <c r="AK131" s="10">
        <v>0.11840671999999999</v>
      </c>
      <c r="AL131" s="10">
        <v>0.11848367999999999</v>
      </c>
      <c r="AM131" s="10">
        <v>0.13587118000000001</v>
      </c>
      <c r="AN131" s="2"/>
      <c r="AO131" s="2"/>
      <c r="AP131" s="54">
        <v>1.7387500000000014E-2</v>
      </c>
      <c r="AQ131" s="55">
        <v>0.14675016846201955</v>
      </c>
      <c r="AR131" s="2"/>
      <c r="AS131" s="2"/>
      <c r="AT131" s="55">
        <v>9.6316097092307238E-3</v>
      </c>
      <c r="AU131" s="55">
        <v>9.0851980953302013E-3</v>
      </c>
      <c r="AV131" s="55">
        <v>1.0883573786306725E-2</v>
      </c>
      <c r="AW131" s="2"/>
      <c r="AX131" s="2"/>
      <c r="AY131" s="56">
        <v>1.7983756909765239E-3</v>
      </c>
      <c r="AZ131" s="57">
        <v>0.1979456773651298</v>
      </c>
      <c r="BA131" s="2"/>
      <c r="BB131" s="2"/>
      <c r="BC131" s="27">
        <v>108.1339908675799</v>
      </c>
      <c r="BD131" s="27">
        <v>106.4543396226415</v>
      </c>
      <c r="BE131" s="27">
        <v>123.07172101449275</v>
      </c>
      <c r="BF131" s="2"/>
      <c r="BG131" s="2"/>
      <c r="BH131" s="58">
        <v>16.617381391851254</v>
      </c>
      <c r="BI131" s="59">
        <v>0.1560986752701338</v>
      </c>
      <c r="BJ131" s="2"/>
      <c r="BK131" s="2"/>
    </row>
    <row r="132" spans="1:63" ht="4.05" customHeight="1" x14ac:dyDescent="0.3">
      <c r="A132" s="1"/>
      <c r="B132" s="2"/>
      <c r="C132" s="2"/>
      <c r="D132" s="174"/>
      <c r="E132" s="2"/>
      <c r="F132" s="2"/>
      <c r="G132" s="2"/>
      <c r="H132" s="2"/>
      <c r="I132" s="2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2"/>
      <c r="AO132" s="2"/>
      <c r="AP132" s="54"/>
      <c r="AQ132" s="55"/>
      <c r="AR132" s="2"/>
      <c r="AS132" s="2"/>
      <c r="AT132" s="55"/>
      <c r="AU132" s="55"/>
      <c r="AV132" s="55"/>
      <c r="AW132" s="2"/>
      <c r="AX132" s="2"/>
      <c r="AY132" s="56"/>
      <c r="AZ132" s="57"/>
      <c r="BA132" s="2"/>
      <c r="BB132" s="2"/>
      <c r="BC132" s="27"/>
      <c r="BD132" s="27"/>
      <c r="BE132" s="27"/>
      <c r="BF132" s="2"/>
      <c r="BG132" s="2"/>
      <c r="BH132" s="58"/>
      <c r="BI132" s="59"/>
      <c r="BJ132" s="2"/>
      <c r="BK132" s="2"/>
    </row>
    <row r="133" spans="1:63" x14ac:dyDescent="0.3">
      <c r="A133" s="1"/>
      <c r="B133" s="2"/>
      <c r="C133" s="2" t="s">
        <v>38</v>
      </c>
      <c r="D133" s="2" t="s">
        <v>104</v>
      </c>
      <c r="E133" s="2"/>
      <c r="F133" s="2"/>
      <c r="G133" s="2"/>
      <c r="H133" s="2"/>
      <c r="I133" s="2"/>
      <c r="J133" s="10">
        <v>-7.0230000000000001E-2</v>
      </c>
      <c r="K133" s="10">
        <v>-7.0252000000000009E-2</v>
      </c>
      <c r="L133" s="10">
        <v>-6.6894999999999996E-2</v>
      </c>
      <c r="M133" s="10">
        <v>-5.6910000000000002E-2</v>
      </c>
      <c r="N133" s="10">
        <v>-5.2975999999999995E-2</v>
      </c>
      <c r="O133" s="10">
        <v>-4.8730999999999997E-2</v>
      </c>
      <c r="P133" s="10">
        <v>-4.2697000000000006E-2</v>
      </c>
      <c r="Q133" s="10">
        <v>-3.1208999999999997E-2</v>
      </c>
      <c r="R133" s="10">
        <v>-3.1586999999999997E-2</v>
      </c>
      <c r="S133" s="10">
        <v>-2.8146000000000001E-2</v>
      </c>
      <c r="T133" s="10">
        <v>-2.7954E-2</v>
      </c>
      <c r="U133" s="10">
        <v>-2.6388539999999999E-2</v>
      </c>
      <c r="V133" s="10">
        <v>-1.9736E-2</v>
      </c>
      <c r="W133" s="10">
        <v>-2.2856000000000001E-2</v>
      </c>
      <c r="X133" s="10">
        <v>-2.3075999999999999E-2</v>
      </c>
      <c r="Y133" s="10">
        <v>-2.2831499999999998E-2</v>
      </c>
      <c r="Z133" s="10">
        <v>-1.9883359999999999E-2</v>
      </c>
      <c r="AA133" s="10">
        <v>-1.8388999999999999E-2</v>
      </c>
      <c r="AB133" s="10">
        <v>-1.754445E-2</v>
      </c>
      <c r="AC133" s="10">
        <v>-1.6789999999999999E-2</v>
      </c>
      <c r="AD133" s="10">
        <v>-1.6987800000000001E-2</v>
      </c>
      <c r="AE133" s="10">
        <v>-1.8448409999999998E-2</v>
      </c>
      <c r="AF133" s="10">
        <v>-2.0509589999999998E-2</v>
      </c>
      <c r="AG133" s="10">
        <v>-1.9045270000000003E-2</v>
      </c>
      <c r="AH133" s="10">
        <v>-1.70131E-2</v>
      </c>
      <c r="AI133" s="10">
        <v>-1.5973999999999999E-2</v>
      </c>
      <c r="AJ133" s="10">
        <v>-1.5174200000000001E-2</v>
      </c>
      <c r="AK133" s="10">
        <v>-1.6616310000000002E-2</v>
      </c>
      <c r="AL133" s="10">
        <v>-1.7997369999999999E-2</v>
      </c>
      <c r="AM133" s="10">
        <v>-1.8088590010000002E-2</v>
      </c>
      <c r="AN133" s="2"/>
      <c r="AO133" s="2"/>
      <c r="AP133" s="54">
        <v>-9.1220010000003793E-5</v>
      </c>
      <c r="AQ133" s="55">
        <v>-5.068518900261749E-3</v>
      </c>
      <c r="AR133" s="2"/>
      <c r="AS133" s="2"/>
      <c r="AT133" s="55">
        <v>-1.3516277853789685E-3</v>
      </c>
      <c r="AU133" s="55">
        <v>-1.3800185109455827E-3</v>
      </c>
      <c r="AV133" s="55">
        <v>-1.448934969609344E-3</v>
      </c>
      <c r="AW133" s="2"/>
      <c r="AX133" s="2"/>
      <c r="AY133" s="56">
        <v>-6.8916458663761298E-5</v>
      </c>
      <c r="AZ133" s="57">
        <v>-4.9938792934407845E-2</v>
      </c>
      <c r="BA133" s="2"/>
      <c r="BB133" s="2"/>
      <c r="BC133" s="27">
        <v>-15.174712328767127</v>
      </c>
      <c r="BD133" s="27">
        <v>-16.170143755615452</v>
      </c>
      <c r="BE133" s="27">
        <v>-16.384592400362319</v>
      </c>
      <c r="BF133" s="2"/>
      <c r="BG133" s="2"/>
      <c r="BH133" s="58">
        <v>-0.21444864474686653</v>
      </c>
      <c r="BI133" s="59">
        <v>-1.3262012260861586E-2</v>
      </c>
      <c r="BJ133" s="2"/>
      <c r="BK133" s="2"/>
    </row>
    <row r="134" spans="1:63" x14ac:dyDescent="0.3">
      <c r="A134" s="1"/>
      <c r="B134" s="2"/>
      <c r="C134" s="2"/>
      <c r="D134" s="1" t="s">
        <v>105</v>
      </c>
      <c r="E134" s="2"/>
      <c r="F134" s="2"/>
      <c r="G134" s="2"/>
      <c r="H134" s="2"/>
      <c r="I134" s="2"/>
      <c r="J134" s="690">
        <v>-1.0370527442397279E-2</v>
      </c>
      <c r="K134" s="690">
        <v>-1.3998248126778879E-2</v>
      </c>
      <c r="L134" s="690">
        <v>-8.419664419199226E-3</v>
      </c>
      <c r="M134" s="690">
        <v>-8.2938799589488636E-3</v>
      </c>
      <c r="N134" s="690">
        <v>-1.0651454592283683E-2</v>
      </c>
      <c r="O134" s="690">
        <v>-8.4739484903013258E-3</v>
      </c>
      <c r="P134" s="690">
        <v>-6.5369523750324777E-3</v>
      </c>
      <c r="Q134" s="690">
        <v>-4.2515158004521655E-3</v>
      </c>
      <c r="R134" s="690">
        <v>-4.7946491551493333E-3</v>
      </c>
      <c r="S134" s="690">
        <v>-4.7343269824342438E-3</v>
      </c>
      <c r="T134" s="690">
        <v>-3.5608154387093013E-3</v>
      </c>
      <c r="U134" s="690">
        <v>-3.4733628668171357E-3</v>
      </c>
      <c r="V134" s="690">
        <v>-2.8483157831995262E-3</v>
      </c>
      <c r="W134" s="690">
        <v>-3.1997495750770086E-3</v>
      </c>
      <c r="X134" s="690">
        <v>-2.6244587821446725E-3</v>
      </c>
      <c r="Y134" s="690">
        <v>-2.5239940560141732E-3</v>
      </c>
      <c r="Z134" s="690">
        <v>-1.8524198309941263E-3</v>
      </c>
      <c r="AA134" s="690">
        <v>-1.7792359899316279E-3</v>
      </c>
      <c r="AB134" s="690">
        <v>-1.4510395800874593E-3</v>
      </c>
      <c r="AC134" s="690">
        <v>-1.26498067871977E-3</v>
      </c>
      <c r="AD134" s="690">
        <v>-1.3435527323251515E-3</v>
      </c>
      <c r="AE134" s="690">
        <v>-1.2804369711103989E-3</v>
      </c>
      <c r="AF134" s="690">
        <v>-1.5006508194059583E-3</v>
      </c>
      <c r="AG134" s="690">
        <v>-1.2986182332621618E-3</v>
      </c>
      <c r="AH134" s="690">
        <v>-1.0874736397216854E-3</v>
      </c>
      <c r="AI134" s="690">
        <v>-1.0716233277411552E-3</v>
      </c>
      <c r="AJ134" s="690">
        <v>-1.1412657482669597E-3</v>
      </c>
      <c r="AK134" s="690">
        <v>-1.3516277853789685E-3</v>
      </c>
      <c r="AL134" s="690">
        <v>-1.3800185109455827E-3</v>
      </c>
      <c r="AM134" s="690">
        <v>-1.448934969609344E-3</v>
      </c>
      <c r="AN134" s="2"/>
      <c r="AO134" s="2"/>
      <c r="AP134" s="54"/>
      <c r="AQ134" s="55"/>
      <c r="AR134" s="2"/>
      <c r="AS134" s="2"/>
      <c r="AT134" s="55"/>
      <c r="AU134" s="55"/>
      <c r="AV134" s="55"/>
      <c r="AW134" s="2"/>
      <c r="AX134" s="2"/>
      <c r="AY134" s="56"/>
      <c r="AZ134" s="57"/>
      <c r="BA134" s="2"/>
      <c r="BB134" s="2"/>
      <c r="BC134" s="27"/>
      <c r="BD134" s="27"/>
      <c r="BE134" s="27"/>
      <c r="BF134" s="2"/>
      <c r="BG134" s="2"/>
      <c r="BH134" s="58"/>
      <c r="BI134" s="59"/>
      <c r="BJ134" s="2"/>
      <c r="BK134" s="2"/>
    </row>
    <row r="135" spans="1:63" x14ac:dyDescent="0.3">
      <c r="A135" s="1"/>
      <c r="B135" s="2"/>
      <c r="C135" s="175" t="s">
        <v>22</v>
      </c>
      <c r="D135" s="122" t="s">
        <v>106</v>
      </c>
      <c r="E135" s="122"/>
      <c r="F135" s="122"/>
      <c r="G135" s="122"/>
      <c r="H135" s="224"/>
      <c r="I135" s="122"/>
      <c r="J135" s="129">
        <v>-1.281591999999999</v>
      </c>
      <c r="K135" s="129">
        <v>-1.464857000000001</v>
      </c>
      <c r="L135" s="129">
        <v>-0.9283610000000001</v>
      </c>
      <c r="M135" s="129">
        <v>-1.3017700000000001</v>
      </c>
      <c r="N135" s="129">
        <v>-1.2148419999999984</v>
      </c>
      <c r="O135" s="129">
        <v>-1.0376899999999998</v>
      </c>
      <c r="P135" s="129">
        <v>-0.89649299999999965</v>
      </c>
      <c r="Q135" s="129">
        <v>-0.77670500000000042</v>
      </c>
      <c r="R135" s="129">
        <v>-0.7594580000000013</v>
      </c>
      <c r="S135" s="129">
        <v>-0.67796999999999907</v>
      </c>
      <c r="T135" s="129">
        <v>-0.52195999999999843</v>
      </c>
      <c r="U135" s="129">
        <v>-0.57882409377999988</v>
      </c>
      <c r="V135" s="129">
        <v>-0.90192538999999994</v>
      </c>
      <c r="W135" s="129">
        <v>-0.75053400000000003</v>
      </c>
      <c r="X135" s="129">
        <v>-0.37719599999999825</v>
      </c>
      <c r="Y135" s="129">
        <v>-0.50582700000000103</v>
      </c>
      <c r="Z135" s="129">
        <v>-0.6336188833999995</v>
      </c>
      <c r="AA135" s="129">
        <v>-1.1248420000000028</v>
      </c>
      <c r="AB135" s="129">
        <v>-0.47054046000000022</v>
      </c>
      <c r="AC135" s="129">
        <v>6.2600000000007372E-3</v>
      </c>
      <c r="AD135" s="129">
        <v>-0.22966710000000129</v>
      </c>
      <c r="AE135" s="129">
        <v>4.4530689999999762E-2</v>
      </c>
      <c r="AF135" s="129">
        <v>-0.22988041800000081</v>
      </c>
      <c r="AG135" s="129">
        <v>-0.2865079499999999</v>
      </c>
      <c r="AH135" s="129">
        <v>-0.64973829999999955</v>
      </c>
      <c r="AI135" s="129">
        <v>-0.44061979999999845</v>
      </c>
      <c r="AJ135" s="129">
        <v>-0.53736750000000011</v>
      </c>
      <c r="AK135" s="129">
        <v>-0.73423478541899889</v>
      </c>
      <c r="AL135" s="129">
        <v>-0.55332577000000094</v>
      </c>
      <c r="AM135" s="129">
        <v>-0.57517662605999809</v>
      </c>
      <c r="AN135" s="2"/>
      <c r="AO135" s="2"/>
      <c r="AP135" s="179">
        <v>-2.1850856059997148E-2</v>
      </c>
      <c r="AQ135" s="180">
        <v>-3.9490038680101799E-2</v>
      </c>
      <c r="AR135" s="2"/>
      <c r="AS135" s="2"/>
      <c r="AT135" s="181">
        <v>-5.9725181882384445E-2</v>
      </c>
      <c r="AU135" s="131">
        <v>-4.2428410661292139E-2</v>
      </c>
      <c r="AV135" s="180">
        <v>-4.6072884992114885E-2</v>
      </c>
      <c r="AW135" s="2"/>
      <c r="AX135" s="2"/>
      <c r="AY135" s="182">
        <v>-3.6444743308227459E-3</v>
      </c>
      <c r="AZ135" s="183">
        <v>-8.5897026874674709E-2</v>
      </c>
      <c r="BA135" s="2"/>
      <c r="BB135" s="2"/>
      <c r="BC135" s="184">
        <v>-670.53405061095793</v>
      </c>
      <c r="BD135" s="134">
        <v>-497.14804132974029</v>
      </c>
      <c r="BE135" s="185">
        <v>-520.99332070651997</v>
      </c>
      <c r="BF135" s="2"/>
      <c r="BG135" s="2"/>
      <c r="BH135" s="186">
        <v>-23.845279376779672</v>
      </c>
      <c r="BI135" s="187">
        <v>-4.7964142256298185E-2</v>
      </c>
      <c r="BJ135" s="2"/>
      <c r="BK135" s="2"/>
    </row>
    <row r="136" spans="1:63" x14ac:dyDescent="0.3">
      <c r="A136" s="1"/>
      <c r="B136" s="2"/>
      <c r="C136" s="176"/>
      <c r="D136" s="177" t="s">
        <v>107</v>
      </c>
      <c r="E136" s="178"/>
      <c r="F136" s="178"/>
      <c r="G136" s="178"/>
      <c r="H136" s="178"/>
      <c r="I136" s="178"/>
      <c r="J136" s="688">
        <v>-0.18924654714447961</v>
      </c>
      <c r="K136" s="688">
        <v>-0.29188395712931925</v>
      </c>
      <c r="L136" s="688">
        <v>-0.11684711981272462</v>
      </c>
      <c r="M136" s="688">
        <v>-0.18971576373503538</v>
      </c>
      <c r="N136" s="688">
        <v>-0.24425842645347098</v>
      </c>
      <c r="O136" s="688">
        <v>-0.18044636081551338</v>
      </c>
      <c r="P136" s="688">
        <v>-0.13725395333512866</v>
      </c>
      <c r="Q136" s="688">
        <v>-0.10580837514147205</v>
      </c>
      <c r="R136" s="688">
        <v>-0.11527953455761576</v>
      </c>
      <c r="S136" s="688">
        <v>-0.11403864365383855</v>
      </c>
      <c r="T136" s="688">
        <v>-6.6487916805777397E-2</v>
      </c>
      <c r="U136" s="688">
        <v>-7.6187091584245706E-2</v>
      </c>
      <c r="V136" s="688">
        <v>-0.13016661550493452</v>
      </c>
      <c r="W136" s="688">
        <v>-0.10507179067119564</v>
      </c>
      <c r="X136" s="688">
        <v>-4.2898914664146179E-2</v>
      </c>
      <c r="Y136" s="688">
        <v>-5.5918548556664428E-2</v>
      </c>
      <c r="Z136" s="688">
        <v>-5.9030676148423306E-2</v>
      </c>
      <c r="AA136" s="688">
        <v>-0.10883459510504526</v>
      </c>
      <c r="AB136" s="688">
        <v>-3.8916741846712795E-2</v>
      </c>
      <c r="AC136" s="688">
        <v>4.7163663185150048E-4</v>
      </c>
      <c r="AD136" s="688">
        <v>-1.8164203706789315E-2</v>
      </c>
      <c r="AE136" s="688">
        <v>3.0907130655192412E-3</v>
      </c>
      <c r="AF136" s="688">
        <v>-1.6819948016371145E-2</v>
      </c>
      <c r="AG136" s="688">
        <v>-1.9535792763482145E-2</v>
      </c>
      <c r="AH136" s="688">
        <v>-4.1531130362343127E-2</v>
      </c>
      <c r="AI136" s="688">
        <v>-2.9559187200741247E-2</v>
      </c>
      <c r="AJ136" s="688">
        <v>-4.0415911348331085E-2</v>
      </c>
      <c r="AK136" s="688">
        <v>-5.9725181882384445E-2</v>
      </c>
      <c r="AL136" s="688">
        <v>-4.2428410661292139E-2</v>
      </c>
      <c r="AM136" s="688">
        <v>-4.6072884992114885E-2</v>
      </c>
      <c r="AN136" s="2"/>
      <c r="AO136" s="2"/>
      <c r="AP136" s="188"/>
      <c r="AQ136" s="189"/>
      <c r="AR136" s="2"/>
      <c r="AS136" s="2"/>
      <c r="AT136" s="190"/>
      <c r="AU136" s="191"/>
      <c r="AV136" s="189"/>
      <c r="AW136" s="2"/>
      <c r="AX136" s="2"/>
      <c r="AY136" s="192"/>
      <c r="AZ136" s="193"/>
      <c r="BA136" s="2"/>
      <c r="BB136" s="2"/>
      <c r="BC136" s="194"/>
      <c r="BD136" s="195"/>
      <c r="BE136" s="196"/>
      <c r="BF136" s="2"/>
      <c r="BG136" s="2"/>
      <c r="BH136" s="197"/>
      <c r="BI136" s="198"/>
      <c r="BJ136" s="2"/>
      <c r="BK136" s="2"/>
    </row>
    <row r="137" spans="1:63" x14ac:dyDescent="0.3">
      <c r="A137" s="1"/>
      <c r="B137" s="2"/>
      <c r="C137" s="2" t="s">
        <v>38</v>
      </c>
      <c r="D137" s="2" t="s">
        <v>100</v>
      </c>
      <c r="E137" s="2"/>
      <c r="F137" s="2"/>
      <c r="G137" s="2"/>
      <c r="H137" s="226">
        <v>6.7582000000000003E-2</v>
      </c>
      <c r="I137" s="2"/>
      <c r="J137" s="199">
        <v>0</v>
      </c>
      <c r="K137" s="199">
        <v>0</v>
      </c>
      <c r="L137" s="199">
        <v>0</v>
      </c>
      <c r="M137" s="199">
        <v>0</v>
      </c>
      <c r="N137" s="199">
        <v>0</v>
      </c>
      <c r="O137" s="199">
        <v>0</v>
      </c>
      <c r="P137" s="199">
        <v>0</v>
      </c>
      <c r="Q137" s="199">
        <v>6.7582000000000003E-2</v>
      </c>
      <c r="R137" s="199">
        <v>0</v>
      </c>
      <c r="S137" s="199">
        <v>0</v>
      </c>
      <c r="T137" s="199">
        <v>0</v>
      </c>
      <c r="U137" s="199">
        <v>0</v>
      </c>
      <c r="V137" s="199">
        <v>0</v>
      </c>
      <c r="W137" s="199">
        <v>0</v>
      </c>
      <c r="X137" s="199">
        <v>0</v>
      </c>
      <c r="Y137" s="199">
        <v>-3.5999999999999997E-2</v>
      </c>
      <c r="Z137" s="199">
        <v>-2.898094E-2</v>
      </c>
      <c r="AA137" s="199">
        <v>0</v>
      </c>
      <c r="AB137" s="199">
        <v>0</v>
      </c>
      <c r="AC137" s="199">
        <v>0</v>
      </c>
      <c r="AD137" s="199">
        <v>0</v>
      </c>
      <c r="AE137" s="199">
        <v>0</v>
      </c>
      <c r="AF137" s="199">
        <v>0</v>
      </c>
      <c r="AG137" s="199">
        <v>0</v>
      </c>
      <c r="AH137" s="199">
        <v>0</v>
      </c>
      <c r="AI137" s="199">
        <v>0</v>
      </c>
      <c r="AJ137" s="199">
        <v>0</v>
      </c>
      <c r="AK137" s="199">
        <v>0</v>
      </c>
      <c r="AL137" s="199">
        <v>0</v>
      </c>
      <c r="AM137" s="199">
        <v>0</v>
      </c>
      <c r="AN137" s="2"/>
      <c r="AO137" s="2"/>
      <c r="AP137" s="54">
        <v>0</v>
      </c>
      <c r="AQ137" s="55">
        <v>0</v>
      </c>
      <c r="AR137" s="2"/>
      <c r="AS137" s="2"/>
      <c r="AT137" s="55">
        <v>0</v>
      </c>
      <c r="AU137" s="55">
        <v>0</v>
      </c>
      <c r="AV137" s="55">
        <v>0</v>
      </c>
      <c r="AW137" s="2"/>
      <c r="AX137" s="2"/>
      <c r="AY137" s="56">
        <v>0</v>
      </c>
      <c r="AZ137" s="57">
        <v>0</v>
      </c>
      <c r="BA137" s="2"/>
      <c r="BB137" s="2"/>
      <c r="BC137" s="27">
        <v>0</v>
      </c>
      <c r="BD137" s="27">
        <v>0</v>
      </c>
      <c r="BE137" s="27">
        <v>0</v>
      </c>
      <c r="BF137" s="2"/>
      <c r="BG137" s="2"/>
      <c r="BH137" s="58">
        <v>0</v>
      </c>
      <c r="BI137" s="59">
        <v>0</v>
      </c>
      <c r="BJ137" s="2"/>
      <c r="BK137" s="2"/>
    </row>
    <row r="138" spans="1:63" x14ac:dyDescent="0.3">
      <c r="A138" s="1"/>
      <c r="B138" s="2"/>
      <c r="C138" s="2" t="s">
        <v>38</v>
      </c>
      <c r="D138" s="173" t="s">
        <v>79</v>
      </c>
      <c r="E138" s="2"/>
      <c r="F138" s="2"/>
      <c r="G138" s="2"/>
      <c r="H138" s="2"/>
      <c r="I138" s="2"/>
      <c r="J138" s="199">
        <v>6.0727999999999997E-2</v>
      </c>
      <c r="K138" s="199">
        <v>7.5560999999999989E-2</v>
      </c>
      <c r="L138" s="199">
        <v>9.1657000000000002E-2</v>
      </c>
      <c r="M138" s="199">
        <v>0.23747100000000002</v>
      </c>
      <c r="N138" s="199">
        <v>0.22064700000000001</v>
      </c>
      <c r="O138" s="199">
        <v>0.20416600000000001</v>
      </c>
      <c r="P138" s="199">
        <v>9.4541000000000014E-2</v>
      </c>
      <c r="Q138" s="199">
        <v>6.7576999999999998E-2</v>
      </c>
      <c r="R138" s="199">
        <v>0.15679999999999999</v>
      </c>
      <c r="S138" s="199">
        <v>0.113319</v>
      </c>
      <c r="T138" s="199">
        <v>0.16731299999999999</v>
      </c>
      <c r="U138" s="199">
        <v>0.20999397670000003</v>
      </c>
      <c r="V138" s="199">
        <v>0.14745</v>
      </c>
      <c r="W138" s="199">
        <v>-0.153639</v>
      </c>
      <c r="X138" s="199">
        <v>-0.118491</v>
      </c>
      <c r="Y138" s="199">
        <v>-0.37794</v>
      </c>
      <c r="Z138" s="199">
        <v>-0.29418295999999999</v>
      </c>
      <c r="AA138" s="199">
        <v>-0.19379000000000002</v>
      </c>
      <c r="AB138" s="199">
        <v>-0.19808159</v>
      </c>
      <c r="AC138" s="199">
        <v>-0.19772999999999999</v>
      </c>
      <c r="AD138" s="199">
        <v>-0.19093860000000001</v>
      </c>
      <c r="AE138" s="199">
        <v>-0.19370054</v>
      </c>
      <c r="AF138" s="199">
        <v>-0.11380672999999999</v>
      </c>
      <c r="AG138" s="199">
        <v>-0.10822378000000001</v>
      </c>
      <c r="AH138" s="199">
        <v>-0.1208008</v>
      </c>
      <c r="AI138" s="199">
        <v>-0.1147324</v>
      </c>
      <c r="AJ138" s="199">
        <v>-0.1182845</v>
      </c>
      <c r="AK138" s="199">
        <v>-0.11840671999999999</v>
      </c>
      <c r="AL138" s="199">
        <v>-0.11848367999999999</v>
      </c>
      <c r="AM138" s="199">
        <v>-0.13587118000000001</v>
      </c>
      <c r="AN138" s="2"/>
      <c r="AO138" s="2"/>
      <c r="AP138" s="54">
        <v>-1.7387500000000014E-2</v>
      </c>
      <c r="AQ138" s="55">
        <v>-0.14675016846201955</v>
      </c>
      <c r="AR138" s="2"/>
      <c r="AS138" s="2"/>
      <c r="AT138" s="55">
        <v>-9.6316097092307238E-3</v>
      </c>
      <c r="AU138" s="55">
        <v>-9.0851980953302013E-3</v>
      </c>
      <c r="AV138" s="55">
        <v>-1.0883573786306725E-2</v>
      </c>
      <c r="AW138" s="2"/>
      <c r="AX138" s="2"/>
      <c r="AY138" s="56">
        <v>-1.7983756909765239E-3</v>
      </c>
      <c r="AZ138" s="57">
        <v>-0.1979456773651298</v>
      </c>
      <c r="BA138" s="2"/>
      <c r="BB138" s="2"/>
      <c r="BC138" s="27">
        <v>-108.1339908675799</v>
      </c>
      <c r="BD138" s="27">
        <v>-106.4543396226415</v>
      </c>
      <c r="BE138" s="27">
        <v>-123.07172101449275</v>
      </c>
      <c r="BF138" s="2"/>
      <c r="BG138" s="2"/>
      <c r="BH138" s="58">
        <v>-16.617381391851254</v>
      </c>
      <c r="BI138" s="59">
        <v>-0.1560986752701338</v>
      </c>
      <c r="BJ138" s="2"/>
      <c r="BK138" s="2"/>
    </row>
    <row r="139" spans="1:63" x14ac:dyDescent="0.3">
      <c r="A139" s="1"/>
      <c r="B139" s="2"/>
      <c r="C139" s="2"/>
      <c r="D139" s="173"/>
      <c r="E139" s="2" t="s">
        <v>149</v>
      </c>
      <c r="F139" s="2"/>
      <c r="G139" s="2"/>
      <c r="H139" s="2"/>
      <c r="I139" s="2"/>
      <c r="J139" s="10">
        <v>-3.3420999999999999E-2</v>
      </c>
      <c r="K139" s="10">
        <v>-8.2190000000000006E-3</v>
      </c>
      <c r="L139" s="10">
        <v>1.3179E-2</v>
      </c>
      <c r="M139" s="10">
        <v>-3.4382000000000003E-2</v>
      </c>
      <c r="N139" s="10">
        <v>-2.4282000000000001E-2</v>
      </c>
      <c r="O139" s="10">
        <v>-2.9158E-2</v>
      </c>
      <c r="P139" s="10">
        <v>-2.9839999999999998E-2</v>
      </c>
      <c r="Q139" s="10">
        <v>-1.3804E-2</v>
      </c>
      <c r="R139" s="10">
        <v>-4.4352999999999997E-2</v>
      </c>
      <c r="S139" s="10">
        <v>-3.7137999999999997E-2</v>
      </c>
      <c r="T139" s="10">
        <v>-0.16752800000000001</v>
      </c>
      <c r="U139" s="10">
        <v>-0.17293339430999999</v>
      </c>
      <c r="V139" s="10">
        <v>-7.9755999999999994E-2</v>
      </c>
      <c r="W139" s="10">
        <v>-0.10900600000000001</v>
      </c>
      <c r="X139" s="10">
        <v>-4.1437000000000002E-2</v>
      </c>
      <c r="Y139" s="10">
        <v>0</v>
      </c>
      <c r="Z139" s="10">
        <v>0</v>
      </c>
      <c r="AA139" s="10">
        <v>-6.0000000000000002E-6</v>
      </c>
      <c r="AB139" s="10">
        <v>-1.066E-5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2"/>
      <c r="AO139" s="2"/>
      <c r="AP139" s="54">
        <v>0</v>
      </c>
      <c r="AQ139" s="55">
        <v>0</v>
      </c>
      <c r="AR139" s="2"/>
      <c r="AS139" s="2"/>
      <c r="AT139" s="55">
        <v>0</v>
      </c>
      <c r="AU139" s="55">
        <v>0</v>
      </c>
      <c r="AV139" s="55">
        <v>0</v>
      </c>
      <c r="AW139" s="2"/>
      <c r="AX139" s="2"/>
      <c r="AY139" s="56">
        <v>0</v>
      </c>
      <c r="AZ139" s="57">
        <v>0</v>
      </c>
      <c r="BA139" s="2"/>
      <c r="BB139" s="2"/>
      <c r="BC139" s="27">
        <v>0</v>
      </c>
      <c r="BD139" s="27">
        <v>0</v>
      </c>
      <c r="BE139" s="27">
        <v>0</v>
      </c>
      <c r="BF139" s="2"/>
      <c r="BG139" s="2"/>
      <c r="BH139" s="58">
        <v>0</v>
      </c>
      <c r="BI139" s="59">
        <v>0</v>
      </c>
      <c r="BJ139" s="2"/>
      <c r="BK139" s="2"/>
    </row>
    <row r="140" spans="1:63" x14ac:dyDescent="0.3">
      <c r="A140" s="1"/>
      <c r="B140" s="2"/>
      <c r="C140" s="2"/>
      <c r="D140" s="173"/>
      <c r="E140" s="2" t="s">
        <v>150</v>
      </c>
      <c r="F140" s="2"/>
      <c r="G140" s="2"/>
      <c r="H140" s="2"/>
      <c r="I140" s="2"/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2"/>
      <c r="AO140" s="2"/>
      <c r="AP140" s="54">
        <v>0</v>
      </c>
      <c r="AQ140" s="55">
        <v>0</v>
      </c>
      <c r="AR140" s="2"/>
      <c r="AS140" s="2"/>
      <c r="AT140" s="55">
        <v>0</v>
      </c>
      <c r="AU140" s="55">
        <v>0</v>
      </c>
      <c r="AV140" s="55">
        <v>0</v>
      </c>
      <c r="AW140" s="2"/>
      <c r="AX140" s="2"/>
      <c r="AY140" s="56">
        <v>0</v>
      </c>
      <c r="AZ140" s="57">
        <v>0</v>
      </c>
      <c r="BA140" s="2"/>
      <c r="BB140" s="2"/>
      <c r="BC140" s="27">
        <v>0</v>
      </c>
      <c r="BD140" s="27">
        <v>0</v>
      </c>
      <c r="BE140" s="27">
        <v>0</v>
      </c>
      <c r="BF140" s="2"/>
      <c r="BG140" s="2"/>
      <c r="BH140" s="58">
        <v>0</v>
      </c>
      <c r="BI140" s="59">
        <v>0</v>
      </c>
      <c r="BJ140" s="2"/>
      <c r="BK140" s="2"/>
    </row>
    <row r="141" spans="1:63" x14ac:dyDescent="0.3">
      <c r="A141" s="1"/>
      <c r="B141" s="2"/>
      <c r="C141" s="2"/>
      <c r="D141" s="173"/>
      <c r="E141" s="2" t="s">
        <v>151</v>
      </c>
      <c r="F141" s="2"/>
      <c r="G141" s="2"/>
      <c r="H141" s="2"/>
      <c r="I141" s="2"/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2"/>
      <c r="AO141" s="2"/>
      <c r="AP141" s="54">
        <v>0</v>
      </c>
      <c r="AQ141" s="55">
        <v>0</v>
      </c>
      <c r="AR141" s="2"/>
      <c r="AS141" s="2"/>
      <c r="AT141" s="55">
        <v>0</v>
      </c>
      <c r="AU141" s="55">
        <v>0</v>
      </c>
      <c r="AV141" s="55">
        <v>0</v>
      </c>
      <c r="AW141" s="2"/>
      <c r="AX141" s="2"/>
      <c r="AY141" s="56">
        <v>0</v>
      </c>
      <c r="AZ141" s="57">
        <v>0</v>
      </c>
      <c r="BA141" s="2"/>
      <c r="BB141" s="2"/>
      <c r="BC141" s="27">
        <v>0</v>
      </c>
      <c r="BD141" s="27">
        <v>0</v>
      </c>
      <c r="BE141" s="27">
        <v>0</v>
      </c>
      <c r="BF141" s="2"/>
      <c r="BG141" s="2"/>
      <c r="BH141" s="58">
        <v>0</v>
      </c>
      <c r="BI141" s="59">
        <v>0</v>
      </c>
      <c r="BJ141" s="2"/>
      <c r="BK141" s="2"/>
    </row>
    <row r="142" spans="1:63" x14ac:dyDescent="0.3">
      <c r="A142" s="1"/>
      <c r="B142" s="2"/>
      <c r="C142" s="2"/>
      <c r="D142" s="173"/>
      <c r="E142" s="2" t="s">
        <v>152</v>
      </c>
      <c r="F142" s="2"/>
      <c r="G142" s="2"/>
      <c r="H142" s="2"/>
      <c r="I142" s="2"/>
      <c r="J142" s="10">
        <v>9.4148999999999997E-2</v>
      </c>
      <c r="K142" s="10">
        <v>8.3779999999999993E-2</v>
      </c>
      <c r="L142" s="10">
        <v>7.8478000000000006E-2</v>
      </c>
      <c r="M142" s="10">
        <v>0.27185300000000001</v>
      </c>
      <c r="N142" s="10">
        <v>0.24492900000000001</v>
      </c>
      <c r="O142" s="10">
        <v>0.233324</v>
      </c>
      <c r="P142" s="10">
        <v>0.12438100000000001</v>
      </c>
      <c r="Q142" s="10">
        <v>8.1380999999999995E-2</v>
      </c>
      <c r="R142" s="10">
        <v>0.201153</v>
      </c>
      <c r="S142" s="10">
        <v>0.15045700000000001</v>
      </c>
      <c r="T142" s="10">
        <v>0.334841</v>
      </c>
      <c r="U142" s="10">
        <v>0.38292737101000002</v>
      </c>
      <c r="V142" s="10">
        <v>0.22720599999999999</v>
      </c>
      <c r="W142" s="10">
        <v>-4.4632999999999999E-2</v>
      </c>
      <c r="X142" s="10">
        <v>-7.7053999999999997E-2</v>
      </c>
      <c r="Y142" s="10">
        <v>-0.37794</v>
      </c>
      <c r="Z142" s="10">
        <v>-0.29418295999999999</v>
      </c>
      <c r="AA142" s="10">
        <v>-0.19378400000000001</v>
      </c>
      <c r="AB142" s="10">
        <v>-0.19807093000000001</v>
      </c>
      <c r="AC142" s="10">
        <v>-0.19772999999999999</v>
      </c>
      <c r="AD142" s="10">
        <v>-0.19093860000000001</v>
      </c>
      <c r="AE142" s="10">
        <v>-0.19370054</v>
      </c>
      <c r="AF142" s="10">
        <v>-0.11380672999999999</v>
      </c>
      <c r="AG142" s="10">
        <v>-0.10822378000000001</v>
      </c>
      <c r="AH142" s="10">
        <v>-0.1208008</v>
      </c>
      <c r="AI142" s="10">
        <v>-0.1147324</v>
      </c>
      <c r="AJ142" s="10">
        <v>-0.1182845</v>
      </c>
      <c r="AK142" s="10">
        <v>-0.11840671999999999</v>
      </c>
      <c r="AL142" s="10">
        <v>-0.11848367999999999</v>
      </c>
      <c r="AM142" s="10">
        <v>-0.13587118000000001</v>
      </c>
      <c r="AN142" s="2"/>
      <c r="AO142" s="2"/>
      <c r="AP142" s="54">
        <v>-1.7387500000000014E-2</v>
      </c>
      <c r="AQ142" s="55">
        <v>-0.14675016846201955</v>
      </c>
      <c r="AR142" s="2"/>
      <c r="AS142" s="2"/>
      <c r="AT142" s="55">
        <v>-9.6316097092307238E-3</v>
      </c>
      <c r="AU142" s="55">
        <v>-9.0851980953302013E-3</v>
      </c>
      <c r="AV142" s="55">
        <v>-1.0883573786306725E-2</v>
      </c>
      <c r="AW142" s="2"/>
      <c r="AX142" s="2"/>
      <c r="AY142" s="56">
        <v>-1.7983756909765239E-3</v>
      </c>
      <c r="AZ142" s="57">
        <v>-0.1979456773651298</v>
      </c>
      <c r="BA142" s="2"/>
      <c r="BB142" s="2"/>
      <c r="BC142" s="27">
        <v>-108.1339908675799</v>
      </c>
      <c r="BD142" s="27">
        <v>-106.4543396226415</v>
      </c>
      <c r="BE142" s="27">
        <v>-123.07172101449275</v>
      </c>
      <c r="BF142" s="2"/>
      <c r="BG142" s="2"/>
      <c r="BH142" s="58">
        <v>-16.617381391851254</v>
      </c>
      <c r="BI142" s="59">
        <v>-0.1560986752701338</v>
      </c>
      <c r="BJ142" s="2"/>
      <c r="BK142" s="2"/>
    </row>
    <row r="143" spans="1:63" x14ac:dyDescent="0.3">
      <c r="A143" s="1"/>
      <c r="B143" s="2"/>
      <c r="C143" s="2" t="s">
        <v>93</v>
      </c>
      <c r="D143" s="2" t="s">
        <v>108</v>
      </c>
      <c r="E143" s="2"/>
      <c r="F143" s="2"/>
      <c r="G143" s="2"/>
      <c r="H143" s="2"/>
      <c r="I143" s="2"/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2"/>
      <c r="AO143" s="2"/>
      <c r="AP143" s="54">
        <v>0</v>
      </c>
      <c r="AQ143" s="55">
        <v>0</v>
      </c>
      <c r="AR143" s="2"/>
      <c r="AS143" s="2"/>
      <c r="AT143" s="55">
        <v>0</v>
      </c>
      <c r="AU143" s="55">
        <v>0</v>
      </c>
      <c r="AV143" s="55">
        <v>0</v>
      </c>
      <c r="AW143" s="2"/>
      <c r="AX143" s="2"/>
      <c r="AY143" s="56">
        <v>0</v>
      </c>
      <c r="AZ143" s="57">
        <v>0</v>
      </c>
      <c r="BA143" s="2"/>
      <c r="BB143" s="2"/>
      <c r="BC143" s="27">
        <v>0</v>
      </c>
      <c r="BD143" s="27">
        <v>0</v>
      </c>
      <c r="BE143" s="27">
        <v>0</v>
      </c>
      <c r="BF143" s="2"/>
      <c r="BG143" s="2"/>
      <c r="BH143" s="58">
        <v>0</v>
      </c>
      <c r="BI143" s="59">
        <v>0</v>
      </c>
      <c r="BJ143" s="2"/>
      <c r="BK143" s="2"/>
    </row>
    <row r="144" spans="1:63" x14ac:dyDescent="0.3">
      <c r="A144" s="1"/>
      <c r="B144" s="2"/>
      <c r="C144" s="61" t="s">
        <v>22</v>
      </c>
      <c r="D144" s="61" t="s">
        <v>109</v>
      </c>
      <c r="E144" s="61"/>
      <c r="F144" s="61"/>
      <c r="G144" s="61"/>
      <c r="H144" s="61"/>
      <c r="I144" s="61"/>
      <c r="J144" s="200">
        <v>-1.2208639999999991</v>
      </c>
      <c r="K144" s="200">
        <v>-1.389296000000001</v>
      </c>
      <c r="L144" s="200">
        <v>-0.83670400000000011</v>
      </c>
      <c r="M144" s="200">
        <v>-1.0642990000000001</v>
      </c>
      <c r="N144" s="200">
        <v>-0.99419499999999839</v>
      </c>
      <c r="O144" s="200">
        <v>-0.83352399999999971</v>
      </c>
      <c r="P144" s="200">
        <v>-0.80195199999999967</v>
      </c>
      <c r="Q144" s="200">
        <v>-0.64154600000000039</v>
      </c>
      <c r="R144" s="200">
        <v>-0.60265800000000125</v>
      </c>
      <c r="S144" s="200">
        <v>-0.56465099999999913</v>
      </c>
      <c r="T144" s="200">
        <v>-0.35464699999999844</v>
      </c>
      <c r="U144" s="200">
        <v>-0.36883011707999985</v>
      </c>
      <c r="V144" s="200">
        <v>-0.75447538999999997</v>
      </c>
      <c r="W144" s="200">
        <v>-0.904173</v>
      </c>
      <c r="X144" s="200">
        <v>-0.49568699999999827</v>
      </c>
      <c r="Y144" s="200">
        <v>-0.91976700000000111</v>
      </c>
      <c r="Z144" s="200">
        <v>-0.95678278339999945</v>
      </c>
      <c r="AA144" s="200">
        <v>-1.3186320000000027</v>
      </c>
      <c r="AB144" s="200">
        <v>-0.66862205000000019</v>
      </c>
      <c r="AC144" s="200">
        <v>-0.19146999999999925</v>
      </c>
      <c r="AD144" s="200">
        <v>-0.4206057000000013</v>
      </c>
      <c r="AE144" s="200">
        <v>-0.14916985000000024</v>
      </c>
      <c r="AF144" s="200">
        <v>-0.34368714800000078</v>
      </c>
      <c r="AG144" s="200">
        <v>-0.39473172999999989</v>
      </c>
      <c r="AH144" s="200">
        <v>-0.77053909999999959</v>
      </c>
      <c r="AI144" s="200">
        <v>-0.55535219999999841</v>
      </c>
      <c r="AJ144" s="200">
        <v>-0.65565200000000012</v>
      </c>
      <c r="AK144" s="200">
        <v>-0.85264150541899886</v>
      </c>
      <c r="AL144" s="200">
        <v>-0.67180945000000092</v>
      </c>
      <c r="AM144" s="200">
        <v>-0.71104780605999807</v>
      </c>
      <c r="AN144" s="2"/>
      <c r="AO144" s="2"/>
      <c r="AP144" s="65">
        <v>-3.9238356059997148E-2</v>
      </c>
      <c r="AQ144" s="66">
        <v>-5.8406972483041275E-2</v>
      </c>
      <c r="AR144" s="2"/>
      <c r="AS144" s="2"/>
      <c r="AT144" s="66">
        <v>-6.9356791591615161E-2</v>
      </c>
      <c r="AU144" s="66">
        <v>-5.1513608756622337E-2</v>
      </c>
      <c r="AV144" s="66">
        <v>-5.6956458778421606E-2</v>
      </c>
      <c r="AW144" s="2"/>
      <c r="AX144" s="2"/>
      <c r="AY144" s="67">
        <v>-5.4428500217992698E-3</v>
      </c>
      <c r="AZ144" s="68">
        <v>-0.10565848817764226</v>
      </c>
      <c r="BA144" s="2"/>
      <c r="BB144" s="2"/>
      <c r="BC144" s="69">
        <v>-778.66804147853782</v>
      </c>
      <c r="BD144" s="69">
        <v>-603.60238095238185</v>
      </c>
      <c r="BE144" s="69">
        <v>-644.06504172101268</v>
      </c>
      <c r="BF144" s="2"/>
      <c r="BG144" s="2"/>
      <c r="BH144" s="70">
        <v>-40.462660768630826</v>
      </c>
      <c r="BI144" s="71">
        <v>-6.7035290193500616E-2</v>
      </c>
      <c r="BJ144" s="2"/>
      <c r="BK144" s="2"/>
    </row>
    <row r="145" spans="1:64" x14ac:dyDescent="0.3">
      <c r="A145" s="1"/>
      <c r="B145" s="2"/>
      <c r="C145" s="2" t="s">
        <v>110</v>
      </c>
      <c r="D145" s="2" t="s">
        <v>111</v>
      </c>
      <c r="E145" s="1"/>
      <c r="F145" s="60"/>
      <c r="G145" s="1"/>
      <c r="H145" s="1"/>
      <c r="I145" s="1"/>
      <c r="J145" s="10">
        <v>-6.2379999999999996E-3</v>
      </c>
      <c r="K145" s="10">
        <v>-2.2200000000000002E-3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-2.3463000000000001E-2</v>
      </c>
      <c r="R145" s="10">
        <v>-1.7498E-2</v>
      </c>
      <c r="S145" s="10">
        <v>-2.0912E-2</v>
      </c>
      <c r="T145" s="10">
        <v>-2.2481000000000001E-2</v>
      </c>
      <c r="U145" s="10">
        <v>-8.1048930000000002E-3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2"/>
      <c r="AO145" s="2"/>
      <c r="AP145" s="54">
        <v>0</v>
      </c>
      <c r="AQ145" s="48">
        <v>0</v>
      </c>
      <c r="AR145" s="2"/>
      <c r="AS145" s="2"/>
      <c r="AT145" s="48">
        <v>0</v>
      </c>
      <c r="AU145" s="48">
        <v>0</v>
      </c>
      <c r="AV145" s="48">
        <v>0</v>
      </c>
      <c r="AW145" s="2"/>
      <c r="AX145" s="2"/>
      <c r="AY145" s="56">
        <v>0</v>
      </c>
      <c r="AZ145" s="128">
        <v>0</v>
      </c>
      <c r="BA145" s="2"/>
      <c r="BB145" s="2"/>
      <c r="BC145" s="27">
        <v>0</v>
      </c>
      <c r="BD145" s="27">
        <v>0</v>
      </c>
      <c r="BE145" s="27">
        <v>0</v>
      </c>
      <c r="BF145" s="2"/>
      <c r="BG145" s="2"/>
      <c r="BH145" s="58">
        <v>0</v>
      </c>
      <c r="BI145" s="53">
        <v>0</v>
      </c>
      <c r="BJ145" s="2"/>
      <c r="BK145" s="2"/>
    </row>
    <row r="146" spans="1:64" ht="4.05" customHeight="1" x14ac:dyDescent="0.3">
      <c r="A146" s="1"/>
      <c r="B146" s="2"/>
      <c r="C146" s="2"/>
      <c r="D146" s="173"/>
      <c r="E146" s="1"/>
      <c r="F146" s="60"/>
      <c r="G146" s="1"/>
      <c r="H146" s="1"/>
      <c r="I146" s="1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2"/>
      <c r="AO146" s="2"/>
      <c r="AP146" s="54"/>
      <c r="AQ146" s="55"/>
      <c r="AR146" s="2"/>
      <c r="AS146" s="2"/>
      <c r="AT146" s="55"/>
      <c r="AU146" s="55"/>
      <c r="AV146" s="55"/>
      <c r="AW146" s="2"/>
      <c r="AX146" s="2"/>
      <c r="AY146" s="56"/>
      <c r="AZ146" s="57"/>
      <c r="BA146" s="2"/>
      <c r="BB146" s="2"/>
      <c r="BC146" s="27"/>
      <c r="BD146" s="27"/>
      <c r="BE146" s="27"/>
      <c r="BF146" s="2"/>
      <c r="BG146" s="2"/>
      <c r="BH146" s="58"/>
      <c r="BI146" s="59"/>
      <c r="BJ146" s="2"/>
      <c r="BK146" s="2"/>
    </row>
    <row r="147" spans="1:64" x14ac:dyDescent="0.3">
      <c r="A147" s="1"/>
      <c r="B147" s="2"/>
      <c r="C147" s="61" t="s">
        <v>22</v>
      </c>
      <c r="D147" s="61" t="s">
        <v>112</v>
      </c>
      <c r="E147" s="61"/>
      <c r="F147" s="61"/>
      <c r="G147" s="61"/>
      <c r="H147" s="61"/>
      <c r="I147" s="61"/>
      <c r="J147" s="200">
        <v>-1.227101999999999</v>
      </c>
      <c r="K147" s="200">
        <v>-1.3915160000000011</v>
      </c>
      <c r="L147" s="200">
        <v>-0.83670400000000011</v>
      </c>
      <c r="M147" s="200">
        <v>-1.0642990000000001</v>
      </c>
      <c r="N147" s="200">
        <v>-0.99419499999999839</v>
      </c>
      <c r="O147" s="200">
        <v>-0.83352399999999971</v>
      </c>
      <c r="P147" s="200">
        <v>-0.80195199999999967</v>
      </c>
      <c r="Q147" s="200">
        <v>-0.66500900000000041</v>
      </c>
      <c r="R147" s="200">
        <v>-0.62015600000000126</v>
      </c>
      <c r="S147" s="200">
        <v>-0.58556299999999917</v>
      </c>
      <c r="T147" s="200">
        <v>-0.37712799999999846</v>
      </c>
      <c r="U147" s="200">
        <v>-0.37693501007999985</v>
      </c>
      <c r="V147" s="200">
        <v>-0.75447538999999997</v>
      </c>
      <c r="W147" s="200">
        <v>-0.904173</v>
      </c>
      <c r="X147" s="200">
        <v>-0.49568699999999827</v>
      </c>
      <c r="Y147" s="200">
        <v>-0.91976700000000111</v>
      </c>
      <c r="Z147" s="200">
        <v>-0.95678278339999945</v>
      </c>
      <c r="AA147" s="200">
        <v>-1.3186320000000027</v>
      </c>
      <c r="AB147" s="200">
        <v>-0.66862205000000019</v>
      </c>
      <c r="AC147" s="200">
        <v>-0.19146999999999925</v>
      </c>
      <c r="AD147" s="200">
        <v>-0.4206057000000013</v>
      </c>
      <c r="AE147" s="200">
        <v>-0.14916985000000024</v>
      </c>
      <c r="AF147" s="200">
        <v>-0.34368714800000078</v>
      </c>
      <c r="AG147" s="200">
        <v>-0.39473172999999989</v>
      </c>
      <c r="AH147" s="200">
        <v>-0.77053909999999959</v>
      </c>
      <c r="AI147" s="200">
        <v>-0.55535219999999841</v>
      </c>
      <c r="AJ147" s="200">
        <v>-0.65565200000000012</v>
      </c>
      <c r="AK147" s="200">
        <v>-0.85264150541899886</v>
      </c>
      <c r="AL147" s="200">
        <v>-0.67180945000000092</v>
      </c>
      <c r="AM147" s="200">
        <v>-0.71104780605999807</v>
      </c>
      <c r="AN147" s="2"/>
      <c r="AO147" s="2"/>
      <c r="AP147" s="65">
        <v>-3.9238356059997148E-2</v>
      </c>
      <c r="AQ147" s="66">
        <v>-5.8406972483041275E-2</v>
      </c>
      <c r="AR147" s="2"/>
      <c r="AS147" s="2"/>
      <c r="AT147" s="66">
        <v>-6.9356791591615161E-2</v>
      </c>
      <c r="AU147" s="66">
        <v>-5.1513608756622337E-2</v>
      </c>
      <c r="AV147" s="66">
        <v>-5.6956458778421606E-2</v>
      </c>
      <c r="AW147" s="2"/>
      <c r="AX147" s="2"/>
      <c r="AY147" s="67">
        <v>-5.4428500217992698E-3</v>
      </c>
      <c r="AZ147" s="68">
        <v>-0.10565848817764226</v>
      </c>
      <c r="BA147" s="2"/>
      <c r="BB147" s="2"/>
      <c r="BC147" s="69">
        <v>-778.66804147853782</v>
      </c>
      <c r="BD147" s="69">
        <v>-603.60238095238185</v>
      </c>
      <c r="BE147" s="69">
        <v>-644.06504172101268</v>
      </c>
      <c r="BF147" s="2"/>
      <c r="BG147" s="2"/>
      <c r="BH147" s="70">
        <v>-40.462660768630826</v>
      </c>
      <c r="BI147" s="71">
        <v>-6.7035290193500616E-2</v>
      </c>
      <c r="BJ147" s="2"/>
      <c r="BK147" s="2"/>
    </row>
    <row r="148" spans="1:64" x14ac:dyDescent="0.3">
      <c r="A148" s="1"/>
      <c r="B148" s="2"/>
      <c r="C148" s="2" t="s">
        <v>38</v>
      </c>
      <c r="D148" s="2" t="s">
        <v>113</v>
      </c>
      <c r="E148" s="2"/>
      <c r="F148" s="2"/>
      <c r="G148" s="2"/>
      <c r="H148" s="2"/>
      <c r="I148" s="2"/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3.648279E-4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2"/>
      <c r="AO148" s="2"/>
      <c r="AP148" s="54">
        <v>0</v>
      </c>
      <c r="AQ148" s="55">
        <v>0</v>
      </c>
      <c r="AR148" s="2"/>
      <c r="AS148" s="2"/>
      <c r="AT148" s="55">
        <v>0</v>
      </c>
      <c r="AU148" s="55">
        <v>0</v>
      </c>
      <c r="AV148" s="55">
        <v>0</v>
      </c>
      <c r="AW148" s="2"/>
      <c r="AX148" s="2"/>
      <c r="AY148" s="56">
        <v>0</v>
      </c>
      <c r="AZ148" s="57">
        <v>0</v>
      </c>
      <c r="BA148" s="2"/>
      <c r="BB148" s="2"/>
      <c r="BC148" s="27">
        <v>0</v>
      </c>
      <c r="BD148" s="27">
        <v>0</v>
      </c>
      <c r="BE148" s="27">
        <v>0</v>
      </c>
      <c r="BF148" s="2"/>
      <c r="BG148" s="2"/>
      <c r="BH148" s="58">
        <v>0</v>
      </c>
      <c r="BI148" s="59">
        <v>0</v>
      </c>
      <c r="BJ148" s="2"/>
      <c r="BK148" s="2"/>
    </row>
    <row r="149" spans="1:64" x14ac:dyDescent="0.3">
      <c r="A149" s="1"/>
      <c r="B149" s="2"/>
      <c r="C149" s="175" t="s">
        <v>22</v>
      </c>
      <c r="D149" s="122" t="s">
        <v>114</v>
      </c>
      <c r="E149" s="122"/>
      <c r="F149" s="122"/>
      <c r="G149" s="122"/>
      <c r="H149" s="122"/>
      <c r="I149" s="122"/>
      <c r="J149" s="129">
        <v>-1.227101999999999</v>
      </c>
      <c r="K149" s="129">
        <v>-1.3915160000000011</v>
      </c>
      <c r="L149" s="129">
        <v>-0.83670400000000011</v>
      </c>
      <c r="M149" s="129">
        <v>-1.0642990000000001</v>
      </c>
      <c r="N149" s="129">
        <v>-0.99419499999999839</v>
      </c>
      <c r="O149" s="129">
        <v>-0.83352399999999971</v>
      </c>
      <c r="P149" s="129">
        <v>-0.80195199999999967</v>
      </c>
      <c r="Q149" s="129">
        <v>-0.66500900000000041</v>
      </c>
      <c r="R149" s="129">
        <v>-0.62015600000000126</v>
      </c>
      <c r="S149" s="129">
        <v>-0.58556299999999917</v>
      </c>
      <c r="T149" s="129">
        <v>-0.37712799999999846</v>
      </c>
      <c r="U149" s="129">
        <v>-0.37693501007999985</v>
      </c>
      <c r="V149" s="129">
        <v>-0.75447538999999997</v>
      </c>
      <c r="W149" s="129">
        <v>-0.904173</v>
      </c>
      <c r="X149" s="129">
        <v>-0.49568699999999827</v>
      </c>
      <c r="Y149" s="129">
        <v>-0.91976700000000111</v>
      </c>
      <c r="Z149" s="129">
        <v>-0.95641795549999942</v>
      </c>
      <c r="AA149" s="129">
        <v>-1.3186320000000027</v>
      </c>
      <c r="AB149" s="129">
        <v>-0.66862205000000019</v>
      </c>
      <c r="AC149" s="129">
        <v>-0.19146999999999925</v>
      </c>
      <c r="AD149" s="129">
        <v>-0.4206057000000013</v>
      </c>
      <c r="AE149" s="129">
        <v>-0.14916985000000024</v>
      </c>
      <c r="AF149" s="129">
        <v>-0.34368714800000078</v>
      </c>
      <c r="AG149" s="129">
        <v>-0.39473172999999989</v>
      </c>
      <c r="AH149" s="129">
        <v>-0.77053909999999959</v>
      </c>
      <c r="AI149" s="129">
        <v>-0.55535219999999841</v>
      </c>
      <c r="AJ149" s="129">
        <v>-0.65565200000000012</v>
      </c>
      <c r="AK149" s="129">
        <v>-0.85264150541899886</v>
      </c>
      <c r="AL149" s="129">
        <v>-0.67180945000000092</v>
      </c>
      <c r="AM149" s="129">
        <v>-0.71104780605999807</v>
      </c>
      <c r="AN149" s="2"/>
      <c r="AO149" s="2"/>
      <c r="AP149" s="179">
        <v>-3.9238356059997148E-2</v>
      </c>
      <c r="AQ149" s="180">
        <v>-5.8406972483041275E-2</v>
      </c>
      <c r="AR149" s="2"/>
      <c r="AS149" s="2"/>
      <c r="AT149" s="181">
        <v>-6.9356791591615161E-2</v>
      </c>
      <c r="AU149" s="131">
        <v>-5.1513608756622337E-2</v>
      </c>
      <c r="AV149" s="180">
        <v>-5.6956458778421606E-2</v>
      </c>
      <c r="AW149" s="2"/>
      <c r="AX149" s="2"/>
      <c r="AY149" s="182">
        <v>-5.4428500217992698E-3</v>
      </c>
      <c r="AZ149" s="183">
        <v>-0.10565848817764226</v>
      </c>
      <c r="BA149" s="2"/>
      <c r="BB149" s="2"/>
      <c r="BC149" s="184">
        <v>-778.66804147853782</v>
      </c>
      <c r="BD149" s="134">
        <v>-603.60238095238185</v>
      </c>
      <c r="BE149" s="185">
        <v>-644.06504172101268</v>
      </c>
      <c r="BF149" s="2"/>
      <c r="BG149" s="2"/>
      <c r="BH149" s="186">
        <v>-40.462660768630826</v>
      </c>
      <c r="BI149" s="187">
        <v>-6.7035290193500616E-2</v>
      </c>
      <c r="BJ149" s="2"/>
      <c r="BK149" s="2"/>
    </row>
    <row r="150" spans="1:64" x14ac:dyDescent="0.3">
      <c r="A150" s="1"/>
      <c r="B150" s="2"/>
      <c r="C150" s="176"/>
      <c r="D150" s="177" t="s">
        <v>115</v>
      </c>
      <c r="E150" s="178"/>
      <c r="F150" s="178"/>
      <c r="G150" s="178"/>
      <c r="H150" s="178"/>
      <c r="I150" s="178"/>
      <c r="J150" s="688">
        <v>-0.18120027005012923</v>
      </c>
      <c r="K150" s="688">
        <v>-0.27727020213492642</v>
      </c>
      <c r="L150" s="688">
        <v>-0.10531081393529666</v>
      </c>
      <c r="M150" s="688">
        <v>-0.15510750564802878</v>
      </c>
      <c r="N150" s="688">
        <v>-0.19989472399530847</v>
      </c>
      <c r="O150" s="688">
        <v>-0.14494345368307485</v>
      </c>
      <c r="P150" s="688">
        <v>-0.12277963395700031</v>
      </c>
      <c r="Q150" s="688">
        <v>-9.0592337817389082E-2</v>
      </c>
      <c r="R150" s="688">
        <v>-9.4134626316547843E-2</v>
      </c>
      <c r="S150" s="688">
        <v>-9.849522883589637E-2</v>
      </c>
      <c r="T150" s="688">
        <v>-4.803903572903899E-2</v>
      </c>
      <c r="U150" s="688">
        <v>-4.9613660597184014E-2</v>
      </c>
      <c r="V150" s="688">
        <v>-0.10888651000063933</v>
      </c>
      <c r="W150" s="688">
        <v>-0.1265806428310336</v>
      </c>
      <c r="X150" s="688">
        <v>-5.6375026015988115E-2</v>
      </c>
      <c r="Y150" s="688">
        <v>-0.10167910303387824</v>
      </c>
      <c r="Z150" s="688">
        <v>-8.9104034101231216E-2</v>
      </c>
      <c r="AA150" s="688">
        <v>-0.12758483397006509</v>
      </c>
      <c r="AB150" s="688">
        <v>-5.5299371520293683E-2</v>
      </c>
      <c r="AC150" s="688">
        <v>-1.4425601581564826E-2</v>
      </c>
      <c r="AD150" s="688">
        <v>-3.3265398548754675E-2</v>
      </c>
      <c r="AE150" s="688">
        <v>-1.0353336190760768E-2</v>
      </c>
      <c r="AF150" s="688">
        <v>-2.5146987349113175E-2</v>
      </c>
      <c r="AG150" s="688">
        <v>-2.6915124953603518E-2</v>
      </c>
      <c r="AH150" s="688">
        <v>-4.9252691139467307E-2</v>
      </c>
      <c r="AI150" s="688">
        <v>-3.7256064394163638E-2</v>
      </c>
      <c r="AJ150" s="688">
        <v>-4.931219902088603E-2</v>
      </c>
      <c r="AK150" s="688">
        <v>-6.9356791591615161E-2</v>
      </c>
      <c r="AL150" s="688">
        <v>-5.1513608756622337E-2</v>
      </c>
      <c r="AM150" s="688">
        <v>-5.6956458778421606E-2</v>
      </c>
      <c r="AN150" s="2"/>
      <c r="AO150" s="2"/>
      <c r="AP150" s="188"/>
      <c r="AQ150" s="189"/>
      <c r="AR150" s="2"/>
      <c r="AS150" s="2"/>
      <c r="AT150" s="190"/>
      <c r="AU150" s="191"/>
      <c r="AV150" s="189"/>
      <c r="AW150" s="2"/>
      <c r="AX150" s="2"/>
      <c r="AY150" s="192"/>
      <c r="AZ150" s="193"/>
      <c r="BA150" s="2"/>
      <c r="BB150" s="2"/>
      <c r="BC150" s="194"/>
      <c r="BD150" s="195"/>
      <c r="BE150" s="196"/>
      <c r="BF150" s="2"/>
      <c r="BG150" s="2"/>
      <c r="BH150" s="197"/>
      <c r="BI150" s="198"/>
      <c r="BJ150" s="2"/>
      <c r="BK150" s="2"/>
    </row>
    <row r="151" spans="1:64" ht="4.0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2"/>
      <c r="AO151" s="2"/>
      <c r="AP151" s="54"/>
      <c r="AQ151" s="55"/>
      <c r="AR151" s="2"/>
      <c r="AS151" s="2"/>
      <c r="AT151" s="55"/>
      <c r="AU151" s="55"/>
      <c r="AV151" s="55"/>
      <c r="AW151" s="2"/>
      <c r="AX151" s="2"/>
      <c r="AY151" s="56"/>
      <c r="AZ151" s="57"/>
      <c r="BA151" s="2"/>
      <c r="BB151" s="2"/>
      <c r="BC151" s="27"/>
      <c r="BD151" s="27"/>
      <c r="BE151" s="27"/>
      <c r="BF151" s="2"/>
      <c r="BG151" s="2"/>
      <c r="BH151" s="58"/>
      <c r="BI151" s="59"/>
      <c r="BJ151" s="2"/>
      <c r="BK151" s="2"/>
    </row>
    <row r="152" spans="1:64" x14ac:dyDescent="0.3">
      <c r="A152" s="1"/>
      <c r="B152" s="2"/>
      <c r="C152" s="2" t="s">
        <v>110</v>
      </c>
      <c r="D152" s="2" t="s">
        <v>116</v>
      </c>
      <c r="E152" s="2"/>
      <c r="F152" s="2"/>
      <c r="G152" s="2"/>
      <c r="H152" s="2"/>
      <c r="I152" s="2"/>
      <c r="J152" s="40">
        <v>4.4574000000000003E-2</v>
      </c>
      <c r="K152" s="40">
        <v>4.7148000000000009E-2</v>
      </c>
      <c r="L152" s="40">
        <v>4.7179999999999986E-2</v>
      </c>
      <c r="M152" s="40">
        <v>4.4423000000000004E-2</v>
      </c>
      <c r="N152" s="40">
        <v>0.15048400000000001</v>
      </c>
      <c r="O152" s="40">
        <v>8.8777999999999996E-2</v>
      </c>
      <c r="P152" s="40">
        <v>3.7224999999999994E-2</v>
      </c>
      <c r="Q152" s="40">
        <v>2.9978999999999995E-2</v>
      </c>
      <c r="R152" s="40">
        <v>1.6438999999999992E-2</v>
      </c>
      <c r="S152" s="40">
        <v>-1.5407000000000004E-2</v>
      </c>
      <c r="T152" s="40">
        <v>3.5672000000000009E-2</v>
      </c>
      <c r="U152" s="40">
        <v>5.0421049770000004E-2</v>
      </c>
      <c r="V152" s="40">
        <v>-6.5450000000000022E-3</v>
      </c>
      <c r="W152" s="40">
        <v>1.6496000000000004E-2</v>
      </c>
      <c r="X152" s="40">
        <v>2.6379E-2</v>
      </c>
      <c r="Y152" s="40">
        <v>4.656213E-2</v>
      </c>
      <c r="Z152" s="40">
        <v>-3.652406900000002E-3</v>
      </c>
      <c r="AA152" s="40">
        <v>6.1089999999999998E-3</v>
      </c>
      <c r="AB152" s="40">
        <v>-1.9024899999999997E-3</v>
      </c>
      <c r="AC152" s="40">
        <v>-3.4770000000000002E-2</v>
      </c>
      <c r="AD152" s="40">
        <v>0.13741481</v>
      </c>
      <c r="AE152" s="40">
        <v>-0.10618562999999999</v>
      </c>
      <c r="AF152" s="40">
        <v>6.6830303000000008E-2</v>
      </c>
      <c r="AG152" s="40">
        <v>4.4301510000000009E-2</v>
      </c>
      <c r="AH152" s="40">
        <v>-4.9577000000000003E-2</v>
      </c>
      <c r="AI152" s="40">
        <v>-2.1910199999999998E-2</v>
      </c>
      <c r="AJ152" s="40">
        <v>0.12191680000000001</v>
      </c>
      <c r="AK152" s="40">
        <v>-7.4806341060000003E-3</v>
      </c>
      <c r="AL152" s="40">
        <v>9.8065189999999997E-2</v>
      </c>
      <c r="AM152" s="40">
        <v>5.1441619310000006E-2</v>
      </c>
      <c r="AN152" s="2"/>
      <c r="AO152" s="2"/>
      <c r="AP152" s="54">
        <v>-4.6623570689999991E-2</v>
      </c>
      <c r="AQ152" s="55">
        <v>-0.47543446038293496</v>
      </c>
      <c r="AR152" s="2"/>
      <c r="AS152" s="2"/>
      <c r="AT152" s="55">
        <v>-6.085004980000469E-4</v>
      </c>
      <c r="AU152" s="55">
        <v>7.5195307691843672E-3</v>
      </c>
      <c r="AV152" s="55">
        <v>4.1205843612124801E-3</v>
      </c>
      <c r="AW152" s="2"/>
      <c r="AX152" s="2"/>
      <c r="AY152" s="56">
        <v>-3.3989464079718871E-3</v>
      </c>
      <c r="AZ152" s="57">
        <v>-0.45201575900201629</v>
      </c>
      <c r="BA152" s="2"/>
      <c r="BB152" s="2"/>
      <c r="BC152" s="27">
        <v>-6.831629320547945</v>
      </c>
      <c r="BD152" s="27">
        <v>88.108885893980229</v>
      </c>
      <c r="BE152" s="27">
        <v>46.59566966485508</v>
      </c>
      <c r="BF152" s="2"/>
      <c r="BG152" s="2"/>
      <c r="BH152" s="58">
        <v>-41.513216229125149</v>
      </c>
      <c r="BI152" s="59">
        <v>-0.47115811087518716</v>
      </c>
      <c r="BJ152" s="2"/>
      <c r="BK152" s="2"/>
    </row>
    <row r="153" spans="1:64" x14ac:dyDescent="0.3">
      <c r="A153" s="1"/>
      <c r="B153" s="2"/>
      <c r="C153" s="2"/>
      <c r="D153" s="2"/>
      <c r="E153" s="173" t="s">
        <v>117</v>
      </c>
      <c r="F153" s="2"/>
      <c r="G153" s="2"/>
      <c r="H153" s="2"/>
      <c r="I153" s="2"/>
      <c r="J153" s="10">
        <v>7.0230000000000001E-2</v>
      </c>
      <c r="K153" s="10">
        <v>7.0252000000000009E-2</v>
      </c>
      <c r="L153" s="10">
        <v>6.6894999999999996E-2</v>
      </c>
      <c r="M153" s="10">
        <v>5.6910000000000002E-2</v>
      </c>
      <c r="N153" s="10">
        <v>5.2975999999999995E-2</v>
      </c>
      <c r="O153" s="10">
        <v>4.8730999999999997E-2</v>
      </c>
      <c r="P153" s="10">
        <v>4.2697000000000006E-2</v>
      </c>
      <c r="Q153" s="10">
        <v>3.1208999999999997E-2</v>
      </c>
      <c r="R153" s="10">
        <v>3.1586999999999997E-2</v>
      </c>
      <c r="S153" s="10">
        <v>2.8146000000000001E-2</v>
      </c>
      <c r="T153" s="10">
        <v>2.7954E-2</v>
      </c>
      <c r="U153" s="10">
        <v>2.6388539999999999E-2</v>
      </c>
      <c r="V153" s="10">
        <v>1.9734999999999999E-2</v>
      </c>
      <c r="W153" s="10">
        <v>2.2856000000000001E-2</v>
      </c>
      <c r="X153" s="10">
        <v>2.3075999999999999E-2</v>
      </c>
      <c r="Y153" s="10">
        <v>2.2831549999999999E-2</v>
      </c>
      <c r="Z153" s="10">
        <v>1.9883359999999999E-2</v>
      </c>
      <c r="AA153" s="10">
        <v>1.8388999999999999E-2</v>
      </c>
      <c r="AB153" s="10">
        <v>1.754445E-2</v>
      </c>
      <c r="AC153" s="10">
        <v>1.6789999999999999E-2</v>
      </c>
      <c r="AD153" s="10">
        <v>1.6987800000000001E-2</v>
      </c>
      <c r="AE153" s="10">
        <v>1.8448409999999998E-2</v>
      </c>
      <c r="AF153" s="10">
        <v>2.0509589999999998E-2</v>
      </c>
      <c r="AG153" s="10">
        <v>1.9045270000000003E-2</v>
      </c>
      <c r="AH153" s="10">
        <v>1.70131E-2</v>
      </c>
      <c r="AI153" s="10">
        <v>1.5973999999999999E-2</v>
      </c>
      <c r="AJ153" s="10">
        <v>1.5174200000000001E-2</v>
      </c>
      <c r="AK153" s="10">
        <v>1.6616310000000002E-2</v>
      </c>
      <c r="AL153" s="10">
        <v>1.7997369999999999E-2</v>
      </c>
      <c r="AM153" s="10">
        <v>1.8088590010000002E-2</v>
      </c>
      <c r="AN153" s="2"/>
      <c r="AO153" s="2"/>
      <c r="AP153" s="54">
        <v>9.1220010000003793E-5</v>
      </c>
      <c r="AQ153" s="55">
        <v>5.068518900261749E-3</v>
      </c>
      <c r="AR153" s="2"/>
      <c r="AS153" s="2"/>
      <c r="AT153" s="55">
        <v>1.3516277853789685E-3</v>
      </c>
      <c r="AU153" s="55">
        <v>1.3800185109455827E-3</v>
      </c>
      <c r="AV153" s="55">
        <v>1.448934969609344E-3</v>
      </c>
      <c r="AW153" s="2"/>
      <c r="AX153" s="2"/>
      <c r="AY153" s="56">
        <v>6.8916458663761298E-5</v>
      </c>
      <c r="AZ153" s="57">
        <v>4.9938792934407845E-2</v>
      </c>
      <c r="BA153" s="2"/>
      <c r="BB153" s="2"/>
      <c r="BC153" s="27">
        <v>15.174712328767127</v>
      </c>
      <c r="BD153" s="27">
        <v>16.170143755615452</v>
      </c>
      <c r="BE153" s="27">
        <v>16.384592400362319</v>
      </c>
      <c r="BF153" s="2"/>
      <c r="BG153" s="2"/>
      <c r="BH153" s="58">
        <v>0.21444864474686653</v>
      </c>
      <c r="BI153" s="59">
        <v>1.3262012260861586E-2</v>
      </c>
      <c r="BJ153" s="2"/>
      <c r="BK153" s="2"/>
    </row>
    <row r="154" spans="1:64" x14ac:dyDescent="0.3">
      <c r="A154" s="1"/>
      <c r="B154" s="2"/>
      <c r="C154" s="2"/>
      <c r="D154" s="2"/>
      <c r="E154" s="173" t="s">
        <v>58</v>
      </c>
      <c r="F154" s="2"/>
      <c r="G154" s="2"/>
      <c r="H154" s="2"/>
      <c r="I154" s="2"/>
      <c r="J154" s="10">
        <v>1.0560000000000001E-3</v>
      </c>
      <c r="K154" s="10">
        <v>-1.6750000000000001E-3</v>
      </c>
      <c r="L154" s="10">
        <v>5.2950000000000002E-3</v>
      </c>
      <c r="M154" s="10">
        <v>3.3639999999999998E-3</v>
      </c>
      <c r="N154" s="10">
        <v>2.1919999999999999E-3</v>
      </c>
      <c r="O154" s="10">
        <v>4.3709999999999999E-3</v>
      </c>
      <c r="P154" s="10">
        <v>6.7000000000000002E-4</v>
      </c>
      <c r="Q154" s="10">
        <v>8.1400000000000005E-4</v>
      </c>
      <c r="R154" s="10">
        <v>-8.5499999999999997E-4</v>
      </c>
      <c r="S154" s="10">
        <v>-2.4399999999999999E-4</v>
      </c>
      <c r="T154" s="10">
        <v>-3.0730000000000002E-3</v>
      </c>
      <c r="U154" s="10">
        <v>-1.76315E-3</v>
      </c>
      <c r="V154" s="10">
        <v>5.7200000000000003E-4</v>
      </c>
      <c r="W154" s="10">
        <v>7.4999999999999993E-5</v>
      </c>
      <c r="X154" s="10">
        <v>2.9799999999999998E-4</v>
      </c>
      <c r="Y154" s="10">
        <v>1.66058E-3</v>
      </c>
      <c r="Z154" s="10">
        <v>-3.4747799999999998E-3</v>
      </c>
      <c r="AA154" s="10">
        <v>2.05E-4</v>
      </c>
      <c r="AB154" s="10">
        <v>9.5374000000000001E-4</v>
      </c>
      <c r="AC154" s="10">
        <v>-1.1E-4</v>
      </c>
      <c r="AD154" s="10">
        <v>2.319E-4</v>
      </c>
      <c r="AE154" s="10">
        <v>-6.8397E-4</v>
      </c>
      <c r="AF154" s="10">
        <v>2.0598799999999999E-4</v>
      </c>
      <c r="AG154" s="10">
        <v>5.2209999999999995E-4</v>
      </c>
      <c r="AH154" s="10">
        <v>-2.0210000000000001E-4</v>
      </c>
      <c r="AI154" s="10">
        <v>7.2409999999999998E-4</v>
      </c>
      <c r="AJ154" s="10">
        <v>1.5406E-3</v>
      </c>
      <c r="AK154" s="10">
        <v>2.3403239400000001E-4</v>
      </c>
      <c r="AL154" s="10">
        <v>1.82866E-3</v>
      </c>
      <c r="AM154" s="10">
        <v>1.59571E-3</v>
      </c>
      <c r="AN154" s="2"/>
      <c r="AO154" s="2"/>
      <c r="AP154" s="54">
        <v>-2.3295E-4</v>
      </c>
      <c r="AQ154" s="55">
        <v>-0.12738836087627006</v>
      </c>
      <c r="AR154" s="2"/>
      <c r="AS154" s="2"/>
      <c r="AT154" s="55">
        <v>1.9036999575065591E-5</v>
      </c>
      <c r="AU154" s="55">
        <v>1.4021963488141596E-4</v>
      </c>
      <c r="AV154" s="55">
        <v>1.2781980348258918E-4</v>
      </c>
      <c r="AW154" s="2"/>
      <c r="AX154" s="2"/>
      <c r="AY154" s="56">
        <v>-1.2399831398826779E-5</v>
      </c>
      <c r="AZ154" s="57">
        <v>-8.8431491133986642E-2</v>
      </c>
      <c r="BA154" s="2"/>
      <c r="BB154" s="2"/>
      <c r="BC154" s="27">
        <v>0.21372821369863015</v>
      </c>
      <c r="BD154" s="27">
        <v>1.6430008984725966</v>
      </c>
      <c r="BE154" s="27">
        <v>1.4453894927536233</v>
      </c>
      <c r="BF154" s="2"/>
      <c r="BG154" s="2"/>
      <c r="BH154" s="58">
        <v>-0.19761140571897329</v>
      </c>
      <c r="BI154" s="59">
        <v>-0.1202746790355874</v>
      </c>
      <c r="BJ154" s="2"/>
      <c r="BK154" s="2"/>
    </row>
    <row r="155" spans="1:64" x14ac:dyDescent="0.3">
      <c r="A155" s="1"/>
      <c r="B155" s="2"/>
      <c r="C155" s="2"/>
      <c r="D155" s="2"/>
      <c r="E155" s="173" t="s">
        <v>118</v>
      </c>
      <c r="F155" s="2"/>
      <c r="G155" s="2"/>
      <c r="H155" s="2"/>
      <c r="I155" s="2"/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2"/>
      <c r="AO155" s="2"/>
      <c r="AP155" s="54">
        <v>0</v>
      </c>
      <c r="AQ155" s="55">
        <v>0</v>
      </c>
      <c r="AR155" s="2"/>
      <c r="AS155" s="2"/>
      <c r="AT155" s="55">
        <v>0</v>
      </c>
      <c r="AU155" s="55">
        <v>0</v>
      </c>
      <c r="AV155" s="55">
        <v>0</v>
      </c>
      <c r="AW155" s="2"/>
      <c r="AX155" s="2"/>
      <c r="AY155" s="56">
        <v>0</v>
      </c>
      <c r="AZ155" s="57">
        <v>0</v>
      </c>
      <c r="BA155" s="2"/>
      <c r="BB155" s="2"/>
      <c r="BC155" s="27">
        <v>0</v>
      </c>
      <c r="BD155" s="27">
        <v>0</v>
      </c>
      <c r="BE155" s="27">
        <v>0</v>
      </c>
      <c r="BF155" s="2"/>
      <c r="BG155" s="2"/>
      <c r="BH155" s="58">
        <v>0</v>
      </c>
      <c r="BI155" s="59">
        <v>0</v>
      </c>
      <c r="BJ155" s="2"/>
      <c r="BK155" s="2"/>
    </row>
    <row r="156" spans="1:64" x14ac:dyDescent="0.3">
      <c r="A156" s="1"/>
      <c r="B156" s="2"/>
      <c r="C156" s="2"/>
      <c r="D156" s="2"/>
      <c r="E156" s="173" t="s">
        <v>119</v>
      </c>
      <c r="F156" s="2"/>
      <c r="G156" s="2"/>
      <c r="H156" s="2"/>
      <c r="I156" s="2"/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2"/>
      <c r="AO156" s="2"/>
      <c r="AP156" s="54">
        <v>0</v>
      </c>
      <c r="AQ156" s="55">
        <v>0</v>
      </c>
      <c r="AR156" s="2"/>
      <c r="AS156" s="2"/>
      <c r="AT156" s="55">
        <v>0</v>
      </c>
      <c r="AU156" s="55">
        <v>0</v>
      </c>
      <c r="AV156" s="55">
        <v>0</v>
      </c>
      <c r="AW156" s="2"/>
      <c r="AX156" s="2"/>
      <c r="AY156" s="56">
        <v>0</v>
      </c>
      <c r="AZ156" s="57">
        <v>0</v>
      </c>
      <c r="BA156" s="2"/>
      <c r="BB156" s="2"/>
      <c r="BC156" s="27">
        <v>0</v>
      </c>
      <c r="BD156" s="27">
        <v>0</v>
      </c>
      <c r="BE156" s="27">
        <v>0</v>
      </c>
      <c r="BF156" s="2"/>
      <c r="BG156" s="2"/>
      <c r="BH156" s="58">
        <v>0</v>
      </c>
      <c r="BI156" s="59">
        <v>0</v>
      </c>
      <c r="BJ156" s="2"/>
      <c r="BK156" s="2"/>
    </row>
    <row r="157" spans="1:64" x14ac:dyDescent="0.3">
      <c r="A157" s="1"/>
      <c r="B157" s="2"/>
      <c r="C157" s="2"/>
      <c r="D157" s="2"/>
      <c r="E157" s="173" t="s">
        <v>120</v>
      </c>
      <c r="F157" s="2"/>
      <c r="G157" s="2"/>
      <c r="H157" s="2"/>
      <c r="I157" s="2"/>
      <c r="J157" s="10">
        <v>0</v>
      </c>
      <c r="K157" s="10">
        <v>0</v>
      </c>
      <c r="L157" s="10">
        <v>0</v>
      </c>
      <c r="M157" s="10">
        <v>0</v>
      </c>
      <c r="N157" s="10">
        <v>4.6240000000000003E-2</v>
      </c>
      <c r="O157" s="10">
        <v>2.0618999999999998E-2</v>
      </c>
      <c r="P157" s="10">
        <v>2.5399999999999999E-2</v>
      </c>
      <c r="Q157" s="10">
        <v>1.8436000000000001E-2</v>
      </c>
      <c r="R157" s="10">
        <v>8.7799999999999996E-3</v>
      </c>
      <c r="S157" s="10">
        <v>1.0092E-2</v>
      </c>
      <c r="T157" s="10">
        <v>1.1896E-2</v>
      </c>
      <c r="U157" s="10">
        <v>3.7250848670000003E-2</v>
      </c>
      <c r="V157" s="10">
        <v>1.4593E-2</v>
      </c>
      <c r="W157" s="10">
        <v>3.1848000000000001E-2</v>
      </c>
      <c r="X157" s="10">
        <v>2.7876999999999999E-2</v>
      </c>
      <c r="Y157" s="10">
        <v>3.329E-2</v>
      </c>
      <c r="Z157" s="10">
        <v>4.4581508499999999E-2</v>
      </c>
      <c r="AA157" s="10">
        <v>1.4244E-2</v>
      </c>
      <c r="AB157" s="10">
        <v>1.4082700000000001E-3</v>
      </c>
      <c r="AC157" s="10">
        <v>-5.5999999999999999E-3</v>
      </c>
      <c r="AD157" s="10">
        <v>2.8859099999999999E-2</v>
      </c>
      <c r="AE157" s="10">
        <v>-0.12099206</v>
      </c>
      <c r="AF157" s="10">
        <v>4.4508430000000002E-2</v>
      </c>
      <c r="AG157" s="10">
        <v>2.411462E-2</v>
      </c>
      <c r="AH157" s="10">
        <v>-1.0383099999999999E-2</v>
      </c>
      <c r="AI157" s="10">
        <v>3.5966000000000001E-3</v>
      </c>
      <c r="AJ157" s="10">
        <v>-1.7124299999999999E-2</v>
      </c>
      <c r="AK157" s="10">
        <v>-3.6904810000000003E-2</v>
      </c>
      <c r="AL157" s="10">
        <v>6.7918640000000002E-2</v>
      </c>
      <c r="AM157" s="10">
        <v>8.3986700000000004E-3</v>
      </c>
      <c r="AN157" s="2"/>
      <c r="AO157" s="2"/>
      <c r="AP157" s="54">
        <v>-5.9519970000000005E-2</v>
      </c>
      <c r="AQ157" s="55">
        <v>-0.87634219413109571</v>
      </c>
      <c r="AR157" s="2"/>
      <c r="AS157" s="2"/>
      <c r="AT157" s="55">
        <v>-3.0019641310334005E-3</v>
      </c>
      <c r="AU157" s="55">
        <v>5.2079265158325406E-3</v>
      </c>
      <c r="AV157" s="55">
        <v>6.7275153312012668E-4</v>
      </c>
      <c r="AW157" s="2"/>
      <c r="AX157" s="2"/>
      <c r="AY157" s="56">
        <v>-4.5351749827124144E-3</v>
      </c>
      <c r="AZ157" s="57">
        <v>-0.87082161565166016</v>
      </c>
      <c r="BA157" s="2"/>
      <c r="BB157" s="2"/>
      <c r="BC157" s="27">
        <v>-33.703022831050234</v>
      </c>
      <c r="BD157" s="27">
        <v>61.023036837376459</v>
      </c>
      <c r="BE157" s="27">
        <v>7.6074909420289867</v>
      </c>
      <c r="BF157" s="2"/>
      <c r="BG157" s="2"/>
      <c r="BH157" s="58">
        <v>-53.415545895347471</v>
      </c>
      <c r="BI157" s="59">
        <v>-0.87533411419194695</v>
      </c>
      <c r="BJ157" s="2"/>
      <c r="BK157" s="2"/>
    </row>
    <row r="158" spans="1:64" x14ac:dyDescent="0.3">
      <c r="A158" s="1"/>
      <c r="B158" s="2"/>
      <c r="C158" s="2"/>
      <c r="D158" s="2"/>
      <c r="E158" s="173" t="s">
        <v>121</v>
      </c>
      <c r="F158" s="2"/>
      <c r="G158" s="2"/>
      <c r="H158" s="2"/>
      <c r="I158" s="2"/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2"/>
      <c r="AO158" s="2"/>
      <c r="AP158" s="54">
        <v>0</v>
      </c>
      <c r="AQ158" s="55">
        <v>0</v>
      </c>
      <c r="AR158" s="2"/>
      <c r="AS158" s="2"/>
      <c r="AT158" s="55">
        <v>0</v>
      </c>
      <c r="AU158" s="55">
        <v>0</v>
      </c>
      <c r="AV158" s="55">
        <v>0</v>
      </c>
      <c r="AW158" s="2"/>
      <c r="AX158" s="2"/>
      <c r="AY158" s="56">
        <v>0</v>
      </c>
      <c r="AZ158" s="57">
        <v>0</v>
      </c>
      <c r="BA158" s="2"/>
      <c r="BB158" s="2"/>
      <c r="BC158" s="27">
        <v>0</v>
      </c>
      <c r="BD158" s="27">
        <v>0</v>
      </c>
      <c r="BE158" s="27">
        <v>0</v>
      </c>
      <c r="BF158" s="2"/>
      <c r="BG158" s="2"/>
      <c r="BH158" s="58">
        <v>0</v>
      </c>
      <c r="BI158" s="59">
        <v>0</v>
      </c>
      <c r="BJ158" s="2"/>
      <c r="BK158" s="2"/>
    </row>
    <row r="159" spans="1:64" x14ac:dyDescent="0.3">
      <c r="A159" s="1"/>
      <c r="B159" s="2"/>
      <c r="C159" s="2"/>
      <c r="D159" s="2"/>
      <c r="E159" s="173" t="s">
        <v>122</v>
      </c>
      <c r="F159" s="2"/>
      <c r="G159" s="2"/>
      <c r="H159" s="2"/>
      <c r="I159" s="2"/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2"/>
      <c r="AO159" s="2"/>
      <c r="AP159" s="54">
        <v>0</v>
      </c>
      <c r="AQ159" s="55">
        <v>0</v>
      </c>
      <c r="AR159" s="2"/>
      <c r="AS159" s="2"/>
      <c r="AT159" s="55">
        <v>0</v>
      </c>
      <c r="AU159" s="55">
        <v>0</v>
      </c>
      <c r="AV159" s="55">
        <v>0</v>
      </c>
      <c r="AW159" s="2"/>
      <c r="AX159" s="2"/>
      <c r="AY159" s="56">
        <v>0</v>
      </c>
      <c r="AZ159" s="57">
        <v>0</v>
      </c>
      <c r="BA159" s="2"/>
      <c r="BB159" s="2"/>
      <c r="BC159" s="27">
        <v>0</v>
      </c>
      <c r="BD159" s="27">
        <v>0</v>
      </c>
      <c r="BE159" s="27">
        <v>0</v>
      </c>
      <c r="BF159" s="2"/>
      <c r="BG159" s="2"/>
      <c r="BH159" s="58">
        <v>0</v>
      </c>
      <c r="BI159" s="59">
        <v>0</v>
      </c>
      <c r="BJ159" s="2"/>
      <c r="BK159" s="2"/>
    </row>
    <row r="160" spans="1:64" x14ac:dyDescent="0.3">
      <c r="A160" s="1"/>
      <c r="B160" s="2"/>
      <c r="C160" s="2"/>
      <c r="D160" s="2"/>
      <c r="E160" s="2" t="s">
        <v>146</v>
      </c>
      <c r="F160" s="2"/>
      <c r="G160" s="2"/>
      <c r="H160" s="2"/>
      <c r="I160" s="2"/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2"/>
      <c r="AP160" s="2"/>
      <c r="AQ160" s="54"/>
      <c r="AR160" s="55"/>
      <c r="AS160" s="2"/>
      <c r="AT160" s="2"/>
      <c r="AU160" s="55"/>
      <c r="AV160" s="55"/>
      <c r="AW160" s="55"/>
      <c r="AX160" s="2"/>
      <c r="AY160" s="2"/>
      <c r="AZ160" s="56"/>
      <c r="BA160" s="57"/>
      <c r="BB160" s="2"/>
      <c r="BC160" s="2"/>
      <c r="BD160" s="27"/>
      <c r="BE160" s="27"/>
      <c r="BF160" s="27"/>
      <c r="BG160" s="2"/>
      <c r="BH160" s="2"/>
      <c r="BI160" s="58"/>
      <c r="BJ160" s="59"/>
      <c r="BK160" s="2"/>
      <c r="BL160" s="2"/>
    </row>
    <row r="161" spans="1:63" x14ac:dyDescent="0.3">
      <c r="A161" s="1"/>
      <c r="B161" s="2"/>
      <c r="C161" s="2"/>
      <c r="D161" s="173"/>
      <c r="E161" s="2" t="s">
        <v>123</v>
      </c>
      <c r="F161" s="2"/>
      <c r="G161" s="2"/>
      <c r="H161" s="60"/>
      <c r="I161" s="60"/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0</v>
      </c>
      <c r="AN161" s="10">
        <v>0</v>
      </c>
      <c r="AO161" s="2"/>
      <c r="AP161" s="54">
        <v>0</v>
      </c>
      <c r="AQ161" s="55">
        <v>0</v>
      </c>
      <c r="AR161" s="2"/>
      <c r="AS161" s="2"/>
      <c r="AT161" s="55">
        <v>0</v>
      </c>
      <c r="AU161" s="55">
        <v>0</v>
      </c>
      <c r="AV161" s="55">
        <v>0</v>
      </c>
      <c r="AW161" s="2"/>
      <c r="AX161" s="2"/>
      <c r="AY161" s="56">
        <v>0</v>
      </c>
      <c r="AZ161" s="57">
        <v>0</v>
      </c>
      <c r="BA161" s="2"/>
      <c r="BB161" s="2"/>
      <c r="BC161" s="27">
        <v>0</v>
      </c>
      <c r="BD161" s="27">
        <v>0</v>
      </c>
      <c r="BE161" s="27">
        <v>0</v>
      </c>
      <c r="BF161" s="2"/>
      <c r="BG161" s="2"/>
      <c r="BH161" s="58">
        <v>0</v>
      </c>
      <c r="BI161" s="59">
        <v>0</v>
      </c>
      <c r="BJ161" s="2"/>
      <c r="BK161" s="2"/>
    </row>
    <row r="162" spans="1:63" x14ac:dyDescent="0.3">
      <c r="A162" s="1"/>
      <c r="B162" s="2"/>
      <c r="C162" s="2"/>
      <c r="D162" s="2"/>
      <c r="E162" s="173" t="s">
        <v>124</v>
      </c>
      <c r="F162" s="2"/>
      <c r="G162" s="2"/>
      <c r="H162" s="2"/>
      <c r="I162" s="2"/>
      <c r="J162" s="10">
        <v>-2.6712E-2</v>
      </c>
      <c r="K162" s="10">
        <v>-2.1429E-2</v>
      </c>
      <c r="L162" s="10">
        <v>-2.5010000000000001E-2</v>
      </c>
      <c r="M162" s="10">
        <v>-1.5851000000000001E-2</v>
      </c>
      <c r="N162" s="10">
        <v>4.9076000000000002E-2</v>
      </c>
      <c r="O162" s="10">
        <v>1.5057000000000001E-2</v>
      </c>
      <c r="P162" s="10">
        <v>-3.1542000000000001E-2</v>
      </c>
      <c r="Q162" s="10">
        <v>-2.0480000000000002E-2</v>
      </c>
      <c r="R162" s="10">
        <v>-2.3073E-2</v>
      </c>
      <c r="S162" s="10">
        <v>-5.3401000000000004E-2</v>
      </c>
      <c r="T162" s="10">
        <v>-1.1049999999999983E-3</v>
      </c>
      <c r="U162" s="10">
        <v>-1.14551889E-2</v>
      </c>
      <c r="V162" s="10">
        <v>-4.1445000000000003E-2</v>
      </c>
      <c r="W162" s="10">
        <v>-3.8282999999999998E-2</v>
      </c>
      <c r="X162" s="10">
        <v>-2.4871999999999998E-2</v>
      </c>
      <c r="Y162" s="10">
        <v>-1.1220000000000001E-2</v>
      </c>
      <c r="Z162" s="10">
        <v>-6.46424954E-2</v>
      </c>
      <c r="AA162" s="10">
        <v>-2.6728999999999999E-2</v>
      </c>
      <c r="AB162" s="10">
        <v>-2.1808950000000001E-2</v>
      </c>
      <c r="AC162" s="10">
        <v>-4.5850000000000002E-2</v>
      </c>
      <c r="AD162" s="10">
        <v>9.1336009999999981E-2</v>
      </c>
      <c r="AE162" s="10">
        <v>-2.958009999999997E-3</v>
      </c>
      <c r="AF162" s="10">
        <v>1.6062950000000006E-3</v>
      </c>
      <c r="AG162" s="10">
        <v>6.1952000000000534E-4</v>
      </c>
      <c r="AH162" s="10">
        <v>-5.6004900000000003E-2</v>
      </c>
      <c r="AI162" s="10">
        <v>-4.2204899999999997E-2</v>
      </c>
      <c r="AJ162" s="10">
        <v>0.1223263</v>
      </c>
      <c r="AK162" s="10">
        <v>1.2573833499999999E-2</v>
      </c>
      <c r="AL162" s="10">
        <v>1.032052E-2</v>
      </c>
      <c r="AM162" s="10">
        <v>2.3358649299999999E-2</v>
      </c>
      <c r="AN162" s="10">
        <v>0</v>
      </c>
      <c r="AO162" s="2"/>
      <c r="AP162" s="54">
        <v>1.30381293E-2</v>
      </c>
      <c r="AQ162" s="55">
        <v>1.2633209663854146</v>
      </c>
      <c r="AR162" s="2"/>
      <c r="AS162" s="2"/>
      <c r="AT162" s="55">
        <v>1.0227988480793198E-3</v>
      </c>
      <c r="AU162" s="55">
        <v>7.9136610752482753E-4</v>
      </c>
      <c r="AV162" s="55">
        <v>1.8710780550004196E-3</v>
      </c>
      <c r="AW162" s="2"/>
      <c r="AX162" s="2"/>
      <c r="AY162" s="56">
        <v>1.079711947475592E-3</v>
      </c>
      <c r="AZ162" s="57">
        <v>1.3643646565211516</v>
      </c>
      <c r="BA162" s="2"/>
      <c r="BB162" s="2"/>
      <c r="BC162" s="27">
        <v>11.482952968036528</v>
      </c>
      <c r="BD162" s="27">
        <v>9.272704402515723</v>
      </c>
      <c r="BE162" s="27">
        <v>21.158196829710143</v>
      </c>
      <c r="BF162" s="2"/>
      <c r="BG162" s="2"/>
      <c r="BH162" s="58">
        <v>11.88549242719442</v>
      </c>
      <c r="BI162" s="59">
        <v>1.281771952524426</v>
      </c>
      <c r="BJ162" s="2"/>
      <c r="BK162" s="2"/>
    </row>
    <row r="163" spans="1:63" ht="4.05" customHeight="1" x14ac:dyDescent="0.3">
      <c r="A163" s="1"/>
      <c r="B163" s="2"/>
      <c r="C163" s="2"/>
      <c r="D163" s="2"/>
      <c r="E163" s="60"/>
      <c r="F163" s="2"/>
      <c r="G163" s="2"/>
      <c r="H163" s="2"/>
      <c r="I163" s="2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2"/>
      <c r="AO163" s="2"/>
      <c r="AP163" s="54"/>
      <c r="AQ163" s="55"/>
      <c r="AR163" s="2"/>
      <c r="AS163" s="2"/>
      <c r="AT163" s="55"/>
      <c r="AU163" s="55"/>
      <c r="AV163" s="55"/>
      <c r="AW163" s="2"/>
      <c r="AX163" s="2"/>
      <c r="AY163" s="56"/>
      <c r="AZ163" s="57"/>
      <c r="BA163" s="2"/>
      <c r="BB163" s="2"/>
      <c r="BC163" s="27"/>
      <c r="BD163" s="27"/>
      <c r="BE163" s="27"/>
      <c r="BF163" s="2"/>
      <c r="BG163" s="2"/>
      <c r="BH163" s="58"/>
      <c r="BI163" s="59"/>
      <c r="BJ163" s="2"/>
      <c r="BK163" s="2"/>
    </row>
    <row r="164" spans="1:63" x14ac:dyDescent="0.3">
      <c r="A164" s="1"/>
      <c r="B164" s="2"/>
      <c r="C164" s="201" t="s">
        <v>22</v>
      </c>
      <c r="D164" s="202" t="s">
        <v>125</v>
      </c>
      <c r="E164" s="202"/>
      <c r="F164" s="202"/>
      <c r="G164" s="202"/>
      <c r="H164" s="202"/>
      <c r="I164" s="202"/>
      <c r="J164" s="203">
        <v>-1.1825279999999991</v>
      </c>
      <c r="K164" s="203">
        <v>-1.3443680000000011</v>
      </c>
      <c r="L164" s="203">
        <v>-0.78952400000000011</v>
      </c>
      <c r="M164" s="203">
        <v>-1.019876</v>
      </c>
      <c r="N164" s="203">
        <v>-0.84371099999999832</v>
      </c>
      <c r="O164" s="203">
        <v>-0.74474599999999969</v>
      </c>
      <c r="P164" s="203">
        <v>-0.76472699999999971</v>
      </c>
      <c r="Q164" s="203">
        <v>-0.63503000000000043</v>
      </c>
      <c r="R164" s="203">
        <v>-0.60371700000000128</v>
      </c>
      <c r="S164" s="203">
        <v>-0.60096999999999912</v>
      </c>
      <c r="T164" s="203">
        <v>-0.34145599999999843</v>
      </c>
      <c r="U164" s="203">
        <v>-0.32651396030999985</v>
      </c>
      <c r="V164" s="203">
        <v>-0.76102038999999999</v>
      </c>
      <c r="W164" s="203">
        <v>-0.88767700000000005</v>
      </c>
      <c r="X164" s="203">
        <v>-0.46930799999999828</v>
      </c>
      <c r="Y164" s="203">
        <v>-0.87320487000000113</v>
      </c>
      <c r="Z164" s="203">
        <v>-0.96007036239999943</v>
      </c>
      <c r="AA164" s="203">
        <v>-1.3125230000000028</v>
      </c>
      <c r="AB164" s="203">
        <v>-0.67052454000000017</v>
      </c>
      <c r="AC164" s="203">
        <v>-0.22623999999999925</v>
      </c>
      <c r="AD164" s="203">
        <v>-0.28319089000000131</v>
      </c>
      <c r="AE164" s="203">
        <v>-0.25535548000000025</v>
      </c>
      <c r="AF164" s="203">
        <v>-0.27685684500000074</v>
      </c>
      <c r="AG164" s="203">
        <v>-0.3504302199999999</v>
      </c>
      <c r="AH164" s="203">
        <v>-0.82011609999999957</v>
      </c>
      <c r="AI164" s="203">
        <v>-0.5772623999999984</v>
      </c>
      <c r="AJ164" s="203">
        <v>-0.53373520000000008</v>
      </c>
      <c r="AK164" s="203">
        <v>-0.86012213952499883</v>
      </c>
      <c r="AL164" s="203">
        <v>-0.57374426000000089</v>
      </c>
      <c r="AM164" s="203">
        <v>-0.65960618674999805</v>
      </c>
      <c r="AN164" s="2"/>
      <c r="AO164" s="2"/>
      <c r="AP164" s="204">
        <v>-8.5861926749997153E-2</v>
      </c>
      <c r="AQ164" s="205">
        <v>-0.14965191416467857</v>
      </c>
      <c r="AR164" s="2"/>
      <c r="AS164" s="2"/>
      <c r="AT164" s="206">
        <v>-6.9965292089615216E-2</v>
      </c>
      <c r="AU164" s="207">
        <v>-4.3994077987437971E-2</v>
      </c>
      <c r="AV164" s="205">
        <v>-5.2835874417209126E-2</v>
      </c>
      <c r="AW164" s="2"/>
      <c r="AX164" s="2"/>
      <c r="AY164" s="208">
        <v>-8.8417964297711552E-3</v>
      </c>
      <c r="AZ164" s="209">
        <v>-0.2009769685887231</v>
      </c>
      <c r="BA164" s="2"/>
      <c r="BB164" s="2"/>
      <c r="BC164" s="210">
        <v>-785.49967079908572</v>
      </c>
      <c r="BD164" s="211">
        <v>-515.49349505840155</v>
      </c>
      <c r="BE164" s="212">
        <v>-597.46937205615768</v>
      </c>
      <c r="BF164" s="2"/>
      <c r="BG164" s="2"/>
      <c r="BH164" s="213">
        <v>-81.975876997756131</v>
      </c>
      <c r="BI164" s="214">
        <v>-0.15902407650841235</v>
      </c>
      <c r="BJ164" s="2"/>
      <c r="BK164" s="2"/>
    </row>
    <row r="165" spans="1:63" ht="4.0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2"/>
      <c r="AO165" s="2"/>
      <c r="AP165" s="54"/>
      <c r="AQ165" s="55"/>
      <c r="AR165" s="2"/>
      <c r="AS165" s="2"/>
      <c r="AT165" s="55"/>
      <c r="AU165" s="55"/>
      <c r="AV165" s="55"/>
      <c r="AW165" s="2"/>
      <c r="AX165" s="2"/>
      <c r="AY165" s="56"/>
      <c r="AZ165" s="57"/>
      <c r="BA165" s="2"/>
      <c r="BB165" s="2"/>
      <c r="BC165" s="27"/>
      <c r="BD165" s="27"/>
      <c r="BE165" s="27"/>
      <c r="BF165" s="2"/>
      <c r="BG165" s="2"/>
      <c r="BH165" s="58"/>
      <c r="BI165" s="59"/>
      <c r="BJ165" s="2"/>
      <c r="BK165" s="2"/>
    </row>
    <row r="166" spans="1:63" x14ac:dyDescent="0.3">
      <c r="A166" s="1"/>
      <c r="B166" s="2"/>
      <c r="C166" s="2" t="s">
        <v>38</v>
      </c>
      <c r="D166" s="2" t="s">
        <v>126</v>
      </c>
      <c r="E166" s="2"/>
      <c r="F166" s="2"/>
      <c r="G166" s="2"/>
      <c r="H166" s="2"/>
      <c r="I166" s="2"/>
      <c r="J166" s="40">
        <v>7.9369999999999996E-3</v>
      </c>
      <c r="K166" s="40">
        <v>-5.8279999999999998E-3</v>
      </c>
      <c r="L166" s="40">
        <v>5.8459999999999996E-3</v>
      </c>
      <c r="M166" s="40">
        <v>0</v>
      </c>
      <c r="N166" s="40">
        <v>-7.509E-3</v>
      </c>
      <c r="O166" s="40">
        <v>1.3689999999999999E-2</v>
      </c>
      <c r="P166" s="40">
        <v>0.11865300000000001</v>
      </c>
      <c r="Q166" s="40">
        <v>3.9265000000000001E-2</v>
      </c>
      <c r="R166" s="40">
        <v>-2.4119000000000002E-2</v>
      </c>
      <c r="S166" s="40">
        <v>-1.9255000000000001E-2</v>
      </c>
      <c r="T166" s="40">
        <v>-1.6937999999999998E-2</v>
      </c>
      <c r="U166" s="40">
        <v>-2.5630200000000001E-3</v>
      </c>
      <c r="V166" s="40">
        <v>-2.6438E-2</v>
      </c>
      <c r="W166" s="40">
        <v>6.2771000000000007E-2</v>
      </c>
      <c r="X166" s="40">
        <v>-5.2949999999999994E-3</v>
      </c>
      <c r="Y166" s="40">
        <v>-6.3299999999999997E-3</v>
      </c>
      <c r="Z166" s="40">
        <v>-1.2185000000000001E-2</v>
      </c>
      <c r="AA166" s="40">
        <v>-4.6620000000000003E-3</v>
      </c>
      <c r="AB166" s="40">
        <v>-1.9848000000000001E-2</v>
      </c>
      <c r="AC166" s="40">
        <v>-9.8799999999999999E-3</v>
      </c>
      <c r="AD166" s="40">
        <v>5.7920000000000003E-3</v>
      </c>
      <c r="AE166" s="40">
        <v>-5.9480000000000002E-3</v>
      </c>
      <c r="AF166" s="40">
        <v>-2.6273000000000001E-2</v>
      </c>
      <c r="AG166" s="40">
        <v>-1.7176999999999998E-2</v>
      </c>
      <c r="AH166" s="40">
        <v>-5.3698999999999997E-2</v>
      </c>
      <c r="AI166" s="40">
        <v>-2.2336000000000002E-2</v>
      </c>
      <c r="AJ166" s="40">
        <v>-1.5599999999999999E-2</v>
      </c>
      <c r="AK166" s="40">
        <v>-5.0049999999999999E-3</v>
      </c>
      <c r="AL166" s="40">
        <v>-4.6778E-2</v>
      </c>
      <c r="AM166" s="40">
        <v>-3.3649999999999999E-2</v>
      </c>
      <c r="AN166" s="2"/>
      <c r="AO166" s="2"/>
      <c r="AP166" s="54">
        <v>1.3128000000000001E-2</v>
      </c>
      <c r="AQ166" s="55">
        <v>0.28064474753089058</v>
      </c>
      <c r="AR166" s="2"/>
      <c r="AS166" s="2"/>
      <c r="AT166" s="55">
        <v>-4.07123908125314E-4</v>
      </c>
      <c r="AU166" s="55">
        <v>-3.5868855229965529E-3</v>
      </c>
      <c r="AV166" s="55">
        <v>-2.6954373834776535E-3</v>
      </c>
      <c r="AW166" s="2"/>
      <c r="AX166" s="2"/>
      <c r="AY166" s="56">
        <v>8.9144813951889945E-4</v>
      </c>
      <c r="AZ166" s="57">
        <v>0.24852985516364251</v>
      </c>
      <c r="BA166" s="2"/>
      <c r="BB166" s="2"/>
      <c r="BC166" s="27">
        <v>-4.570776255707762</v>
      </c>
      <c r="BD166" s="27">
        <v>-42.028751123090743</v>
      </c>
      <c r="BE166" s="27">
        <v>-30.480072463768117</v>
      </c>
      <c r="BF166" s="2"/>
      <c r="BG166" s="2"/>
      <c r="BH166" s="58">
        <v>11.548678659322626</v>
      </c>
      <c r="BI166" s="59">
        <v>0.27478043840750105</v>
      </c>
      <c r="BJ166" s="2"/>
      <c r="BK166" s="2"/>
    </row>
    <row r="167" spans="1:63" x14ac:dyDescent="0.3">
      <c r="A167" s="1"/>
      <c r="B167" s="2"/>
      <c r="C167" s="2"/>
      <c r="D167" s="2"/>
      <c r="E167" s="173" t="s">
        <v>127</v>
      </c>
      <c r="F167" s="2"/>
      <c r="G167" s="2"/>
      <c r="H167" s="2"/>
      <c r="I167" s="2"/>
      <c r="J167" s="10">
        <v>-2.9989999999999999E-3</v>
      </c>
      <c r="K167" s="10">
        <v>-4.6999999999999999E-4</v>
      </c>
      <c r="L167" s="10">
        <v>0</v>
      </c>
      <c r="M167" s="10">
        <v>0</v>
      </c>
      <c r="N167" s="10">
        <v>-4.3169999999999997E-3</v>
      </c>
      <c r="O167" s="10">
        <v>4.4460000000000003E-3</v>
      </c>
      <c r="P167" s="10">
        <v>0.111764</v>
      </c>
      <c r="Q167" s="10">
        <v>6.9388000000000005E-2</v>
      </c>
      <c r="R167" s="10">
        <v>-9.6199999999999996E-4</v>
      </c>
      <c r="S167" s="10">
        <v>0</v>
      </c>
      <c r="T167" s="10">
        <v>-6.0939999999999996E-3</v>
      </c>
      <c r="U167" s="10">
        <v>6.9109999999999994E-5</v>
      </c>
      <c r="V167" s="10">
        <v>-3.859E-3</v>
      </c>
      <c r="W167" s="10">
        <v>0</v>
      </c>
      <c r="X167" s="10">
        <v>0</v>
      </c>
      <c r="Y167" s="10">
        <v>0</v>
      </c>
      <c r="Z167" s="10">
        <v>-7.7140000000000004E-3</v>
      </c>
      <c r="AA167" s="10">
        <v>0</v>
      </c>
      <c r="AB167" s="10">
        <v>0</v>
      </c>
      <c r="AC167" s="10">
        <v>0</v>
      </c>
      <c r="AD167" s="10">
        <v>1.6053000000000001E-2</v>
      </c>
      <c r="AE167" s="10">
        <v>3.8499999999999998E-4</v>
      </c>
      <c r="AF167" s="10">
        <v>-9.7820000000000008E-3</v>
      </c>
      <c r="AG167" s="10">
        <v>0</v>
      </c>
      <c r="AH167" s="10">
        <v>-3.5742999999999997E-2</v>
      </c>
      <c r="AI167" s="10">
        <v>-1.2452E-2</v>
      </c>
      <c r="AJ167" s="10">
        <v>-3.8560000000000001E-3</v>
      </c>
      <c r="AK167" s="10">
        <v>0</v>
      </c>
      <c r="AL167" s="10">
        <v>-4.8044000000000003E-2</v>
      </c>
      <c r="AM167" s="10">
        <v>-2.9300000000000002E-4</v>
      </c>
      <c r="AN167" s="10">
        <v>0</v>
      </c>
      <c r="AO167" s="2"/>
      <c r="AP167" s="54">
        <v>4.7751000000000002E-2</v>
      </c>
      <c r="AQ167" s="55">
        <v>0.99390142369494627</v>
      </c>
      <c r="AR167" s="2"/>
      <c r="AS167" s="2"/>
      <c r="AT167" s="55">
        <v>0</v>
      </c>
      <c r="AU167" s="55">
        <v>-3.6839610087401426E-3</v>
      </c>
      <c r="AV167" s="55">
        <v>-2.3469930263267533E-5</v>
      </c>
      <c r="AW167" s="2"/>
      <c r="AX167" s="2"/>
      <c r="AY167" s="56">
        <v>3.6604910784768753E-3</v>
      </c>
      <c r="AZ167" s="57">
        <v>0.99362915888425929</v>
      </c>
      <c r="BA167" s="2"/>
      <c r="BB167" s="2"/>
      <c r="BC167" s="27">
        <v>0</v>
      </c>
      <c r="BD167" s="27">
        <v>-43.166217430368377</v>
      </c>
      <c r="BE167" s="27">
        <v>-0.26539855072463769</v>
      </c>
      <c r="BF167" s="2"/>
      <c r="BG167" s="2"/>
      <c r="BH167" s="58">
        <v>42.900818879643737</v>
      </c>
      <c r="BI167" s="59">
        <v>0.99385170704028547</v>
      </c>
      <c r="BJ167" s="2"/>
      <c r="BK167" s="2"/>
    </row>
    <row r="168" spans="1:63" x14ac:dyDescent="0.3">
      <c r="A168" s="1"/>
      <c r="B168" s="2"/>
      <c r="C168" s="2"/>
      <c r="D168" s="2"/>
      <c r="E168" s="173" t="s">
        <v>128</v>
      </c>
      <c r="F168" s="2"/>
      <c r="G168" s="2"/>
      <c r="H168" s="2"/>
      <c r="I168" s="2"/>
      <c r="J168" s="10">
        <v>0</v>
      </c>
      <c r="K168" s="10">
        <v>0</v>
      </c>
      <c r="L168" s="10">
        <v>0</v>
      </c>
      <c r="M168" s="10">
        <v>0</v>
      </c>
      <c r="N168" s="10">
        <v>-3.192E-3</v>
      </c>
      <c r="O168" s="10">
        <v>-3.0690000000000001E-3</v>
      </c>
      <c r="P168" s="10">
        <v>0</v>
      </c>
      <c r="Q168" s="10">
        <v>-6.2000000000000003E-5</v>
      </c>
      <c r="R168" s="10">
        <v>-9.2699999999999998E-4</v>
      </c>
      <c r="S168" s="10">
        <v>-1.8890000000000001E-3</v>
      </c>
      <c r="T168" s="10">
        <v>-9.0499999999999999E-4</v>
      </c>
      <c r="U168" s="10">
        <v>0</v>
      </c>
      <c r="V168" s="10">
        <v>0</v>
      </c>
      <c r="W168" s="10">
        <v>0</v>
      </c>
      <c r="X168" s="10">
        <v>-1.743E-3</v>
      </c>
      <c r="Y168" s="10">
        <v>-4.0400000000000001E-4</v>
      </c>
      <c r="Z168" s="10">
        <v>0</v>
      </c>
      <c r="AA168" s="10">
        <v>-7.5900000000000002E-4</v>
      </c>
      <c r="AB168" s="10">
        <v>-9.6050000000000007E-3</v>
      </c>
      <c r="AC168" s="10">
        <v>-1.47E-3</v>
      </c>
      <c r="AD168" s="10">
        <v>-1.884E-3</v>
      </c>
      <c r="AE168" s="10">
        <v>-7.7300000000000003E-4</v>
      </c>
      <c r="AF168" s="10">
        <v>-5.104E-3</v>
      </c>
      <c r="AG168" s="10">
        <v>0</v>
      </c>
      <c r="AH168" s="10">
        <v>-3.669E-3</v>
      </c>
      <c r="AI168" s="10">
        <v>-3.5100000000000002E-4</v>
      </c>
      <c r="AJ168" s="10">
        <v>-1.4790000000000001E-3</v>
      </c>
      <c r="AK168" s="10">
        <v>0</v>
      </c>
      <c r="AL168" s="10">
        <v>0</v>
      </c>
      <c r="AM168" s="10">
        <v>0</v>
      </c>
      <c r="AN168" s="10">
        <v>0</v>
      </c>
      <c r="AO168" s="2"/>
      <c r="AP168" s="54">
        <v>0</v>
      </c>
      <c r="AQ168" s="55">
        <v>0</v>
      </c>
      <c r="AR168" s="2"/>
      <c r="AS168" s="2"/>
      <c r="AT168" s="55">
        <v>0</v>
      </c>
      <c r="AU168" s="55">
        <v>0</v>
      </c>
      <c r="AV168" s="55">
        <v>0</v>
      </c>
      <c r="AW168" s="2"/>
      <c r="AX168" s="2"/>
      <c r="AY168" s="56">
        <v>0</v>
      </c>
      <c r="AZ168" s="57">
        <v>0</v>
      </c>
      <c r="BA168" s="2"/>
      <c r="BB168" s="2"/>
      <c r="BC168" s="27">
        <v>0</v>
      </c>
      <c r="BD168" s="27">
        <v>0</v>
      </c>
      <c r="BE168" s="27">
        <v>0</v>
      </c>
      <c r="BF168" s="2"/>
      <c r="BG168" s="2"/>
      <c r="BH168" s="58">
        <v>0</v>
      </c>
      <c r="BI168" s="59">
        <v>0</v>
      </c>
      <c r="BJ168" s="2"/>
      <c r="BK168" s="2"/>
    </row>
    <row r="169" spans="1:63" x14ac:dyDescent="0.3">
      <c r="A169" s="1"/>
      <c r="B169" s="2"/>
      <c r="C169" s="2"/>
      <c r="D169" s="2"/>
      <c r="E169" s="173" t="s">
        <v>129</v>
      </c>
      <c r="F169" s="2"/>
      <c r="G169" s="2"/>
      <c r="H169" s="2"/>
      <c r="I169" s="2"/>
      <c r="J169" s="10">
        <v>1.0936E-2</v>
      </c>
      <c r="K169" s="10">
        <v>-5.3579999999999999E-3</v>
      </c>
      <c r="L169" s="10">
        <v>5.8459999999999996E-3</v>
      </c>
      <c r="M169" s="10">
        <v>0</v>
      </c>
      <c r="N169" s="10">
        <v>0</v>
      </c>
      <c r="O169" s="10">
        <v>1.2312999999999999E-2</v>
      </c>
      <c r="P169" s="10">
        <v>6.8890000000000002E-3</v>
      </c>
      <c r="Q169" s="10">
        <v>-1.5768999999999998E-2</v>
      </c>
      <c r="R169" s="10">
        <v>-1.9989E-2</v>
      </c>
      <c r="S169" s="10">
        <v>-2.0452000000000001E-2</v>
      </c>
      <c r="T169" s="10">
        <v>-7.2789999999999999E-3</v>
      </c>
      <c r="U169" s="10">
        <v>0</v>
      </c>
      <c r="V169" s="10">
        <v>-2.0462999999999999E-2</v>
      </c>
      <c r="W169" s="10">
        <v>6.5444000000000002E-2</v>
      </c>
      <c r="X169" s="10">
        <v>-2.9399999999999999E-4</v>
      </c>
      <c r="Y169" s="10">
        <v>-2.6809999999999998E-3</v>
      </c>
      <c r="Z169" s="10">
        <v>-4.4710000000000001E-3</v>
      </c>
      <c r="AA169" s="10">
        <v>-1.2899999999999999E-4</v>
      </c>
      <c r="AB169" s="10">
        <v>-2.4399999999999999E-3</v>
      </c>
      <c r="AC169" s="10">
        <v>-3.0599999999999998E-3</v>
      </c>
      <c r="AD169" s="10">
        <v>-1.575E-3</v>
      </c>
      <c r="AE169" s="10">
        <v>0</v>
      </c>
      <c r="AF169" s="10">
        <v>-6.0000000000000001E-3</v>
      </c>
      <c r="AG169" s="10">
        <v>-9.1509999999999994E-3</v>
      </c>
      <c r="AH169" s="10">
        <v>-8.763E-3</v>
      </c>
      <c r="AI169" s="10">
        <v>-1.665E-3</v>
      </c>
      <c r="AJ169" s="10">
        <v>-4.8089999999999999E-3</v>
      </c>
      <c r="AK169" s="10">
        <v>0</v>
      </c>
      <c r="AL169" s="10">
        <v>7.2570000000000004E-3</v>
      </c>
      <c r="AM169" s="10">
        <v>-2.743E-2</v>
      </c>
      <c r="AN169" s="10">
        <v>0</v>
      </c>
      <c r="AO169" s="2"/>
      <c r="AP169" s="54">
        <v>-3.4687000000000003E-2</v>
      </c>
      <c r="AQ169" s="55">
        <v>-4.7797988149373021</v>
      </c>
      <c r="AR169" s="2"/>
      <c r="AS169" s="2"/>
      <c r="AT169" s="55">
        <v>0</v>
      </c>
      <c r="AU169" s="55">
        <v>5.5645876780507897E-4</v>
      </c>
      <c r="AV169" s="55">
        <v>-2.1972020038274007E-3</v>
      </c>
      <c r="AW169" s="2"/>
      <c r="AX169" s="2"/>
      <c r="AY169" s="56">
        <v>-2.7536607716324799E-3</v>
      </c>
      <c r="AZ169" s="57">
        <v>-4.9485441347148571</v>
      </c>
      <c r="BA169" s="2"/>
      <c r="BB169" s="2"/>
      <c r="BC169" s="27">
        <v>0</v>
      </c>
      <c r="BD169" s="27">
        <v>6.5202156334231809</v>
      </c>
      <c r="BE169" s="27">
        <v>-24.846014492753621</v>
      </c>
      <c r="BF169" s="2"/>
      <c r="BG169" s="2"/>
      <c r="BH169" s="58">
        <v>-31.366230126176802</v>
      </c>
      <c r="BI169" s="59">
        <v>-4.8106123922329855</v>
      </c>
      <c r="BJ169" s="2"/>
      <c r="BK169" s="2"/>
    </row>
    <row r="170" spans="1:63" x14ac:dyDescent="0.3">
      <c r="A170" s="1"/>
      <c r="B170" s="2"/>
      <c r="C170" s="2"/>
      <c r="D170" s="2"/>
      <c r="E170" s="173" t="s">
        <v>130</v>
      </c>
      <c r="F170" s="2"/>
      <c r="G170" s="2"/>
      <c r="H170" s="2"/>
      <c r="I170" s="2"/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-1.3125230000000028</v>
      </c>
      <c r="AO170" s="2"/>
      <c r="AP170" s="54">
        <v>0</v>
      </c>
      <c r="AQ170" s="55">
        <v>0</v>
      </c>
      <c r="AR170" s="2"/>
      <c r="AS170" s="2"/>
      <c r="AT170" s="55">
        <v>0</v>
      </c>
      <c r="AU170" s="55">
        <v>0</v>
      </c>
      <c r="AV170" s="55">
        <v>0</v>
      </c>
      <c r="AW170" s="2"/>
      <c r="AX170" s="2"/>
      <c r="AY170" s="56">
        <v>0</v>
      </c>
      <c r="AZ170" s="57">
        <v>0</v>
      </c>
      <c r="BA170" s="2"/>
      <c r="BB170" s="2"/>
      <c r="BC170" s="27">
        <v>0</v>
      </c>
      <c r="BD170" s="27">
        <v>0</v>
      </c>
      <c r="BE170" s="27">
        <v>0</v>
      </c>
      <c r="BF170" s="2"/>
      <c r="BG170" s="2"/>
      <c r="BH170" s="58">
        <v>0</v>
      </c>
      <c r="BI170" s="59">
        <v>0</v>
      </c>
      <c r="BJ170" s="2"/>
      <c r="BK170" s="2"/>
    </row>
    <row r="171" spans="1:63" x14ac:dyDescent="0.3">
      <c r="A171" s="1"/>
      <c r="B171" s="2"/>
      <c r="C171" s="2"/>
      <c r="D171" s="2"/>
      <c r="E171" s="173" t="s">
        <v>131</v>
      </c>
      <c r="F171" s="2"/>
      <c r="G171" s="2"/>
      <c r="H171" s="2"/>
      <c r="I171" s="2"/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-2.4009999999999999E-3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-4.6620000000000003E-3</v>
      </c>
      <c r="AO171" s="2"/>
      <c r="AP171" s="54">
        <v>0</v>
      </c>
      <c r="AQ171" s="55">
        <v>0</v>
      </c>
      <c r="AR171" s="2"/>
      <c r="AS171" s="2"/>
      <c r="AT171" s="55">
        <v>0</v>
      </c>
      <c r="AU171" s="55">
        <v>0</v>
      </c>
      <c r="AV171" s="55">
        <v>0</v>
      </c>
      <c r="AW171" s="2"/>
      <c r="AX171" s="2"/>
      <c r="AY171" s="56">
        <v>0</v>
      </c>
      <c r="AZ171" s="57">
        <v>0</v>
      </c>
      <c r="BA171" s="2"/>
      <c r="BB171" s="2"/>
      <c r="BC171" s="27">
        <v>0</v>
      </c>
      <c r="BD171" s="27">
        <v>0</v>
      </c>
      <c r="BE171" s="27">
        <v>0</v>
      </c>
      <c r="BF171" s="2"/>
      <c r="BG171" s="2"/>
      <c r="BH171" s="58">
        <v>0</v>
      </c>
      <c r="BI171" s="59">
        <v>0</v>
      </c>
      <c r="BJ171" s="2"/>
      <c r="BK171" s="2"/>
    </row>
    <row r="172" spans="1:63" x14ac:dyDescent="0.3">
      <c r="A172" s="1"/>
      <c r="B172" s="2"/>
      <c r="C172" s="2"/>
      <c r="D172" s="2"/>
      <c r="E172" s="173" t="s">
        <v>132</v>
      </c>
      <c r="F172" s="2"/>
      <c r="G172" s="2"/>
      <c r="H172" s="2"/>
      <c r="I172" s="2"/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2"/>
      <c r="AP172" s="54">
        <v>0</v>
      </c>
      <c r="AQ172" s="55">
        <v>0</v>
      </c>
      <c r="AR172" s="2"/>
      <c r="AS172" s="2"/>
      <c r="AT172" s="55">
        <v>0</v>
      </c>
      <c r="AU172" s="55">
        <v>0</v>
      </c>
      <c r="AV172" s="55">
        <v>0</v>
      </c>
      <c r="AW172" s="2"/>
      <c r="AX172" s="2"/>
      <c r="AY172" s="56">
        <v>0</v>
      </c>
      <c r="AZ172" s="57">
        <v>0</v>
      </c>
      <c r="BA172" s="2"/>
      <c r="BB172" s="2"/>
      <c r="BC172" s="27">
        <v>0</v>
      </c>
      <c r="BD172" s="27">
        <v>0</v>
      </c>
      <c r="BE172" s="27">
        <v>0</v>
      </c>
      <c r="BF172" s="2"/>
      <c r="BG172" s="2"/>
      <c r="BH172" s="58">
        <v>0</v>
      </c>
      <c r="BI172" s="59">
        <v>0</v>
      </c>
      <c r="BJ172" s="2"/>
      <c r="BK172" s="2"/>
    </row>
    <row r="173" spans="1:63" x14ac:dyDescent="0.3">
      <c r="A173" s="1"/>
      <c r="B173" s="2"/>
      <c r="C173" s="2"/>
      <c r="D173" s="2"/>
      <c r="E173" s="173" t="s">
        <v>133</v>
      </c>
      <c r="F173" s="2"/>
      <c r="G173" s="2"/>
      <c r="H173" s="2"/>
      <c r="I173" s="2"/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-1.4291999999999999E-2</v>
      </c>
      <c r="R173" s="10">
        <v>-2.2409999999999999E-3</v>
      </c>
      <c r="S173" s="10">
        <v>3.0860000000000002E-3</v>
      </c>
      <c r="T173" s="10">
        <v>-2.66E-3</v>
      </c>
      <c r="U173" s="10">
        <v>-2.6321299999999999E-3</v>
      </c>
      <c r="V173" s="10">
        <v>-2.1159999999999998E-3</v>
      </c>
      <c r="W173" s="10">
        <v>-2.673E-3</v>
      </c>
      <c r="X173" s="10">
        <v>-3.258E-3</v>
      </c>
      <c r="Y173" s="10">
        <v>-3.2450000000000001E-3</v>
      </c>
      <c r="Z173" s="10">
        <v>0</v>
      </c>
      <c r="AA173" s="10">
        <v>-3.774E-3</v>
      </c>
      <c r="AB173" s="10">
        <v>-7.803E-3</v>
      </c>
      <c r="AC173" s="10">
        <v>-5.3499999999999997E-3</v>
      </c>
      <c r="AD173" s="10">
        <v>-4.4010000000000004E-3</v>
      </c>
      <c r="AE173" s="10">
        <v>-5.5599999999999998E-3</v>
      </c>
      <c r="AF173" s="10">
        <v>-5.3870000000000003E-3</v>
      </c>
      <c r="AG173" s="10">
        <v>-8.0260000000000001E-3</v>
      </c>
      <c r="AH173" s="10">
        <v>-5.5240000000000003E-3</v>
      </c>
      <c r="AI173" s="10">
        <v>-7.868E-3</v>
      </c>
      <c r="AJ173" s="10">
        <v>-5.4559999999999999E-3</v>
      </c>
      <c r="AK173" s="10">
        <v>-5.0049999999999999E-3</v>
      </c>
      <c r="AL173" s="10">
        <v>-5.9909999999999998E-3</v>
      </c>
      <c r="AM173" s="10">
        <v>-5.927E-3</v>
      </c>
      <c r="AN173" s="10">
        <v>-7.5900000000000002E-4</v>
      </c>
      <c r="AO173" s="2"/>
      <c r="AP173" s="54">
        <v>6.3999999999999821E-5</v>
      </c>
      <c r="AQ173" s="55">
        <v>1.0682690702720718E-2</v>
      </c>
      <c r="AR173" s="2"/>
      <c r="AS173" s="2"/>
      <c r="AT173" s="55">
        <v>-4.07123908125314E-4</v>
      </c>
      <c r="AU173" s="55">
        <v>-4.5938328206148929E-4</v>
      </c>
      <c r="AV173" s="55">
        <v>-4.7476544938698518E-4</v>
      </c>
      <c r="AW173" s="2"/>
      <c r="AX173" s="2"/>
      <c r="AY173" s="56">
        <v>-1.5382167325495889E-5</v>
      </c>
      <c r="AZ173" s="57">
        <v>-3.3484386407072075E-2</v>
      </c>
      <c r="BA173" s="2"/>
      <c r="BB173" s="2"/>
      <c r="BC173" s="27">
        <v>-4.570776255707762</v>
      </c>
      <c r="BD173" s="27">
        <v>-5.3827493261455519</v>
      </c>
      <c r="BE173" s="27">
        <v>-5.3686594202898554</v>
      </c>
      <c r="BF173" s="2"/>
      <c r="BG173" s="2"/>
      <c r="BH173" s="58">
        <v>1.4089905855696472E-2</v>
      </c>
      <c r="BI173" s="59">
        <v>2.6176039421449133E-3</v>
      </c>
      <c r="BJ173" s="2"/>
      <c r="BK173" s="2"/>
    </row>
    <row r="174" spans="1:63" ht="10.25" customHeight="1" x14ac:dyDescent="0.3">
      <c r="A174" s="1"/>
      <c r="B174" s="2"/>
      <c r="C174" s="201" t="s">
        <v>22</v>
      </c>
      <c r="D174" s="215" t="s">
        <v>134</v>
      </c>
      <c r="E174" s="215"/>
      <c r="F174" s="215"/>
      <c r="G174" s="215"/>
      <c r="H174" s="215"/>
      <c r="I174" s="215"/>
      <c r="J174" s="216">
        <v>-1.1745909999999991</v>
      </c>
      <c r="K174" s="216">
        <v>-1.3501960000000011</v>
      </c>
      <c r="L174" s="216">
        <v>-0.7836780000000001</v>
      </c>
      <c r="M174" s="216">
        <v>-1.019876</v>
      </c>
      <c r="N174" s="216">
        <v>-0.85121999999999831</v>
      </c>
      <c r="O174" s="216">
        <v>-0.73105599999999971</v>
      </c>
      <c r="P174" s="216">
        <v>-0.6460739999999997</v>
      </c>
      <c r="Q174" s="216">
        <v>-0.59576500000000043</v>
      </c>
      <c r="R174" s="216">
        <v>-0.62783600000000128</v>
      </c>
      <c r="S174" s="216">
        <v>-0.62022499999999914</v>
      </c>
      <c r="T174" s="216">
        <v>-0.35839399999999844</v>
      </c>
      <c r="U174" s="216">
        <v>-0.32907698030999988</v>
      </c>
      <c r="V174" s="216">
        <v>-0.78745838999999995</v>
      </c>
      <c r="W174" s="216">
        <v>-0.82490600000000003</v>
      </c>
      <c r="X174" s="216">
        <v>-0.47460299999999828</v>
      </c>
      <c r="Y174" s="216">
        <v>-0.87953487000000108</v>
      </c>
      <c r="Z174" s="216">
        <v>-0.97225536239999943</v>
      </c>
      <c r="AA174" s="216">
        <v>-1.3171850000000027</v>
      </c>
      <c r="AB174" s="216">
        <v>-0.69037254000000015</v>
      </c>
      <c r="AC174" s="216">
        <v>-0.23611999999999925</v>
      </c>
      <c r="AD174" s="216">
        <v>-0.27739889000000129</v>
      </c>
      <c r="AE174" s="216">
        <v>-0.26130348000000025</v>
      </c>
      <c r="AF174" s="216">
        <v>-0.30312984500000073</v>
      </c>
      <c r="AG174" s="216">
        <v>-0.3676072199999999</v>
      </c>
      <c r="AH174" s="216">
        <v>-0.87381509999999962</v>
      </c>
      <c r="AI174" s="216">
        <v>-0.59959839999999842</v>
      </c>
      <c r="AJ174" s="216">
        <v>-0.54933520000000002</v>
      </c>
      <c r="AK174" s="216">
        <v>-0.86512713952499887</v>
      </c>
      <c r="AL174" s="216">
        <v>-0.62052226000000088</v>
      </c>
      <c r="AM174" s="216">
        <v>-0.693256186749998</v>
      </c>
      <c r="AN174" s="2"/>
      <c r="AO174" s="2"/>
      <c r="AP174" s="204">
        <v>-7.2733926749997124E-2</v>
      </c>
      <c r="AQ174" s="205">
        <v>-0.11721404925908221</v>
      </c>
      <c r="AR174" s="2"/>
      <c r="AS174" s="2"/>
      <c r="AT174" s="206">
        <v>-7.0372415997740523E-2</v>
      </c>
      <c r="AU174" s="207">
        <v>-4.7580963510434525E-2</v>
      </c>
      <c r="AV174" s="205">
        <v>-5.5531311800686781E-2</v>
      </c>
      <c r="AW174" s="2"/>
      <c r="AX174" s="2"/>
      <c r="AY174" s="208">
        <v>-7.9503482902522557E-3</v>
      </c>
      <c r="AZ174" s="209">
        <v>-0.16709094780118819</v>
      </c>
      <c r="BA174" s="2"/>
      <c r="BB174" s="2"/>
      <c r="BC174" s="210">
        <v>-790.07044705479348</v>
      </c>
      <c r="BD174" s="211">
        <v>-557.52224618149228</v>
      </c>
      <c r="BE174" s="212">
        <v>-627.94944451992569</v>
      </c>
      <c r="BF174" s="2"/>
      <c r="BG174" s="2"/>
      <c r="BH174" s="213">
        <v>-70.427198338433413</v>
      </c>
      <c r="BI174" s="214">
        <v>-0.12632177248673768</v>
      </c>
      <c r="BJ174" s="2"/>
      <c r="BK174" s="2"/>
    </row>
    <row r="175" spans="1:63" ht="4.0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2"/>
      <c r="AO175" s="2"/>
      <c r="AP175" s="40"/>
      <c r="AQ175" s="55"/>
      <c r="AR175" s="2"/>
      <c r="AS175" s="2"/>
      <c r="AT175" s="55"/>
      <c r="AU175" s="55"/>
      <c r="AV175" s="55"/>
      <c r="AW175" s="2"/>
      <c r="AX175" s="2"/>
      <c r="AY175" s="56"/>
      <c r="AZ175" s="57"/>
      <c r="BA175" s="2"/>
      <c r="BB175" s="2"/>
      <c r="BC175" s="27"/>
      <c r="BD175" s="27"/>
      <c r="BE175" s="27"/>
      <c r="BF175" s="2"/>
      <c r="BG175" s="2"/>
      <c r="BH175" s="58"/>
      <c r="BI175" s="59"/>
      <c r="BJ175" s="2"/>
      <c r="BK175" s="2"/>
    </row>
    <row r="176" spans="1:63" ht="10.25" customHeight="1" x14ac:dyDescent="0.3">
      <c r="A176" s="1"/>
      <c r="B176" s="2"/>
      <c r="C176" s="218" t="s">
        <v>135</v>
      </c>
      <c r="D176" s="2"/>
      <c r="E176" s="2"/>
      <c r="F176" s="2"/>
      <c r="G176" s="2"/>
      <c r="H176" s="2"/>
      <c r="I176" s="2"/>
      <c r="J176" s="217">
        <v>0</v>
      </c>
      <c r="K176" s="217">
        <v>0</v>
      </c>
      <c r="L176" s="217">
        <v>0</v>
      </c>
      <c r="M176" s="217">
        <v>0</v>
      </c>
      <c r="N176" s="217">
        <v>0</v>
      </c>
      <c r="O176" s="217">
        <v>0</v>
      </c>
      <c r="P176" s="217">
        <v>0</v>
      </c>
      <c r="Q176" s="217">
        <v>0</v>
      </c>
      <c r="R176" s="217">
        <v>0</v>
      </c>
      <c r="S176" s="217">
        <v>0</v>
      </c>
      <c r="T176" s="217">
        <v>0</v>
      </c>
      <c r="U176" s="217">
        <v>0</v>
      </c>
      <c r="V176" s="217">
        <v>0</v>
      </c>
      <c r="W176" s="217">
        <v>0</v>
      </c>
      <c r="X176" s="217">
        <v>0</v>
      </c>
      <c r="Y176" s="217">
        <v>0</v>
      </c>
      <c r="Z176" s="217">
        <v>0</v>
      </c>
      <c r="AA176" s="217">
        <v>0</v>
      </c>
      <c r="AB176" s="217">
        <v>0</v>
      </c>
      <c r="AC176" s="217">
        <v>0</v>
      </c>
      <c r="AD176" s="217">
        <v>0</v>
      </c>
      <c r="AE176" s="217">
        <v>0</v>
      </c>
      <c r="AF176" s="217">
        <v>0</v>
      </c>
      <c r="AG176" s="217">
        <v>0</v>
      </c>
      <c r="AH176" s="217">
        <v>0</v>
      </c>
      <c r="AI176" s="217">
        <v>0</v>
      </c>
      <c r="AJ176" s="217">
        <v>0</v>
      </c>
      <c r="AK176" s="217">
        <v>0</v>
      </c>
      <c r="AL176" s="217">
        <v>0</v>
      </c>
      <c r="AM176" s="217">
        <v>0</v>
      </c>
      <c r="AN176" s="2"/>
      <c r="AO176" s="2"/>
      <c r="AP176" s="40"/>
      <c r="AQ176" s="55"/>
      <c r="AR176" s="2"/>
      <c r="AS176" s="2"/>
      <c r="AT176" s="55"/>
      <c r="AU176" s="55"/>
      <c r="AV176" s="55"/>
      <c r="AW176" s="2"/>
      <c r="AX176" s="2"/>
      <c r="AY176" s="56"/>
      <c r="AZ176" s="57"/>
      <c r="BA176" s="2"/>
      <c r="BB176" s="2"/>
      <c r="BC176" s="27"/>
      <c r="BD176" s="27"/>
      <c r="BE176" s="27"/>
      <c r="BF176" s="2"/>
      <c r="BG176" s="2"/>
      <c r="BH176" s="58"/>
      <c r="BI176" s="59"/>
      <c r="BJ176" s="2"/>
      <c r="BK176" s="2"/>
    </row>
    <row r="177" spans="1:63" ht="4.0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2"/>
      <c r="AO177" s="2"/>
      <c r="AP177" s="40"/>
      <c r="AQ177" s="55"/>
      <c r="AR177" s="2"/>
      <c r="AS177" s="2"/>
      <c r="AT177" s="55"/>
      <c r="AU177" s="55"/>
      <c r="AV177" s="55"/>
      <c r="AW177" s="2"/>
      <c r="AX177" s="2"/>
      <c r="AY177" s="56"/>
      <c r="AZ177" s="57"/>
      <c r="BA177" s="2"/>
      <c r="BB177" s="2"/>
      <c r="BC177" s="27"/>
      <c r="BD177" s="27"/>
      <c r="BE177" s="27"/>
      <c r="BF177" s="2"/>
      <c r="BG177" s="2"/>
      <c r="BH177" s="58"/>
      <c r="BI177" s="59"/>
      <c r="BJ177" s="2"/>
      <c r="BK177" s="2"/>
    </row>
    <row r="178" spans="1:63" ht="4.0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2"/>
      <c r="AO178" s="2"/>
      <c r="AP178" s="40"/>
      <c r="AQ178" s="55"/>
      <c r="AR178" s="2"/>
      <c r="AS178" s="2"/>
      <c r="AT178" s="55"/>
      <c r="AU178" s="55"/>
      <c r="AV178" s="55"/>
      <c r="AW178" s="2"/>
      <c r="AX178" s="2"/>
      <c r="AY178" s="56"/>
      <c r="AZ178" s="57"/>
      <c r="BA178" s="2"/>
      <c r="BB178" s="2"/>
      <c r="BC178" s="27"/>
      <c r="BD178" s="27"/>
      <c r="BE178" s="27"/>
      <c r="BF178" s="2"/>
      <c r="BG178" s="2"/>
      <c r="BH178" s="58"/>
      <c r="BI178" s="59"/>
      <c r="BJ178" s="2"/>
      <c r="BK17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148A-8616-45F6-93E7-D09CD3E82424}">
  <sheetPr>
    <tabColor rgb="FFEDF0F3"/>
  </sheetPr>
  <dimension ref="A1:BL178"/>
  <sheetViews>
    <sheetView workbookViewId="0"/>
  </sheetViews>
  <sheetFormatPr baseColWidth="10" defaultColWidth="0" defaultRowHeight="10.15" zeroHeight="1" x14ac:dyDescent="0.3"/>
  <cols>
    <col min="1" max="2" width="0.9140625" customWidth="1"/>
    <col min="3" max="7" width="2.9140625" customWidth="1"/>
    <col min="8" max="8" width="39.33203125" customWidth="1"/>
    <col min="9" max="9" width="0.9140625" customWidth="1"/>
    <col min="10" max="39" width="9.58203125" customWidth="1"/>
    <col min="40" max="41" width="0.9140625" customWidth="1"/>
    <col min="42" max="43" width="9.08203125" customWidth="1"/>
    <col min="44" max="45" width="0.9140625" customWidth="1"/>
    <col min="46" max="48" width="9.58203125" customWidth="1"/>
    <col min="49" max="50" width="0.9140625" customWidth="1"/>
    <col min="51" max="52" width="9.58203125" customWidth="1"/>
    <col min="53" max="54" width="0.9140625" customWidth="1"/>
    <col min="55" max="57" width="9.58203125" customWidth="1"/>
    <col min="58" max="59" width="0.9140625" customWidth="1"/>
    <col min="60" max="61" width="9.58203125" customWidth="1"/>
    <col min="62" max="63" width="0.9140625" customWidth="1"/>
    <col min="64" max="16384" width="9.08203125" hidden="1"/>
  </cols>
  <sheetData>
    <row r="1" spans="1:63" ht="4.05" customHeight="1" x14ac:dyDescent="0.3">
      <c r="A1" s="219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4.0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3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x14ac:dyDescent="0.3">
      <c r="A4" s="1"/>
      <c r="B4" s="2"/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x14ac:dyDescent="0.3">
      <c r="A5" s="1"/>
      <c r="B5" s="2"/>
      <c r="C5" s="3" t="s">
        <v>140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x14ac:dyDescent="0.3">
      <c r="A6" s="1"/>
      <c r="B6" s="2"/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4.05" customHeight="1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x14ac:dyDescent="0.3">
      <c r="A8" s="4"/>
      <c r="B8" s="5"/>
      <c r="C8" s="2" t="s">
        <v>2</v>
      </c>
      <c r="D8" s="5"/>
      <c r="E8" s="5"/>
      <c r="F8" s="5"/>
      <c r="G8" s="5"/>
      <c r="H8" s="5"/>
      <c r="I8" s="5"/>
      <c r="J8" s="11">
        <v>826.34</v>
      </c>
      <c r="K8" s="11">
        <v>798.26</v>
      </c>
      <c r="L8" s="11">
        <v>808.82929999999999</v>
      </c>
      <c r="M8" s="11">
        <v>804.84299999999996</v>
      </c>
      <c r="N8" s="11">
        <v>796.94960000000003</v>
      </c>
      <c r="O8" s="11">
        <v>798.35299999999995</v>
      </c>
      <c r="P8" s="11">
        <v>814.94929999999999</v>
      </c>
      <c r="Q8" s="11">
        <v>856.46450000000004</v>
      </c>
      <c r="R8" s="11">
        <v>885.02229999999997</v>
      </c>
      <c r="S8" s="11">
        <v>925.11770000000001</v>
      </c>
      <c r="T8" s="11">
        <v>884.46900000000005</v>
      </c>
      <c r="U8" s="11">
        <v>874.96900000000005</v>
      </c>
      <c r="V8" s="11">
        <v>908.83510000000001</v>
      </c>
      <c r="W8" s="11">
        <v>965.42240000000004</v>
      </c>
      <c r="X8" s="11">
        <v>966.85609999999997</v>
      </c>
      <c r="Y8" s="11">
        <v>960.27</v>
      </c>
      <c r="Z8" s="11">
        <v>915.48320000000001</v>
      </c>
      <c r="AA8" s="11">
        <v>928.60059999999999</v>
      </c>
      <c r="AB8" s="11">
        <v>935.57449999999994</v>
      </c>
      <c r="AC8" s="11">
        <v>928.60479999999995</v>
      </c>
      <c r="AD8" s="11">
        <v>925.41359999999997</v>
      </c>
      <c r="AE8" s="11">
        <v>937.92349999999999</v>
      </c>
      <c r="AF8" s="11">
        <v>972.43299999999999</v>
      </c>
      <c r="AG8" s="11">
        <v>983.32190000000003</v>
      </c>
      <c r="AH8" s="11">
        <v>999.6422</v>
      </c>
      <c r="AI8" s="11">
        <v>954.1182</v>
      </c>
      <c r="AJ8" s="11">
        <v>934.14700000000005</v>
      </c>
      <c r="AK8" s="11">
        <v>961.6893</v>
      </c>
      <c r="AL8" s="11">
        <v>941.75900000000001</v>
      </c>
      <c r="AM8" s="11">
        <v>938.17460000000005</v>
      </c>
      <c r="AN8" s="5"/>
      <c r="AO8" s="5"/>
      <c r="AP8" s="12" t="s">
        <v>10</v>
      </c>
      <c r="AQ8" s="13"/>
      <c r="AR8" s="14"/>
      <c r="AS8" s="14"/>
      <c r="AT8" s="12" t="s">
        <v>11</v>
      </c>
      <c r="AU8" s="12"/>
      <c r="AV8" s="12"/>
      <c r="AW8" s="14"/>
      <c r="AX8" s="14"/>
      <c r="AY8" s="12" t="s">
        <v>10</v>
      </c>
      <c r="AZ8" s="13"/>
      <c r="BA8" s="14"/>
      <c r="BB8" s="14"/>
      <c r="BC8" s="12" t="s">
        <v>12</v>
      </c>
      <c r="BD8" s="13"/>
      <c r="BE8" s="13"/>
      <c r="BF8" s="14"/>
      <c r="BG8" s="14"/>
      <c r="BH8" s="12" t="s">
        <v>10</v>
      </c>
      <c r="BI8" s="13"/>
      <c r="BJ8" s="14"/>
      <c r="BK8" s="14"/>
    </row>
    <row r="9" spans="1:63" ht="4.05" customHeight="1" x14ac:dyDescent="0.3">
      <c r="A9" s="1"/>
      <c r="B9" s="2"/>
      <c r="C9" s="2"/>
      <c r="D9" s="2"/>
      <c r="E9" s="2"/>
      <c r="F9" s="2"/>
      <c r="G9" s="2"/>
      <c r="H9" s="2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2"/>
      <c r="AO9" s="2"/>
      <c r="AP9" s="16"/>
      <c r="AQ9" s="17"/>
      <c r="AR9" s="18"/>
      <c r="AS9" s="18"/>
      <c r="AT9" s="16"/>
      <c r="AU9" s="16"/>
      <c r="AV9" s="16"/>
      <c r="AW9" s="18"/>
      <c r="AX9" s="18"/>
      <c r="AY9" s="16"/>
      <c r="AZ9" s="17"/>
      <c r="BA9" s="18"/>
      <c r="BB9" s="18"/>
      <c r="BC9" s="16"/>
      <c r="BD9" s="17"/>
      <c r="BE9" s="17"/>
      <c r="BF9" s="18"/>
      <c r="BG9" s="18"/>
      <c r="BH9" s="16"/>
      <c r="BI9" s="17"/>
      <c r="BJ9" s="18"/>
      <c r="BK9" s="18"/>
    </row>
    <row r="10" spans="1:63" x14ac:dyDescent="0.3">
      <c r="A10" s="1"/>
      <c r="B10" s="2"/>
      <c r="C10" s="6" t="s">
        <v>3</v>
      </c>
      <c r="D10" s="7"/>
      <c r="E10" s="7"/>
      <c r="F10" s="7"/>
      <c r="G10" s="7"/>
      <c r="H10" s="7"/>
      <c r="I10" s="7"/>
      <c r="J10" s="7">
        <v>44957</v>
      </c>
      <c r="K10" s="7">
        <v>44985</v>
      </c>
      <c r="L10" s="7">
        <v>45016</v>
      </c>
      <c r="M10" s="7">
        <v>45046</v>
      </c>
      <c r="N10" s="7">
        <v>45077</v>
      </c>
      <c r="O10" s="7">
        <v>45107</v>
      </c>
      <c r="P10" s="7">
        <v>45138</v>
      </c>
      <c r="Q10" s="7">
        <v>45169</v>
      </c>
      <c r="R10" s="7">
        <v>45199</v>
      </c>
      <c r="S10" s="7">
        <v>45230</v>
      </c>
      <c r="T10" s="7">
        <v>45260</v>
      </c>
      <c r="U10" s="7">
        <v>45291</v>
      </c>
      <c r="V10" s="7">
        <v>45322</v>
      </c>
      <c r="W10" s="7">
        <v>45351</v>
      </c>
      <c r="X10" s="7">
        <v>45382</v>
      </c>
      <c r="Y10" s="7">
        <v>45412</v>
      </c>
      <c r="Z10" s="7">
        <v>45443</v>
      </c>
      <c r="AA10" s="7">
        <v>45473</v>
      </c>
      <c r="AB10" s="7">
        <v>45504</v>
      </c>
      <c r="AC10" s="7">
        <v>45535</v>
      </c>
      <c r="AD10" s="7">
        <v>45565</v>
      </c>
      <c r="AE10" s="7">
        <v>45596</v>
      </c>
      <c r="AF10" s="7">
        <v>45626</v>
      </c>
      <c r="AG10" s="7">
        <v>45657</v>
      </c>
      <c r="AH10" s="7">
        <v>45688</v>
      </c>
      <c r="AI10" s="7">
        <v>45716</v>
      </c>
      <c r="AJ10" s="7">
        <v>45747</v>
      </c>
      <c r="AK10" s="7">
        <v>45777</v>
      </c>
      <c r="AL10" s="7">
        <v>45808</v>
      </c>
      <c r="AM10" s="7">
        <v>45838</v>
      </c>
      <c r="AN10" s="18"/>
      <c r="AO10" s="18"/>
      <c r="AP10" s="7" t="s">
        <v>13</v>
      </c>
      <c r="AQ10" s="7" t="s">
        <v>14</v>
      </c>
      <c r="AR10" s="18"/>
      <c r="AS10" s="18"/>
      <c r="AT10" s="7">
        <v>45777</v>
      </c>
      <c r="AU10" s="7">
        <v>45808</v>
      </c>
      <c r="AV10" s="7">
        <v>45838</v>
      </c>
      <c r="AW10" s="18"/>
      <c r="AX10" s="18"/>
      <c r="AY10" s="7" t="s">
        <v>13</v>
      </c>
      <c r="AZ10" s="7" t="s">
        <v>14</v>
      </c>
      <c r="BA10" s="18"/>
      <c r="BB10" s="18"/>
      <c r="BC10" s="7">
        <v>45777</v>
      </c>
      <c r="BD10" s="7">
        <v>45808</v>
      </c>
      <c r="BE10" s="7">
        <v>45838</v>
      </c>
      <c r="BF10" s="18"/>
      <c r="BG10" s="18"/>
      <c r="BH10" s="7" t="s">
        <v>13</v>
      </c>
      <c r="BI10" s="7" t="s">
        <v>14</v>
      </c>
      <c r="BJ10" s="2"/>
      <c r="BK10" s="2"/>
    </row>
    <row r="11" spans="1:63" ht="4.05" customHeight="1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x14ac:dyDescent="0.3">
      <c r="A12" s="1"/>
      <c r="B12" s="2"/>
      <c r="C12" s="8" t="s">
        <v>4</v>
      </c>
      <c r="D12" s="8"/>
      <c r="E12" s="8"/>
      <c r="F12" s="8"/>
      <c r="G12" s="8"/>
      <c r="H12" s="8"/>
      <c r="I12" s="8"/>
      <c r="J12" s="19">
        <v>383</v>
      </c>
      <c r="K12" s="19">
        <v>392</v>
      </c>
      <c r="L12" s="19">
        <v>397</v>
      </c>
      <c r="M12" s="19">
        <v>440</v>
      </c>
      <c r="N12" s="19">
        <v>426</v>
      </c>
      <c r="O12" s="19">
        <v>457</v>
      </c>
      <c r="P12" s="19">
        <v>492</v>
      </c>
      <c r="Q12" s="19">
        <v>534</v>
      </c>
      <c r="R12" s="19">
        <v>529</v>
      </c>
      <c r="S12" s="19">
        <v>504</v>
      </c>
      <c r="T12" s="19">
        <v>469</v>
      </c>
      <c r="U12" s="19">
        <v>447</v>
      </c>
      <c r="V12" s="19">
        <v>461</v>
      </c>
      <c r="W12" s="19">
        <v>519</v>
      </c>
      <c r="X12" s="19">
        <v>528</v>
      </c>
      <c r="Y12" s="19">
        <v>553</v>
      </c>
      <c r="Z12" s="19">
        <v>575</v>
      </c>
      <c r="AA12" s="19">
        <v>718</v>
      </c>
      <c r="AB12" s="19">
        <v>681</v>
      </c>
      <c r="AC12" s="19">
        <v>682</v>
      </c>
      <c r="AD12" s="19">
        <v>786</v>
      </c>
      <c r="AE12" s="19">
        <v>791</v>
      </c>
      <c r="AF12" s="19">
        <v>833</v>
      </c>
      <c r="AG12" s="19">
        <v>800</v>
      </c>
      <c r="AH12" s="19">
        <v>802</v>
      </c>
      <c r="AI12" s="19">
        <v>800</v>
      </c>
      <c r="AJ12" s="19">
        <v>865</v>
      </c>
      <c r="AK12" s="19">
        <v>907</v>
      </c>
      <c r="AL12" s="19">
        <v>784</v>
      </c>
      <c r="AM12" s="19">
        <v>774</v>
      </c>
      <c r="AN12" s="2"/>
      <c r="AO12" s="2"/>
      <c r="AP12" s="20">
        <v>-10</v>
      </c>
      <c r="AQ12" s="21">
        <v>-1.2755102040816327E-2</v>
      </c>
      <c r="AR12" s="2"/>
      <c r="AS12" s="2"/>
      <c r="AT12" s="20">
        <v>907</v>
      </c>
      <c r="AU12" s="20">
        <v>784</v>
      </c>
      <c r="AV12" s="20">
        <v>774</v>
      </c>
      <c r="AW12" s="2"/>
      <c r="AX12" s="2"/>
      <c r="AY12" s="20">
        <v>-10</v>
      </c>
      <c r="AZ12" s="22">
        <v>-1.2755102040816327E-2</v>
      </c>
      <c r="BA12" s="2"/>
      <c r="BB12" s="2"/>
      <c r="BC12" s="20">
        <v>907</v>
      </c>
      <c r="BD12" s="20">
        <v>784</v>
      </c>
      <c r="BE12" s="20">
        <v>774</v>
      </c>
      <c r="BF12" s="2"/>
      <c r="BG12" s="2"/>
      <c r="BH12" s="20">
        <v>-10</v>
      </c>
      <c r="BI12" s="23">
        <v>-1.2755102040816327E-2</v>
      </c>
      <c r="BJ12" s="2"/>
      <c r="BK12" s="2"/>
    </row>
    <row r="13" spans="1:63" x14ac:dyDescent="0.3">
      <c r="A13" s="1"/>
      <c r="B13" s="2"/>
      <c r="C13" s="9" t="s">
        <v>5</v>
      </c>
      <c r="D13" s="9"/>
      <c r="E13" s="9"/>
      <c r="F13" s="9"/>
      <c r="G13" s="9"/>
      <c r="H13" s="9"/>
      <c r="I13" s="9"/>
      <c r="J13" s="24">
        <v>115</v>
      </c>
      <c r="K13" s="24">
        <v>113</v>
      </c>
      <c r="L13" s="24">
        <v>167</v>
      </c>
      <c r="M13" s="24">
        <v>136</v>
      </c>
      <c r="N13" s="24">
        <v>167</v>
      </c>
      <c r="O13" s="24">
        <v>172</v>
      </c>
      <c r="P13" s="24">
        <v>202</v>
      </c>
      <c r="Q13" s="24">
        <v>198</v>
      </c>
      <c r="R13" s="24">
        <v>138</v>
      </c>
      <c r="S13" s="24">
        <v>170</v>
      </c>
      <c r="T13" s="24">
        <v>197</v>
      </c>
      <c r="U13" s="24">
        <v>225</v>
      </c>
      <c r="V13" s="24">
        <v>307</v>
      </c>
      <c r="W13" s="24">
        <v>242</v>
      </c>
      <c r="X13" s="24">
        <v>332</v>
      </c>
      <c r="Y13" s="24">
        <v>331</v>
      </c>
      <c r="Z13" s="24">
        <v>446</v>
      </c>
      <c r="AA13" s="24">
        <v>340</v>
      </c>
      <c r="AB13" s="24">
        <v>448</v>
      </c>
      <c r="AC13" s="24">
        <v>481</v>
      </c>
      <c r="AD13" s="24">
        <v>488</v>
      </c>
      <c r="AE13" s="24">
        <v>605</v>
      </c>
      <c r="AF13" s="24">
        <v>593</v>
      </c>
      <c r="AG13" s="24">
        <v>654</v>
      </c>
      <c r="AH13" s="24">
        <v>665</v>
      </c>
      <c r="AI13" s="24">
        <v>673</v>
      </c>
      <c r="AJ13" s="24">
        <v>809</v>
      </c>
      <c r="AK13" s="24">
        <v>660</v>
      </c>
      <c r="AL13" s="24">
        <v>763</v>
      </c>
      <c r="AM13" s="24">
        <v>826</v>
      </c>
      <c r="AN13" s="2"/>
      <c r="AO13" s="2"/>
      <c r="AP13" s="25">
        <v>63</v>
      </c>
      <c r="AQ13" s="26">
        <v>8.2568807339449546E-2</v>
      </c>
      <c r="AR13" s="2"/>
      <c r="AS13" s="2"/>
      <c r="AT13" s="25">
        <v>660</v>
      </c>
      <c r="AU13" s="25">
        <v>763</v>
      </c>
      <c r="AV13" s="25">
        <v>826</v>
      </c>
      <c r="AW13" s="2"/>
      <c r="AX13" s="2"/>
      <c r="AY13" s="25">
        <v>63</v>
      </c>
      <c r="AZ13" s="26">
        <v>8.2568807339449546E-2</v>
      </c>
      <c r="BA13" s="2"/>
      <c r="BB13" s="2"/>
      <c r="BC13" s="25">
        <v>660</v>
      </c>
      <c r="BD13" s="25">
        <v>763</v>
      </c>
      <c r="BE13" s="25">
        <v>826</v>
      </c>
      <c r="BF13" s="2"/>
      <c r="BG13" s="2"/>
      <c r="BH13" s="25">
        <v>63</v>
      </c>
      <c r="BI13" s="26">
        <v>8.2568807339449546E-2</v>
      </c>
      <c r="BJ13" s="2"/>
      <c r="BK13" s="2"/>
    </row>
    <row r="14" spans="1:63" x14ac:dyDescent="0.3">
      <c r="A14" s="1"/>
      <c r="B14" s="2"/>
      <c r="C14" s="9" t="s">
        <v>6</v>
      </c>
      <c r="D14" s="9"/>
      <c r="E14" s="9"/>
      <c r="F14" s="9"/>
      <c r="G14" s="9"/>
      <c r="H14" s="9"/>
      <c r="I14" s="9"/>
      <c r="J14" s="24">
        <v>106</v>
      </c>
      <c r="K14" s="24">
        <v>103</v>
      </c>
      <c r="L14" s="24">
        <v>124</v>
      </c>
      <c r="M14" s="24">
        <v>150</v>
      </c>
      <c r="N14" s="24">
        <v>136</v>
      </c>
      <c r="O14" s="24">
        <v>137</v>
      </c>
      <c r="P14" s="24">
        <v>160</v>
      </c>
      <c r="Q14" s="24">
        <v>203</v>
      </c>
      <c r="R14" s="24">
        <v>163</v>
      </c>
      <c r="S14" s="24">
        <v>205</v>
      </c>
      <c r="T14" s="24">
        <v>219</v>
      </c>
      <c r="U14" s="24">
        <v>211</v>
      </c>
      <c r="V14" s="24">
        <v>249</v>
      </c>
      <c r="W14" s="24">
        <v>233</v>
      </c>
      <c r="X14" s="24">
        <v>307</v>
      </c>
      <c r="Y14" s="24">
        <v>309</v>
      </c>
      <c r="Z14" s="24">
        <v>303</v>
      </c>
      <c r="AA14" s="24">
        <v>377</v>
      </c>
      <c r="AB14" s="24">
        <v>447</v>
      </c>
      <c r="AC14" s="24">
        <v>377</v>
      </c>
      <c r="AD14" s="24">
        <v>483</v>
      </c>
      <c r="AE14" s="24">
        <v>563</v>
      </c>
      <c r="AF14" s="24">
        <v>626</v>
      </c>
      <c r="AG14" s="24">
        <v>652</v>
      </c>
      <c r="AH14" s="24">
        <v>667</v>
      </c>
      <c r="AI14" s="24">
        <v>608</v>
      </c>
      <c r="AJ14" s="24">
        <v>767</v>
      </c>
      <c r="AK14" s="24">
        <v>773</v>
      </c>
      <c r="AL14" s="24">
        <v>771</v>
      </c>
      <c r="AM14" s="24">
        <v>729</v>
      </c>
      <c r="AN14" s="2"/>
      <c r="AO14" s="2"/>
      <c r="AP14" s="25">
        <v>-42</v>
      </c>
      <c r="AQ14" s="26">
        <v>-5.4474708171206226E-2</v>
      </c>
      <c r="AR14" s="2"/>
      <c r="AS14" s="2"/>
      <c r="AT14" s="25">
        <v>773</v>
      </c>
      <c r="AU14" s="25">
        <v>771</v>
      </c>
      <c r="AV14" s="25">
        <v>729</v>
      </c>
      <c r="AW14" s="2"/>
      <c r="AX14" s="2"/>
      <c r="AY14" s="25">
        <v>-42</v>
      </c>
      <c r="AZ14" s="26">
        <v>-5.4474708171206226E-2</v>
      </c>
      <c r="BA14" s="2"/>
      <c r="BB14" s="2"/>
      <c r="BC14" s="25">
        <v>773</v>
      </c>
      <c r="BD14" s="25">
        <v>771</v>
      </c>
      <c r="BE14" s="25">
        <v>729</v>
      </c>
      <c r="BF14" s="2"/>
      <c r="BG14" s="2"/>
      <c r="BH14" s="25">
        <v>-42</v>
      </c>
      <c r="BI14" s="26">
        <v>-5.4474708171206226E-2</v>
      </c>
      <c r="BJ14" s="2"/>
      <c r="BK14" s="2"/>
    </row>
    <row r="15" spans="1:63" x14ac:dyDescent="0.3">
      <c r="A15" s="1"/>
      <c r="B15" s="2"/>
      <c r="C15" s="9" t="s">
        <v>7</v>
      </c>
      <c r="D15" s="9"/>
      <c r="E15" s="9"/>
      <c r="F15" s="9"/>
      <c r="G15" s="9"/>
      <c r="H15" s="9"/>
      <c r="I15" s="9"/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-1</v>
      </c>
      <c r="AL15" s="24">
        <v>1</v>
      </c>
      <c r="AM15" s="24">
        <v>6</v>
      </c>
      <c r="AN15" s="2"/>
      <c r="AO15" s="2"/>
      <c r="AP15" s="25">
        <v>5</v>
      </c>
      <c r="AQ15" s="26">
        <v>5</v>
      </c>
      <c r="AR15" s="2"/>
      <c r="AS15" s="2"/>
      <c r="AT15" s="25">
        <v>-1</v>
      </c>
      <c r="AU15" s="25">
        <v>1</v>
      </c>
      <c r="AV15" s="25">
        <v>6</v>
      </c>
      <c r="AW15" s="2"/>
      <c r="AX15" s="2"/>
      <c r="AY15" s="25">
        <v>5</v>
      </c>
      <c r="AZ15" s="26">
        <v>5</v>
      </c>
      <c r="BA15" s="2"/>
      <c r="BB15" s="2"/>
      <c r="BC15" s="25">
        <v>-1</v>
      </c>
      <c r="BD15" s="25">
        <v>1</v>
      </c>
      <c r="BE15" s="25">
        <v>6</v>
      </c>
      <c r="BF15" s="2"/>
      <c r="BG15" s="2"/>
      <c r="BH15" s="25">
        <v>5</v>
      </c>
      <c r="BI15" s="26">
        <v>5</v>
      </c>
      <c r="BJ15" s="2"/>
      <c r="BK15" s="2"/>
    </row>
    <row r="16" spans="1:63" x14ac:dyDescent="0.3">
      <c r="A16" s="1"/>
      <c r="B16" s="2"/>
      <c r="C16" s="9" t="s">
        <v>8</v>
      </c>
      <c r="D16" s="9"/>
      <c r="E16" s="9"/>
      <c r="F16" s="9"/>
      <c r="G16" s="9"/>
      <c r="H16" s="9"/>
      <c r="I16" s="9"/>
      <c r="J16" s="24">
        <v>0</v>
      </c>
      <c r="K16" s="24">
        <v>5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11</v>
      </c>
      <c r="AL16" s="24">
        <v>1</v>
      </c>
      <c r="AM16" s="24">
        <v>0</v>
      </c>
      <c r="AN16" s="2"/>
      <c r="AO16" s="2"/>
      <c r="AP16" s="25">
        <v>-1</v>
      </c>
      <c r="AQ16" s="26">
        <v>-1</v>
      </c>
      <c r="AR16" s="2"/>
      <c r="AS16" s="2"/>
      <c r="AT16" s="25">
        <v>11</v>
      </c>
      <c r="AU16" s="25">
        <v>1</v>
      </c>
      <c r="AV16" s="25">
        <v>0</v>
      </c>
      <c r="AW16" s="2"/>
      <c r="AX16" s="2"/>
      <c r="AY16" s="25">
        <v>-1</v>
      </c>
      <c r="AZ16" s="26">
        <v>-1</v>
      </c>
      <c r="BA16" s="2"/>
      <c r="BB16" s="2"/>
      <c r="BC16" s="25">
        <v>11</v>
      </c>
      <c r="BD16" s="25">
        <v>1</v>
      </c>
      <c r="BE16" s="25">
        <v>0</v>
      </c>
      <c r="BF16" s="2"/>
      <c r="BG16" s="2"/>
      <c r="BH16" s="25">
        <v>-1</v>
      </c>
      <c r="BI16" s="26">
        <v>-1</v>
      </c>
      <c r="BJ16" s="2"/>
      <c r="BK16" s="2"/>
    </row>
    <row r="17" spans="1:63" x14ac:dyDescent="0.3">
      <c r="A17" s="1"/>
      <c r="B17" s="2"/>
      <c r="C17" s="8" t="s">
        <v>9</v>
      </c>
      <c r="D17" s="8"/>
      <c r="E17" s="8"/>
      <c r="F17" s="8"/>
      <c r="G17" s="8"/>
      <c r="H17" s="8"/>
      <c r="I17" s="8"/>
      <c r="J17" s="19">
        <v>392</v>
      </c>
      <c r="K17" s="19">
        <v>397</v>
      </c>
      <c r="L17" s="19">
        <v>440</v>
      </c>
      <c r="M17" s="19">
        <v>426</v>
      </c>
      <c r="N17" s="19">
        <v>457</v>
      </c>
      <c r="O17" s="19">
        <v>492</v>
      </c>
      <c r="P17" s="19">
        <v>534</v>
      </c>
      <c r="Q17" s="19">
        <v>529</v>
      </c>
      <c r="R17" s="19">
        <v>504</v>
      </c>
      <c r="S17" s="19">
        <v>469</v>
      </c>
      <c r="T17" s="19">
        <v>447</v>
      </c>
      <c r="U17" s="19">
        <v>461</v>
      </c>
      <c r="V17" s="19">
        <v>519</v>
      </c>
      <c r="W17" s="19">
        <v>528</v>
      </c>
      <c r="X17" s="19">
        <v>553</v>
      </c>
      <c r="Y17" s="19">
        <v>575</v>
      </c>
      <c r="Z17" s="19">
        <v>718</v>
      </c>
      <c r="AA17" s="19">
        <v>681</v>
      </c>
      <c r="AB17" s="19">
        <v>682</v>
      </c>
      <c r="AC17" s="19">
        <v>786</v>
      </c>
      <c r="AD17" s="19">
        <v>791</v>
      </c>
      <c r="AE17" s="19">
        <v>833</v>
      </c>
      <c r="AF17" s="19">
        <v>800</v>
      </c>
      <c r="AG17" s="19">
        <v>802</v>
      </c>
      <c r="AH17" s="19">
        <v>800</v>
      </c>
      <c r="AI17" s="19">
        <v>865</v>
      </c>
      <c r="AJ17" s="19">
        <v>907</v>
      </c>
      <c r="AK17" s="19">
        <v>784</v>
      </c>
      <c r="AL17" s="19">
        <v>774</v>
      </c>
      <c r="AM17" s="19">
        <v>865</v>
      </c>
      <c r="AN17" s="2"/>
      <c r="AO17" s="2"/>
      <c r="AP17" s="20">
        <v>91</v>
      </c>
      <c r="AQ17" s="23">
        <v>0.11757105943152454</v>
      </c>
      <c r="AR17" s="2"/>
      <c r="AS17" s="2"/>
      <c r="AT17" s="20">
        <v>784</v>
      </c>
      <c r="AU17" s="20">
        <v>774</v>
      </c>
      <c r="AV17" s="20">
        <v>865</v>
      </c>
      <c r="AW17" s="2"/>
      <c r="AX17" s="2"/>
      <c r="AY17" s="20">
        <v>91</v>
      </c>
      <c r="AZ17" s="23">
        <v>0.11757105943152454</v>
      </c>
      <c r="BA17" s="2"/>
      <c r="BB17" s="2"/>
      <c r="BC17" s="20">
        <v>784</v>
      </c>
      <c r="BD17" s="20">
        <v>774</v>
      </c>
      <c r="BE17" s="20">
        <v>865</v>
      </c>
      <c r="BF17" s="2"/>
      <c r="BG17" s="2"/>
      <c r="BH17" s="20">
        <v>91</v>
      </c>
      <c r="BI17" s="23">
        <v>0.11757105943152454</v>
      </c>
      <c r="BJ17" s="2"/>
      <c r="BK17" s="2"/>
    </row>
    <row r="18" spans="1:63" ht="4.05" customHeight="1" x14ac:dyDescent="0.3">
      <c r="A18" s="1"/>
      <c r="B18" s="2"/>
      <c r="C18" s="2"/>
      <c r="D18" s="2"/>
      <c r="E18" s="2"/>
      <c r="F18" s="2"/>
      <c r="G18" s="2"/>
      <c r="H18" s="2"/>
      <c r="I18" s="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"/>
      <c r="AO18" s="2"/>
      <c r="AP18" s="25"/>
      <c r="AQ18" s="26"/>
      <c r="AR18" s="2"/>
      <c r="AS18" s="2"/>
      <c r="AT18" s="25"/>
      <c r="AU18" s="25"/>
      <c r="AV18" s="25"/>
      <c r="AW18" s="2"/>
      <c r="AX18" s="2"/>
      <c r="AY18" s="25"/>
      <c r="AZ18" s="26"/>
      <c r="BA18" s="2"/>
      <c r="BB18" s="2"/>
      <c r="BC18" s="25"/>
      <c r="BD18" s="25"/>
      <c r="BE18" s="25"/>
      <c r="BF18" s="2"/>
      <c r="BG18" s="2"/>
      <c r="BH18" s="25"/>
      <c r="BI18" s="26"/>
      <c r="BJ18" s="2"/>
      <c r="BK18" s="2"/>
    </row>
    <row r="19" spans="1:63" x14ac:dyDescent="0.3">
      <c r="A19" s="1"/>
      <c r="B19" s="2"/>
      <c r="C19" s="28" t="s">
        <v>5</v>
      </c>
      <c r="D19" s="29"/>
      <c r="E19" s="29"/>
      <c r="F19" s="29"/>
      <c r="G19" s="29"/>
      <c r="H19" s="29"/>
      <c r="I19" s="29"/>
      <c r="J19" s="31">
        <v>115</v>
      </c>
      <c r="K19" s="31">
        <v>113</v>
      </c>
      <c r="L19" s="31">
        <v>167</v>
      </c>
      <c r="M19" s="31">
        <v>136</v>
      </c>
      <c r="N19" s="31">
        <v>167</v>
      </c>
      <c r="O19" s="31">
        <v>172</v>
      </c>
      <c r="P19" s="31">
        <v>202</v>
      </c>
      <c r="Q19" s="31">
        <v>198</v>
      </c>
      <c r="R19" s="31">
        <v>138</v>
      </c>
      <c r="S19" s="31">
        <v>170</v>
      </c>
      <c r="T19" s="31">
        <v>197</v>
      </c>
      <c r="U19" s="31">
        <v>225</v>
      </c>
      <c r="V19" s="31">
        <v>307</v>
      </c>
      <c r="W19" s="31">
        <v>242</v>
      </c>
      <c r="X19" s="31">
        <v>332</v>
      </c>
      <c r="Y19" s="31">
        <v>331</v>
      </c>
      <c r="Z19" s="31">
        <v>446</v>
      </c>
      <c r="AA19" s="31">
        <v>340</v>
      </c>
      <c r="AB19" s="31">
        <v>448</v>
      </c>
      <c r="AC19" s="31">
        <v>481</v>
      </c>
      <c r="AD19" s="31">
        <v>488</v>
      </c>
      <c r="AE19" s="31">
        <v>605</v>
      </c>
      <c r="AF19" s="31">
        <v>593</v>
      </c>
      <c r="AG19" s="31">
        <v>654</v>
      </c>
      <c r="AH19" s="31">
        <v>665</v>
      </c>
      <c r="AI19" s="31">
        <v>673</v>
      </c>
      <c r="AJ19" s="31">
        <v>809</v>
      </c>
      <c r="AK19" s="31">
        <v>660</v>
      </c>
      <c r="AL19" s="31">
        <v>763</v>
      </c>
      <c r="AM19" s="31">
        <v>826</v>
      </c>
      <c r="AN19" s="2"/>
      <c r="AO19" s="2"/>
      <c r="AP19" s="32">
        <v>63</v>
      </c>
      <c r="AQ19" s="33">
        <v>8.2568807339449546E-2</v>
      </c>
      <c r="AR19" s="2"/>
      <c r="AS19" s="2"/>
      <c r="AT19" s="34">
        <v>660</v>
      </c>
      <c r="AU19" s="35">
        <v>763</v>
      </c>
      <c r="AV19" s="36">
        <v>826</v>
      </c>
      <c r="AW19" s="2"/>
      <c r="AX19" s="2"/>
      <c r="AY19" s="32">
        <v>63</v>
      </c>
      <c r="AZ19" s="33">
        <v>8.2568807339449546E-2</v>
      </c>
      <c r="BA19" s="2"/>
      <c r="BB19" s="2"/>
      <c r="BC19" s="32">
        <v>660</v>
      </c>
      <c r="BD19" s="37">
        <v>763</v>
      </c>
      <c r="BE19" s="38">
        <v>826</v>
      </c>
      <c r="BF19" s="2"/>
      <c r="BG19" s="2"/>
      <c r="BH19" s="32">
        <v>63</v>
      </c>
      <c r="BI19" s="33">
        <v>8.2568807339449546E-2</v>
      </c>
      <c r="BJ19" s="2"/>
      <c r="BK19" s="2"/>
    </row>
    <row r="20" spans="1:63" ht="4.05" customHeight="1" x14ac:dyDescent="0.3">
      <c r="A20" s="1"/>
      <c r="B20" s="2"/>
      <c r="C20" s="30"/>
      <c r="D20" s="30"/>
      <c r="E20" s="30"/>
      <c r="F20" s="30"/>
      <c r="G20" s="30"/>
      <c r="H20" s="30"/>
      <c r="I20" s="30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2"/>
      <c r="AO20" s="2"/>
      <c r="AP20" s="40"/>
      <c r="AQ20" s="41"/>
      <c r="AR20" s="2"/>
      <c r="AS20" s="2"/>
      <c r="AT20" s="30"/>
      <c r="AU20" s="30"/>
      <c r="AV20" s="30"/>
      <c r="AW20" s="2"/>
      <c r="AX20" s="2"/>
      <c r="AY20" s="42"/>
      <c r="AZ20" s="41"/>
      <c r="BA20" s="2"/>
      <c r="BB20" s="2"/>
      <c r="BC20" s="42"/>
      <c r="BD20" s="42"/>
      <c r="BE20" s="42"/>
      <c r="BF20" s="2"/>
      <c r="BG20" s="2"/>
      <c r="BH20" s="42"/>
      <c r="BI20" s="41"/>
      <c r="BJ20" s="2"/>
      <c r="BK20" s="2"/>
    </row>
    <row r="21" spans="1:63" x14ac:dyDescent="0.3">
      <c r="A21" s="1"/>
      <c r="B21" s="2"/>
      <c r="C21" s="28" t="s">
        <v>15</v>
      </c>
      <c r="D21" s="29"/>
      <c r="E21" s="29"/>
      <c r="F21" s="29"/>
      <c r="G21" s="29"/>
      <c r="H21" s="29"/>
      <c r="I21" s="29"/>
      <c r="J21" s="31">
        <v>106</v>
      </c>
      <c r="K21" s="31">
        <v>103</v>
      </c>
      <c r="L21" s="31">
        <v>124</v>
      </c>
      <c r="M21" s="31">
        <v>150</v>
      </c>
      <c r="N21" s="31">
        <v>136</v>
      </c>
      <c r="O21" s="31">
        <v>137</v>
      </c>
      <c r="P21" s="31">
        <v>160</v>
      </c>
      <c r="Q21" s="31">
        <v>203</v>
      </c>
      <c r="R21" s="31">
        <v>163</v>
      </c>
      <c r="S21" s="31">
        <v>205</v>
      </c>
      <c r="T21" s="31">
        <v>219</v>
      </c>
      <c r="U21" s="31">
        <v>211</v>
      </c>
      <c r="V21" s="31">
        <v>249</v>
      </c>
      <c r="W21" s="31">
        <v>233</v>
      </c>
      <c r="X21" s="31">
        <v>307</v>
      </c>
      <c r="Y21" s="31">
        <v>309</v>
      </c>
      <c r="Z21" s="31">
        <v>303</v>
      </c>
      <c r="AA21" s="31">
        <v>377</v>
      </c>
      <c r="AB21" s="31">
        <v>447</v>
      </c>
      <c r="AC21" s="31">
        <v>377</v>
      </c>
      <c r="AD21" s="31">
        <v>483</v>
      </c>
      <c r="AE21" s="31">
        <v>563</v>
      </c>
      <c r="AF21" s="31">
        <v>626</v>
      </c>
      <c r="AG21" s="31">
        <v>652</v>
      </c>
      <c r="AH21" s="31">
        <v>667</v>
      </c>
      <c r="AI21" s="31">
        <v>608</v>
      </c>
      <c r="AJ21" s="31">
        <v>767</v>
      </c>
      <c r="AK21" s="31">
        <v>773</v>
      </c>
      <c r="AL21" s="31">
        <v>771</v>
      </c>
      <c r="AM21" s="31">
        <v>729</v>
      </c>
      <c r="AN21" s="2"/>
      <c r="AO21" s="2"/>
      <c r="AP21" s="32">
        <v>-42</v>
      </c>
      <c r="AQ21" s="33">
        <v>-5.4474708171206226E-2</v>
      </c>
      <c r="AR21" s="2"/>
      <c r="AS21" s="2"/>
      <c r="AT21" s="34">
        <v>773</v>
      </c>
      <c r="AU21" s="35">
        <v>771</v>
      </c>
      <c r="AV21" s="36">
        <v>729</v>
      </c>
      <c r="AW21" s="2"/>
      <c r="AX21" s="2"/>
      <c r="AY21" s="32">
        <v>-42</v>
      </c>
      <c r="AZ21" s="33">
        <v>-5.4474708171206226E-2</v>
      </c>
      <c r="BA21" s="2"/>
      <c r="BB21" s="2"/>
      <c r="BC21" s="32">
        <v>773</v>
      </c>
      <c r="BD21" s="37">
        <v>771</v>
      </c>
      <c r="BE21" s="38">
        <v>729</v>
      </c>
      <c r="BF21" s="2"/>
      <c r="BG21" s="2"/>
      <c r="BH21" s="32">
        <v>-42</v>
      </c>
      <c r="BI21" s="33">
        <v>-5.4474708171206226E-2</v>
      </c>
      <c r="BJ21" s="2"/>
      <c r="BK21" s="2"/>
    </row>
    <row r="22" spans="1:63" ht="4.05" customHeight="1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40"/>
      <c r="AQ22" s="41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42"/>
      <c r="BD22" s="42"/>
      <c r="BE22" s="42"/>
      <c r="BF22" s="2"/>
      <c r="BG22" s="2"/>
      <c r="BH22" s="2"/>
      <c r="BI22" s="2"/>
      <c r="BJ22" s="2"/>
      <c r="BK22" s="2"/>
    </row>
    <row r="23" spans="1:63" x14ac:dyDescent="0.3">
      <c r="A23" s="1"/>
      <c r="B23" s="2"/>
      <c r="C23" s="43" t="s">
        <v>16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2"/>
      <c r="AO23" s="2"/>
      <c r="AP23" s="44"/>
      <c r="AQ23" s="45"/>
      <c r="AR23" s="2"/>
      <c r="AS23" s="2"/>
      <c r="AT23" s="43"/>
      <c r="AU23" s="43"/>
      <c r="AV23" s="43"/>
      <c r="AW23" s="2"/>
      <c r="AX23" s="2"/>
      <c r="AY23" s="43"/>
      <c r="AZ23" s="43"/>
      <c r="BA23" s="2"/>
      <c r="BB23" s="2"/>
      <c r="BC23" s="43"/>
      <c r="BD23" s="43"/>
      <c r="BE23" s="43"/>
      <c r="BF23" s="2"/>
      <c r="BG23" s="2"/>
      <c r="BH23" s="43"/>
      <c r="BI23" s="43"/>
      <c r="BJ23" s="2"/>
      <c r="BK23" s="2"/>
    </row>
    <row r="24" spans="1:63" ht="4.05" customHeight="1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40"/>
      <c r="AQ24" s="41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x14ac:dyDescent="0.3">
      <c r="A25" s="1"/>
      <c r="B25" s="2"/>
      <c r="C25" s="2" t="s">
        <v>17</v>
      </c>
      <c r="D25" s="2" t="s">
        <v>18</v>
      </c>
      <c r="E25" s="2"/>
      <c r="F25" s="2"/>
      <c r="G25" s="2"/>
      <c r="H25" s="2"/>
      <c r="I25" s="2"/>
      <c r="J25" s="10">
        <v>1.55830935</v>
      </c>
      <c r="K25" s="10">
        <v>1.4435054599999999</v>
      </c>
      <c r="L25" s="10">
        <v>1.80089327</v>
      </c>
      <c r="M25" s="10">
        <v>2.0695449899999998</v>
      </c>
      <c r="N25" s="10">
        <v>1.96217625</v>
      </c>
      <c r="O25" s="10">
        <v>2.0932357600000002</v>
      </c>
      <c r="P25" s="10">
        <v>2.1511895499999998</v>
      </c>
      <c r="Q25" s="10">
        <v>2.5167517500000001</v>
      </c>
      <c r="R25" s="10">
        <v>2.0454625499999999</v>
      </c>
      <c r="S25" s="10">
        <v>2.55129034</v>
      </c>
      <c r="T25" s="10">
        <v>2.7891421800000002</v>
      </c>
      <c r="U25" s="10">
        <v>2.7424330000000001</v>
      </c>
      <c r="V25" s="10">
        <v>3.195284</v>
      </c>
      <c r="W25" s="10">
        <v>2.5920879999999999</v>
      </c>
      <c r="X25" s="10">
        <v>3.5603189999999998</v>
      </c>
      <c r="Y25" s="10">
        <v>3.5570435900000001</v>
      </c>
      <c r="Z25" s="10">
        <v>3.5737567000000001</v>
      </c>
      <c r="AA25" s="10">
        <v>4.4373680599999998</v>
      </c>
      <c r="AB25" s="10">
        <v>5.1862368000000005</v>
      </c>
      <c r="AC25" s="10">
        <v>4.5416582860000005</v>
      </c>
      <c r="AD25" s="10">
        <v>5.6567228000000007</v>
      </c>
      <c r="AE25" s="10">
        <v>6.2857200000000004</v>
      </c>
      <c r="AF25" s="10">
        <v>6.3672197000000006</v>
      </c>
      <c r="AG25" s="10">
        <v>6.5790090000000001</v>
      </c>
      <c r="AH25" s="10">
        <v>6.5019879999999999</v>
      </c>
      <c r="AI25" s="10">
        <v>6.08317</v>
      </c>
      <c r="AJ25" s="10">
        <v>7.6560669999999993</v>
      </c>
      <c r="AK25" s="10">
        <v>7.1024010000000004</v>
      </c>
      <c r="AL25" s="10">
        <v>6.9785060000000003</v>
      </c>
      <c r="AM25" s="10">
        <v>6.9420549999999999</v>
      </c>
      <c r="AN25" s="2"/>
      <c r="AO25" s="2"/>
      <c r="AP25" s="46">
        <v>-3.6451000000000455E-2</v>
      </c>
      <c r="AQ25" s="47">
        <v>-5.2233243046578238E-3</v>
      </c>
      <c r="AR25" s="2"/>
      <c r="AS25" s="2"/>
      <c r="AT25" s="48">
        <v>0.83186237167882882</v>
      </c>
      <c r="AU25" s="48">
        <v>0.8376249999849964</v>
      </c>
      <c r="AV25" s="48">
        <v>0.83187119927027908</v>
      </c>
      <c r="AW25" s="2"/>
      <c r="AX25" s="2"/>
      <c r="AY25" s="49">
        <v>-5.7538007147173165E-3</v>
      </c>
      <c r="AZ25" s="50">
        <v>-6.8691845573142863E-3</v>
      </c>
      <c r="BA25" s="2"/>
      <c r="BB25" s="2"/>
      <c r="BC25" s="51">
        <v>9188.0996119016818</v>
      </c>
      <c r="BD25" s="51">
        <v>9051.2399481193261</v>
      </c>
      <c r="BE25" s="51">
        <v>9522.7091906721544</v>
      </c>
      <c r="BF25" s="2"/>
      <c r="BG25" s="2"/>
      <c r="BH25" s="52">
        <v>471.46924255282829</v>
      </c>
      <c r="BI25" s="53">
        <v>5.2088912155156215E-2</v>
      </c>
      <c r="BJ25" s="2"/>
      <c r="BK25" s="2"/>
    </row>
    <row r="26" spans="1:63" x14ac:dyDescent="0.3">
      <c r="A26" s="1"/>
      <c r="B26" s="2"/>
      <c r="C26" s="2" t="s">
        <v>17</v>
      </c>
      <c r="D26" s="2" t="s">
        <v>19</v>
      </c>
      <c r="E26" s="2"/>
      <c r="F26" s="2"/>
      <c r="G26" s="2"/>
      <c r="H26" s="2"/>
      <c r="I26" s="2"/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2.6871099999999998E-2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0.13170209999999999</v>
      </c>
      <c r="AG26" s="10">
        <v>0.21923599999999999</v>
      </c>
      <c r="AH26" s="10">
        <v>0.24133499999999999</v>
      </c>
      <c r="AI26" s="10">
        <v>0.39685799999999999</v>
      </c>
      <c r="AJ26" s="10">
        <v>0.66571999999999998</v>
      </c>
      <c r="AK26" s="10">
        <v>0.89367600000000003</v>
      </c>
      <c r="AL26" s="10">
        <v>0.77364599999999994</v>
      </c>
      <c r="AM26" s="10">
        <v>0.82269499999999995</v>
      </c>
      <c r="AN26" s="2"/>
      <c r="AO26" s="2"/>
      <c r="AP26" s="54">
        <v>4.9049000000000009E-2</v>
      </c>
      <c r="AQ26" s="55">
        <v>6.3399797840355945E-2</v>
      </c>
      <c r="AR26" s="2"/>
      <c r="AS26" s="2"/>
      <c r="AT26" s="55">
        <v>0.10467100306958858</v>
      </c>
      <c r="AU26" s="55">
        <v>9.2860166737463931E-2</v>
      </c>
      <c r="AV26" s="55">
        <v>9.8584104603559347E-2</v>
      </c>
      <c r="AW26" s="2"/>
      <c r="AX26" s="2"/>
      <c r="AY26" s="56">
        <v>5.723937866095416E-3</v>
      </c>
      <c r="AZ26" s="57">
        <v>6.1640400477400006E-2</v>
      </c>
      <c r="BA26" s="2"/>
      <c r="BB26" s="2"/>
      <c r="BC26" s="27">
        <v>1156.1138421733506</v>
      </c>
      <c r="BD26" s="27">
        <v>1003.431906614786</v>
      </c>
      <c r="BE26" s="27">
        <v>1128.525377229081</v>
      </c>
      <c r="BF26" s="2"/>
      <c r="BG26" s="2"/>
      <c r="BH26" s="58">
        <v>125.09347061429492</v>
      </c>
      <c r="BI26" s="59">
        <v>0.12466562981469739</v>
      </c>
      <c r="BJ26" s="2"/>
      <c r="BK26" s="2"/>
    </row>
    <row r="27" spans="1:63" x14ac:dyDescent="0.3">
      <c r="A27" s="1"/>
      <c r="B27" s="2"/>
      <c r="C27" s="2" t="s">
        <v>17</v>
      </c>
      <c r="D27" s="2" t="s">
        <v>20</v>
      </c>
      <c r="E27" s="2"/>
      <c r="F27" s="2"/>
      <c r="G27" s="2"/>
      <c r="H27" s="2"/>
      <c r="I27" s="60"/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2"/>
      <c r="AO27" s="2"/>
      <c r="AP27" s="54">
        <v>0</v>
      </c>
      <c r="AQ27" s="55">
        <v>0</v>
      </c>
      <c r="AR27" s="2"/>
      <c r="AS27" s="2"/>
      <c r="AT27" s="55">
        <v>0</v>
      </c>
      <c r="AU27" s="55">
        <v>0</v>
      </c>
      <c r="AV27" s="55">
        <v>0</v>
      </c>
      <c r="AW27" s="2"/>
      <c r="AX27" s="2"/>
      <c r="AY27" s="56">
        <v>0</v>
      </c>
      <c r="AZ27" s="57">
        <v>0</v>
      </c>
      <c r="BA27" s="2"/>
      <c r="BB27" s="2"/>
      <c r="BC27" s="27">
        <v>0</v>
      </c>
      <c r="BD27" s="27">
        <v>0</v>
      </c>
      <c r="BE27" s="27">
        <v>0</v>
      </c>
      <c r="BF27" s="2"/>
      <c r="BG27" s="2"/>
      <c r="BH27" s="58">
        <v>0</v>
      </c>
      <c r="BI27" s="59">
        <v>0</v>
      </c>
      <c r="BJ27" s="2"/>
      <c r="BK27" s="2"/>
    </row>
    <row r="28" spans="1:63" x14ac:dyDescent="0.3">
      <c r="A28" s="1"/>
      <c r="B28" s="2"/>
      <c r="C28" s="2" t="s">
        <v>17</v>
      </c>
      <c r="D28" s="2" t="s">
        <v>21</v>
      </c>
      <c r="E28" s="2"/>
      <c r="F28" s="2"/>
      <c r="G28" s="2"/>
      <c r="H28" s="2"/>
      <c r="I28" s="60"/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2"/>
      <c r="AO28" s="2"/>
      <c r="AP28" s="54">
        <v>0</v>
      </c>
      <c r="AQ28" s="55">
        <v>0</v>
      </c>
      <c r="AR28" s="2"/>
      <c r="AS28" s="2"/>
      <c r="AT28" s="55">
        <v>0</v>
      </c>
      <c r="AU28" s="55">
        <v>0</v>
      </c>
      <c r="AV28" s="55">
        <v>0</v>
      </c>
      <c r="AW28" s="2"/>
      <c r="AX28" s="2"/>
      <c r="AY28" s="56">
        <v>0</v>
      </c>
      <c r="AZ28" s="57">
        <v>0</v>
      </c>
      <c r="BA28" s="2"/>
      <c r="BB28" s="2"/>
      <c r="BC28" s="27">
        <v>0</v>
      </c>
      <c r="BD28" s="27">
        <v>0</v>
      </c>
      <c r="BE28" s="27">
        <v>0</v>
      </c>
      <c r="BF28" s="2"/>
      <c r="BG28" s="2"/>
      <c r="BH28" s="58">
        <v>0</v>
      </c>
      <c r="BI28" s="59">
        <v>0</v>
      </c>
      <c r="BJ28" s="2"/>
      <c r="BK28" s="2"/>
    </row>
    <row r="29" spans="1:63" x14ac:dyDescent="0.3">
      <c r="A29" s="1"/>
      <c r="B29" s="2"/>
      <c r="C29" s="61" t="s">
        <v>22</v>
      </c>
      <c r="D29" s="61" t="s">
        <v>23</v>
      </c>
      <c r="E29" s="61"/>
      <c r="F29" s="61"/>
      <c r="G29" s="61"/>
      <c r="H29" s="61"/>
      <c r="I29" s="61"/>
      <c r="J29" s="64">
        <v>1.55830935</v>
      </c>
      <c r="K29" s="64">
        <v>1.4435054599999999</v>
      </c>
      <c r="L29" s="64">
        <v>1.80089327</v>
      </c>
      <c r="M29" s="64">
        <v>2.0695449899999998</v>
      </c>
      <c r="N29" s="64">
        <v>1.96217625</v>
      </c>
      <c r="O29" s="64">
        <v>2.0932357600000002</v>
      </c>
      <c r="P29" s="64">
        <v>2.1511895499999998</v>
      </c>
      <c r="Q29" s="64">
        <v>2.5167517500000001</v>
      </c>
      <c r="R29" s="64">
        <v>2.0454625499999999</v>
      </c>
      <c r="S29" s="64">
        <v>2.55129034</v>
      </c>
      <c r="T29" s="64">
        <v>2.7891421800000002</v>
      </c>
      <c r="U29" s="64">
        <v>2.7424330000000001</v>
      </c>
      <c r="V29" s="64">
        <v>3.195284</v>
      </c>
      <c r="W29" s="64">
        <v>2.5920879999999999</v>
      </c>
      <c r="X29" s="64">
        <v>3.5603189999999998</v>
      </c>
      <c r="Y29" s="64">
        <v>3.5570435900000001</v>
      </c>
      <c r="Z29" s="64">
        <v>3.6006278000000003</v>
      </c>
      <c r="AA29" s="64">
        <v>4.4373680599999998</v>
      </c>
      <c r="AB29" s="64">
        <v>5.1862368000000005</v>
      </c>
      <c r="AC29" s="64">
        <v>4.5416582860000005</v>
      </c>
      <c r="AD29" s="64">
        <v>5.6567228000000007</v>
      </c>
      <c r="AE29" s="64">
        <v>6.2857200000000004</v>
      </c>
      <c r="AF29" s="64">
        <v>6.4989218000000006</v>
      </c>
      <c r="AG29" s="64">
        <v>6.7982449999999996</v>
      </c>
      <c r="AH29" s="64">
        <v>6.7433230000000002</v>
      </c>
      <c r="AI29" s="64">
        <v>6.4800279999999999</v>
      </c>
      <c r="AJ29" s="64">
        <v>8.3217869999999987</v>
      </c>
      <c r="AK29" s="64">
        <v>7.9960770000000005</v>
      </c>
      <c r="AL29" s="64">
        <v>7.7521520000000006</v>
      </c>
      <c r="AM29" s="64">
        <v>7.7647499999999994</v>
      </c>
      <c r="AN29" s="2"/>
      <c r="AO29" s="2"/>
      <c r="AP29" s="65">
        <v>1.2597999999998777E-2</v>
      </c>
      <c r="AQ29" s="66">
        <v>1.6250971343181578E-3</v>
      </c>
      <c r="AR29" s="2"/>
      <c r="AS29" s="2"/>
      <c r="AT29" s="66">
        <v>0.93653337474841736</v>
      </c>
      <c r="AU29" s="66">
        <v>0.9304851667224604</v>
      </c>
      <c r="AV29" s="66">
        <v>0.93045530387383835</v>
      </c>
      <c r="AW29" s="2"/>
      <c r="AX29" s="2"/>
      <c r="AY29" s="67">
        <v>-2.9862848622053129E-5</v>
      </c>
      <c r="AZ29" s="68">
        <v>-3.2093847048891693E-5</v>
      </c>
      <c r="BA29" s="2"/>
      <c r="BB29" s="2"/>
      <c r="BC29" s="69">
        <v>10344.213454075032</v>
      </c>
      <c r="BD29" s="69">
        <v>10054.671854734113</v>
      </c>
      <c r="BE29" s="69">
        <v>10651.234567901234</v>
      </c>
      <c r="BF29" s="2"/>
      <c r="BG29" s="2"/>
      <c r="BH29" s="70">
        <v>596.56271316712082</v>
      </c>
      <c r="BI29" s="71">
        <v>5.9331892853990743E-2</v>
      </c>
      <c r="BJ29" s="2"/>
      <c r="BK29" s="2"/>
    </row>
    <row r="30" spans="1:63" x14ac:dyDescent="0.3">
      <c r="A30" s="1"/>
      <c r="B30" s="2"/>
      <c r="C30" s="62" t="s">
        <v>17</v>
      </c>
      <c r="D30" s="62" t="s">
        <v>24</v>
      </c>
      <c r="E30" s="62"/>
      <c r="F30" s="62"/>
      <c r="G30" s="62"/>
      <c r="H30" s="63"/>
      <c r="I30" s="63"/>
      <c r="J30" s="72">
        <v>5.0892149999999997E-2</v>
      </c>
      <c r="K30" s="72">
        <v>4.0230000000000002E-2</v>
      </c>
      <c r="L30" s="72">
        <v>6.4338999999999993E-2</v>
      </c>
      <c r="M30" s="72">
        <v>7.057084000000001E-2</v>
      </c>
      <c r="N30" s="72">
        <v>5.5668440000000007E-2</v>
      </c>
      <c r="O30" s="72">
        <v>6.1207839999999999E-2</v>
      </c>
      <c r="P30" s="72">
        <v>8.673713999999999E-2</v>
      </c>
      <c r="Q30" s="72">
        <v>9.2493859999999997E-2</v>
      </c>
      <c r="R30" s="72">
        <v>7.8956890000000002E-2</v>
      </c>
      <c r="S30" s="72">
        <v>9.5971269999999997E-2</v>
      </c>
      <c r="T30" s="72">
        <v>0.11615697</v>
      </c>
      <c r="U30" s="72">
        <v>0.16866300000000001</v>
      </c>
      <c r="V30" s="72">
        <v>0.199435</v>
      </c>
      <c r="W30" s="72">
        <v>0.14826800000000001</v>
      </c>
      <c r="X30" s="72">
        <v>0.216727</v>
      </c>
      <c r="Y30" s="72">
        <v>0.18486541000000001</v>
      </c>
      <c r="Z30" s="72">
        <v>0.19239289999999998</v>
      </c>
      <c r="AA30" s="72">
        <v>0.25920292</v>
      </c>
      <c r="AB30" s="72">
        <v>0.29138510000000001</v>
      </c>
      <c r="AC30" s="72">
        <v>0.3217139</v>
      </c>
      <c r="AD30" s="72">
        <v>0.25541950000000002</v>
      </c>
      <c r="AE30" s="72">
        <v>0.33495299999999995</v>
      </c>
      <c r="AF30" s="72">
        <v>0.35544909999999996</v>
      </c>
      <c r="AG30" s="72">
        <v>0.458843</v>
      </c>
      <c r="AH30" s="72">
        <v>0.47494999999999998</v>
      </c>
      <c r="AI30" s="72">
        <v>0.44453099999999995</v>
      </c>
      <c r="AJ30" s="72">
        <v>0.55226500000000001</v>
      </c>
      <c r="AK30" s="72">
        <v>0.541875</v>
      </c>
      <c r="AL30" s="72">
        <v>0.57914900000000002</v>
      </c>
      <c r="AM30" s="72">
        <v>0.58035800000000004</v>
      </c>
      <c r="AN30" s="2"/>
      <c r="AO30" s="2"/>
      <c r="AP30" s="73">
        <v>1.2090000000000156E-3</v>
      </c>
      <c r="AQ30" s="74">
        <v>2.0875456920412803E-3</v>
      </c>
      <c r="AR30" s="2"/>
      <c r="AS30" s="2"/>
      <c r="AT30" s="74">
        <v>6.3466625251582573E-2</v>
      </c>
      <c r="AU30" s="74">
        <v>6.9514833277539725E-2</v>
      </c>
      <c r="AV30" s="74">
        <v>6.9544696126161584E-2</v>
      </c>
      <c r="AW30" s="2"/>
      <c r="AX30" s="2"/>
      <c r="AY30" s="75">
        <v>2.986284862185884E-5</v>
      </c>
      <c r="AZ30" s="76">
        <v>4.2958958849301503E-4</v>
      </c>
      <c r="BA30" s="2"/>
      <c r="BB30" s="2"/>
      <c r="BC30" s="77">
        <v>701.0025873221216</v>
      </c>
      <c r="BD30" s="77">
        <v>751.16601815823617</v>
      </c>
      <c r="BE30" s="77">
        <v>796.10150891632384</v>
      </c>
      <c r="BF30" s="2"/>
      <c r="BG30" s="2"/>
      <c r="BH30" s="78">
        <v>44.935490758087667</v>
      </c>
      <c r="BI30" s="79">
        <v>5.982098453849629E-2</v>
      </c>
      <c r="BJ30" s="2"/>
      <c r="BK30" s="2"/>
    </row>
    <row r="31" spans="1:63" x14ac:dyDescent="0.3">
      <c r="A31" s="1"/>
      <c r="B31" s="2"/>
      <c r="C31" s="1"/>
      <c r="D31" s="1"/>
      <c r="E31" s="1" t="s">
        <v>25</v>
      </c>
      <c r="F31" s="1"/>
      <c r="G31" s="1"/>
      <c r="H31" s="1"/>
      <c r="I31" s="1"/>
      <c r="J31" s="10">
        <v>3.9528420000000002E-2</v>
      </c>
      <c r="K31" s="10">
        <v>4.0619250000000003E-2</v>
      </c>
      <c r="L31" s="10">
        <v>5.2325650000000001E-2</v>
      </c>
      <c r="M31" s="10">
        <v>5.2855620000000006E-2</v>
      </c>
      <c r="N31" s="10">
        <v>4.1483930000000002E-2</v>
      </c>
      <c r="O31" s="10">
        <v>4.0297319999999998E-2</v>
      </c>
      <c r="P31" s="10">
        <v>5.3257859999999997E-2</v>
      </c>
      <c r="Q31" s="10">
        <v>6.1749529999999997E-2</v>
      </c>
      <c r="R31" s="10">
        <v>6.5631049999999996E-2</v>
      </c>
      <c r="S31" s="10">
        <v>7.0956210000000006E-2</v>
      </c>
      <c r="T31" s="10">
        <v>8.9419330000000005E-2</v>
      </c>
      <c r="U31" s="10">
        <v>6.8857000000000002E-2</v>
      </c>
      <c r="V31" s="10">
        <v>9.6268000000000006E-2</v>
      </c>
      <c r="W31" s="10">
        <v>5.9562999999999998E-2</v>
      </c>
      <c r="X31" s="10">
        <v>0.113265</v>
      </c>
      <c r="Y31" s="10">
        <v>7.1504170000000006E-2</v>
      </c>
      <c r="Z31" s="10">
        <v>0.10093779999999999</v>
      </c>
      <c r="AA31" s="10">
        <v>0.14639656000000001</v>
      </c>
      <c r="AB31" s="10">
        <v>0.15820790000000001</v>
      </c>
      <c r="AC31" s="10">
        <v>0.16054594799999999</v>
      </c>
      <c r="AD31" s="10">
        <v>9.0983999999999995E-2</v>
      </c>
      <c r="AE31" s="10">
        <v>0.101619</v>
      </c>
      <c r="AF31" s="10">
        <v>0.1533795</v>
      </c>
      <c r="AG31" s="10">
        <v>0.196018</v>
      </c>
      <c r="AH31" s="10">
        <v>0.19669800000000001</v>
      </c>
      <c r="AI31" s="10">
        <v>0.17749799999999999</v>
      </c>
      <c r="AJ31" s="10">
        <v>0.20478200000000002</v>
      </c>
      <c r="AK31" s="10">
        <v>0.203511</v>
      </c>
      <c r="AL31" s="10">
        <v>0.26858799999999999</v>
      </c>
      <c r="AM31" s="10">
        <v>0.21821700000000002</v>
      </c>
      <c r="AN31" s="2"/>
      <c r="AO31" s="2"/>
      <c r="AP31" s="54">
        <v>-5.0370999999999971E-2</v>
      </c>
      <c r="AQ31" s="55">
        <v>-0.18754002412617082</v>
      </c>
      <c r="AR31" s="2"/>
      <c r="AS31" s="2"/>
      <c r="AT31" s="55">
        <v>2.3836044053655955E-2</v>
      </c>
      <c r="AU31" s="55">
        <v>3.2238422306432091E-2</v>
      </c>
      <c r="AV31" s="55">
        <v>2.6149092378432971E-2</v>
      </c>
      <c r="AW31" s="2"/>
      <c r="AX31" s="2"/>
      <c r="AY31" s="56">
        <v>-6.0893299279991195E-3</v>
      </c>
      <c r="AZ31" s="57">
        <v>-0.18888424098794063</v>
      </c>
      <c r="BA31" s="2"/>
      <c r="BB31" s="2"/>
      <c r="BC31" s="27">
        <v>263.27425614489005</v>
      </c>
      <c r="BD31" s="27">
        <v>348.3631647211414</v>
      </c>
      <c r="BE31" s="27">
        <v>299.3374485596708</v>
      </c>
      <c r="BF31" s="2"/>
      <c r="BG31" s="2"/>
      <c r="BH31" s="58">
        <v>-49.025716161470598</v>
      </c>
      <c r="BI31" s="59">
        <v>-0.14073163045442771</v>
      </c>
      <c r="BJ31" s="2"/>
      <c r="BK31" s="2"/>
    </row>
    <row r="32" spans="1:63" x14ac:dyDescent="0.3">
      <c r="A32" s="1"/>
      <c r="B32" s="2"/>
      <c r="C32" s="1"/>
      <c r="D32" s="1"/>
      <c r="E32" s="1" t="s">
        <v>26</v>
      </c>
      <c r="F32" s="1"/>
      <c r="G32" s="1"/>
      <c r="H32" s="1"/>
      <c r="I32" s="1"/>
      <c r="J32" s="10">
        <v>5.56625E-3</v>
      </c>
      <c r="K32" s="10">
        <v>1.9376900000000002E-3</v>
      </c>
      <c r="L32" s="10">
        <v>5.5723100000000005E-3</v>
      </c>
      <c r="M32" s="10">
        <v>7.0816400000000002E-3</v>
      </c>
      <c r="N32" s="10">
        <v>6.1521600000000003E-3</v>
      </c>
      <c r="O32" s="10">
        <v>3.55339E-3</v>
      </c>
      <c r="P32" s="10">
        <v>6.3066800000000003E-3</v>
      </c>
      <c r="Q32" s="10">
        <v>7.9248800000000005E-3</v>
      </c>
      <c r="R32" s="10">
        <v>6.3367200000000005E-3</v>
      </c>
      <c r="S32" s="10">
        <v>5.7033500000000003E-3</v>
      </c>
      <c r="T32" s="10">
        <v>6.7048799999999999E-3</v>
      </c>
      <c r="U32" s="10">
        <v>8.7869999999999997E-3</v>
      </c>
      <c r="V32" s="10">
        <v>1.6459000000000001E-2</v>
      </c>
      <c r="W32" s="10">
        <v>1.061E-2</v>
      </c>
      <c r="X32" s="10">
        <v>1.3814E-2</v>
      </c>
      <c r="Y32" s="10">
        <v>1.223581E-2</v>
      </c>
      <c r="Z32" s="10">
        <v>1.7306999999999999E-3</v>
      </c>
      <c r="AA32" s="10">
        <v>1.1001850000000001E-2</v>
      </c>
      <c r="AB32" s="10">
        <v>1.3024900000000001E-2</v>
      </c>
      <c r="AC32" s="10">
        <v>1.5391086999999999E-2</v>
      </c>
      <c r="AD32" s="10">
        <v>1.0872700000000001E-2</v>
      </c>
      <c r="AE32" s="10">
        <v>2.2505000000000001E-2</v>
      </c>
      <c r="AF32" s="10">
        <v>2.1173399999999998E-2</v>
      </c>
      <c r="AG32" s="10">
        <v>2.4313999999999999E-2</v>
      </c>
      <c r="AH32" s="10">
        <v>3.2613999999999997E-2</v>
      </c>
      <c r="AI32" s="10">
        <v>2.452E-2</v>
      </c>
      <c r="AJ32" s="10">
        <v>3.6566000000000001E-2</v>
      </c>
      <c r="AK32" s="10">
        <v>2.9118000000000002E-2</v>
      </c>
      <c r="AL32" s="10">
        <v>-9.8900000000000008E-4</v>
      </c>
      <c r="AM32" s="10">
        <v>3.4387000000000001E-2</v>
      </c>
      <c r="AN32" s="2"/>
      <c r="AO32" s="2"/>
      <c r="AP32" s="54">
        <v>3.5375999999999998E-2</v>
      </c>
      <c r="AQ32" s="55">
        <v>35.769464105156722</v>
      </c>
      <c r="AR32" s="2"/>
      <c r="AS32" s="2"/>
      <c r="AT32" s="55">
        <v>3.410419735318259E-3</v>
      </c>
      <c r="AU32" s="55">
        <v>-1.1870895073890621E-4</v>
      </c>
      <c r="AV32" s="55">
        <v>4.1206177319694365E-3</v>
      </c>
      <c r="AW32" s="2"/>
      <c r="AX32" s="2"/>
      <c r="AY32" s="56">
        <v>4.2393266827083428E-3</v>
      </c>
      <c r="AZ32" s="57">
        <v>35.711937948407176</v>
      </c>
      <c r="BA32" s="2"/>
      <c r="BB32" s="2"/>
      <c r="BC32" s="27">
        <v>37.668822768434673</v>
      </c>
      <c r="BD32" s="27">
        <v>-1.2827496757457848</v>
      </c>
      <c r="BE32" s="27">
        <v>47.170096021947877</v>
      </c>
      <c r="BF32" s="2"/>
      <c r="BG32" s="2"/>
      <c r="BH32" s="58">
        <v>48.452845697693661</v>
      </c>
      <c r="BI32" s="59">
        <v>37.77264310709991</v>
      </c>
      <c r="BJ32" s="2"/>
      <c r="BK32" s="2"/>
    </row>
    <row r="33" spans="1:63" x14ac:dyDescent="0.3">
      <c r="A33" s="1"/>
      <c r="B33" s="2"/>
      <c r="C33" s="1"/>
      <c r="D33" s="1"/>
      <c r="E33" s="1" t="s">
        <v>27</v>
      </c>
      <c r="F33" s="2"/>
      <c r="G33" s="1"/>
      <c r="H33" s="60"/>
      <c r="I33" s="60"/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2"/>
      <c r="AO33" s="2"/>
      <c r="AP33" s="54">
        <v>0</v>
      </c>
      <c r="AQ33" s="55">
        <v>0</v>
      </c>
      <c r="AR33" s="2"/>
      <c r="AS33" s="2"/>
      <c r="AT33" s="55">
        <v>0</v>
      </c>
      <c r="AU33" s="55">
        <v>0</v>
      </c>
      <c r="AV33" s="55">
        <v>0</v>
      </c>
      <c r="AW33" s="2"/>
      <c r="AX33" s="2"/>
      <c r="AY33" s="56">
        <v>0</v>
      </c>
      <c r="AZ33" s="57">
        <v>0</v>
      </c>
      <c r="BA33" s="2"/>
      <c r="BB33" s="2"/>
      <c r="BC33" s="27">
        <v>0</v>
      </c>
      <c r="BD33" s="27">
        <v>0</v>
      </c>
      <c r="BE33" s="27">
        <v>0</v>
      </c>
      <c r="BF33" s="2"/>
      <c r="BG33" s="2"/>
      <c r="BH33" s="58">
        <v>0</v>
      </c>
      <c r="BI33" s="59">
        <v>0</v>
      </c>
      <c r="BJ33" s="2"/>
      <c r="BK33" s="2"/>
    </row>
    <row r="34" spans="1:63" x14ac:dyDescent="0.3">
      <c r="A34" s="1"/>
      <c r="B34" s="2"/>
      <c r="C34" s="1"/>
      <c r="D34" s="1"/>
      <c r="E34" s="1" t="s">
        <v>28</v>
      </c>
      <c r="F34" s="1"/>
      <c r="G34" s="1"/>
      <c r="H34" s="1"/>
      <c r="I34" s="1"/>
      <c r="J34" s="10">
        <v>4.0306500000000002E-3</v>
      </c>
      <c r="K34" s="10">
        <v>-4.0306500000000002E-3</v>
      </c>
      <c r="L34" s="10">
        <v>0</v>
      </c>
      <c r="M34" s="10">
        <v>4.5981E-4</v>
      </c>
      <c r="N34" s="10">
        <v>9.6090999999999993E-4</v>
      </c>
      <c r="O34" s="10">
        <v>1.50957E-3</v>
      </c>
      <c r="P34" s="10">
        <v>2.4699600000000002E-3</v>
      </c>
      <c r="Q34" s="10">
        <v>2.94962E-3</v>
      </c>
      <c r="R34" s="10">
        <v>3.3486499999999999E-3</v>
      </c>
      <c r="S34" s="10">
        <v>3.6061999999999999E-3</v>
      </c>
      <c r="T34" s="10">
        <v>4.2257200000000005E-3</v>
      </c>
      <c r="U34" s="10">
        <v>4.5079999999999999E-3</v>
      </c>
      <c r="V34" s="10">
        <v>4.4010000000000004E-3</v>
      </c>
      <c r="W34" s="10">
        <v>4.058E-3</v>
      </c>
      <c r="X34" s="10">
        <v>3.8999999999999998E-3</v>
      </c>
      <c r="Y34" s="10">
        <v>3.33469E-3</v>
      </c>
      <c r="Z34" s="10">
        <v>3.2120999999999999E-3</v>
      </c>
      <c r="AA34" s="10">
        <v>3.2880299999999999E-3</v>
      </c>
      <c r="AB34" s="10">
        <v>2.5257000000000001E-3</v>
      </c>
      <c r="AC34" s="10">
        <v>2.7834029999999998E-3</v>
      </c>
      <c r="AD34" s="10">
        <v>2.9405999999999998E-3</v>
      </c>
      <c r="AE34" s="10">
        <v>2.447E-3</v>
      </c>
      <c r="AF34" s="10">
        <v>2.0384000000000001E-3</v>
      </c>
      <c r="AG34" s="10">
        <v>1.719E-3</v>
      </c>
      <c r="AH34" s="10">
        <v>1.4630000000000001E-3</v>
      </c>
      <c r="AI34" s="10">
        <v>1.2570000000000001E-3</v>
      </c>
      <c r="AJ34" s="10">
        <v>6.9499999999999998E-4</v>
      </c>
      <c r="AK34" s="10">
        <v>4.44E-4</v>
      </c>
      <c r="AL34" s="10">
        <v>3.6499999999999998E-4</v>
      </c>
      <c r="AM34" s="10">
        <v>0</v>
      </c>
      <c r="AN34" s="2"/>
      <c r="AO34" s="2"/>
      <c r="AP34" s="54">
        <v>-3.6499999999999998E-4</v>
      </c>
      <c r="AQ34" s="55">
        <v>-1</v>
      </c>
      <c r="AR34" s="2"/>
      <c r="AS34" s="2"/>
      <c r="AT34" s="55">
        <v>5.2003103320327869E-5</v>
      </c>
      <c r="AU34" s="55">
        <v>4.3810684549747991E-5</v>
      </c>
      <c r="AV34" s="55">
        <v>0</v>
      </c>
      <c r="AW34" s="2"/>
      <c r="AX34" s="2"/>
      <c r="AY34" s="56">
        <v>-4.3810684549747991E-5</v>
      </c>
      <c r="AZ34" s="57">
        <v>-1</v>
      </c>
      <c r="BA34" s="2"/>
      <c r="BB34" s="2"/>
      <c r="BC34" s="27">
        <v>0.57438551099611901</v>
      </c>
      <c r="BD34" s="27">
        <v>0.47341115434500647</v>
      </c>
      <c r="BE34" s="27">
        <v>0</v>
      </c>
      <c r="BF34" s="2"/>
      <c r="BG34" s="2"/>
      <c r="BH34" s="58">
        <v>-0.47341115434500647</v>
      </c>
      <c r="BI34" s="59">
        <v>-1</v>
      </c>
      <c r="BJ34" s="2"/>
      <c r="BK34" s="2"/>
    </row>
    <row r="35" spans="1:63" x14ac:dyDescent="0.3">
      <c r="A35" s="1"/>
      <c r="B35" s="2"/>
      <c r="C35" s="1"/>
      <c r="D35" s="1"/>
      <c r="E35" s="81" t="s">
        <v>29</v>
      </c>
      <c r="F35" s="81"/>
      <c r="G35" s="81"/>
      <c r="H35" s="81"/>
      <c r="I35" s="81"/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2"/>
      <c r="AO35" s="2"/>
      <c r="AP35" s="80">
        <v>0</v>
      </c>
      <c r="AQ35" s="82">
        <v>0</v>
      </c>
      <c r="AR35" s="2"/>
      <c r="AS35" s="2"/>
      <c r="AT35" s="82">
        <v>0</v>
      </c>
      <c r="AU35" s="82">
        <v>0</v>
      </c>
      <c r="AV35" s="82">
        <v>0</v>
      </c>
      <c r="AW35" s="2"/>
      <c r="AX35" s="2"/>
      <c r="AY35" s="83">
        <v>0</v>
      </c>
      <c r="AZ35" s="84">
        <v>0</v>
      </c>
      <c r="BA35" s="2"/>
      <c r="BB35" s="2"/>
      <c r="BC35" s="85">
        <v>0</v>
      </c>
      <c r="BD35" s="85">
        <v>0</v>
      </c>
      <c r="BE35" s="85">
        <v>0</v>
      </c>
      <c r="BF35" s="2"/>
      <c r="BG35" s="2"/>
      <c r="BH35" s="86">
        <v>0</v>
      </c>
      <c r="BI35" s="87">
        <v>0</v>
      </c>
      <c r="BJ35" s="2"/>
      <c r="BK35" s="2"/>
    </row>
    <row r="36" spans="1:63" x14ac:dyDescent="0.3">
      <c r="A36" s="1"/>
      <c r="B36" s="2"/>
      <c r="C36" s="1"/>
      <c r="D36" s="1"/>
      <c r="E36" s="81" t="s">
        <v>30</v>
      </c>
      <c r="F36" s="60"/>
      <c r="G36" s="1"/>
      <c r="H36" s="1"/>
      <c r="I36" s="1"/>
      <c r="J36" s="10">
        <v>0</v>
      </c>
      <c r="K36" s="10">
        <v>0</v>
      </c>
      <c r="L36" s="10">
        <v>6.4410400000000003E-3</v>
      </c>
      <c r="M36" s="10">
        <v>1.017377E-2</v>
      </c>
      <c r="N36" s="10">
        <v>7.07144E-3</v>
      </c>
      <c r="O36" s="10">
        <v>1.584756E-2</v>
      </c>
      <c r="P36" s="10">
        <v>2.4702639999999998E-2</v>
      </c>
      <c r="Q36" s="10">
        <v>1.9869830000000002E-2</v>
      </c>
      <c r="R36" s="10">
        <v>3.6404699999999998E-3</v>
      </c>
      <c r="S36" s="10">
        <v>1.5705509999999999E-2</v>
      </c>
      <c r="T36" s="10">
        <v>1.5807040000000001E-2</v>
      </c>
      <c r="U36" s="10">
        <v>1.0410000000000001E-2</v>
      </c>
      <c r="V36" s="10">
        <v>1.6511000000000001E-2</v>
      </c>
      <c r="W36" s="10">
        <v>1.4171E-2</v>
      </c>
      <c r="X36" s="10">
        <v>2.0215E-2</v>
      </c>
      <c r="Y36" s="10">
        <v>1.7452490000000001E-2</v>
      </c>
      <c r="Z36" s="10">
        <v>1.0389000000000001E-2</v>
      </c>
      <c r="AA36" s="10">
        <v>7.0475900000000003E-3</v>
      </c>
      <c r="AB36" s="10">
        <v>8.8176000000000001E-3</v>
      </c>
      <c r="AC36" s="10">
        <v>4.7789459999999999E-2</v>
      </c>
      <c r="AD36" s="10">
        <v>3.5653900000000002E-2</v>
      </c>
      <c r="AE36" s="10">
        <v>5.0893000000000001E-2</v>
      </c>
      <c r="AF36" s="10">
        <v>4.9855200000000002E-2</v>
      </c>
      <c r="AG36" s="10">
        <v>6.1787000000000002E-2</v>
      </c>
      <c r="AH36" s="10">
        <v>8.1212999999999994E-2</v>
      </c>
      <c r="AI36" s="10">
        <v>7.4024999999999994E-2</v>
      </c>
      <c r="AJ36" s="10">
        <v>9.5902000000000001E-2</v>
      </c>
      <c r="AK36" s="10">
        <v>0.101364</v>
      </c>
      <c r="AL36" s="10">
        <v>8.8253999999999999E-2</v>
      </c>
      <c r="AM36" s="10">
        <v>0.113943</v>
      </c>
      <c r="AN36" s="2"/>
      <c r="AO36" s="2"/>
      <c r="AP36" s="54">
        <v>2.5689000000000003E-2</v>
      </c>
      <c r="AQ36" s="55">
        <v>0.29108029097831262</v>
      </c>
      <c r="AR36" s="2"/>
      <c r="AS36" s="2"/>
      <c r="AT36" s="55">
        <v>1.187216793910296E-2</v>
      </c>
      <c r="AU36" s="55">
        <v>1.0593063436310848E-2</v>
      </c>
      <c r="AV36" s="55">
        <v>1.3653867631191832E-2</v>
      </c>
      <c r="AW36" s="2"/>
      <c r="AX36" s="2"/>
      <c r="AY36" s="56">
        <v>3.0608041948809832E-3</v>
      </c>
      <c r="AZ36" s="57">
        <v>0.28894419572615548</v>
      </c>
      <c r="BA36" s="2"/>
      <c r="BB36" s="2"/>
      <c r="BC36" s="27">
        <v>131.13065976714103</v>
      </c>
      <c r="BD36" s="27">
        <v>114.46692607003892</v>
      </c>
      <c r="BE36" s="27">
        <v>156.30041152263374</v>
      </c>
      <c r="BF36" s="2"/>
      <c r="BG36" s="2"/>
      <c r="BH36" s="58">
        <v>41.833485452594815</v>
      </c>
      <c r="BI36" s="59">
        <v>0.36546351761903823</v>
      </c>
      <c r="BJ36" s="2"/>
      <c r="BK36" s="2"/>
    </row>
    <row r="37" spans="1:63" x14ac:dyDescent="0.3">
      <c r="A37" s="1"/>
      <c r="B37" s="2"/>
      <c r="C37" s="1"/>
      <c r="D37" s="1"/>
      <c r="E37" s="81" t="s">
        <v>148</v>
      </c>
      <c r="F37" s="60"/>
      <c r="G37" s="1"/>
      <c r="H37" s="1"/>
      <c r="I37" s="1"/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1.6511000000000001E-2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0.16126099999999999</v>
      </c>
      <c r="AJ37" s="10">
        <v>0.202654</v>
      </c>
      <c r="AK37" s="10">
        <v>0.201927</v>
      </c>
      <c r="AL37" s="10">
        <v>0.21853800000000001</v>
      </c>
      <c r="AM37" s="10">
        <v>0.21043100000000001</v>
      </c>
      <c r="AN37" s="2"/>
      <c r="AO37" s="2"/>
      <c r="AP37" s="54"/>
      <c r="AQ37" s="55"/>
      <c r="AR37" s="2"/>
      <c r="AS37" s="2"/>
      <c r="AT37" s="55"/>
      <c r="AU37" s="55"/>
      <c r="AV37" s="55"/>
      <c r="AW37" s="2"/>
      <c r="AX37" s="2"/>
      <c r="AY37" s="56"/>
      <c r="AZ37" s="57"/>
      <c r="BA37" s="2"/>
      <c r="BB37" s="2"/>
      <c r="BC37" s="27"/>
      <c r="BD37" s="27"/>
      <c r="BE37" s="27"/>
      <c r="BF37" s="2"/>
      <c r="BG37" s="2"/>
      <c r="BH37" s="58"/>
      <c r="BI37" s="59"/>
      <c r="BJ37" s="2"/>
      <c r="BK37" s="2"/>
    </row>
    <row r="38" spans="1:63" x14ac:dyDescent="0.3">
      <c r="A38" s="1"/>
      <c r="B38" s="2"/>
      <c r="C38" s="1"/>
      <c r="D38" s="1"/>
      <c r="E38" s="88" t="s">
        <v>31</v>
      </c>
      <c r="F38" s="88"/>
      <c r="G38" s="88"/>
      <c r="H38" s="88"/>
      <c r="I38" s="88"/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2"/>
      <c r="AO38" s="2"/>
      <c r="AP38" s="80">
        <v>0</v>
      </c>
      <c r="AQ38" s="82">
        <v>0</v>
      </c>
      <c r="AR38" s="2"/>
      <c r="AS38" s="2"/>
      <c r="AT38" s="82">
        <v>0</v>
      </c>
      <c r="AU38" s="82">
        <v>0</v>
      </c>
      <c r="AV38" s="82">
        <v>0</v>
      </c>
      <c r="AW38" s="2"/>
      <c r="AX38" s="2"/>
      <c r="AY38" s="83">
        <v>0</v>
      </c>
      <c r="AZ38" s="84">
        <v>0</v>
      </c>
      <c r="BA38" s="2"/>
      <c r="BB38" s="2"/>
      <c r="BC38" s="85">
        <v>0</v>
      </c>
      <c r="BD38" s="85">
        <v>0</v>
      </c>
      <c r="BE38" s="85">
        <v>0</v>
      </c>
      <c r="BF38" s="2"/>
      <c r="BG38" s="2"/>
      <c r="BH38" s="86">
        <v>0</v>
      </c>
      <c r="BI38" s="87">
        <v>0</v>
      </c>
      <c r="BJ38" s="2"/>
      <c r="BK38" s="2"/>
    </row>
    <row r="39" spans="1:63" x14ac:dyDescent="0.3">
      <c r="A39" s="1"/>
      <c r="B39" s="2"/>
      <c r="C39" s="1"/>
      <c r="D39" s="1"/>
      <c r="E39" s="88" t="s">
        <v>32</v>
      </c>
      <c r="F39" s="2"/>
      <c r="G39" s="1"/>
      <c r="H39" s="60"/>
      <c r="I39" s="60"/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2"/>
      <c r="AO39" s="2"/>
      <c r="AP39" s="54">
        <v>0</v>
      </c>
      <c r="AQ39" s="55">
        <v>0</v>
      </c>
      <c r="AR39" s="2"/>
      <c r="AS39" s="2"/>
      <c r="AT39" s="55">
        <v>0</v>
      </c>
      <c r="AU39" s="55">
        <v>0</v>
      </c>
      <c r="AV39" s="55">
        <v>0</v>
      </c>
      <c r="AW39" s="2"/>
      <c r="AX39" s="2"/>
      <c r="AY39" s="56">
        <v>0</v>
      </c>
      <c r="AZ39" s="57">
        <v>0</v>
      </c>
      <c r="BA39" s="2"/>
      <c r="BB39" s="2"/>
      <c r="BC39" s="27">
        <v>0</v>
      </c>
      <c r="BD39" s="27">
        <v>0</v>
      </c>
      <c r="BE39" s="27">
        <v>0</v>
      </c>
      <c r="BF39" s="2"/>
      <c r="BG39" s="2"/>
      <c r="BH39" s="58">
        <v>0</v>
      </c>
      <c r="BI39" s="59">
        <v>0</v>
      </c>
      <c r="BJ39" s="2"/>
      <c r="BK39" s="2"/>
    </row>
    <row r="40" spans="1:63" x14ac:dyDescent="0.3">
      <c r="A40" s="1"/>
      <c r="B40" s="2"/>
      <c r="C40" s="1"/>
      <c r="D40" s="1"/>
      <c r="E40" s="88" t="s">
        <v>33</v>
      </c>
      <c r="F40" s="2"/>
      <c r="G40" s="1"/>
      <c r="H40" s="60"/>
      <c r="I40" s="60"/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2"/>
      <c r="AO40" s="2"/>
      <c r="AP40" s="54">
        <v>0</v>
      </c>
      <c r="AQ40" s="55">
        <v>0</v>
      </c>
      <c r="AR40" s="2"/>
      <c r="AS40" s="2"/>
      <c r="AT40" s="55">
        <v>0</v>
      </c>
      <c r="AU40" s="55">
        <v>0</v>
      </c>
      <c r="AV40" s="55">
        <v>0</v>
      </c>
      <c r="AW40" s="2"/>
      <c r="AX40" s="2"/>
      <c r="AY40" s="56">
        <v>0</v>
      </c>
      <c r="AZ40" s="57">
        <v>0</v>
      </c>
      <c r="BA40" s="2"/>
      <c r="BB40" s="2"/>
      <c r="BC40" s="27">
        <v>0</v>
      </c>
      <c r="BD40" s="27">
        <v>0</v>
      </c>
      <c r="BE40" s="27">
        <v>0</v>
      </c>
      <c r="BF40" s="2"/>
      <c r="BG40" s="2"/>
      <c r="BH40" s="58">
        <v>0</v>
      </c>
      <c r="BI40" s="59">
        <v>0</v>
      </c>
      <c r="BJ40" s="2"/>
      <c r="BK40" s="2"/>
    </row>
    <row r="41" spans="1:63" x14ac:dyDescent="0.3">
      <c r="A41" s="1"/>
      <c r="B41" s="2"/>
      <c r="C41" s="1"/>
      <c r="D41" s="1"/>
      <c r="E41" s="88" t="s">
        <v>34</v>
      </c>
      <c r="F41" s="2"/>
      <c r="G41" s="1"/>
      <c r="H41" s="60"/>
      <c r="I41" s="60"/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5.9699999999999996E-3</v>
      </c>
      <c r="AJ41" s="10">
        <v>1.1665999999999999E-2</v>
      </c>
      <c r="AK41" s="10">
        <v>5.5110000000000003E-3</v>
      </c>
      <c r="AL41" s="10">
        <v>4.3930000000000002E-3</v>
      </c>
      <c r="AM41" s="10">
        <v>1.941E-3</v>
      </c>
      <c r="AN41" s="2"/>
      <c r="AO41" s="2"/>
      <c r="AP41" s="54">
        <v>-2.4520000000000002E-3</v>
      </c>
      <c r="AQ41" s="55">
        <v>-0.55816071022080582</v>
      </c>
      <c r="AR41" s="2"/>
      <c r="AS41" s="2"/>
      <c r="AT41" s="55">
        <v>6.4547095134758305E-4</v>
      </c>
      <c r="AU41" s="55">
        <v>5.2728859514258343E-4</v>
      </c>
      <c r="AV41" s="55">
        <v>2.3259135771520274E-4</v>
      </c>
      <c r="AW41" s="2"/>
      <c r="AX41" s="2"/>
      <c r="AY41" s="56">
        <v>-2.9469723742738072E-4</v>
      </c>
      <c r="AZ41" s="57">
        <v>-0.55889173432186978</v>
      </c>
      <c r="BA41" s="2"/>
      <c r="BB41" s="2"/>
      <c r="BC41" s="27">
        <v>7.1293661060802078</v>
      </c>
      <c r="BD41" s="27">
        <v>5.6977950713359276</v>
      </c>
      <c r="BE41" s="27">
        <v>2.6625514403292181</v>
      </c>
      <c r="BF41" s="2"/>
      <c r="BG41" s="2"/>
      <c r="BH41" s="58">
        <v>-3.0352436310067095</v>
      </c>
      <c r="BI41" s="59">
        <v>-0.53270494866974116</v>
      </c>
      <c r="BJ41" s="2"/>
      <c r="BK41" s="2"/>
    </row>
    <row r="42" spans="1:63" x14ac:dyDescent="0.3">
      <c r="A42" s="1"/>
      <c r="B42" s="2"/>
      <c r="C42" s="1"/>
      <c r="D42" s="1"/>
      <c r="E42" s="81" t="s">
        <v>35</v>
      </c>
      <c r="F42" s="81"/>
      <c r="G42" s="81"/>
      <c r="H42" s="81"/>
      <c r="I42" s="81"/>
      <c r="J42" s="10">
        <v>1.7668299999999998E-3</v>
      </c>
      <c r="K42" s="10">
        <v>1.70371E-3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7.6101000000000002E-2</v>
      </c>
      <c r="V42" s="10">
        <v>4.9285000000000002E-2</v>
      </c>
      <c r="W42" s="10">
        <v>5.9866000000000003E-2</v>
      </c>
      <c r="X42" s="10">
        <v>6.5532999999999994E-2</v>
      </c>
      <c r="Y42" s="10">
        <v>8.033825E-2</v>
      </c>
      <c r="Z42" s="10">
        <v>7.6123300000000005E-2</v>
      </c>
      <c r="AA42" s="10">
        <v>9.1468889999999997E-2</v>
      </c>
      <c r="AB42" s="10">
        <v>0.108809</v>
      </c>
      <c r="AC42" s="10">
        <v>9.5204001999999996E-2</v>
      </c>
      <c r="AD42" s="10">
        <v>0.1149683</v>
      </c>
      <c r="AE42" s="10">
        <v>0.15748899999999999</v>
      </c>
      <c r="AF42" s="10">
        <v>0.1290026</v>
      </c>
      <c r="AG42" s="10">
        <v>0.17500499999999999</v>
      </c>
      <c r="AH42" s="10">
        <v>0.162962</v>
      </c>
      <c r="AI42" s="10">
        <v>0</v>
      </c>
      <c r="AJ42" s="10">
        <v>0</v>
      </c>
      <c r="AK42" s="10">
        <v>0</v>
      </c>
      <c r="AL42" s="10">
        <v>0</v>
      </c>
      <c r="AM42" s="10">
        <v>1.439E-3</v>
      </c>
      <c r="AN42" s="2"/>
      <c r="AO42" s="2"/>
      <c r="AP42" s="54">
        <v>1.439E-3</v>
      </c>
      <c r="AQ42" s="55">
        <v>0</v>
      </c>
      <c r="AR42" s="2"/>
      <c r="AS42" s="2"/>
      <c r="AT42" s="55">
        <v>0</v>
      </c>
      <c r="AU42" s="55">
        <v>0</v>
      </c>
      <c r="AV42" s="55">
        <v>1.724363543287876E-4</v>
      </c>
      <c r="AW42" s="2"/>
      <c r="AX42" s="2"/>
      <c r="AY42" s="56">
        <v>1.724363543287876E-4</v>
      </c>
      <c r="AZ42" s="57">
        <v>0</v>
      </c>
      <c r="BA42" s="2"/>
      <c r="BB42" s="2"/>
      <c r="BC42" s="27">
        <v>0</v>
      </c>
      <c r="BD42" s="27">
        <v>0</v>
      </c>
      <c r="BE42" s="27">
        <v>1.9739368998628259</v>
      </c>
      <c r="BF42" s="2"/>
      <c r="BG42" s="2"/>
      <c r="BH42" s="58">
        <v>1.9739368998628259</v>
      </c>
      <c r="BI42" s="59">
        <v>0</v>
      </c>
      <c r="BJ42" s="2"/>
      <c r="BK42" s="2"/>
    </row>
    <row r="43" spans="1:63" x14ac:dyDescent="0.3">
      <c r="A43" s="1"/>
      <c r="B43" s="2"/>
      <c r="C43" s="89" t="s">
        <v>22</v>
      </c>
      <c r="D43" s="90" t="s">
        <v>36</v>
      </c>
      <c r="E43" s="90"/>
      <c r="F43" s="90"/>
      <c r="G43" s="90"/>
      <c r="H43" s="90"/>
      <c r="I43" s="90"/>
      <c r="J43" s="94">
        <v>1.6092015</v>
      </c>
      <c r="K43" s="94">
        <v>1.4837354599999999</v>
      </c>
      <c r="L43" s="94">
        <v>1.8652322699999999</v>
      </c>
      <c r="M43" s="94">
        <v>2.1401158299999996</v>
      </c>
      <c r="N43" s="94">
        <v>2.01784469</v>
      </c>
      <c r="O43" s="94">
        <v>2.1544436</v>
      </c>
      <c r="P43" s="94">
        <v>2.2379266899999997</v>
      </c>
      <c r="Q43" s="94">
        <v>2.6092456099999999</v>
      </c>
      <c r="R43" s="94">
        <v>2.12441944</v>
      </c>
      <c r="S43" s="94">
        <v>2.6472616100000002</v>
      </c>
      <c r="T43" s="94">
        <v>2.9052991500000003</v>
      </c>
      <c r="U43" s="94">
        <v>2.9110960000000001</v>
      </c>
      <c r="V43" s="94">
        <v>3.3947189999999998</v>
      </c>
      <c r="W43" s="94">
        <v>2.7403559999999998</v>
      </c>
      <c r="X43" s="94">
        <v>3.7770459999999999</v>
      </c>
      <c r="Y43" s="94">
        <v>3.7419090000000002</v>
      </c>
      <c r="Z43" s="94">
        <v>3.7930207000000005</v>
      </c>
      <c r="AA43" s="94">
        <v>4.6965709799999997</v>
      </c>
      <c r="AB43" s="94">
        <v>5.4776219000000008</v>
      </c>
      <c r="AC43" s="94">
        <v>4.8633721860000003</v>
      </c>
      <c r="AD43" s="94">
        <v>5.9121423000000011</v>
      </c>
      <c r="AE43" s="94">
        <v>6.620673</v>
      </c>
      <c r="AF43" s="94">
        <v>6.854370900000001</v>
      </c>
      <c r="AG43" s="94">
        <v>7.2570879999999995</v>
      </c>
      <c r="AH43" s="94">
        <v>7.2182729999999999</v>
      </c>
      <c r="AI43" s="94">
        <v>6.9245589999999995</v>
      </c>
      <c r="AJ43" s="94">
        <v>8.8740519999999989</v>
      </c>
      <c r="AK43" s="94">
        <v>8.5379520000000007</v>
      </c>
      <c r="AL43" s="94">
        <v>8.3313009999999998</v>
      </c>
      <c r="AM43" s="94">
        <v>8.3451079999999997</v>
      </c>
      <c r="AN43" s="2"/>
      <c r="AO43" s="2"/>
      <c r="AP43" s="95">
        <v>1.3806999999999903E-2</v>
      </c>
      <c r="AQ43" s="96">
        <v>1.6572441687078528E-3</v>
      </c>
      <c r="AR43" s="2"/>
      <c r="AS43" s="2"/>
      <c r="AT43" s="97">
        <v>1</v>
      </c>
      <c r="AU43" s="98">
        <v>1</v>
      </c>
      <c r="AV43" s="96">
        <v>1</v>
      </c>
      <c r="AW43" s="2"/>
      <c r="AX43" s="2"/>
      <c r="AY43" s="99">
        <v>0</v>
      </c>
      <c r="AZ43" s="100">
        <v>0</v>
      </c>
      <c r="BA43" s="2"/>
      <c r="BB43" s="2"/>
      <c r="BC43" s="101">
        <v>11045.216041397154</v>
      </c>
      <c r="BD43" s="102">
        <v>10805.837872892347</v>
      </c>
      <c r="BE43" s="103">
        <v>11447.336076817559</v>
      </c>
      <c r="BF43" s="2"/>
      <c r="BG43" s="2"/>
      <c r="BH43" s="104">
        <v>641.49820392521178</v>
      </c>
      <c r="BI43" s="105">
        <v>5.9365891980896895E-2</v>
      </c>
      <c r="BJ43" s="2"/>
      <c r="BK43" s="2"/>
    </row>
    <row r="44" spans="1:63" x14ac:dyDescent="0.3">
      <c r="A44" s="1"/>
      <c r="B44" s="2"/>
      <c r="C44" s="91"/>
      <c r="D44" s="92" t="s">
        <v>37</v>
      </c>
      <c r="E44" s="93"/>
      <c r="F44" s="93"/>
      <c r="G44" s="93"/>
      <c r="H44" s="93"/>
      <c r="I44" s="93"/>
      <c r="J44" s="682">
        <v>3.1625716232553849E-2</v>
      </c>
      <c r="K44" s="682">
        <v>2.7113997801198338E-2</v>
      </c>
      <c r="L44" s="682">
        <v>3.4493827409494686E-2</v>
      </c>
      <c r="M44" s="682">
        <v>3.297524321382176E-2</v>
      </c>
      <c r="N44" s="682">
        <v>2.7588069724038079E-2</v>
      </c>
      <c r="O44" s="682">
        <v>2.8410045173612342E-2</v>
      </c>
      <c r="P44" s="682">
        <v>3.8757811141704561E-2</v>
      </c>
      <c r="Q44" s="682">
        <v>3.5448506512961039E-2</v>
      </c>
      <c r="R44" s="682">
        <v>3.7166337547730216E-2</v>
      </c>
      <c r="S44" s="682">
        <v>3.6253035830485975E-2</v>
      </c>
      <c r="T44" s="682">
        <v>3.9981070451901655E-2</v>
      </c>
      <c r="U44" s="682">
        <v>5.7937972502452688E-2</v>
      </c>
      <c r="V44" s="682">
        <v>5.8748603345372623E-2</v>
      </c>
      <c r="W44" s="682">
        <v>5.4105379009150641E-2</v>
      </c>
      <c r="X44" s="682">
        <v>5.7380026613390464E-2</v>
      </c>
      <c r="Y44" s="682">
        <v>4.9404036816501955E-2</v>
      </c>
      <c r="Z44" s="682">
        <v>5.0722871087943169E-2</v>
      </c>
      <c r="AA44" s="682">
        <v>5.5189822767247952E-2</v>
      </c>
      <c r="AB44" s="682">
        <v>5.319554823599635E-2</v>
      </c>
      <c r="AC44" s="682">
        <v>6.6150376260756941E-2</v>
      </c>
      <c r="AD44" s="682">
        <v>4.320252914074818E-2</v>
      </c>
      <c r="AE44" s="682">
        <v>5.0591986645466394E-2</v>
      </c>
      <c r="AF44" s="682">
        <v>5.1857290068735545E-2</v>
      </c>
      <c r="AG44" s="682">
        <v>6.3226875573232685E-2</v>
      </c>
      <c r="AH44" s="682">
        <v>6.5798287208034392E-2</v>
      </c>
      <c r="AI44" s="682">
        <v>6.4196290334157025E-2</v>
      </c>
      <c r="AJ44" s="682">
        <v>6.2233689863435561E-2</v>
      </c>
      <c r="AK44" s="682">
        <v>6.3466625251582573E-2</v>
      </c>
      <c r="AL44" s="682">
        <v>6.9514833277539725E-2</v>
      </c>
      <c r="AM44" s="682">
        <v>6.9544696126161584E-2</v>
      </c>
      <c r="AN44" s="1"/>
      <c r="AO44" s="1"/>
      <c r="AP44" s="106"/>
      <c r="AQ44" s="107"/>
      <c r="AR44" s="1"/>
      <c r="AS44" s="1"/>
      <c r="AT44" s="108"/>
      <c r="AU44" s="109"/>
      <c r="AV44" s="107"/>
      <c r="AW44" s="1"/>
      <c r="AX44" s="1"/>
      <c r="AY44" s="110"/>
      <c r="AZ44" s="111"/>
      <c r="BA44" s="1"/>
      <c r="BB44" s="1"/>
      <c r="BC44" s="112"/>
      <c r="BD44" s="113"/>
      <c r="BE44" s="114"/>
      <c r="BF44" s="1"/>
      <c r="BG44" s="1"/>
      <c r="BH44" s="115"/>
      <c r="BI44" s="116"/>
      <c r="BJ44" s="1"/>
      <c r="BK44" s="1"/>
    </row>
    <row r="45" spans="1:63" x14ac:dyDescent="0.3">
      <c r="A45" s="1"/>
      <c r="B45" s="2"/>
      <c r="C45" s="2" t="s">
        <v>38</v>
      </c>
      <c r="D45" s="2" t="s">
        <v>39</v>
      </c>
      <c r="E45" s="2"/>
      <c r="F45" s="2"/>
      <c r="G45" s="2"/>
      <c r="H45" s="2"/>
      <c r="I45" s="2"/>
      <c r="J45" s="10">
        <v>-1.5084804999999999</v>
      </c>
      <c r="K45" s="10">
        <v>-1.3743554199999999</v>
      </c>
      <c r="L45" s="10">
        <v>-1.6251961600000002</v>
      </c>
      <c r="M45" s="10">
        <v>-1.9223159300000001</v>
      </c>
      <c r="N45" s="10">
        <v>-1.7342880000000001</v>
      </c>
      <c r="O45" s="10">
        <v>-1.88663504</v>
      </c>
      <c r="P45" s="10">
        <v>-1.96181849</v>
      </c>
      <c r="Q45" s="10">
        <v>-2.3793329000000001</v>
      </c>
      <c r="R45" s="10">
        <v>-1.92119956</v>
      </c>
      <c r="S45" s="10">
        <v>-2.3976244900000001</v>
      </c>
      <c r="T45" s="10">
        <v>-2.5855001500000001</v>
      </c>
      <c r="U45" s="10">
        <v>-2.5258850000000002</v>
      </c>
      <c r="V45" s="10">
        <v>-2.9072740000000001</v>
      </c>
      <c r="W45" s="10">
        <v>-2.295029</v>
      </c>
      <c r="X45" s="10">
        <v>-3.1065170000000002</v>
      </c>
      <c r="Y45" s="10">
        <v>-3.08741412</v>
      </c>
      <c r="Z45" s="10">
        <v>-3.2136043999999999</v>
      </c>
      <c r="AA45" s="10">
        <v>-3.9487855600000001</v>
      </c>
      <c r="AB45" s="10">
        <v>-4.6594924000000004</v>
      </c>
      <c r="AC45" s="10">
        <v>-4.0319250169999998</v>
      </c>
      <c r="AD45" s="10">
        <v>-5.0325996999999996</v>
      </c>
      <c r="AE45" s="10">
        <v>-5.7159329999999997</v>
      </c>
      <c r="AF45" s="10">
        <v>-6.0426698999999999</v>
      </c>
      <c r="AG45" s="10">
        <v>-6.269539</v>
      </c>
      <c r="AH45" s="10">
        <v>-6.1401339999999998</v>
      </c>
      <c r="AI45" s="10">
        <v>-5.9155120000000005</v>
      </c>
      <c r="AJ45" s="10">
        <v>-7.5841720000000006</v>
      </c>
      <c r="AK45" s="10">
        <v>-7.3188569999999995</v>
      </c>
      <c r="AL45" s="10">
        <v>-7.1232489999999995</v>
      </c>
      <c r="AM45" s="10">
        <v>-7.2534770000000002</v>
      </c>
      <c r="AN45" s="2"/>
      <c r="AO45" s="2"/>
      <c r="AP45" s="54">
        <v>-0.13022800000000068</v>
      </c>
      <c r="AQ45" s="55">
        <v>-1.8282106943053749E-2</v>
      </c>
      <c r="AR45" s="2"/>
      <c r="AS45" s="2"/>
      <c r="AT45" s="55">
        <v>-0.85721458729212796</v>
      </c>
      <c r="AU45" s="55">
        <v>-0.85499839700906255</v>
      </c>
      <c r="AV45" s="55">
        <v>-0.86918911055435122</v>
      </c>
      <c r="AW45" s="2"/>
      <c r="AX45" s="2"/>
      <c r="AY45" s="56">
        <v>-1.4190713545288669E-2</v>
      </c>
      <c r="AZ45" s="57">
        <v>-1.6597356901405107E-2</v>
      </c>
      <c r="BA45" s="2"/>
      <c r="BB45" s="2"/>
      <c r="BC45" s="27">
        <v>-9468.1203104786528</v>
      </c>
      <c r="BD45" s="27">
        <v>-9238.9740596627744</v>
      </c>
      <c r="BE45" s="27">
        <v>-9949.8998628257887</v>
      </c>
      <c r="BF45" s="2"/>
      <c r="BG45" s="2"/>
      <c r="BH45" s="58">
        <v>-710.92580316301428</v>
      </c>
      <c r="BI45" s="59">
        <v>-7.6948565779279096E-2</v>
      </c>
      <c r="BJ45" s="2"/>
      <c r="BK45" s="2"/>
    </row>
    <row r="46" spans="1:63" x14ac:dyDescent="0.3">
      <c r="A46" s="1"/>
      <c r="B46" s="2"/>
      <c r="C46" s="2" t="s">
        <v>38</v>
      </c>
      <c r="D46" s="2" t="s">
        <v>40</v>
      </c>
      <c r="E46" s="2"/>
      <c r="F46" s="2"/>
      <c r="G46" s="2"/>
      <c r="H46" s="2"/>
      <c r="I46" s="2"/>
      <c r="J46" s="10">
        <v>-5.1310460000000002E-2</v>
      </c>
      <c r="K46" s="10">
        <v>-4.6692449999999996E-2</v>
      </c>
      <c r="L46" s="10">
        <v>-4.3517699999999999E-2</v>
      </c>
      <c r="M46" s="10">
        <v>-6.8746669999999996E-2</v>
      </c>
      <c r="N46" s="10">
        <v>-5.0337430000000002E-2</v>
      </c>
      <c r="O46" s="10">
        <v>-6.3641260000000005E-2</v>
      </c>
      <c r="P46" s="10">
        <v>-5.3599260000000003E-2</v>
      </c>
      <c r="Q46" s="10">
        <v>-6.4611740000000001E-2</v>
      </c>
      <c r="R46" s="10">
        <v>-7.0954829999999997E-2</v>
      </c>
      <c r="S46" s="10">
        <v>-7.1020470000000002E-2</v>
      </c>
      <c r="T46" s="10">
        <v>-7.7755179999999993E-2</v>
      </c>
      <c r="U46" s="10">
        <v>-7.5392000000000001E-2</v>
      </c>
      <c r="V46" s="10">
        <v>-5.9177E-2</v>
      </c>
      <c r="W46" s="10">
        <v>-4.3109000000000001E-2</v>
      </c>
      <c r="X46" s="10">
        <v>-6.5259999999999999E-2</v>
      </c>
      <c r="Y46" s="10">
        <v>-6.1721760000000001E-2</v>
      </c>
      <c r="Z46" s="10">
        <v>-5.9453300000000001E-2</v>
      </c>
      <c r="AA46" s="10">
        <v>-6.8335259999999995E-2</v>
      </c>
      <c r="AB46" s="10">
        <v>-7.8383900000000006E-2</v>
      </c>
      <c r="AC46" s="10">
        <v>-7.7449517999999995E-2</v>
      </c>
      <c r="AD46" s="10">
        <v>-9.4076599999999996E-2</v>
      </c>
      <c r="AE46" s="10">
        <v>-0.10764799999999999</v>
      </c>
      <c r="AF46" s="10">
        <v>-0.19117599999999998</v>
      </c>
      <c r="AG46" s="10">
        <v>-0.16956300000000002</v>
      </c>
      <c r="AH46" s="10">
        <v>-9.3227000000000004E-2</v>
      </c>
      <c r="AI46" s="10">
        <v>-8.1352999999999995E-2</v>
      </c>
      <c r="AJ46" s="10">
        <v>-6.5390000000000004E-2</v>
      </c>
      <c r="AK46" s="10">
        <v>-4.8798000000000001E-2</v>
      </c>
      <c r="AL46" s="10">
        <v>-4.8492E-2</v>
      </c>
      <c r="AM46" s="10">
        <v>-5.0518E-2</v>
      </c>
      <c r="AN46" s="2"/>
      <c r="AO46" s="2"/>
      <c r="AP46" s="54">
        <v>-2.026E-3</v>
      </c>
      <c r="AQ46" s="55">
        <v>-4.1780087437103028E-2</v>
      </c>
      <c r="AR46" s="2"/>
      <c r="AS46" s="2"/>
      <c r="AT46" s="55">
        <v>-5.7154221527598182E-3</v>
      </c>
      <c r="AU46" s="55">
        <v>-5.8204594936613141E-3</v>
      </c>
      <c r="AV46" s="55">
        <v>-6.0536064961651788E-3</v>
      </c>
      <c r="AW46" s="2"/>
      <c r="AX46" s="2"/>
      <c r="AY46" s="56">
        <v>-2.3314700250386469E-4</v>
      </c>
      <c r="AZ46" s="57">
        <v>-4.0056459933750933E-2</v>
      </c>
      <c r="BA46" s="2"/>
      <c r="BB46" s="2"/>
      <c r="BC46" s="27">
        <v>-63.128072445019406</v>
      </c>
      <c r="BD46" s="27">
        <v>-62.894941634241242</v>
      </c>
      <c r="BE46" s="27">
        <v>-69.297668038408787</v>
      </c>
      <c r="BF46" s="2"/>
      <c r="BG46" s="2"/>
      <c r="BH46" s="58">
        <v>-6.4027264041675451</v>
      </c>
      <c r="BI46" s="59">
        <v>-0.10180033938821202</v>
      </c>
      <c r="BJ46" s="2"/>
      <c r="BK46" s="2"/>
    </row>
    <row r="47" spans="1:63" x14ac:dyDescent="0.3">
      <c r="A47" s="1"/>
      <c r="B47" s="2"/>
      <c r="C47" s="2" t="s">
        <v>38</v>
      </c>
      <c r="D47" s="117" t="s">
        <v>41</v>
      </c>
      <c r="E47" s="117"/>
      <c r="F47" s="117"/>
      <c r="G47" s="117"/>
      <c r="H47" s="117"/>
      <c r="I47" s="117"/>
      <c r="J47" s="10">
        <v>-1.54473E-3</v>
      </c>
      <c r="K47" s="10">
        <v>-6.4550000000000002E-4</v>
      </c>
      <c r="L47" s="10">
        <v>-8.0969999999999992E-5</v>
      </c>
      <c r="M47" s="10">
        <v>-5.4069700000000005E-3</v>
      </c>
      <c r="N47" s="10">
        <v>-6.9157700000000008E-3</v>
      </c>
      <c r="O47" s="10">
        <v>-6.6469000000000001E-4</v>
      </c>
      <c r="P47" s="10">
        <v>-2.4971699999999999E-3</v>
      </c>
      <c r="Q47" s="10">
        <v>-4.7783E-4</v>
      </c>
      <c r="R47" s="10">
        <v>-9.2023000000000007E-4</v>
      </c>
      <c r="S47" s="10">
        <v>0</v>
      </c>
      <c r="T47" s="10">
        <v>-9.5934000000000004E-4</v>
      </c>
      <c r="U47" s="10">
        <v>-7.1000000000000005E-5</v>
      </c>
      <c r="V47" s="10">
        <v>0</v>
      </c>
      <c r="W47" s="10">
        <v>0</v>
      </c>
      <c r="X47" s="10">
        <v>0</v>
      </c>
      <c r="Y47" s="10">
        <v>0</v>
      </c>
      <c r="Z47" s="10">
        <v>-9.6710000000000003E-4</v>
      </c>
      <c r="AA47" s="10">
        <v>-6.9264999999999995E-4</v>
      </c>
      <c r="AB47" s="10">
        <v>-1.0862699999999999E-2</v>
      </c>
      <c r="AC47" s="10">
        <v>-4.9677399999999996E-4</v>
      </c>
      <c r="AD47" s="10">
        <v>0</v>
      </c>
      <c r="AE47" s="10">
        <v>-4.1279999999999997E-3</v>
      </c>
      <c r="AF47" s="10">
        <v>-6.6039999999999996E-3</v>
      </c>
      <c r="AG47" s="10">
        <v>-4.4879999999999998E-3</v>
      </c>
      <c r="AH47" s="10">
        <v>-2.8518999999999999E-2</v>
      </c>
      <c r="AI47" s="10">
        <v>-4.9414E-2</v>
      </c>
      <c r="AJ47" s="10">
        <v>-4.9082000000000001E-2</v>
      </c>
      <c r="AK47" s="10">
        <v>9.2049999999999996E-3</v>
      </c>
      <c r="AL47" s="10">
        <v>-1.7278999999999999E-2</v>
      </c>
      <c r="AM47" s="10">
        <v>-1.0066E-2</v>
      </c>
      <c r="AN47" s="2"/>
      <c r="AO47" s="2"/>
      <c r="AP47" s="80">
        <v>7.2129999999999989E-3</v>
      </c>
      <c r="AQ47" s="82">
        <v>0.41744313907054803</v>
      </c>
      <c r="AR47" s="2"/>
      <c r="AS47" s="2"/>
      <c r="AT47" s="82">
        <v>1.0781274010441847E-3</v>
      </c>
      <c r="AU47" s="82">
        <v>-2.0739858036577961E-3</v>
      </c>
      <c r="AV47" s="82">
        <v>-1.2062156655132565E-3</v>
      </c>
      <c r="AW47" s="2"/>
      <c r="AX47" s="2"/>
      <c r="AY47" s="83">
        <v>8.6777013814453956E-4</v>
      </c>
      <c r="AZ47" s="84">
        <v>0.418406980710327</v>
      </c>
      <c r="BA47" s="2"/>
      <c r="BB47" s="2"/>
      <c r="BC47" s="85">
        <v>11.908150064683053</v>
      </c>
      <c r="BD47" s="85">
        <v>-22.411154345006484</v>
      </c>
      <c r="BE47" s="85">
        <v>-13.807956104252399</v>
      </c>
      <c r="BF47" s="2"/>
      <c r="BG47" s="2"/>
      <c r="BH47" s="86">
        <v>8.6031982407540841</v>
      </c>
      <c r="BI47" s="87">
        <v>0.38388019235033272</v>
      </c>
      <c r="BJ47" s="2"/>
      <c r="BK47" s="2"/>
    </row>
    <row r="48" spans="1:63" x14ac:dyDescent="0.3">
      <c r="A48" s="1"/>
      <c r="B48" s="2"/>
      <c r="C48" s="62"/>
      <c r="D48" s="62" t="s">
        <v>42</v>
      </c>
      <c r="E48" s="62"/>
      <c r="F48" s="62"/>
      <c r="G48" s="62"/>
      <c r="H48" s="62"/>
      <c r="I48" s="62"/>
      <c r="J48" s="72">
        <v>-3.0263399999998558E-3</v>
      </c>
      <c r="K48" s="72">
        <v>2.1812090000000027E-2</v>
      </c>
      <c r="L48" s="72">
        <v>0.13209843999999976</v>
      </c>
      <c r="M48" s="72">
        <v>7.3075419999999697E-2</v>
      </c>
      <c r="N48" s="72">
        <v>0.1706350499999999</v>
      </c>
      <c r="O48" s="72">
        <v>0.14229477000000018</v>
      </c>
      <c r="P48" s="72">
        <v>0.13327462999999981</v>
      </c>
      <c r="Q48" s="72">
        <v>7.2329279999999982E-2</v>
      </c>
      <c r="R48" s="72">
        <v>5.2387929999999854E-2</v>
      </c>
      <c r="S48" s="72">
        <v>8.2645379999999879E-2</v>
      </c>
      <c r="T48" s="72">
        <v>0.12492751000000016</v>
      </c>
      <c r="U48" s="72">
        <v>0.14108499999999996</v>
      </c>
      <c r="V48" s="72">
        <v>0.22883299999999987</v>
      </c>
      <c r="W48" s="72">
        <v>0.25394999999999995</v>
      </c>
      <c r="X48" s="72">
        <v>0.38854199999999961</v>
      </c>
      <c r="Y48" s="72">
        <v>0.40790771000000009</v>
      </c>
      <c r="Z48" s="72">
        <v>0.32660300000000037</v>
      </c>
      <c r="AA48" s="72">
        <v>0.41955458999999967</v>
      </c>
      <c r="AB48" s="72">
        <v>0.4374978000000001</v>
      </c>
      <c r="AC48" s="72">
        <v>0.43178697700000074</v>
      </c>
      <c r="AD48" s="72">
        <v>0.5300465000000012</v>
      </c>
      <c r="AE48" s="72">
        <v>0.45801100000000072</v>
      </c>
      <c r="AF48" s="72">
        <v>0.2584719000000007</v>
      </c>
      <c r="AG48" s="72">
        <v>0.35465499999999966</v>
      </c>
      <c r="AH48" s="72">
        <v>0.48144300000000045</v>
      </c>
      <c r="AI48" s="72">
        <v>0.43374899999999933</v>
      </c>
      <c r="AJ48" s="72">
        <v>0.62314299999999812</v>
      </c>
      <c r="AK48" s="72">
        <v>0.63762700000000105</v>
      </c>
      <c r="AL48" s="72">
        <v>0.56313200000000108</v>
      </c>
      <c r="AM48" s="72">
        <v>0.45068899999999917</v>
      </c>
      <c r="AN48" s="2"/>
      <c r="AO48" s="2"/>
      <c r="AP48" s="73">
        <v>-0.1124430000000019</v>
      </c>
      <c r="AQ48" s="74">
        <v>-0.19967432147347636</v>
      </c>
      <c r="AR48" s="2"/>
      <c r="AS48" s="2"/>
      <c r="AT48" s="74">
        <v>7.4681492704573763E-2</v>
      </c>
      <c r="AU48" s="74">
        <v>6.7592324416078722E-2</v>
      </c>
      <c r="AV48" s="74">
        <v>5.4006371157808764E-2</v>
      </c>
      <c r="AW48" s="2"/>
      <c r="AX48" s="2"/>
      <c r="AY48" s="75">
        <v>-1.3585953258269959E-2</v>
      </c>
      <c r="AZ48" s="76">
        <v>-0.20099846211292832</v>
      </c>
      <c r="BA48" s="2"/>
      <c r="BB48" s="2"/>
      <c r="BC48" s="77">
        <v>824.87322121604268</v>
      </c>
      <c r="BD48" s="77">
        <v>730.39169909208965</v>
      </c>
      <c r="BE48" s="77">
        <v>618.2290809327834</v>
      </c>
      <c r="BF48" s="2"/>
      <c r="BG48" s="2"/>
      <c r="BH48" s="78">
        <v>-112.16261815930625</v>
      </c>
      <c r="BI48" s="79">
        <v>-0.1535650231221542</v>
      </c>
      <c r="BJ48" s="2"/>
      <c r="BK48" s="2"/>
    </row>
    <row r="49" spans="1:63" x14ac:dyDescent="0.3">
      <c r="A49" s="1"/>
      <c r="B49" s="2"/>
      <c r="C49" s="62"/>
      <c r="D49" s="118" t="s">
        <v>43</v>
      </c>
      <c r="E49" s="62"/>
      <c r="F49" s="62"/>
      <c r="G49" s="62"/>
      <c r="H49" s="62"/>
      <c r="I49" s="62"/>
      <c r="J49" s="683">
        <v>-1.9420662527628778E-3</v>
      </c>
      <c r="K49" s="683">
        <v>1.5110500517261658E-2</v>
      </c>
      <c r="L49" s="683">
        <v>7.3351620665448855E-2</v>
      </c>
      <c r="M49" s="683">
        <v>3.5309896790404978E-2</v>
      </c>
      <c r="N49" s="683">
        <v>8.6962142162305703E-2</v>
      </c>
      <c r="O49" s="683">
        <v>6.7978377170472268E-2</v>
      </c>
      <c r="P49" s="683">
        <v>6.1953922191561324E-2</v>
      </c>
      <c r="Q49" s="683">
        <v>2.8739139646967556E-2</v>
      </c>
      <c r="R49" s="683">
        <v>2.5611776661469483E-2</v>
      </c>
      <c r="S49" s="683">
        <v>3.2393561291028869E-2</v>
      </c>
      <c r="T49" s="683">
        <v>4.4790656745939052E-2</v>
      </c>
      <c r="U49" s="683">
        <v>5.1445194832471737E-2</v>
      </c>
      <c r="V49" s="683">
        <v>7.1615856368322781E-2</v>
      </c>
      <c r="W49" s="683">
        <v>9.7971210853952467E-2</v>
      </c>
      <c r="X49" s="683">
        <v>0.10913123234182096</v>
      </c>
      <c r="Y49" s="683">
        <v>0.1146760503994836</v>
      </c>
      <c r="Z49" s="683">
        <v>9.0707237221242451E-2</v>
      </c>
      <c r="AA49" s="683">
        <v>9.4550324500239827E-2</v>
      </c>
      <c r="AB49" s="683">
        <v>8.4357467055881458E-2</v>
      </c>
      <c r="AC49" s="683">
        <v>9.5072537344127406E-2</v>
      </c>
      <c r="AD49" s="683">
        <v>9.3702045997375222E-2</v>
      </c>
      <c r="AE49" s="683">
        <v>7.2865320122436364E-2</v>
      </c>
      <c r="AF49" s="683">
        <v>3.97715048671613E-2</v>
      </c>
      <c r="AG49" s="683">
        <v>5.2168611163616443E-2</v>
      </c>
      <c r="AH49" s="683">
        <v>7.1395512271917039E-2</v>
      </c>
      <c r="AI49" s="683">
        <v>6.6936284843213539E-2</v>
      </c>
      <c r="AJ49" s="683">
        <v>7.4880911996425548E-2</v>
      </c>
      <c r="AK49" s="683">
        <v>7.9742478718001469E-2</v>
      </c>
      <c r="AL49" s="683">
        <v>7.2642022499042974E-2</v>
      </c>
      <c r="AM49" s="683">
        <v>5.8042950513538645E-2</v>
      </c>
      <c r="AN49" s="2"/>
      <c r="AO49" s="2"/>
      <c r="AP49" s="73"/>
      <c r="AQ49" s="74"/>
      <c r="AR49" s="2"/>
      <c r="AS49" s="2"/>
      <c r="AT49" s="74"/>
      <c r="AU49" s="74"/>
      <c r="AV49" s="74"/>
      <c r="AW49" s="2"/>
      <c r="AX49" s="2"/>
      <c r="AY49" s="75"/>
      <c r="AZ49" s="76"/>
      <c r="BA49" s="2"/>
      <c r="BB49" s="2"/>
      <c r="BC49" s="77"/>
      <c r="BD49" s="77"/>
      <c r="BE49" s="77"/>
      <c r="BF49" s="2"/>
      <c r="BG49" s="2"/>
      <c r="BH49" s="78"/>
      <c r="BI49" s="79"/>
      <c r="BJ49" s="2"/>
      <c r="BK49" s="2"/>
    </row>
    <row r="50" spans="1:63" x14ac:dyDescent="0.3">
      <c r="A50" s="1"/>
      <c r="B50" s="2"/>
      <c r="C50" s="2" t="s">
        <v>38</v>
      </c>
      <c r="D50" s="2" t="s">
        <v>44</v>
      </c>
      <c r="E50" s="117"/>
      <c r="F50" s="117"/>
      <c r="G50" s="117"/>
      <c r="H50" s="117"/>
      <c r="I50" s="117"/>
      <c r="J50" s="119">
        <v>-9.9301800000000003E-3</v>
      </c>
      <c r="K50" s="119">
        <v>-7.0480000000000004E-3</v>
      </c>
      <c r="L50" s="119">
        <v>-9.37407E-3</v>
      </c>
      <c r="M50" s="119">
        <v>-2.1170709999999999E-2</v>
      </c>
      <c r="N50" s="119">
        <v>-1.7825210000000001E-2</v>
      </c>
      <c r="O50" s="119">
        <v>1.920732E-2</v>
      </c>
      <c r="P50" s="119">
        <v>-1.363429E-2</v>
      </c>
      <c r="Q50" s="119">
        <v>-1.090695E-2</v>
      </c>
      <c r="R50" s="119">
        <v>-2.6502700000000001E-3</v>
      </c>
      <c r="S50" s="119">
        <v>-9.7765700000000001E-3</v>
      </c>
      <c r="T50" s="119">
        <v>-8.8124299999999996E-3</v>
      </c>
      <c r="U50" s="119">
        <v>-9.1629999999999993E-3</v>
      </c>
      <c r="V50" s="119">
        <v>-1.2302E-2</v>
      </c>
      <c r="W50" s="119">
        <v>-9.5849999999999998E-3</v>
      </c>
      <c r="X50" s="119">
        <v>-1.1234000000000001E-2</v>
      </c>
      <c r="Y50" s="119">
        <v>-1.1181970000000001E-2</v>
      </c>
      <c r="Z50" s="119">
        <v>-7.1920000000000005E-3</v>
      </c>
      <c r="AA50" s="119">
        <v>-4.6830100000000005E-3</v>
      </c>
      <c r="AB50" s="119">
        <v>-6.0572000000000004E-3</v>
      </c>
      <c r="AC50" s="119">
        <v>-7.9241350000000002E-2</v>
      </c>
      <c r="AD50" s="119">
        <v>-2.4487999999999999E-2</v>
      </c>
      <c r="AE50" s="119">
        <v>-3.5104000000000003E-2</v>
      </c>
      <c r="AF50" s="119">
        <v>-2.2442199999999999E-2</v>
      </c>
      <c r="AG50" s="119">
        <v>-3.5949999999999996E-2</v>
      </c>
      <c r="AH50" s="119">
        <v>-3.8868E-2</v>
      </c>
      <c r="AI50" s="119">
        <v>-1.1606999999999999E-2</v>
      </c>
      <c r="AJ50" s="119">
        <v>-4.3875999999999998E-2</v>
      </c>
      <c r="AK50" s="119">
        <v>-4.0615999999999999E-2</v>
      </c>
      <c r="AL50" s="119">
        <v>-3.8316999999999997E-2</v>
      </c>
      <c r="AM50" s="119">
        <v>-4.1662999999999999E-2</v>
      </c>
      <c r="AN50" s="2"/>
      <c r="AO50" s="2"/>
      <c r="AP50" s="80">
        <v>-3.3460000000000018E-3</v>
      </c>
      <c r="AQ50" s="82">
        <v>-8.7324164209097846E-2</v>
      </c>
      <c r="AR50" s="2"/>
      <c r="AS50" s="2"/>
      <c r="AT50" s="82">
        <v>-4.7571127127442265E-3</v>
      </c>
      <c r="AU50" s="82">
        <v>-4.5991616435416263E-3</v>
      </c>
      <c r="AV50" s="82">
        <v>-4.992505789020346E-3</v>
      </c>
      <c r="AW50" s="2"/>
      <c r="AX50" s="2"/>
      <c r="AY50" s="83">
        <v>-3.9334414547871968E-4</v>
      </c>
      <c r="AZ50" s="84">
        <v>-8.5525183928047685E-2</v>
      </c>
      <c r="BA50" s="2"/>
      <c r="BB50" s="2"/>
      <c r="BC50" s="85">
        <v>-52.543337645536873</v>
      </c>
      <c r="BD50" s="85">
        <v>-49.697795071335925</v>
      </c>
      <c r="BE50" s="85">
        <v>-57.15089163237311</v>
      </c>
      <c r="BF50" s="2"/>
      <c r="BG50" s="2"/>
      <c r="BH50" s="86">
        <v>-7.4530965610371851</v>
      </c>
      <c r="BI50" s="87">
        <v>-0.14996835473966308</v>
      </c>
      <c r="BJ50" s="2"/>
      <c r="BK50" s="2"/>
    </row>
    <row r="51" spans="1:63" x14ac:dyDescent="0.3">
      <c r="A51" s="1"/>
      <c r="B51" s="2"/>
      <c r="C51" s="2"/>
      <c r="D51" s="2"/>
      <c r="E51" s="81" t="s">
        <v>45</v>
      </c>
      <c r="F51" s="81"/>
      <c r="G51" s="81"/>
      <c r="H51" s="81"/>
      <c r="I51" s="81"/>
      <c r="J51" s="10">
        <v>-6.2513199999999994E-3</v>
      </c>
      <c r="K51" s="10">
        <v>-6.1058900000000001E-3</v>
      </c>
      <c r="L51" s="10">
        <v>-7.9535000000000005E-3</v>
      </c>
      <c r="M51" s="10">
        <v>-1.4087829999999999E-2</v>
      </c>
      <c r="N51" s="10">
        <v>-1.380288E-2</v>
      </c>
      <c r="O51" s="10">
        <v>2.7980979999999999E-2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-5.3262701000000003E-2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2"/>
      <c r="AO51" s="2"/>
      <c r="AP51" s="80">
        <v>0</v>
      </c>
      <c r="AQ51" s="82">
        <v>0</v>
      </c>
      <c r="AR51" s="2"/>
      <c r="AS51" s="2"/>
      <c r="AT51" s="82">
        <v>0</v>
      </c>
      <c r="AU51" s="82">
        <v>0</v>
      </c>
      <c r="AV51" s="82">
        <v>0</v>
      </c>
      <c r="AW51" s="2"/>
      <c r="AX51" s="2"/>
      <c r="AY51" s="83">
        <v>0</v>
      </c>
      <c r="AZ51" s="84">
        <v>0</v>
      </c>
      <c r="BA51" s="2"/>
      <c r="BB51" s="2"/>
      <c r="BC51" s="85">
        <v>0</v>
      </c>
      <c r="BD51" s="85">
        <v>0</v>
      </c>
      <c r="BE51" s="85">
        <v>0</v>
      </c>
      <c r="BF51" s="2"/>
      <c r="BG51" s="2"/>
      <c r="BH51" s="86">
        <v>0</v>
      </c>
      <c r="BI51" s="87">
        <v>0</v>
      </c>
      <c r="BJ51" s="2"/>
      <c r="BK51" s="2"/>
    </row>
    <row r="52" spans="1:63" x14ac:dyDescent="0.3">
      <c r="A52" s="1"/>
      <c r="B52" s="2"/>
      <c r="C52" s="1"/>
      <c r="D52" s="1"/>
      <c r="E52" s="81" t="s">
        <v>46</v>
      </c>
      <c r="F52" s="81"/>
      <c r="G52" s="81"/>
      <c r="H52" s="81"/>
      <c r="I52" s="81"/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2"/>
      <c r="AO52" s="2"/>
      <c r="AP52" s="80">
        <v>0</v>
      </c>
      <c r="AQ52" s="82">
        <v>0</v>
      </c>
      <c r="AR52" s="2"/>
      <c r="AS52" s="2"/>
      <c r="AT52" s="82">
        <v>0</v>
      </c>
      <c r="AU52" s="82">
        <v>0</v>
      </c>
      <c r="AV52" s="82">
        <v>0</v>
      </c>
      <c r="AW52" s="2"/>
      <c r="AX52" s="2"/>
      <c r="AY52" s="83">
        <v>0</v>
      </c>
      <c r="AZ52" s="84">
        <v>0</v>
      </c>
      <c r="BA52" s="2"/>
      <c r="BB52" s="2"/>
      <c r="BC52" s="85">
        <v>0</v>
      </c>
      <c r="BD52" s="85">
        <v>0</v>
      </c>
      <c r="BE52" s="85">
        <v>0</v>
      </c>
      <c r="BF52" s="2"/>
      <c r="BG52" s="2"/>
      <c r="BH52" s="86">
        <v>0</v>
      </c>
      <c r="BI52" s="87">
        <v>0</v>
      </c>
      <c r="BJ52" s="2"/>
      <c r="BK52" s="2"/>
    </row>
    <row r="53" spans="1:63" x14ac:dyDescent="0.3">
      <c r="A53" s="1"/>
      <c r="B53" s="2"/>
      <c r="C53" s="1"/>
      <c r="D53" s="1"/>
      <c r="E53" s="88" t="s">
        <v>47</v>
      </c>
      <c r="F53" s="81"/>
      <c r="G53" s="81"/>
      <c r="H53" s="81"/>
      <c r="I53" s="81"/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2"/>
      <c r="AO53" s="2"/>
      <c r="AP53" s="80">
        <v>0</v>
      </c>
      <c r="AQ53" s="82">
        <v>0</v>
      </c>
      <c r="AR53" s="2"/>
      <c r="AS53" s="2"/>
      <c r="AT53" s="82">
        <v>0</v>
      </c>
      <c r="AU53" s="82">
        <v>0</v>
      </c>
      <c r="AV53" s="82">
        <v>0</v>
      </c>
      <c r="AW53" s="2"/>
      <c r="AX53" s="2"/>
      <c r="AY53" s="83">
        <v>0</v>
      </c>
      <c r="AZ53" s="84">
        <v>0</v>
      </c>
      <c r="BA53" s="2"/>
      <c r="BB53" s="2"/>
      <c r="BC53" s="85">
        <v>0</v>
      </c>
      <c r="BD53" s="85">
        <v>0</v>
      </c>
      <c r="BE53" s="85">
        <v>0</v>
      </c>
      <c r="BF53" s="2"/>
      <c r="BG53" s="2"/>
      <c r="BH53" s="86">
        <v>0</v>
      </c>
      <c r="BI53" s="87">
        <v>0</v>
      </c>
      <c r="BJ53" s="2"/>
      <c r="BK53" s="2"/>
    </row>
    <row r="54" spans="1:63" x14ac:dyDescent="0.3">
      <c r="A54" s="1"/>
      <c r="B54" s="2"/>
      <c r="C54" s="1"/>
      <c r="D54" s="1"/>
      <c r="E54" s="30" t="s">
        <v>48</v>
      </c>
      <c r="F54" s="1"/>
      <c r="G54" s="1"/>
      <c r="H54" s="1"/>
      <c r="I54" s="1"/>
      <c r="J54" s="10">
        <v>0</v>
      </c>
      <c r="K54" s="10">
        <v>0</v>
      </c>
      <c r="L54" s="10">
        <v>0</v>
      </c>
      <c r="M54" s="10">
        <v>-2.0100000000000001E-5</v>
      </c>
      <c r="N54" s="10">
        <v>-4.6789999999999998E-5</v>
      </c>
      <c r="O54" s="10">
        <v>-6.5230000000000011E-5</v>
      </c>
      <c r="P54" s="10">
        <v>-6.3899999999999995E-5</v>
      </c>
      <c r="Q54" s="10">
        <v>-3.3269000000000001E-4</v>
      </c>
      <c r="R54" s="10">
        <v>-4.6599E-4</v>
      </c>
      <c r="S54" s="10">
        <v>-8.5961000000000002E-4</v>
      </c>
      <c r="T54" s="10">
        <v>-1.0729000000000001E-3</v>
      </c>
      <c r="U54" s="10">
        <v>-3.9029999999999998E-3</v>
      </c>
      <c r="V54" s="10">
        <v>-1.0330000000000001E-3</v>
      </c>
      <c r="W54" s="10">
        <v>-1.464E-3</v>
      </c>
      <c r="X54" s="10">
        <v>-1.3619999999999999E-3</v>
      </c>
      <c r="Y54" s="10">
        <v>-1.7434900000000001E-3</v>
      </c>
      <c r="Z54" s="10">
        <v>-1.3408000000000001E-3</v>
      </c>
      <c r="AA54" s="10">
        <v>-6.3307000000000001E-4</v>
      </c>
      <c r="AB54" s="10">
        <v>-4.7770000000000001E-4</v>
      </c>
      <c r="AC54" s="10">
        <v>-5.2110199999999996E-4</v>
      </c>
      <c r="AD54" s="10">
        <v>-5.9869999999999997E-4</v>
      </c>
      <c r="AE54" s="10">
        <v>-5.8600000000000004E-4</v>
      </c>
      <c r="AF54" s="10">
        <v>0</v>
      </c>
      <c r="AG54" s="10">
        <v>-3.1100000000000002E-4</v>
      </c>
      <c r="AH54" s="10">
        <v>-3.19E-4</v>
      </c>
      <c r="AI54" s="10">
        <v>-3.2699999999999998E-4</v>
      </c>
      <c r="AJ54" s="10">
        <v>-3.8000000000000002E-4</v>
      </c>
      <c r="AK54" s="10">
        <v>-7.5299999999999998E-4</v>
      </c>
      <c r="AL54" s="10">
        <v>-1.225E-3</v>
      </c>
      <c r="AM54" s="10">
        <v>-2.5599999999999999E-4</v>
      </c>
      <c r="AN54" s="2"/>
      <c r="AO54" s="2"/>
      <c r="AP54" s="54">
        <v>9.6900000000000003E-4</v>
      </c>
      <c r="AQ54" s="55">
        <v>0.79102040816326535</v>
      </c>
      <c r="AR54" s="2"/>
      <c r="AS54" s="2"/>
      <c r="AT54" s="55">
        <v>-8.8194452252718202E-5</v>
      </c>
      <c r="AU54" s="55">
        <v>-1.470358591053186E-4</v>
      </c>
      <c r="AV54" s="55">
        <v>-3.067665511339098E-5</v>
      </c>
      <c r="AW54" s="2"/>
      <c r="AX54" s="2"/>
      <c r="AY54" s="56">
        <v>1.1635920399192761E-4</v>
      </c>
      <c r="AZ54" s="57">
        <v>0.79136616536910254</v>
      </c>
      <c r="BA54" s="2"/>
      <c r="BB54" s="2"/>
      <c r="BC54" s="27">
        <v>-0.97412677878395848</v>
      </c>
      <c r="BD54" s="27">
        <v>-1.588845654993515</v>
      </c>
      <c r="BE54" s="27">
        <v>-0.3511659807956104</v>
      </c>
      <c r="BF54" s="2"/>
      <c r="BG54" s="2"/>
      <c r="BH54" s="58">
        <v>1.2376796741979046</v>
      </c>
      <c r="BI54" s="59">
        <v>0.77898043167884434</v>
      </c>
      <c r="BJ54" s="2"/>
      <c r="BK54" s="2"/>
    </row>
    <row r="55" spans="1:63" x14ac:dyDescent="0.3">
      <c r="A55" s="1"/>
      <c r="B55" s="2"/>
      <c r="C55" s="1"/>
      <c r="D55" s="1"/>
      <c r="E55" s="30" t="s">
        <v>49</v>
      </c>
      <c r="F55" s="1"/>
      <c r="G55" s="1"/>
      <c r="H55" s="1"/>
      <c r="I55" s="1"/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2"/>
      <c r="AO55" s="2"/>
      <c r="AP55" s="54">
        <v>0</v>
      </c>
      <c r="AQ55" s="55">
        <v>0</v>
      </c>
      <c r="AR55" s="2"/>
      <c r="AS55" s="2"/>
      <c r="AT55" s="55">
        <v>0</v>
      </c>
      <c r="AU55" s="55">
        <v>0</v>
      </c>
      <c r="AV55" s="55">
        <v>0</v>
      </c>
      <c r="AW55" s="2"/>
      <c r="AX55" s="2"/>
      <c r="AY55" s="56">
        <v>0</v>
      </c>
      <c r="AZ55" s="57">
        <v>0</v>
      </c>
      <c r="BA55" s="2"/>
      <c r="BB55" s="2"/>
      <c r="BC55" s="27">
        <v>0</v>
      </c>
      <c r="BD55" s="27">
        <v>0</v>
      </c>
      <c r="BE55" s="27">
        <v>0</v>
      </c>
      <c r="BF55" s="2"/>
      <c r="BG55" s="2"/>
      <c r="BH55" s="58">
        <v>0</v>
      </c>
      <c r="BI55" s="59">
        <v>0</v>
      </c>
      <c r="BJ55" s="2"/>
      <c r="BK55" s="2"/>
    </row>
    <row r="56" spans="1:63" x14ac:dyDescent="0.3">
      <c r="A56" s="1"/>
      <c r="B56" s="2"/>
      <c r="C56" s="1"/>
      <c r="D56" s="1"/>
      <c r="E56" s="30" t="s">
        <v>50</v>
      </c>
      <c r="F56" s="60"/>
      <c r="G56" s="2"/>
      <c r="H56" s="2"/>
      <c r="I56" s="2"/>
      <c r="J56" s="10">
        <v>0</v>
      </c>
      <c r="K56" s="10">
        <v>0</v>
      </c>
      <c r="L56" s="10">
        <v>0</v>
      </c>
      <c r="M56" s="10">
        <v>-7.0627799999999994E-3</v>
      </c>
      <c r="N56" s="10">
        <v>-3.9755399999999996E-3</v>
      </c>
      <c r="O56" s="10">
        <v>-8.7084299999999996E-3</v>
      </c>
      <c r="P56" s="10">
        <v>-1.357039E-2</v>
      </c>
      <c r="Q56" s="10">
        <v>-1.057426E-2</v>
      </c>
      <c r="R56" s="10">
        <v>-2.1842800000000002E-3</v>
      </c>
      <c r="S56" s="10">
        <v>-8.9169599999999998E-3</v>
      </c>
      <c r="T56" s="10">
        <v>-7.7395299999999997E-3</v>
      </c>
      <c r="U56" s="10">
        <v>-5.2599999999999999E-3</v>
      </c>
      <c r="V56" s="10">
        <v>-1.1269E-2</v>
      </c>
      <c r="W56" s="10">
        <v>-8.1209999999999997E-3</v>
      </c>
      <c r="X56" s="10">
        <v>-9.8720000000000006E-3</v>
      </c>
      <c r="Y56" s="10">
        <v>-9.4384800000000008E-3</v>
      </c>
      <c r="Z56" s="10">
        <v>-5.8512E-3</v>
      </c>
      <c r="AA56" s="10">
        <v>-4.0499400000000001E-3</v>
      </c>
      <c r="AB56" s="10">
        <v>-5.5795000000000003E-3</v>
      </c>
      <c r="AC56" s="10">
        <v>-2.5457547000000001E-2</v>
      </c>
      <c r="AD56" s="10">
        <v>-2.3889299999999999E-2</v>
      </c>
      <c r="AE56" s="10">
        <v>-3.4518E-2</v>
      </c>
      <c r="AF56" s="10">
        <v>-2.2442199999999999E-2</v>
      </c>
      <c r="AG56" s="10">
        <v>-3.5638999999999997E-2</v>
      </c>
      <c r="AH56" s="10">
        <v>-2.9819999999999999E-2</v>
      </c>
      <c r="AI56" s="10">
        <v>-1.128E-2</v>
      </c>
      <c r="AJ56" s="10">
        <v>-4.3496E-2</v>
      </c>
      <c r="AK56" s="10">
        <v>-3.9863000000000003E-2</v>
      </c>
      <c r="AL56" s="10">
        <v>-3.7092E-2</v>
      </c>
      <c r="AM56" s="10">
        <v>-4.1406999999999999E-2</v>
      </c>
      <c r="AN56" s="2"/>
      <c r="AO56" s="2"/>
      <c r="AP56" s="54">
        <v>-4.3149999999999994E-3</v>
      </c>
      <c r="AQ56" s="55">
        <v>-0.11633236277364389</v>
      </c>
      <c r="AR56" s="2"/>
      <c r="AS56" s="2"/>
      <c r="AT56" s="55">
        <v>-4.6689182604915088E-3</v>
      </c>
      <c r="AU56" s="55">
        <v>-4.4521257844363088E-3</v>
      </c>
      <c r="AV56" s="55">
        <v>-4.961829133906955E-3</v>
      </c>
      <c r="AW56" s="2"/>
      <c r="AX56" s="2"/>
      <c r="AY56" s="56">
        <v>-5.0970334947064624E-4</v>
      </c>
      <c r="AZ56" s="57">
        <v>-0.11448538836266969</v>
      </c>
      <c r="BA56" s="2"/>
      <c r="BB56" s="2"/>
      <c r="BC56" s="27">
        <v>-51.569210866752911</v>
      </c>
      <c r="BD56" s="27">
        <v>-48.108949416342412</v>
      </c>
      <c r="BE56" s="27">
        <v>-56.799725651577504</v>
      </c>
      <c r="BF56" s="2"/>
      <c r="BG56" s="2"/>
      <c r="BH56" s="58">
        <v>-8.6907762352350915</v>
      </c>
      <c r="BI56" s="59">
        <v>-0.18064780754249585</v>
      </c>
      <c r="BJ56" s="2"/>
      <c r="BK56" s="2"/>
    </row>
    <row r="57" spans="1:63" x14ac:dyDescent="0.3">
      <c r="A57" s="1"/>
      <c r="B57" s="2"/>
      <c r="C57" s="1"/>
      <c r="D57" s="1"/>
      <c r="E57" s="30" t="s">
        <v>51</v>
      </c>
      <c r="F57" s="2"/>
      <c r="G57" s="2"/>
      <c r="H57" s="60"/>
      <c r="I57" s="60"/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2"/>
      <c r="AO57" s="2"/>
      <c r="AP57" s="54">
        <v>0</v>
      </c>
      <c r="AQ57" s="55">
        <v>0</v>
      </c>
      <c r="AR57" s="2"/>
      <c r="AS57" s="2"/>
      <c r="AT57" s="55">
        <v>0</v>
      </c>
      <c r="AU57" s="55">
        <v>0</v>
      </c>
      <c r="AV57" s="55">
        <v>0</v>
      </c>
      <c r="AW57" s="2"/>
      <c r="AX57" s="2"/>
      <c r="AY57" s="56">
        <v>0</v>
      </c>
      <c r="AZ57" s="57">
        <v>0</v>
      </c>
      <c r="BA57" s="2"/>
      <c r="BB57" s="2"/>
      <c r="BC57" s="27">
        <v>0</v>
      </c>
      <c r="BD57" s="27">
        <v>0</v>
      </c>
      <c r="BE57" s="27">
        <v>0</v>
      </c>
      <c r="BF57" s="2"/>
      <c r="BG57" s="2"/>
      <c r="BH57" s="58">
        <v>0</v>
      </c>
      <c r="BI57" s="59">
        <v>0</v>
      </c>
      <c r="BJ57" s="2"/>
      <c r="BK57" s="2"/>
    </row>
    <row r="58" spans="1:63" x14ac:dyDescent="0.3">
      <c r="A58" s="1"/>
      <c r="B58" s="2"/>
      <c r="C58" s="1"/>
      <c r="D58" s="1"/>
      <c r="E58" s="1" t="s">
        <v>52</v>
      </c>
      <c r="F58" s="30"/>
      <c r="G58" s="1"/>
      <c r="H58" s="1"/>
      <c r="I58" s="1"/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2"/>
      <c r="AO58" s="2"/>
      <c r="AP58" s="54">
        <v>0</v>
      </c>
      <c r="AQ58" s="55">
        <v>0</v>
      </c>
      <c r="AR58" s="2"/>
      <c r="AS58" s="2"/>
      <c r="AT58" s="55">
        <v>0</v>
      </c>
      <c r="AU58" s="55">
        <v>0</v>
      </c>
      <c r="AV58" s="55">
        <v>0</v>
      </c>
      <c r="AW58" s="2"/>
      <c r="AX58" s="2"/>
      <c r="AY58" s="56">
        <v>0</v>
      </c>
      <c r="AZ58" s="57">
        <v>0</v>
      </c>
      <c r="BA58" s="2"/>
      <c r="BB58" s="2"/>
      <c r="BC58" s="27">
        <v>0</v>
      </c>
      <c r="BD58" s="27">
        <v>0</v>
      </c>
      <c r="BE58" s="27">
        <v>0</v>
      </c>
      <c r="BF58" s="2"/>
      <c r="BG58" s="2"/>
      <c r="BH58" s="58">
        <v>0</v>
      </c>
      <c r="BI58" s="59">
        <v>0</v>
      </c>
      <c r="BJ58" s="2"/>
      <c r="BK58" s="2"/>
    </row>
    <row r="59" spans="1:63" x14ac:dyDescent="0.3">
      <c r="A59" s="120"/>
      <c r="B59" s="121"/>
      <c r="C59" s="1"/>
      <c r="D59" s="1"/>
      <c r="E59" s="88" t="s">
        <v>32</v>
      </c>
      <c r="F59" s="2"/>
      <c r="G59" s="2"/>
      <c r="H59" s="60"/>
      <c r="I59" s="60"/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2"/>
      <c r="AO59" s="2"/>
      <c r="AP59" s="54">
        <v>0</v>
      </c>
      <c r="AQ59" s="55">
        <v>0</v>
      </c>
      <c r="AR59" s="2"/>
      <c r="AS59" s="2"/>
      <c r="AT59" s="55">
        <v>0</v>
      </c>
      <c r="AU59" s="55">
        <v>0</v>
      </c>
      <c r="AV59" s="55">
        <v>0</v>
      </c>
      <c r="AW59" s="2"/>
      <c r="AX59" s="2"/>
      <c r="AY59" s="56">
        <v>0</v>
      </c>
      <c r="AZ59" s="57">
        <v>0</v>
      </c>
      <c r="BA59" s="2"/>
      <c r="BB59" s="2"/>
      <c r="BC59" s="27">
        <v>0</v>
      </c>
      <c r="BD59" s="27">
        <v>0</v>
      </c>
      <c r="BE59" s="27">
        <v>0</v>
      </c>
      <c r="BF59" s="2"/>
      <c r="BG59" s="2"/>
      <c r="BH59" s="58">
        <v>0</v>
      </c>
      <c r="BI59" s="59">
        <v>0</v>
      </c>
      <c r="BJ59" s="2"/>
      <c r="BK59" s="2"/>
    </row>
    <row r="60" spans="1:63" x14ac:dyDescent="0.3">
      <c r="A60" s="1"/>
      <c r="B60" s="2"/>
      <c r="C60" s="1"/>
      <c r="D60" s="1"/>
      <c r="E60" s="88" t="s">
        <v>33</v>
      </c>
      <c r="F60" s="2"/>
      <c r="G60" s="2"/>
      <c r="H60" s="60"/>
      <c r="I60" s="60"/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2"/>
      <c r="AO60" s="2"/>
      <c r="AP60" s="54">
        <v>0</v>
      </c>
      <c r="AQ60" s="55">
        <v>0</v>
      </c>
      <c r="AR60" s="2"/>
      <c r="AS60" s="2"/>
      <c r="AT60" s="55">
        <v>0</v>
      </c>
      <c r="AU60" s="55">
        <v>0</v>
      </c>
      <c r="AV60" s="55">
        <v>0</v>
      </c>
      <c r="AW60" s="2"/>
      <c r="AX60" s="2"/>
      <c r="AY60" s="56">
        <v>0</v>
      </c>
      <c r="AZ60" s="57">
        <v>0</v>
      </c>
      <c r="BA60" s="2"/>
      <c r="BB60" s="2"/>
      <c r="BC60" s="27">
        <v>0</v>
      </c>
      <c r="BD60" s="27">
        <v>0</v>
      </c>
      <c r="BE60" s="27">
        <v>0</v>
      </c>
      <c r="BF60" s="2"/>
      <c r="BG60" s="2"/>
      <c r="BH60" s="58">
        <v>0</v>
      </c>
      <c r="BI60" s="59">
        <v>0</v>
      </c>
      <c r="BJ60" s="2"/>
      <c r="BK60" s="2"/>
    </row>
    <row r="61" spans="1:63" x14ac:dyDescent="0.3">
      <c r="A61" s="1"/>
      <c r="B61" s="2"/>
      <c r="C61" s="1"/>
      <c r="D61" s="1"/>
      <c r="E61" s="88" t="s">
        <v>34</v>
      </c>
      <c r="F61" s="2"/>
      <c r="G61" s="2"/>
      <c r="H61" s="60"/>
      <c r="I61" s="60"/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2"/>
      <c r="AO61" s="2"/>
      <c r="AP61" s="54">
        <v>0</v>
      </c>
      <c r="AQ61" s="55">
        <v>0</v>
      </c>
      <c r="AR61" s="2"/>
      <c r="AS61" s="2"/>
      <c r="AT61" s="55">
        <v>0</v>
      </c>
      <c r="AU61" s="55">
        <v>0</v>
      </c>
      <c r="AV61" s="55">
        <v>0</v>
      </c>
      <c r="AW61" s="2"/>
      <c r="AX61" s="2"/>
      <c r="AY61" s="56">
        <v>0</v>
      </c>
      <c r="AZ61" s="57">
        <v>0</v>
      </c>
      <c r="BA61" s="2"/>
      <c r="BB61" s="2"/>
      <c r="BC61" s="27">
        <v>0</v>
      </c>
      <c r="BD61" s="27">
        <v>0</v>
      </c>
      <c r="BE61" s="27">
        <v>0</v>
      </c>
      <c r="BF61" s="2"/>
      <c r="BG61" s="2"/>
      <c r="BH61" s="58">
        <v>0</v>
      </c>
      <c r="BI61" s="59">
        <v>0</v>
      </c>
      <c r="BJ61" s="2"/>
      <c r="BK61" s="2"/>
    </row>
    <row r="62" spans="1:63" x14ac:dyDescent="0.3">
      <c r="A62" s="1"/>
      <c r="B62" s="2"/>
      <c r="C62" s="1"/>
      <c r="D62" s="1"/>
      <c r="E62" s="30" t="s">
        <v>53</v>
      </c>
      <c r="F62" s="1"/>
      <c r="G62" s="1"/>
      <c r="H62" s="1"/>
      <c r="I62" s="1"/>
      <c r="J62" s="10">
        <v>-3.6788599999999999E-3</v>
      </c>
      <c r="K62" s="10">
        <v>-9.4211000000000002E-4</v>
      </c>
      <c r="L62" s="10">
        <v>-1.4205699999999999E-3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-8.7290000000000006E-3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2"/>
      <c r="AO62" s="2"/>
      <c r="AP62" s="54">
        <v>0</v>
      </c>
      <c r="AQ62" s="55">
        <v>0</v>
      </c>
      <c r="AR62" s="2"/>
      <c r="AS62" s="2"/>
      <c r="AT62" s="55">
        <v>0</v>
      </c>
      <c r="AU62" s="55">
        <v>0</v>
      </c>
      <c r="AV62" s="55">
        <v>0</v>
      </c>
      <c r="AW62" s="2"/>
      <c r="AX62" s="2"/>
      <c r="AY62" s="56">
        <v>0</v>
      </c>
      <c r="AZ62" s="57">
        <v>0</v>
      </c>
      <c r="BA62" s="2"/>
      <c r="BB62" s="2"/>
      <c r="BC62" s="27">
        <v>0</v>
      </c>
      <c r="BD62" s="27">
        <v>0</v>
      </c>
      <c r="BE62" s="27">
        <v>0</v>
      </c>
      <c r="BF62" s="2"/>
      <c r="BG62" s="2"/>
      <c r="BH62" s="58">
        <v>0</v>
      </c>
      <c r="BI62" s="59">
        <v>0</v>
      </c>
      <c r="BJ62" s="2"/>
      <c r="BK62" s="2"/>
    </row>
    <row r="63" spans="1:63" x14ac:dyDescent="0.3">
      <c r="A63" s="1"/>
      <c r="B63" s="2"/>
      <c r="C63" s="62"/>
      <c r="D63" s="62" t="s">
        <v>54</v>
      </c>
      <c r="E63" s="62"/>
      <c r="F63" s="62"/>
      <c r="G63" s="62"/>
      <c r="H63" s="62"/>
      <c r="I63" s="62"/>
      <c r="J63" s="127">
        <v>4.096197E-2</v>
      </c>
      <c r="K63" s="127">
        <v>3.3182000000000003E-2</v>
      </c>
      <c r="L63" s="127">
        <v>5.4964929999999995E-2</v>
      </c>
      <c r="M63" s="127">
        <v>4.9400130000000014E-2</v>
      </c>
      <c r="N63" s="127">
        <v>3.7843230000000005E-2</v>
      </c>
      <c r="O63" s="127">
        <v>8.0415159999999999E-2</v>
      </c>
      <c r="P63" s="127">
        <v>7.3102849999999997E-2</v>
      </c>
      <c r="Q63" s="127">
        <v>8.1586909999999999E-2</v>
      </c>
      <c r="R63" s="127">
        <v>7.6306620000000006E-2</v>
      </c>
      <c r="S63" s="127">
        <v>8.6194699999999999E-2</v>
      </c>
      <c r="T63" s="127">
        <v>0.10734454</v>
      </c>
      <c r="U63" s="127">
        <v>0.1595</v>
      </c>
      <c r="V63" s="127">
        <v>0.18713299999999999</v>
      </c>
      <c r="W63" s="127">
        <v>0.138683</v>
      </c>
      <c r="X63" s="127">
        <v>0.20549300000000001</v>
      </c>
      <c r="Y63" s="127">
        <v>0.17368343999999999</v>
      </c>
      <c r="Z63" s="127">
        <v>0.18520089999999997</v>
      </c>
      <c r="AA63" s="127">
        <v>0.25451991000000002</v>
      </c>
      <c r="AB63" s="127">
        <v>0.28532790000000002</v>
      </c>
      <c r="AC63" s="127">
        <v>0.24247255000000001</v>
      </c>
      <c r="AD63" s="127">
        <v>0.23093150000000001</v>
      </c>
      <c r="AE63" s="127">
        <v>0.29984899999999992</v>
      </c>
      <c r="AF63" s="127">
        <v>0.33300689999999994</v>
      </c>
      <c r="AG63" s="127">
        <v>0.42289300000000002</v>
      </c>
      <c r="AH63" s="127">
        <v>0.43608199999999997</v>
      </c>
      <c r="AI63" s="127">
        <v>0.43292399999999998</v>
      </c>
      <c r="AJ63" s="127">
        <v>0.50838899999999998</v>
      </c>
      <c r="AK63" s="127">
        <v>0.50125900000000001</v>
      </c>
      <c r="AL63" s="127">
        <v>0.54083199999999998</v>
      </c>
      <c r="AM63" s="127">
        <v>0.53869500000000003</v>
      </c>
      <c r="AN63" s="2"/>
      <c r="AO63" s="2"/>
      <c r="AP63" s="73">
        <v>-2.1369999999999445E-3</v>
      </c>
      <c r="AQ63" s="74">
        <v>-3.951319448553238E-3</v>
      </c>
      <c r="AR63" s="2"/>
      <c r="AS63" s="2"/>
      <c r="AT63" s="74">
        <v>5.8709512538838347E-2</v>
      </c>
      <c r="AU63" s="74">
        <v>6.4915671633998098E-2</v>
      </c>
      <c r="AV63" s="74">
        <v>6.4552190337141241E-2</v>
      </c>
      <c r="AW63" s="2"/>
      <c r="AX63" s="2"/>
      <c r="AY63" s="75">
        <v>-3.6348129685685737E-4</v>
      </c>
      <c r="AZ63" s="76">
        <v>-5.5992842361118293E-3</v>
      </c>
      <c r="BA63" s="2"/>
      <c r="BB63" s="2"/>
      <c r="BC63" s="77">
        <v>648.4592496765847</v>
      </c>
      <c r="BD63" s="77">
        <v>701.46822308690014</v>
      </c>
      <c r="BE63" s="77">
        <v>738.95061728395069</v>
      </c>
      <c r="BF63" s="2"/>
      <c r="BG63" s="2"/>
      <c r="BH63" s="78">
        <v>37.482394197050553</v>
      </c>
      <c r="BI63" s="79">
        <v>5.3434201241653559E-2</v>
      </c>
      <c r="BJ63" s="2"/>
      <c r="BK63" s="2"/>
    </row>
    <row r="64" spans="1:63" x14ac:dyDescent="0.3">
      <c r="A64" s="1"/>
      <c r="B64" s="2"/>
      <c r="C64" s="62"/>
      <c r="D64" s="118" t="s">
        <v>55</v>
      </c>
      <c r="E64" s="62"/>
      <c r="F64" s="62"/>
      <c r="G64" s="62"/>
      <c r="H64" s="62"/>
      <c r="I64" s="62"/>
      <c r="J64" s="684">
        <v>0.80487796251484767</v>
      </c>
      <c r="K64" s="684">
        <v>0.82480735769326374</v>
      </c>
      <c r="L64" s="684">
        <v>0.8543019008688354</v>
      </c>
      <c r="M64" s="684">
        <v>0.70000768022599713</v>
      </c>
      <c r="N64" s="684">
        <v>0.67979684719025724</v>
      </c>
      <c r="O64" s="684">
        <v>1.3138048981960482</v>
      </c>
      <c r="P64" s="684">
        <v>0.84280908962412182</v>
      </c>
      <c r="Q64" s="684">
        <v>0.88207919963552173</v>
      </c>
      <c r="R64" s="684">
        <v>0.96643396162133544</v>
      </c>
      <c r="S64" s="684">
        <v>0.89813024251945406</v>
      </c>
      <c r="T64" s="684">
        <v>0.9241334377093342</v>
      </c>
      <c r="U64" s="684">
        <v>0.9456727320159134</v>
      </c>
      <c r="V64" s="684">
        <v>0.93831574197106826</v>
      </c>
      <c r="W64" s="684">
        <v>0.93535354897887601</v>
      </c>
      <c r="X64" s="684">
        <v>0.94816520322802422</v>
      </c>
      <c r="Y64" s="684">
        <v>0.93951291374627621</v>
      </c>
      <c r="Z64" s="684">
        <v>0.96261816314427406</v>
      </c>
      <c r="AA64" s="684">
        <v>0.98193303532228726</v>
      </c>
      <c r="AB64" s="684">
        <v>0.979212389377494</v>
      </c>
      <c r="AC64" s="684">
        <v>0.75369000220382154</v>
      </c>
      <c r="AD64" s="684">
        <v>0.90412634900624267</v>
      </c>
      <c r="AE64" s="684">
        <v>0.89519723662722817</v>
      </c>
      <c r="AF64" s="684">
        <v>0.93686240871055793</v>
      </c>
      <c r="AG64" s="684">
        <v>0.92165076071771834</v>
      </c>
      <c r="AH64" s="684">
        <v>0.91816401726497521</v>
      </c>
      <c r="AI64" s="684">
        <v>0.97388933505199871</v>
      </c>
      <c r="AJ64" s="684">
        <v>0.92055263324672032</v>
      </c>
      <c r="AK64" s="684">
        <v>0.92504544405997691</v>
      </c>
      <c r="AL64" s="684">
        <v>0.93383913293470244</v>
      </c>
      <c r="AM64" s="684">
        <v>0.9282115521798614</v>
      </c>
      <c r="AN64" s="2"/>
      <c r="AO64" s="2"/>
      <c r="AP64" s="73"/>
      <c r="AQ64" s="74"/>
      <c r="AR64" s="2"/>
      <c r="AS64" s="2"/>
      <c r="AT64" s="74"/>
      <c r="AU64" s="74"/>
      <c r="AV64" s="74"/>
      <c r="AW64" s="2"/>
      <c r="AX64" s="2"/>
      <c r="AY64" s="75"/>
      <c r="AZ64" s="76"/>
      <c r="BA64" s="2"/>
      <c r="BB64" s="2"/>
      <c r="BC64" s="77"/>
      <c r="BD64" s="77"/>
      <c r="BE64" s="77"/>
      <c r="BF64" s="2"/>
      <c r="BG64" s="2"/>
      <c r="BH64" s="78"/>
      <c r="BI64" s="79"/>
      <c r="BJ64" s="2"/>
      <c r="BK64" s="2"/>
    </row>
    <row r="65" spans="1:63" ht="4.05" customHeight="1" x14ac:dyDescent="0.3">
      <c r="A65" s="1"/>
      <c r="B65" s="2"/>
      <c r="C65" s="2"/>
      <c r="D65" s="1"/>
      <c r="E65" s="2"/>
      <c r="F65" s="2"/>
      <c r="G65" s="2"/>
      <c r="H65" s="2"/>
      <c r="I65" s="2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2"/>
      <c r="AO65" s="2"/>
      <c r="AP65" s="54"/>
      <c r="AQ65" s="48"/>
      <c r="AR65" s="2"/>
      <c r="AS65" s="2"/>
      <c r="AT65" s="48"/>
      <c r="AU65" s="48"/>
      <c r="AV65" s="48"/>
      <c r="AW65" s="2"/>
      <c r="AX65" s="2"/>
      <c r="AY65" s="56"/>
      <c r="AZ65" s="128"/>
      <c r="BA65" s="2"/>
      <c r="BB65" s="2"/>
      <c r="BC65" s="27"/>
      <c r="BD65" s="27"/>
      <c r="BE65" s="27"/>
      <c r="BF65" s="2"/>
      <c r="BG65" s="2"/>
      <c r="BH65" s="58"/>
      <c r="BI65" s="53"/>
      <c r="BJ65" s="2"/>
      <c r="BK65" s="2"/>
    </row>
    <row r="66" spans="1:63" x14ac:dyDescent="0.3">
      <c r="A66" s="1"/>
      <c r="B66" s="2"/>
      <c r="C66" s="122" t="s">
        <v>22</v>
      </c>
      <c r="D66" s="122" t="s">
        <v>56</v>
      </c>
      <c r="E66" s="122"/>
      <c r="F66" s="123"/>
      <c r="G66" s="122"/>
      <c r="H66" s="122"/>
      <c r="I66" s="122"/>
      <c r="J66" s="129">
        <v>3.7935630000000053E-2</v>
      </c>
      <c r="K66" s="129">
        <v>5.4994090000000016E-2</v>
      </c>
      <c r="L66" s="129">
        <v>0.18706336999999967</v>
      </c>
      <c r="M66" s="129">
        <v>0.12247554999999948</v>
      </c>
      <c r="N66" s="129">
        <v>0.20847827999999993</v>
      </c>
      <c r="O66" s="129">
        <v>0.22270992999999997</v>
      </c>
      <c r="P66" s="129">
        <v>0.2063774799999997</v>
      </c>
      <c r="Q66" s="129">
        <v>0.15391618999999979</v>
      </c>
      <c r="R66" s="129">
        <v>0.12869455000000002</v>
      </c>
      <c r="S66" s="129">
        <v>0.16884008000000003</v>
      </c>
      <c r="T66" s="129">
        <v>0.23227205000000017</v>
      </c>
      <c r="U66" s="129">
        <v>0.30058499999999999</v>
      </c>
      <c r="V66" s="129">
        <v>0.41596599999999972</v>
      </c>
      <c r="W66" s="129">
        <v>0.39263299999999979</v>
      </c>
      <c r="X66" s="129">
        <v>0.59403499999999976</v>
      </c>
      <c r="Y66" s="129">
        <v>0.58159115000000017</v>
      </c>
      <c r="Z66" s="129">
        <v>0.51180390000000053</v>
      </c>
      <c r="AA66" s="129">
        <v>0.67407449999999958</v>
      </c>
      <c r="AB66" s="129">
        <v>0.72282570000000046</v>
      </c>
      <c r="AC66" s="129">
        <v>0.67425952700000047</v>
      </c>
      <c r="AD66" s="129">
        <v>0.7609780000000016</v>
      </c>
      <c r="AE66" s="129">
        <v>0.75786000000000031</v>
      </c>
      <c r="AF66" s="129">
        <v>0.59147880000000108</v>
      </c>
      <c r="AG66" s="129">
        <v>0.77754799999999946</v>
      </c>
      <c r="AH66" s="129">
        <v>0.91752500000000026</v>
      </c>
      <c r="AI66" s="129">
        <v>0.86667299999999892</v>
      </c>
      <c r="AJ66" s="129">
        <v>1.1315319999999982</v>
      </c>
      <c r="AK66" s="129">
        <v>1.1388860000000012</v>
      </c>
      <c r="AL66" s="129">
        <v>1.1039640000000004</v>
      </c>
      <c r="AM66" s="129">
        <v>0.9893839999999996</v>
      </c>
      <c r="AN66" s="2"/>
      <c r="AO66" s="2"/>
      <c r="AP66" s="130">
        <v>-0.11458000000000079</v>
      </c>
      <c r="AQ66" s="131">
        <v>-0.10378961632806935</v>
      </c>
      <c r="AR66" s="2"/>
      <c r="AS66" s="2"/>
      <c r="AT66" s="131">
        <v>0.13339100524341213</v>
      </c>
      <c r="AU66" s="131">
        <v>0.13250799605007674</v>
      </c>
      <c r="AV66" s="131">
        <v>0.11855856149495005</v>
      </c>
      <c r="AW66" s="2"/>
      <c r="AX66" s="2"/>
      <c r="AY66" s="132">
        <v>-1.3949434555126691E-2</v>
      </c>
      <c r="AZ66" s="133">
        <v>-0.10527239842835592</v>
      </c>
      <c r="BA66" s="2"/>
      <c r="BB66" s="2"/>
      <c r="BC66" s="134">
        <v>1473.3324708926275</v>
      </c>
      <c r="BD66" s="134">
        <v>1431.8599221789889</v>
      </c>
      <c r="BE66" s="134">
        <v>1357.1796982167348</v>
      </c>
      <c r="BF66" s="2"/>
      <c r="BG66" s="2"/>
      <c r="BH66" s="135">
        <v>-74.680223962254104</v>
      </c>
      <c r="BI66" s="136">
        <v>-5.2156096281126822E-2</v>
      </c>
      <c r="BJ66" s="2"/>
      <c r="BK66" s="2"/>
    </row>
    <row r="67" spans="1:63" x14ac:dyDescent="0.3">
      <c r="A67" s="1"/>
      <c r="B67" s="2"/>
      <c r="C67" s="124"/>
      <c r="D67" s="125" t="s">
        <v>57</v>
      </c>
      <c r="E67" s="125"/>
      <c r="F67" s="126"/>
      <c r="G67" s="125"/>
      <c r="H67" s="125"/>
      <c r="I67" s="125"/>
      <c r="J67" s="685">
        <v>2.3574195027782446E-2</v>
      </c>
      <c r="K67" s="685">
        <v>3.7064619322368979E-2</v>
      </c>
      <c r="L67" s="685">
        <v>0.10028958484618095</v>
      </c>
      <c r="M67" s="685">
        <v>5.722846786288175E-2</v>
      </c>
      <c r="N67" s="685">
        <v>0.1033173073394464</v>
      </c>
      <c r="O67" s="685">
        <v>0.10337236491129309</v>
      </c>
      <c r="P67" s="685">
        <v>9.2218159299936556E-2</v>
      </c>
      <c r="Q67" s="685">
        <v>5.8988770321242313E-2</v>
      </c>
      <c r="R67" s="685">
        <v>6.0578691560081006E-2</v>
      </c>
      <c r="S67" s="685">
        <v>6.3779144215369038E-2</v>
      </c>
      <c r="T67" s="685">
        <v>7.9947722423007683E-2</v>
      </c>
      <c r="U67" s="685">
        <v>0.10325492529274197</v>
      </c>
      <c r="V67" s="685">
        <v>0.12253326416707826</v>
      </c>
      <c r="W67" s="685">
        <v>0.14327809963377014</v>
      </c>
      <c r="X67" s="685">
        <v>0.15727502392081003</v>
      </c>
      <c r="Y67" s="685">
        <v>0.15542632116387656</v>
      </c>
      <c r="Z67" s="685">
        <v>0.13493306271700559</v>
      </c>
      <c r="AA67" s="685">
        <v>0.14352481903722866</v>
      </c>
      <c r="AB67" s="685">
        <v>0.1319597652404596</v>
      </c>
      <c r="AC67" s="685">
        <v>0.13864033045650198</v>
      </c>
      <c r="AD67" s="685">
        <v>0.1287144255644864</v>
      </c>
      <c r="AE67" s="685">
        <v>0.11446872546038753</v>
      </c>
      <c r="AF67" s="685">
        <v>8.6292208085792521E-2</v>
      </c>
      <c r="AG67" s="685">
        <v>0.10714325084662051</v>
      </c>
      <c r="AH67" s="685">
        <v>0.12711142956216817</v>
      </c>
      <c r="AI67" s="685">
        <v>0.12515930617386595</v>
      </c>
      <c r="AJ67" s="685">
        <v>0.12751018362299413</v>
      </c>
      <c r="AK67" s="685">
        <v>0.13339100524341213</v>
      </c>
      <c r="AL67" s="685">
        <v>0.13250799605007674</v>
      </c>
      <c r="AM67" s="685">
        <v>0.11855856149495005</v>
      </c>
      <c r="AN67" s="2"/>
      <c r="AO67" s="2"/>
      <c r="AP67" s="137"/>
      <c r="AQ67" s="138"/>
      <c r="AR67" s="2"/>
      <c r="AS67" s="2"/>
      <c r="AT67" s="138"/>
      <c r="AU67" s="138"/>
      <c r="AV67" s="138"/>
      <c r="AW67" s="2"/>
      <c r="AX67" s="2"/>
      <c r="AY67" s="139"/>
      <c r="AZ67" s="140"/>
      <c r="BA67" s="2"/>
      <c r="BB67" s="2"/>
      <c r="BC67" s="141"/>
      <c r="BD67" s="141"/>
      <c r="BE67" s="141"/>
      <c r="BF67" s="2"/>
      <c r="BG67" s="2"/>
      <c r="BH67" s="142"/>
      <c r="BI67" s="143"/>
      <c r="BJ67" s="2"/>
      <c r="BK67" s="2"/>
    </row>
    <row r="68" spans="1:63" x14ac:dyDescent="0.3">
      <c r="A68" s="1"/>
      <c r="B68" s="2"/>
      <c r="C68" s="2" t="s">
        <v>38</v>
      </c>
      <c r="D68" s="2" t="s">
        <v>58</v>
      </c>
      <c r="E68" s="2"/>
      <c r="F68" s="2"/>
      <c r="G68" s="2"/>
      <c r="H68" s="2"/>
      <c r="I68" s="2"/>
      <c r="J68" s="10">
        <v>6.4622989999999991E-2</v>
      </c>
      <c r="K68" s="10">
        <v>7.2682109999999994E-2</v>
      </c>
      <c r="L68" s="10">
        <v>2.2577580000000003E-2</v>
      </c>
      <c r="M68" s="10">
        <v>-1.5970419999999999E-2</v>
      </c>
      <c r="N68" s="10">
        <v>-9.5182800000000005E-3</v>
      </c>
      <c r="O68" s="10">
        <v>3.0870580000000002E-2</v>
      </c>
      <c r="P68" s="10">
        <v>-4.5872879999999998E-2</v>
      </c>
      <c r="Q68" s="10">
        <v>3.3321169999999997E-2</v>
      </c>
      <c r="R68" s="10">
        <v>5.5683100000000008E-3</v>
      </c>
      <c r="S68" s="10">
        <v>3.053966E-2</v>
      </c>
      <c r="T68" s="10">
        <v>3.2597840000000003E-2</v>
      </c>
      <c r="U68" s="10">
        <v>7.9674999999999996E-2</v>
      </c>
      <c r="V68" s="10">
        <v>-3.8459E-2</v>
      </c>
      <c r="W68" s="10">
        <v>-2.395E-3</v>
      </c>
      <c r="X68" s="10">
        <v>2.1784000000000001E-2</v>
      </c>
      <c r="Y68" s="10">
        <v>-1.796333E-2</v>
      </c>
      <c r="Z68" s="10">
        <v>3.2405299999999998E-2</v>
      </c>
      <c r="AA68" s="10">
        <v>5.2319000000000003E-3</v>
      </c>
      <c r="AB68" s="10">
        <v>7.0207999999999998E-3</v>
      </c>
      <c r="AC68" s="10">
        <v>-1.7753432999999999E-2</v>
      </c>
      <c r="AD68" s="10">
        <v>-1.0215399999999999E-2</v>
      </c>
      <c r="AE68" s="10">
        <v>-2.9492000000000001E-2</v>
      </c>
      <c r="AF68" s="10">
        <v>-1.6869700000000001E-2</v>
      </c>
      <c r="AG68" s="10">
        <v>2.1339E-2</v>
      </c>
      <c r="AH68" s="10">
        <v>2.41E-2</v>
      </c>
      <c r="AI68" s="10">
        <v>-6.0821E-2</v>
      </c>
      <c r="AJ68" s="10">
        <v>1.5476999999999999E-2</v>
      </c>
      <c r="AK68" s="10">
        <v>-2.6580000000000002E-3</v>
      </c>
      <c r="AL68" s="10">
        <v>1.5351E-2</v>
      </c>
      <c r="AM68" s="10">
        <v>8.0280000000000004E-3</v>
      </c>
      <c r="AN68" s="2"/>
      <c r="AO68" s="2"/>
      <c r="AP68" s="54">
        <v>-7.3229999999999996E-3</v>
      </c>
      <c r="AQ68" s="55">
        <v>-0.47703732655853037</v>
      </c>
      <c r="AR68" s="2"/>
      <c r="AS68" s="2"/>
      <c r="AT68" s="55">
        <v>-3.1131587528250332E-4</v>
      </c>
      <c r="AU68" s="55">
        <v>1.8425693658169354E-3</v>
      </c>
      <c r="AV68" s="55">
        <v>9.6200073144649546E-4</v>
      </c>
      <c r="AW68" s="2"/>
      <c r="AX68" s="2"/>
      <c r="AY68" s="56">
        <v>-8.8056863437043994E-4</v>
      </c>
      <c r="AZ68" s="57">
        <v>-0.47790256948075571</v>
      </c>
      <c r="BA68" s="2"/>
      <c r="BB68" s="2"/>
      <c r="BC68" s="27">
        <v>-3.4385510996119018</v>
      </c>
      <c r="BD68" s="27">
        <v>19.910505836575876</v>
      </c>
      <c r="BE68" s="27">
        <v>11.012345679012347</v>
      </c>
      <c r="BF68" s="2"/>
      <c r="BG68" s="2"/>
      <c r="BH68" s="58">
        <v>-8.8981601575635292</v>
      </c>
      <c r="BI68" s="59">
        <v>-0.44690778981704649</v>
      </c>
      <c r="BJ68" s="2"/>
      <c r="BK68" s="2"/>
    </row>
    <row r="69" spans="1:63" x14ac:dyDescent="0.3">
      <c r="A69" s="1"/>
      <c r="B69" s="2"/>
      <c r="C69" s="122" t="s">
        <v>22</v>
      </c>
      <c r="D69" s="122" t="s">
        <v>59</v>
      </c>
      <c r="E69" s="122"/>
      <c r="F69" s="123"/>
      <c r="G69" s="122"/>
      <c r="H69" s="122"/>
      <c r="I69" s="122"/>
      <c r="J69" s="129">
        <v>0.10255862000000004</v>
      </c>
      <c r="K69" s="129">
        <v>0.12767620000000002</v>
      </c>
      <c r="L69" s="129">
        <v>0.20964094999999969</v>
      </c>
      <c r="M69" s="129">
        <v>0.10650512999999948</v>
      </c>
      <c r="N69" s="129">
        <v>0.19895999999999994</v>
      </c>
      <c r="O69" s="129">
        <v>0.25358050999999998</v>
      </c>
      <c r="P69" s="129">
        <v>0.16050459999999969</v>
      </c>
      <c r="Q69" s="129">
        <v>0.1872373599999998</v>
      </c>
      <c r="R69" s="129">
        <v>0.13426286000000001</v>
      </c>
      <c r="S69" s="129">
        <v>0.19937974000000003</v>
      </c>
      <c r="T69" s="129">
        <v>0.26486989000000016</v>
      </c>
      <c r="U69" s="129">
        <v>0.38025999999999999</v>
      </c>
      <c r="V69" s="129">
        <v>0.3775069999999997</v>
      </c>
      <c r="W69" s="129">
        <v>0.39023799999999981</v>
      </c>
      <c r="X69" s="129">
        <v>0.61581899999999978</v>
      </c>
      <c r="Y69" s="129">
        <v>0.56362782000000022</v>
      </c>
      <c r="Z69" s="129">
        <v>0.5442092000000005</v>
      </c>
      <c r="AA69" s="129">
        <v>0.67930639999999953</v>
      </c>
      <c r="AB69" s="129">
        <v>0.72984650000000051</v>
      </c>
      <c r="AC69" s="129">
        <v>0.65650609400000048</v>
      </c>
      <c r="AD69" s="129">
        <v>0.75076260000000161</v>
      </c>
      <c r="AE69" s="129">
        <v>0.72836800000000035</v>
      </c>
      <c r="AF69" s="129">
        <v>0.57460910000000109</v>
      </c>
      <c r="AG69" s="129">
        <v>0.79888699999999946</v>
      </c>
      <c r="AH69" s="129">
        <v>0.94162500000000027</v>
      </c>
      <c r="AI69" s="129">
        <v>0.8058519999999989</v>
      </c>
      <c r="AJ69" s="129">
        <v>1.1470089999999982</v>
      </c>
      <c r="AK69" s="129">
        <v>1.1362280000000011</v>
      </c>
      <c r="AL69" s="129">
        <v>1.1193150000000003</v>
      </c>
      <c r="AM69" s="129">
        <v>0.99741199999999963</v>
      </c>
      <c r="AN69" s="2"/>
      <c r="AO69" s="2"/>
      <c r="AP69" s="130">
        <v>-0.12190300000000065</v>
      </c>
      <c r="AQ69" s="131">
        <v>-0.1089085735472147</v>
      </c>
      <c r="AR69" s="2"/>
      <c r="AS69" s="2"/>
      <c r="AT69" s="131">
        <v>0.13307968936812961</v>
      </c>
      <c r="AU69" s="131">
        <v>0.13435056541589366</v>
      </c>
      <c r="AV69" s="131">
        <v>0.11952056222639655</v>
      </c>
      <c r="AW69" s="2"/>
      <c r="AX69" s="2"/>
      <c r="AY69" s="132">
        <v>-1.4830003189497107E-2</v>
      </c>
      <c r="AZ69" s="133">
        <v>-0.11038288632124148</v>
      </c>
      <c r="BA69" s="2"/>
      <c r="BB69" s="2"/>
      <c r="BC69" s="134">
        <v>1469.8939197930158</v>
      </c>
      <c r="BD69" s="134">
        <v>1451.7704280155647</v>
      </c>
      <c r="BE69" s="134">
        <v>1368.192043895747</v>
      </c>
      <c r="BF69" s="2"/>
      <c r="BG69" s="2"/>
      <c r="BH69" s="135">
        <v>-83.578384119817656</v>
      </c>
      <c r="BI69" s="136">
        <v>-5.7569972846231304E-2</v>
      </c>
      <c r="BJ69" s="2"/>
      <c r="BK69" s="2"/>
    </row>
    <row r="70" spans="1:63" x14ac:dyDescent="0.3">
      <c r="A70" s="1"/>
      <c r="B70" s="2"/>
      <c r="C70" s="124"/>
      <c r="D70" s="125" t="s">
        <v>60</v>
      </c>
      <c r="E70" s="125"/>
      <c r="F70" s="126"/>
      <c r="G70" s="125"/>
      <c r="H70" s="125"/>
      <c r="I70" s="125"/>
      <c r="J70" s="685">
        <v>6.3732615213197383E-2</v>
      </c>
      <c r="K70" s="685">
        <v>8.6050514692154106E-2</v>
      </c>
      <c r="L70" s="685">
        <v>0.11239401835997599</v>
      </c>
      <c r="M70" s="685">
        <v>4.9766058690383828E-2</v>
      </c>
      <c r="N70" s="685">
        <v>9.860025451215472E-2</v>
      </c>
      <c r="O70" s="685">
        <v>0.11770115959405945</v>
      </c>
      <c r="P70" s="685">
        <v>7.1720222434989461E-2</v>
      </c>
      <c r="Q70" s="685">
        <v>7.1759193263527157E-2</v>
      </c>
      <c r="R70" s="685">
        <v>6.319978883266103E-2</v>
      </c>
      <c r="S70" s="685">
        <v>7.5315465327206566E-2</v>
      </c>
      <c r="T70" s="685">
        <v>9.1167854435919321E-2</v>
      </c>
      <c r="U70" s="685">
        <v>0.13062434217215782</v>
      </c>
      <c r="V70" s="685">
        <v>0.1112041968716703</v>
      </c>
      <c r="W70" s="685">
        <v>0.14240412559536053</v>
      </c>
      <c r="X70" s="685">
        <v>0.16304249405487775</v>
      </c>
      <c r="Y70" s="685">
        <v>0.15062574210115751</v>
      </c>
      <c r="Z70" s="685">
        <v>0.14347646454974539</v>
      </c>
      <c r="AA70" s="685">
        <v>0.14463880198825391</v>
      </c>
      <c r="AB70" s="685">
        <v>0.13324148934047464</v>
      </c>
      <c r="AC70" s="685">
        <v>0.13498989361535171</v>
      </c>
      <c r="AD70" s="685">
        <v>0.12698655781678353</v>
      </c>
      <c r="AE70" s="685">
        <v>0.11001419342112205</v>
      </c>
      <c r="AF70" s="685">
        <v>8.3831048594116928E-2</v>
      </c>
      <c r="AG70" s="685">
        <v>0.11008368645936215</v>
      </c>
      <c r="AH70" s="685">
        <v>0.13045017831827643</v>
      </c>
      <c r="AI70" s="685">
        <v>0.11637593094376103</v>
      </c>
      <c r="AJ70" s="685">
        <v>0.12925425724347775</v>
      </c>
      <c r="AK70" s="685">
        <v>0.13307968936812961</v>
      </c>
      <c r="AL70" s="685">
        <v>0.13435056541589366</v>
      </c>
      <c r="AM70" s="685">
        <v>0.11952056222639655</v>
      </c>
      <c r="AN70" s="2"/>
      <c r="AO70" s="2"/>
      <c r="AP70" s="137"/>
      <c r="AQ70" s="138"/>
      <c r="AR70" s="2"/>
      <c r="AS70" s="2"/>
      <c r="AT70" s="138"/>
      <c r="AU70" s="138"/>
      <c r="AV70" s="138"/>
      <c r="AW70" s="2"/>
      <c r="AX70" s="2"/>
      <c r="AY70" s="139"/>
      <c r="AZ70" s="140"/>
      <c r="BA70" s="2"/>
      <c r="BB70" s="2"/>
      <c r="BC70" s="141"/>
      <c r="BD70" s="141"/>
      <c r="BE70" s="141"/>
      <c r="BF70" s="2"/>
      <c r="BG70" s="2"/>
      <c r="BH70" s="142"/>
      <c r="BI70" s="143"/>
      <c r="BJ70" s="2"/>
      <c r="BK70" s="2"/>
    </row>
    <row r="71" spans="1:63" x14ac:dyDescent="0.3">
      <c r="A71" s="1"/>
      <c r="B71" s="2"/>
      <c r="C71" s="2" t="s">
        <v>38</v>
      </c>
      <c r="D71" s="2" t="s">
        <v>61</v>
      </c>
      <c r="E71" s="2"/>
      <c r="F71" s="2"/>
      <c r="G71" s="2"/>
      <c r="H71" s="2"/>
      <c r="I71" s="2"/>
      <c r="J71" s="10">
        <v>-9.7713699999999997E-3</v>
      </c>
      <c r="K71" s="10">
        <v>-1.3291999999999998E-2</v>
      </c>
      <c r="L71" s="10">
        <v>-1.2743330000000001E-2</v>
      </c>
      <c r="M71" s="10">
        <v>-1.7565070000000002E-2</v>
      </c>
      <c r="N71" s="10">
        <v>-1.7783840000000002E-2</v>
      </c>
      <c r="O71" s="10">
        <v>-1.886589E-2</v>
      </c>
      <c r="P71" s="10">
        <v>-1.016922E-2</v>
      </c>
      <c r="Q71" s="10">
        <v>-1.469053E-2</v>
      </c>
      <c r="R71" s="10">
        <v>-1.419804E-2</v>
      </c>
      <c r="S71" s="10">
        <v>-1.4632280000000001E-2</v>
      </c>
      <c r="T71" s="10">
        <v>-1.2946879999999999E-2</v>
      </c>
      <c r="U71" s="10">
        <v>-1.3302E-2</v>
      </c>
      <c r="V71" s="10">
        <v>-1.6282000000000001E-2</v>
      </c>
      <c r="W71" s="10">
        <v>-1.6912E-2</v>
      </c>
      <c r="X71" s="10">
        <v>-2.1055000000000001E-2</v>
      </c>
      <c r="Y71" s="10">
        <v>-2.3508690000000002E-2</v>
      </c>
      <c r="Z71" s="10">
        <v>-3.2080400000000002E-2</v>
      </c>
      <c r="AA71" s="10">
        <v>-3.8556129999999994E-2</v>
      </c>
      <c r="AB71" s="10">
        <v>-3.3207399999999998E-2</v>
      </c>
      <c r="AC71" s="10">
        <v>-3.2070420999999995E-2</v>
      </c>
      <c r="AD71" s="10">
        <v>-3.2305899999999999E-2</v>
      </c>
      <c r="AE71" s="10">
        <v>-3.2718000000000004E-2</v>
      </c>
      <c r="AF71" s="10">
        <v>-2.81392E-2</v>
      </c>
      <c r="AG71" s="10">
        <v>-3.1418000000000001E-2</v>
      </c>
      <c r="AH71" s="10">
        <v>-3.0932000000000001E-2</v>
      </c>
      <c r="AI71" s="10">
        <v>-3.3452999999999997E-2</v>
      </c>
      <c r="AJ71" s="10">
        <v>-3.3027999999999995E-2</v>
      </c>
      <c r="AK71" s="10">
        <v>-5.0868000000000003E-2</v>
      </c>
      <c r="AL71" s="10">
        <v>-4.7728E-2</v>
      </c>
      <c r="AM71" s="10">
        <v>-4.8990999999999993E-2</v>
      </c>
      <c r="AN71" s="2"/>
      <c r="AO71" s="2"/>
      <c r="AP71" s="54">
        <v>-1.2629999999999933E-3</v>
      </c>
      <c r="AQ71" s="55">
        <v>-2.6462453905464159E-2</v>
      </c>
      <c r="AR71" s="2"/>
      <c r="AS71" s="2"/>
      <c r="AT71" s="55">
        <v>-5.9578690533748611E-3</v>
      </c>
      <c r="AU71" s="55">
        <v>-5.728757129288691E-3</v>
      </c>
      <c r="AV71" s="55">
        <v>-5.8706250416411618E-3</v>
      </c>
      <c r="AW71" s="2"/>
      <c r="AX71" s="2"/>
      <c r="AY71" s="56">
        <v>-1.4186791235247086E-4</v>
      </c>
      <c r="AZ71" s="57">
        <v>-2.47641694613236E-2</v>
      </c>
      <c r="BA71" s="2"/>
      <c r="BB71" s="2"/>
      <c r="BC71" s="27">
        <v>-65.805950840879689</v>
      </c>
      <c r="BD71" s="27">
        <v>-61.904020752269787</v>
      </c>
      <c r="BE71" s="27">
        <v>-67.203017832647461</v>
      </c>
      <c r="BF71" s="2"/>
      <c r="BG71" s="2"/>
      <c r="BH71" s="58">
        <v>-5.2989970803776743</v>
      </c>
      <c r="BI71" s="59">
        <v>-8.5600208451457979E-2</v>
      </c>
      <c r="BJ71" s="2"/>
      <c r="BK71" s="2"/>
    </row>
    <row r="72" spans="1:63" x14ac:dyDescent="0.3">
      <c r="A72" s="1"/>
      <c r="B72" s="2"/>
      <c r="C72" s="2" t="s">
        <v>38</v>
      </c>
      <c r="D72" s="2" t="s">
        <v>62</v>
      </c>
      <c r="E72" s="2"/>
      <c r="F72" s="2"/>
      <c r="G72" s="2"/>
      <c r="H72" s="2"/>
      <c r="I72" s="2"/>
      <c r="J72" s="10">
        <v>-8.6279700000000004E-3</v>
      </c>
      <c r="K72" s="10">
        <v>-5.5905500000000006E-3</v>
      </c>
      <c r="L72" s="10">
        <v>-8.9459800000000009E-3</v>
      </c>
      <c r="M72" s="10">
        <v>-1.0428400000000001E-2</v>
      </c>
      <c r="N72" s="10">
        <v>-1.0543549999999999E-2</v>
      </c>
      <c r="O72" s="10">
        <v>-1.1579019999999999E-2</v>
      </c>
      <c r="P72" s="10">
        <v>-1.250093E-2</v>
      </c>
      <c r="Q72" s="10">
        <v>-1.3268E-2</v>
      </c>
      <c r="R72" s="10">
        <v>-1.3976209999999999E-2</v>
      </c>
      <c r="S72" s="10">
        <v>-1.502704E-2</v>
      </c>
      <c r="T72" s="10">
        <v>-1.2511270000000001E-2</v>
      </c>
      <c r="U72" s="10">
        <v>-3.3281000000000005E-2</v>
      </c>
      <c r="V72" s="10">
        <v>-2.7160999999999998E-2</v>
      </c>
      <c r="W72" s="10">
        <v>-2.1669000000000001E-2</v>
      </c>
      <c r="X72" s="10">
        <v>-4.156E-2</v>
      </c>
      <c r="Y72" s="10">
        <v>-5.1448199999999999E-2</v>
      </c>
      <c r="Z72" s="10">
        <v>-2.4167299999999996E-2</v>
      </c>
      <c r="AA72" s="10">
        <v>-2.3061959999999999E-2</v>
      </c>
      <c r="AB72" s="10">
        <v>-2.2350799999999997E-2</v>
      </c>
      <c r="AC72" s="10">
        <v>-2.8239110999999997E-2</v>
      </c>
      <c r="AD72" s="10">
        <v>-3.1490500000000005E-2</v>
      </c>
      <c r="AE72" s="10">
        <v>-4.3937999999999998E-2</v>
      </c>
      <c r="AF72" s="10">
        <v>-4.1270399999999999E-2</v>
      </c>
      <c r="AG72" s="10">
        <v>-6.1411000000000007E-2</v>
      </c>
      <c r="AH72" s="10">
        <v>-4.3828000000000006E-2</v>
      </c>
      <c r="AI72" s="10">
        <v>-5.4072999999999996E-2</v>
      </c>
      <c r="AJ72" s="10">
        <v>-1.159E-2</v>
      </c>
      <c r="AK72" s="10">
        <v>-1.9626000000000005E-2</v>
      </c>
      <c r="AL72" s="10">
        <v>-2.7217000000000002E-2</v>
      </c>
      <c r="AM72" s="10">
        <v>-2.5351999999999996E-2</v>
      </c>
      <c r="AN72" s="2"/>
      <c r="AO72" s="2"/>
      <c r="AP72" s="54">
        <v>1.8650000000000055E-3</v>
      </c>
      <c r="AQ72" s="55">
        <v>6.8523349377227663E-2</v>
      </c>
      <c r="AR72" s="2"/>
      <c r="AS72" s="2"/>
      <c r="AT72" s="55">
        <v>-2.298677715686385E-3</v>
      </c>
      <c r="AU72" s="55">
        <v>-3.2668367161383322E-3</v>
      </c>
      <c r="AV72" s="55">
        <v>-3.0379475016980005E-3</v>
      </c>
      <c r="AW72" s="2"/>
      <c r="AX72" s="2"/>
      <c r="AY72" s="56">
        <v>2.2888921444033173E-4</v>
      </c>
      <c r="AZ72" s="57">
        <v>7.0064479595692022E-2</v>
      </c>
      <c r="BA72" s="2"/>
      <c r="BB72" s="2"/>
      <c r="BC72" s="27">
        <v>-25.389391979301429</v>
      </c>
      <c r="BD72" s="27">
        <v>-35.300907911802859</v>
      </c>
      <c r="BE72" s="27">
        <v>-34.776406035665289</v>
      </c>
      <c r="BF72" s="2"/>
      <c r="BG72" s="2"/>
      <c r="BH72" s="58">
        <v>0.52450187613757038</v>
      </c>
      <c r="BI72" s="59">
        <v>1.4858027942170948E-2</v>
      </c>
      <c r="BJ72" s="2"/>
      <c r="BK72" s="2"/>
    </row>
    <row r="73" spans="1:63" x14ac:dyDescent="0.3">
      <c r="A73" s="1"/>
      <c r="B73" s="2"/>
      <c r="C73" s="2" t="s">
        <v>38</v>
      </c>
      <c r="D73" s="2" t="s">
        <v>63</v>
      </c>
      <c r="E73" s="2"/>
      <c r="F73" s="2"/>
      <c r="G73" s="2"/>
      <c r="H73" s="2"/>
      <c r="I73" s="2"/>
      <c r="J73" s="10">
        <v>-2.7409999999999999E-3</v>
      </c>
      <c r="K73" s="10">
        <v>-2.5872500000000001E-3</v>
      </c>
      <c r="L73" s="10">
        <v>-2.2303800000000001E-3</v>
      </c>
      <c r="M73" s="10">
        <v>-3.2808899999999998E-3</v>
      </c>
      <c r="N73" s="10">
        <v>-5.3265600000000001E-3</v>
      </c>
      <c r="O73" s="10">
        <v>-6.7513999999999994E-3</v>
      </c>
      <c r="P73" s="10">
        <v>-6.6887600000000002E-3</v>
      </c>
      <c r="Q73" s="10">
        <v>-3.0824400000000001E-3</v>
      </c>
      <c r="R73" s="10">
        <v>-1.6180400000000001E-3</v>
      </c>
      <c r="S73" s="10">
        <v>-1.9781300000000003E-3</v>
      </c>
      <c r="T73" s="10">
        <v>-2.9265599999999999E-3</v>
      </c>
      <c r="U73" s="10">
        <v>-2.9740000000000001E-3</v>
      </c>
      <c r="V73" s="10">
        <v>-2.8770000000000002E-3</v>
      </c>
      <c r="W73" s="10">
        <v>-3.5590000000000001E-3</v>
      </c>
      <c r="X73" s="10">
        <v>-3.1640000000000001E-3</v>
      </c>
      <c r="Y73" s="10">
        <v>-3.34046E-3</v>
      </c>
      <c r="Z73" s="10">
        <v>-5.4276999999999997E-3</v>
      </c>
      <c r="AA73" s="10">
        <v>-3.6115000000000001E-3</v>
      </c>
      <c r="AB73" s="10">
        <v>-4.5884999999999997E-3</v>
      </c>
      <c r="AC73" s="10">
        <v>-5.5217340000000004E-3</v>
      </c>
      <c r="AD73" s="10">
        <v>-5.6346E-3</v>
      </c>
      <c r="AE73" s="10">
        <v>-4.9579999999999997E-3</v>
      </c>
      <c r="AF73" s="10">
        <v>-4.0207999999999997E-3</v>
      </c>
      <c r="AG73" s="10">
        <v>-6.2750000000000002E-3</v>
      </c>
      <c r="AH73" s="10">
        <v>-1.0224E-2</v>
      </c>
      <c r="AI73" s="10">
        <v>-4.339E-3</v>
      </c>
      <c r="AJ73" s="10">
        <v>-6.6049999999999998E-3</v>
      </c>
      <c r="AK73" s="10">
        <v>-3.522E-3</v>
      </c>
      <c r="AL73" s="10">
        <v>-3.3270000000000001E-3</v>
      </c>
      <c r="AM73" s="10">
        <v>-7.4929999999999997E-3</v>
      </c>
      <c r="AN73" s="2"/>
      <c r="AO73" s="2"/>
      <c r="AP73" s="54">
        <v>-4.1659999999999996E-3</v>
      </c>
      <c r="AQ73" s="55">
        <v>-1.2521791403666966</v>
      </c>
      <c r="AR73" s="2"/>
      <c r="AS73" s="2"/>
      <c r="AT73" s="55">
        <v>-4.1251110336530347E-4</v>
      </c>
      <c r="AU73" s="55">
        <v>-3.9933739040277146E-4</v>
      </c>
      <c r="AV73" s="55">
        <v>-8.9789131548686965E-4</v>
      </c>
      <c r="AW73" s="2"/>
      <c r="AX73" s="2"/>
      <c r="AY73" s="56">
        <v>-4.9855392508409819E-4</v>
      </c>
      <c r="AZ73" s="57">
        <v>-1.2484529049014343</v>
      </c>
      <c r="BA73" s="2"/>
      <c r="BB73" s="2"/>
      <c r="BC73" s="27">
        <v>-4.5562742561448895</v>
      </c>
      <c r="BD73" s="27">
        <v>-4.3151750972762644</v>
      </c>
      <c r="BE73" s="27">
        <v>-10.27846364883402</v>
      </c>
      <c r="BF73" s="2"/>
      <c r="BG73" s="2"/>
      <c r="BH73" s="58">
        <v>-5.9632885515577554</v>
      </c>
      <c r="BI73" s="59">
        <v>-1.381934317177947</v>
      </c>
      <c r="BJ73" s="2"/>
      <c r="BK73" s="2"/>
    </row>
    <row r="74" spans="1:63" x14ac:dyDescent="0.3">
      <c r="A74" s="1"/>
      <c r="B74" s="2"/>
      <c r="C74" s="2" t="s">
        <v>38</v>
      </c>
      <c r="D74" s="2" t="s">
        <v>64</v>
      </c>
      <c r="E74" s="2"/>
      <c r="F74" s="2"/>
      <c r="G74" s="2"/>
      <c r="H74" s="2"/>
      <c r="I74" s="2"/>
      <c r="J74" s="10">
        <v>-0.10998150000000001</v>
      </c>
      <c r="K74" s="10">
        <v>-8.8881470000000004E-2</v>
      </c>
      <c r="L74" s="10">
        <v>-8.7623090000000001E-2</v>
      </c>
      <c r="M74" s="10">
        <v>-8.8977700000000007E-2</v>
      </c>
      <c r="N74" s="10">
        <v>-9.361317999999999E-2</v>
      </c>
      <c r="O74" s="10">
        <v>-9.3578319999999993E-2</v>
      </c>
      <c r="P74" s="10">
        <v>-9.5660709999999996E-2</v>
      </c>
      <c r="Q74" s="10">
        <v>-9.1800299999999974E-2</v>
      </c>
      <c r="R74" s="10">
        <v>-9.2439489999999999E-2</v>
      </c>
      <c r="S74" s="10">
        <v>-9.2396020000000009E-2</v>
      </c>
      <c r="T74" s="10">
        <v>-0.11226415999999999</v>
      </c>
      <c r="U74" s="10">
        <v>-0.11002499999999998</v>
      </c>
      <c r="V74" s="10">
        <v>-0.12127700000000001</v>
      </c>
      <c r="W74" s="10">
        <v>-0.10799</v>
      </c>
      <c r="X74" s="10">
        <v>-0.101703</v>
      </c>
      <c r="Y74" s="10">
        <v>-0.14020056</v>
      </c>
      <c r="Z74" s="10">
        <v>-0.12694169999999999</v>
      </c>
      <c r="AA74" s="10">
        <v>-0.12537972</v>
      </c>
      <c r="AB74" s="10">
        <v>-0.17191840000000003</v>
      </c>
      <c r="AC74" s="10">
        <v>-0.13696878800000001</v>
      </c>
      <c r="AD74" s="10">
        <v>-0.13530189999999997</v>
      </c>
      <c r="AE74" s="10">
        <v>-0.138353</v>
      </c>
      <c r="AF74" s="10">
        <v>-0.1217603</v>
      </c>
      <c r="AG74" s="10">
        <v>-0.167015</v>
      </c>
      <c r="AH74" s="10">
        <v>-0.177428</v>
      </c>
      <c r="AI74" s="10">
        <v>-0.103545</v>
      </c>
      <c r="AJ74" s="10">
        <v>-0.12779700000000002</v>
      </c>
      <c r="AK74" s="10">
        <v>-0.11382</v>
      </c>
      <c r="AL74" s="10">
        <v>-0.148869</v>
      </c>
      <c r="AM74" s="10">
        <v>-0.13270999999999999</v>
      </c>
      <c r="AN74" s="2"/>
      <c r="AO74" s="2"/>
      <c r="AP74" s="54">
        <v>1.6159000000000007E-2</v>
      </c>
      <c r="AQ74" s="55">
        <v>0.10854509669575269</v>
      </c>
      <c r="AR74" s="2"/>
      <c r="AS74" s="2"/>
      <c r="AT74" s="55">
        <v>-1.3331065810629997E-2</v>
      </c>
      <c r="AU74" s="55">
        <v>-1.7868637803387492E-2</v>
      </c>
      <c r="AV74" s="55">
        <v>-1.590273007850827E-2</v>
      </c>
      <c r="AW74" s="2"/>
      <c r="AX74" s="2"/>
      <c r="AY74" s="56">
        <v>1.965907724879222E-3</v>
      </c>
      <c r="AZ74" s="57">
        <v>0.11002001084304984</v>
      </c>
      <c r="BA74" s="2"/>
      <c r="BB74" s="2"/>
      <c r="BC74" s="27">
        <v>-147.2445019404916</v>
      </c>
      <c r="BD74" s="27">
        <v>-193.08560311284046</v>
      </c>
      <c r="BE74" s="27">
        <v>-182.04389574759944</v>
      </c>
      <c r="BF74" s="2"/>
      <c r="BG74" s="2"/>
      <c r="BH74" s="58">
        <v>11.041707365241024</v>
      </c>
      <c r="BI74" s="59">
        <v>5.7185554941598514E-2</v>
      </c>
      <c r="BJ74" s="2"/>
      <c r="BK74" s="2"/>
    </row>
    <row r="75" spans="1:63" x14ac:dyDescent="0.3">
      <c r="A75" s="1"/>
      <c r="B75" s="2"/>
      <c r="C75" s="2" t="s">
        <v>38</v>
      </c>
      <c r="D75" s="2" t="s">
        <v>65</v>
      </c>
      <c r="E75" s="2"/>
      <c r="F75" s="2"/>
      <c r="G75" s="2"/>
      <c r="H75" s="2"/>
      <c r="I75" s="2"/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-1.7220499999999999E-3</v>
      </c>
      <c r="P75" s="10">
        <v>-1.69049E-3</v>
      </c>
      <c r="Q75" s="10">
        <v>-1.6086199999999998E-3</v>
      </c>
      <c r="R75" s="10">
        <v>-1.5662E-3</v>
      </c>
      <c r="S75" s="10">
        <v>-1.5590699999999999E-3</v>
      </c>
      <c r="T75" s="10">
        <v>-1.5613900000000002E-3</v>
      </c>
      <c r="U75" s="10">
        <v>-1.652E-3</v>
      </c>
      <c r="V75" s="10">
        <v>-1.5200000000000001E-3</v>
      </c>
      <c r="W75" s="10">
        <v>-1.431E-3</v>
      </c>
      <c r="X75" s="10">
        <v>-3.114E-3</v>
      </c>
      <c r="Y75" s="10">
        <v>-4.0841899999999997E-3</v>
      </c>
      <c r="Z75" s="10">
        <v>-3.4402999999999999E-3</v>
      </c>
      <c r="AA75" s="10">
        <v>-1.3627719999999999E-2</v>
      </c>
      <c r="AB75" s="10">
        <v>-1.7180500000000001E-2</v>
      </c>
      <c r="AC75" s="10">
        <v>-1.4932630000000002E-2</v>
      </c>
      <c r="AD75" s="10">
        <v>-1.5986899999999998E-2</v>
      </c>
      <c r="AE75" s="10">
        <v>-1.7011999999999999E-2</v>
      </c>
      <c r="AF75" s="10">
        <v>-1.6866399999999997E-2</v>
      </c>
      <c r="AG75" s="10">
        <v>-2.2738000000000001E-2</v>
      </c>
      <c r="AH75" s="10">
        <v>-1.4580000000000001E-2</v>
      </c>
      <c r="AI75" s="10">
        <v>-1.5493E-2</v>
      </c>
      <c r="AJ75" s="10">
        <v>-2.7566E-2</v>
      </c>
      <c r="AK75" s="10">
        <v>-2.2764999999999997E-2</v>
      </c>
      <c r="AL75" s="10">
        <v>-2.2688000000000003E-2</v>
      </c>
      <c r="AM75" s="10">
        <v>-2.3806000000000001E-2</v>
      </c>
      <c r="AN75" s="2"/>
      <c r="AO75" s="2"/>
      <c r="AP75" s="54">
        <v>-1.1179999999999975E-3</v>
      </c>
      <c r="AQ75" s="55">
        <v>-4.9277150916784085E-2</v>
      </c>
      <c r="AR75" s="2"/>
      <c r="AS75" s="2"/>
      <c r="AT75" s="55">
        <v>-2.666330286232576E-3</v>
      </c>
      <c r="AU75" s="55">
        <v>-2.7232241399032403E-3</v>
      </c>
      <c r="AV75" s="55">
        <v>-2.8526892641772884E-3</v>
      </c>
      <c r="AW75" s="2"/>
      <c r="AX75" s="2"/>
      <c r="AY75" s="56">
        <v>-1.2946512427404813E-4</v>
      </c>
      <c r="AZ75" s="57">
        <v>-4.7541119505002699E-2</v>
      </c>
      <c r="BA75" s="2"/>
      <c r="BB75" s="2"/>
      <c r="BC75" s="27">
        <v>-29.450194049159116</v>
      </c>
      <c r="BD75" s="27">
        <v>-29.426718547341121</v>
      </c>
      <c r="BE75" s="27">
        <v>-32.655692729766805</v>
      </c>
      <c r="BF75" s="2"/>
      <c r="BG75" s="2"/>
      <c r="BH75" s="58">
        <v>-3.2289741824256843</v>
      </c>
      <c r="BI75" s="59">
        <v>-0.10972933245108436</v>
      </c>
      <c r="BJ75" s="2"/>
      <c r="BK75" s="2"/>
    </row>
    <row r="76" spans="1:63" x14ac:dyDescent="0.3">
      <c r="A76" s="1"/>
      <c r="B76" s="2"/>
      <c r="C76" s="89" t="s">
        <v>22</v>
      </c>
      <c r="D76" s="90" t="s">
        <v>66</v>
      </c>
      <c r="E76" s="90"/>
      <c r="F76" s="90"/>
      <c r="G76" s="90"/>
      <c r="H76" s="90"/>
      <c r="I76" s="90"/>
      <c r="J76" s="144">
        <v>-2.8563219999999959E-2</v>
      </c>
      <c r="K76" s="144">
        <v>1.7324930000000016E-2</v>
      </c>
      <c r="L76" s="144">
        <v>9.8098169999999693E-2</v>
      </c>
      <c r="M76" s="144">
        <v>-1.3746930000000532E-2</v>
      </c>
      <c r="N76" s="144">
        <v>7.1692869999999964E-2</v>
      </c>
      <c r="O76" s="144">
        <v>0.12108383</v>
      </c>
      <c r="P76" s="144">
        <v>3.3794489999999705E-2</v>
      </c>
      <c r="Q76" s="144">
        <v>6.2787469999999818E-2</v>
      </c>
      <c r="R76" s="144">
        <v>1.0464880000000013E-2</v>
      </c>
      <c r="S76" s="144">
        <v>7.3787200000000039E-2</v>
      </c>
      <c r="T76" s="144">
        <v>0.1226596300000002</v>
      </c>
      <c r="U76" s="144">
        <v>0.21902600000000005</v>
      </c>
      <c r="V76" s="144">
        <v>0.20838999999999966</v>
      </c>
      <c r="W76" s="144">
        <v>0.23867699999999986</v>
      </c>
      <c r="X76" s="144">
        <v>0.44522299999999965</v>
      </c>
      <c r="Y76" s="144">
        <v>0.34104572000000027</v>
      </c>
      <c r="Z76" s="144">
        <v>0.35215180000000051</v>
      </c>
      <c r="AA76" s="144">
        <v>0.47506936999999949</v>
      </c>
      <c r="AB76" s="144">
        <v>0.4806009000000005</v>
      </c>
      <c r="AC76" s="144">
        <v>0.43877341000000047</v>
      </c>
      <c r="AD76" s="144">
        <v>0.53004280000000159</v>
      </c>
      <c r="AE76" s="144">
        <v>0.4913890000000003</v>
      </c>
      <c r="AF76" s="144">
        <v>0.36255200000000098</v>
      </c>
      <c r="AG76" s="144">
        <v>0.51002999999999943</v>
      </c>
      <c r="AH76" s="144">
        <v>0.66463300000000025</v>
      </c>
      <c r="AI76" s="144">
        <v>0.59494899999999895</v>
      </c>
      <c r="AJ76" s="144">
        <v>0.94042299999999812</v>
      </c>
      <c r="AK76" s="144">
        <v>0.9256270000000012</v>
      </c>
      <c r="AL76" s="144">
        <v>0.86948600000000009</v>
      </c>
      <c r="AM76" s="144">
        <v>0.75905999999999962</v>
      </c>
      <c r="AN76" s="2"/>
      <c r="AO76" s="2"/>
      <c r="AP76" s="95">
        <v>-0.11042600000000047</v>
      </c>
      <c r="AQ76" s="96">
        <v>-0.1270014698339024</v>
      </c>
      <c r="AR76" s="2"/>
      <c r="AS76" s="2"/>
      <c r="AT76" s="97">
        <v>0.10841323539884051</v>
      </c>
      <c r="AU76" s="98">
        <v>0.10436377223677312</v>
      </c>
      <c r="AV76" s="96">
        <v>9.0958679024884956E-2</v>
      </c>
      <c r="AW76" s="2"/>
      <c r="AX76" s="2"/>
      <c r="AY76" s="99">
        <v>-1.3405093211888167E-2</v>
      </c>
      <c r="AZ76" s="100">
        <v>-0.12844584787023261</v>
      </c>
      <c r="BA76" s="2"/>
      <c r="BB76" s="2"/>
      <c r="BC76" s="101">
        <v>1197.4476067270389</v>
      </c>
      <c r="BD76" s="102">
        <v>1127.7380025940338</v>
      </c>
      <c r="BE76" s="103">
        <v>1041.2345679012342</v>
      </c>
      <c r="BF76" s="2"/>
      <c r="BG76" s="2"/>
      <c r="BH76" s="104">
        <v>-86.503434692799601</v>
      </c>
      <c r="BI76" s="105">
        <v>-7.6705258219394543E-2</v>
      </c>
      <c r="BJ76" s="2"/>
      <c r="BK76" s="2"/>
    </row>
    <row r="77" spans="1:63" x14ac:dyDescent="0.3">
      <c r="A77" s="1"/>
      <c r="B77" s="2"/>
      <c r="C77" s="91"/>
      <c r="D77" s="92" t="s">
        <v>67</v>
      </c>
      <c r="E77" s="93"/>
      <c r="F77" s="93"/>
      <c r="G77" s="93"/>
      <c r="H77" s="93"/>
      <c r="I77" s="93"/>
      <c r="J77" s="686">
        <v>-1.7749933740429623E-2</v>
      </c>
      <c r="K77" s="686">
        <v>1.1676562613122434E-2</v>
      </c>
      <c r="L77" s="686">
        <v>5.2593004945169483E-2</v>
      </c>
      <c r="M77" s="686">
        <v>-6.4234513886103697E-3</v>
      </c>
      <c r="N77" s="686">
        <v>3.5529429175245375E-2</v>
      </c>
      <c r="O77" s="686">
        <v>5.620190289502125E-2</v>
      </c>
      <c r="P77" s="686">
        <v>1.5100802966874535E-2</v>
      </c>
      <c r="Q77" s="686">
        <v>2.406345717680438E-2</v>
      </c>
      <c r="R77" s="686">
        <v>4.9259952168391064E-3</v>
      </c>
      <c r="S77" s="686">
        <v>2.7873029141234001E-2</v>
      </c>
      <c r="T77" s="686">
        <v>4.2219277143973347E-2</v>
      </c>
      <c r="U77" s="686">
        <v>7.523832948140495E-2</v>
      </c>
      <c r="V77" s="686">
        <v>6.1386524186537873E-2</v>
      </c>
      <c r="W77" s="686">
        <v>8.7097077897908118E-2</v>
      </c>
      <c r="X77" s="686">
        <v>0.11787598032960141</v>
      </c>
      <c r="Y77" s="686">
        <v>9.1142173687281086E-2</v>
      </c>
      <c r="Z77" s="686">
        <v>9.2842045391421268E-2</v>
      </c>
      <c r="AA77" s="686">
        <v>0.10115238799180237</v>
      </c>
      <c r="AB77" s="686">
        <v>8.7738969350914936E-2</v>
      </c>
      <c r="AC77" s="686">
        <v>9.0219994115005295E-2</v>
      </c>
      <c r="AD77" s="686">
        <v>8.9653254793952017E-2</v>
      </c>
      <c r="AE77" s="686">
        <v>7.4220400252361096E-2</v>
      </c>
      <c r="AF77" s="686">
        <v>5.2893548553084709E-2</v>
      </c>
      <c r="AG77" s="686">
        <v>7.028025566177501E-2</v>
      </c>
      <c r="AH77" s="686">
        <v>9.2076456515291158E-2</v>
      </c>
      <c r="AI77" s="686">
        <v>8.5918684496730985E-2</v>
      </c>
      <c r="AJ77" s="686">
        <v>0.10597447479460322</v>
      </c>
      <c r="AK77" s="686">
        <v>0.10841323539884051</v>
      </c>
      <c r="AL77" s="686">
        <v>0.10436377223677312</v>
      </c>
      <c r="AM77" s="686">
        <v>9.0958679024884956E-2</v>
      </c>
      <c r="AN77" s="2"/>
      <c r="AO77" s="2"/>
      <c r="AP77" s="106"/>
      <c r="AQ77" s="107"/>
      <c r="AR77" s="2"/>
      <c r="AS77" s="2"/>
      <c r="AT77" s="108"/>
      <c r="AU77" s="109"/>
      <c r="AV77" s="107"/>
      <c r="AW77" s="2"/>
      <c r="AX77" s="2"/>
      <c r="AY77" s="110"/>
      <c r="AZ77" s="111"/>
      <c r="BA77" s="2"/>
      <c r="BB77" s="2"/>
      <c r="BC77" s="112"/>
      <c r="BD77" s="113"/>
      <c r="BE77" s="114"/>
      <c r="BF77" s="2"/>
      <c r="BG77" s="2"/>
      <c r="BH77" s="115"/>
      <c r="BI77" s="116"/>
      <c r="BJ77" s="2"/>
      <c r="BK77" s="2"/>
    </row>
    <row r="78" spans="1:63" x14ac:dyDescent="0.3">
      <c r="A78" s="1"/>
      <c r="B78" s="2"/>
      <c r="C78" s="2" t="s">
        <v>38</v>
      </c>
      <c r="D78" s="2" t="s">
        <v>68</v>
      </c>
      <c r="E78" s="2"/>
      <c r="F78" s="2"/>
      <c r="G78" s="2"/>
      <c r="H78" s="2"/>
      <c r="I78" s="2"/>
      <c r="J78" s="10">
        <v>-6.9701070000000004E-2</v>
      </c>
      <c r="K78" s="10">
        <v>-6.9509480000000012E-2</v>
      </c>
      <c r="L78" s="10">
        <v>-7.5044189999999997E-2</v>
      </c>
      <c r="M78" s="10">
        <v>-7.0617890000000003E-2</v>
      </c>
      <c r="N78" s="10">
        <v>-0.10580266000000001</v>
      </c>
      <c r="O78" s="10">
        <v>-0.10225985999999999</v>
      </c>
      <c r="P78" s="10">
        <v>-0.10897951000000002</v>
      </c>
      <c r="Q78" s="10">
        <v>-0.13216814000000002</v>
      </c>
      <c r="R78" s="10">
        <v>-0.15330550999999998</v>
      </c>
      <c r="S78" s="10">
        <v>-0.12962646999999999</v>
      </c>
      <c r="T78" s="10">
        <v>-0.15842608999999999</v>
      </c>
      <c r="U78" s="10">
        <v>-0.198104</v>
      </c>
      <c r="V78" s="10">
        <v>-0.15354899999999999</v>
      </c>
      <c r="W78" s="10">
        <v>-0.14032799999999998</v>
      </c>
      <c r="X78" s="10">
        <v>-0.166352</v>
      </c>
      <c r="Y78" s="10">
        <v>-0.16394704999999998</v>
      </c>
      <c r="Z78" s="10">
        <v>-0.13810149999999999</v>
      </c>
      <c r="AA78" s="10">
        <v>-0.14804497</v>
      </c>
      <c r="AB78" s="10">
        <v>-5.0559300000000001E-2</v>
      </c>
      <c r="AC78" s="10">
        <v>-0.158505012</v>
      </c>
      <c r="AD78" s="10">
        <v>-0.1330655</v>
      </c>
      <c r="AE78" s="10">
        <v>-0.127802</v>
      </c>
      <c r="AF78" s="10">
        <v>-0.1245236</v>
      </c>
      <c r="AG78" s="10">
        <v>-0.107269</v>
      </c>
      <c r="AH78" s="10">
        <v>-0.105535</v>
      </c>
      <c r="AI78" s="10">
        <v>-0.119822</v>
      </c>
      <c r="AJ78" s="10">
        <v>-0.11027099999999999</v>
      </c>
      <c r="AK78" s="10">
        <v>-0.113908</v>
      </c>
      <c r="AL78" s="10">
        <v>-0.12611900000000001</v>
      </c>
      <c r="AM78" s="10">
        <v>-0.11157300000000001</v>
      </c>
      <c r="AN78" s="2"/>
      <c r="AO78" s="2"/>
      <c r="AP78" s="54">
        <v>1.4546000000000003E-2</v>
      </c>
      <c r="AQ78" s="55">
        <v>0.11533551645667982</v>
      </c>
      <c r="AR78" s="2"/>
      <c r="AS78" s="2"/>
      <c r="AT78" s="55">
        <v>-1.3341372732008798E-2</v>
      </c>
      <c r="AU78" s="55">
        <v>-1.5137971848574431E-2</v>
      </c>
      <c r="AV78" s="55">
        <v>-1.3369868910024892E-2</v>
      </c>
      <c r="AW78" s="2"/>
      <c r="AX78" s="2"/>
      <c r="AY78" s="56">
        <v>1.768102938549539E-3</v>
      </c>
      <c r="AZ78" s="57">
        <v>0.11679919583917342</v>
      </c>
      <c r="BA78" s="2"/>
      <c r="BB78" s="2"/>
      <c r="BC78" s="27">
        <v>-147.35834411384218</v>
      </c>
      <c r="BD78" s="27">
        <v>-163.57846952010379</v>
      </c>
      <c r="BE78" s="27">
        <v>-153.04938271604939</v>
      </c>
      <c r="BF78" s="2"/>
      <c r="BG78" s="2"/>
      <c r="BH78" s="58">
        <v>10.529086804054401</v>
      </c>
      <c r="BI78" s="59">
        <v>6.4367192301920742E-2</v>
      </c>
      <c r="BJ78" s="2"/>
      <c r="BK78" s="2"/>
    </row>
    <row r="79" spans="1:63" x14ac:dyDescent="0.3">
      <c r="A79" s="1"/>
      <c r="B79" s="2"/>
      <c r="C79" s="122" t="s">
        <v>22</v>
      </c>
      <c r="D79" s="122" t="s">
        <v>69</v>
      </c>
      <c r="E79" s="122"/>
      <c r="F79" s="123"/>
      <c r="G79" s="122"/>
      <c r="H79" s="122"/>
      <c r="I79" s="122"/>
      <c r="J79" s="129">
        <v>-9.8264289999999962E-2</v>
      </c>
      <c r="K79" s="129">
        <v>-5.2184549999999996E-2</v>
      </c>
      <c r="L79" s="129">
        <v>2.3053979999999696E-2</v>
      </c>
      <c r="M79" s="129">
        <v>-8.4364820000000534E-2</v>
      </c>
      <c r="N79" s="129">
        <v>-3.4109790000000043E-2</v>
      </c>
      <c r="O79" s="129">
        <v>1.8823970000000009E-2</v>
      </c>
      <c r="P79" s="129">
        <v>-7.518502000000031E-2</v>
      </c>
      <c r="Q79" s="129">
        <v>-6.93806700000002E-2</v>
      </c>
      <c r="R79" s="129">
        <v>-0.14284062999999997</v>
      </c>
      <c r="S79" s="129">
        <v>-5.5839269999999955E-2</v>
      </c>
      <c r="T79" s="129">
        <v>-3.5766459999999792E-2</v>
      </c>
      <c r="U79" s="129">
        <v>2.0922000000000052E-2</v>
      </c>
      <c r="V79" s="129">
        <v>5.4840999999999668E-2</v>
      </c>
      <c r="W79" s="129">
        <v>9.8348999999999881E-2</v>
      </c>
      <c r="X79" s="129">
        <v>0.27887099999999965</v>
      </c>
      <c r="Y79" s="129">
        <v>0.17709867000000029</v>
      </c>
      <c r="Z79" s="129">
        <v>0.21405030000000053</v>
      </c>
      <c r="AA79" s="129">
        <v>0.32702439999999949</v>
      </c>
      <c r="AB79" s="129">
        <v>0.43004160000000047</v>
      </c>
      <c r="AC79" s="129">
        <v>0.28026839800000047</v>
      </c>
      <c r="AD79" s="129">
        <v>0.39697730000000159</v>
      </c>
      <c r="AE79" s="129">
        <v>0.36358700000000033</v>
      </c>
      <c r="AF79" s="129">
        <v>0.23802840000000097</v>
      </c>
      <c r="AG79" s="129">
        <v>0.40276099999999943</v>
      </c>
      <c r="AH79" s="129">
        <v>0.55909800000000021</v>
      </c>
      <c r="AI79" s="129">
        <v>0.47512699999999897</v>
      </c>
      <c r="AJ79" s="129">
        <v>0.83015199999999811</v>
      </c>
      <c r="AK79" s="129">
        <v>0.81171900000000119</v>
      </c>
      <c r="AL79" s="129">
        <v>0.74336700000000011</v>
      </c>
      <c r="AM79" s="129">
        <v>0.64748699999999959</v>
      </c>
      <c r="AN79" s="2"/>
      <c r="AO79" s="2"/>
      <c r="AP79" s="130">
        <v>-9.588000000000052E-2</v>
      </c>
      <c r="AQ79" s="131">
        <v>-0.12898070535818848</v>
      </c>
      <c r="AR79" s="2"/>
      <c r="AS79" s="2"/>
      <c r="AT79" s="131">
        <v>9.5071862666831708E-2</v>
      </c>
      <c r="AU79" s="131">
        <v>8.9225800388198689E-2</v>
      </c>
      <c r="AV79" s="131">
        <v>7.758881011486006E-2</v>
      </c>
      <c r="AW79" s="2"/>
      <c r="AX79" s="2"/>
      <c r="AY79" s="132">
        <v>-1.1636990273338629E-2</v>
      </c>
      <c r="AZ79" s="133">
        <v>-0.13042180874488157</v>
      </c>
      <c r="BA79" s="2"/>
      <c r="BB79" s="2"/>
      <c r="BC79" s="134">
        <v>1050.089262613197</v>
      </c>
      <c r="BD79" s="134">
        <v>964.15953307393011</v>
      </c>
      <c r="BE79" s="134">
        <v>888.18518518518465</v>
      </c>
      <c r="BF79" s="2"/>
      <c r="BG79" s="2"/>
      <c r="BH79" s="135">
        <v>-75.974347888745456</v>
      </c>
      <c r="BI79" s="136">
        <v>-7.8798523773886575E-2</v>
      </c>
      <c r="BJ79" s="2"/>
      <c r="BK79" s="2"/>
    </row>
    <row r="80" spans="1:63" x14ac:dyDescent="0.3">
      <c r="A80" s="1"/>
      <c r="B80" s="2"/>
      <c r="C80" s="124"/>
      <c r="D80" s="125" t="s">
        <v>70</v>
      </c>
      <c r="E80" s="125"/>
      <c r="F80" s="126"/>
      <c r="G80" s="125"/>
      <c r="H80" s="125"/>
      <c r="I80" s="125"/>
      <c r="J80" s="685">
        <v>-6.1064005968177362E-2</v>
      </c>
      <c r="K80" s="685">
        <v>-3.5171060749602898E-2</v>
      </c>
      <c r="L80" s="685">
        <v>1.2359844063817155E-2</v>
      </c>
      <c r="M80" s="685">
        <v>-3.9420679393788023E-2</v>
      </c>
      <c r="N80" s="685">
        <v>-1.6904071046221124E-2</v>
      </c>
      <c r="O80" s="685">
        <v>8.7372767613874917E-3</v>
      </c>
      <c r="P80" s="685">
        <v>-3.3595836868097015E-2</v>
      </c>
      <c r="Q80" s="685">
        <v>-2.659031780453976E-2</v>
      </c>
      <c r="R80" s="685">
        <v>-6.7237489598570024E-2</v>
      </c>
      <c r="S80" s="685">
        <v>-2.1093219419292659E-2</v>
      </c>
      <c r="T80" s="685">
        <v>-1.2310766689894838E-2</v>
      </c>
      <c r="U80" s="685">
        <v>7.1869838713666777E-3</v>
      </c>
      <c r="V80" s="685">
        <v>1.6154798084907666E-2</v>
      </c>
      <c r="W80" s="685">
        <v>3.5889132652837767E-2</v>
      </c>
      <c r="X80" s="685">
        <v>7.3833096022658889E-2</v>
      </c>
      <c r="Y80" s="685">
        <v>4.7328427815855563E-2</v>
      </c>
      <c r="Z80" s="685">
        <v>5.6432673831703715E-2</v>
      </c>
      <c r="AA80" s="685">
        <v>6.963046047693279E-2</v>
      </c>
      <c r="AB80" s="685">
        <v>7.8508814199096222E-2</v>
      </c>
      <c r="AC80" s="685">
        <v>5.7628408289786701E-2</v>
      </c>
      <c r="AD80" s="685">
        <v>6.7146100323059121E-2</v>
      </c>
      <c r="AE80" s="685">
        <v>5.491692460872185E-2</v>
      </c>
      <c r="AF80" s="685">
        <v>3.4726512975829911E-2</v>
      </c>
      <c r="AG80" s="685">
        <v>5.5498982511993714E-2</v>
      </c>
      <c r="AH80" s="685">
        <v>7.7455923321270922E-2</v>
      </c>
      <c r="AI80" s="685">
        <v>6.8614766658786353E-2</v>
      </c>
      <c r="AJ80" s="685">
        <v>9.3548246054902334E-2</v>
      </c>
      <c r="AK80" s="685">
        <v>9.5071862666831708E-2</v>
      </c>
      <c r="AL80" s="685">
        <v>8.9225800388198689E-2</v>
      </c>
      <c r="AM80" s="685">
        <v>7.758881011486006E-2</v>
      </c>
      <c r="AN80" s="2"/>
      <c r="AO80" s="2"/>
      <c r="AP80" s="137"/>
      <c r="AQ80" s="138"/>
      <c r="AR80" s="2"/>
      <c r="AS80" s="2"/>
      <c r="AT80" s="138"/>
      <c r="AU80" s="138"/>
      <c r="AV80" s="138"/>
      <c r="AW80" s="2"/>
      <c r="AX80" s="2"/>
      <c r="AY80" s="139"/>
      <c r="AZ80" s="140"/>
      <c r="BA80" s="2"/>
      <c r="BB80" s="2"/>
      <c r="BC80" s="141"/>
      <c r="BD80" s="141"/>
      <c r="BE80" s="141"/>
      <c r="BF80" s="2"/>
      <c r="BG80" s="2"/>
      <c r="BH80" s="142"/>
      <c r="BI80" s="143"/>
      <c r="BJ80" s="2"/>
      <c r="BK80" s="2"/>
    </row>
    <row r="81" spans="1:63" x14ac:dyDescent="0.3">
      <c r="A81" s="1"/>
      <c r="B81" s="2"/>
      <c r="C81" s="2" t="s">
        <v>38</v>
      </c>
      <c r="D81" s="2" t="s">
        <v>71</v>
      </c>
      <c r="E81" s="2"/>
      <c r="F81" s="2"/>
      <c r="G81" s="2"/>
      <c r="H81" s="2"/>
      <c r="I81" s="2"/>
      <c r="J81" s="10">
        <v>-2.0711E-2</v>
      </c>
      <c r="K81" s="10">
        <v>-2.9230999999999997E-2</v>
      </c>
      <c r="L81" s="10">
        <v>-3.1956999999999999E-2</v>
      </c>
      <c r="M81" s="10">
        <v>-3.5117000000000002E-2</v>
      </c>
      <c r="N81" s="10">
        <v>-3.3708999999999996E-2</v>
      </c>
      <c r="O81" s="10">
        <v>-3.3674999999999997E-2</v>
      </c>
      <c r="P81" s="10">
        <v>-3.8039539999999997E-2</v>
      </c>
      <c r="Q81" s="10">
        <v>-4.1451749999999996E-2</v>
      </c>
      <c r="R81" s="10">
        <v>-3.8523650000000006E-2</v>
      </c>
      <c r="S81" s="10">
        <v>-3.8568360000000003E-2</v>
      </c>
      <c r="T81" s="10">
        <v>-3.8331370000000003E-2</v>
      </c>
      <c r="U81" s="10">
        <v>-5.8405000000000006E-2</v>
      </c>
      <c r="V81" s="10">
        <v>-3.7041000000000004E-2</v>
      </c>
      <c r="W81" s="10">
        <v>-4.0956000000000013E-2</v>
      </c>
      <c r="X81" s="10">
        <v>-3.9392000000000003E-2</v>
      </c>
      <c r="Y81" s="10">
        <v>-4.2907340000000002E-2</v>
      </c>
      <c r="Z81" s="10">
        <v>-8.1291299999999997E-2</v>
      </c>
      <c r="AA81" s="10">
        <v>-9.988727E-2</v>
      </c>
      <c r="AB81" s="10">
        <v>-9.5917100000000005E-2</v>
      </c>
      <c r="AC81" s="10">
        <v>-9.0056666999999993E-2</v>
      </c>
      <c r="AD81" s="10">
        <v>-0.11507880000000001</v>
      </c>
      <c r="AE81" s="10">
        <v>-0.11473399999999999</v>
      </c>
      <c r="AF81" s="10">
        <v>-0.10991990000000001</v>
      </c>
      <c r="AG81" s="10">
        <v>-9.5441999999999999E-2</v>
      </c>
      <c r="AH81" s="10">
        <v>-0.10420600000000002</v>
      </c>
      <c r="AI81" s="10">
        <v>-0.13703300000000002</v>
      </c>
      <c r="AJ81" s="10">
        <v>-0.12701099999999999</v>
      </c>
      <c r="AK81" s="10">
        <v>-0.118626</v>
      </c>
      <c r="AL81" s="10">
        <v>-0.11827599999999999</v>
      </c>
      <c r="AM81" s="10">
        <v>-9.6253000000000005E-2</v>
      </c>
      <c r="AN81" s="2"/>
      <c r="AO81" s="2"/>
      <c r="AP81" s="54">
        <v>2.2022999999999987E-2</v>
      </c>
      <c r="AQ81" s="55">
        <v>0.18620007440224551</v>
      </c>
      <c r="AR81" s="2"/>
      <c r="AS81" s="2"/>
      <c r="AT81" s="55">
        <v>-1.389396426684057E-2</v>
      </c>
      <c r="AU81" s="55">
        <v>-1.4196582262482174E-2</v>
      </c>
      <c r="AV81" s="55">
        <v>-1.1534062830582901E-2</v>
      </c>
      <c r="AW81" s="2"/>
      <c r="AX81" s="2"/>
      <c r="AY81" s="56">
        <v>2.6625194318992736E-3</v>
      </c>
      <c r="AZ81" s="57">
        <v>0.18754650821385446</v>
      </c>
      <c r="BA81" s="2"/>
      <c r="BB81" s="2"/>
      <c r="BC81" s="27">
        <v>-153.46183699870633</v>
      </c>
      <c r="BD81" s="27">
        <v>-153.40596627756159</v>
      </c>
      <c r="BE81" s="27">
        <v>-132.03429355281207</v>
      </c>
      <c r="BF81" s="2"/>
      <c r="BG81" s="2"/>
      <c r="BH81" s="58">
        <v>21.371672724749516</v>
      </c>
      <c r="BI81" s="59">
        <v>0.13931448198097568</v>
      </c>
      <c r="BJ81" s="2"/>
      <c r="BK81" s="2"/>
    </row>
    <row r="82" spans="1:63" x14ac:dyDescent="0.3">
      <c r="A82" s="1"/>
      <c r="B82" s="2"/>
      <c r="C82" s="2" t="s">
        <v>38</v>
      </c>
      <c r="D82" s="2" t="s">
        <v>72</v>
      </c>
      <c r="E82" s="2"/>
      <c r="F82" s="2"/>
      <c r="G82" s="2"/>
      <c r="H82" s="2"/>
      <c r="I82" s="2"/>
      <c r="J82" s="10">
        <v>-7.9434799999999993E-3</v>
      </c>
      <c r="K82" s="10">
        <v>-7.31359E-3</v>
      </c>
      <c r="L82" s="10">
        <v>-8.0623900000000009E-3</v>
      </c>
      <c r="M82" s="10">
        <v>-9.4280999999999998E-4</v>
      </c>
      <c r="N82" s="10">
        <v>-3.3801999999999997E-4</v>
      </c>
      <c r="O82" s="10">
        <v>-1.68286E-3</v>
      </c>
      <c r="P82" s="10">
        <v>-2.2234589999999999E-2</v>
      </c>
      <c r="Q82" s="10">
        <v>-1.9366439999999999E-2</v>
      </c>
      <c r="R82" s="10">
        <v>-2.0330960000000002E-2</v>
      </c>
      <c r="S82" s="10">
        <v>-1.04759E-2</v>
      </c>
      <c r="T82" s="10">
        <v>-1.8150600000000003E-2</v>
      </c>
      <c r="U82" s="10">
        <v>-1.1110999999999999E-2</v>
      </c>
      <c r="V82" s="10">
        <v>-1.7401E-2</v>
      </c>
      <c r="W82" s="10">
        <v>-1.4833000000000001E-2</v>
      </c>
      <c r="X82" s="10">
        <v>-1.2056999999999998E-2</v>
      </c>
      <c r="Y82" s="10">
        <v>-7.9051399999999997E-3</v>
      </c>
      <c r="Z82" s="10">
        <v>-7.3163999999999998E-3</v>
      </c>
      <c r="AA82" s="10">
        <v>-8.0477800000000009E-3</v>
      </c>
      <c r="AB82" s="10">
        <v>-1.5147300000000001E-2</v>
      </c>
      <c r="AC82" s="10">
        <v>-1.3252700999999999E-2</v>
      </c>
      <c r="AD82" s="10">
        <v>-8.0098000000000009E-3</v>
      </c>
      <c r="AE82" s="10">
        <v>-1.1234000000000001E-2</v>
      </c>
      <c r="AF82" s="10">
        <v>2.4715099999999997E-2</v>
      </c>
      <c r="AG82" s="10">
        <v>-2.0806000000000002E-2</v>
      </c>
      <c r="AH82" s="10">
        <v>-1.6054000000000002E-2</v>
      </c>
      <c r="AI82" s="10">
        <v>-7.6650000000000008E-3</v>
      </c>
      <c r="AJ82" s="10">
        <v>-5.1880999999999997E-2</v>
      </c>
      <c r="AK82" s="10">
        <v>-2.5245999999999998E-2</v>
      </c>
      <c r="AL82" s="10">
        <v>-4.1682999999999998E-2</v>
      </c>
      <c r="AM82" s="10">
        <v>-3.5880999999999996E-2</v>
      </c>
      <c r="AN82" s="2"/>
      <c r="AO82" s="2"/>
      <c r="AP82" s="54">
        <v>5.8020000000000016E-3</v>
      </c>
      <c r="AQ82" s="55">
        <v>0.13919343617302021</v>
      </c>
      <c r="AR82" s="2"/>
      <c r="AS82" s="2"/>
      <c r="AT82" s="55">
        <v>-2.9569151946508949E-3</v>
      </c>
      <c r="AU82" s="55">
        <v>-5.0031801755812209E-3</v>
      </c>
      <c r="AV82" s="55">
        <v>-4.2996447739202413E-3</v>
      </c>
      <c r="AW82" s="2"/>
      <c r="AX82" s="2"/>
      <c r="AY82" s="56">
        <v>7.0353540166097957E-4</v>
      </c>
      <c r="AZ82" s="57">
        <v>0.14061764257355566</v>
      </c>
      <c r="BA82" s="2"/>
      <c r="BB82" s="2"/>
      <c r="BC82" s="27">
        <v>-32.659767141009048</v>
      </c>
      <c r="BD82" s="27">
        <v>-54.063553826199737</v>
      </c>
      <c r="BE82" s="27">
        <v>-49.219478737997257</v>
      </c>
      <c r="BF82" s="2"/>
      <c r="BG82" s="2"/>
      <c r="BH82" s="58">
        <v>4.8440750882024801</v>
      </c>
      <c r="BI82" s="59">
        <v>8.9599642372288762E-2</v>
      </c>
      <c r="BJ82" s="2"/>
      <c r="BK82" s="2"/>
    </row>
    <row r="83" spans="1:63" x14ac:dyDescent="0.3">
      <c r="A83" s="1"/>
      <c r="B83" s="2"/>
      <c r="C83" s="122" t="s">
        <v>22</v>
      </c>
      <c r="D83" s="122" t="s">
        <v>73</v>
      </c>
      <c r="E83" s="122"/>
      <c r="F83" s="123"/>
      <c r="G83" s="122"/>
      <c r="H83" s="122"/>
      <c r="I83" s="122"/>
      <c r="J83" s="129">
        <v>-0.12691876999999996</v>
      </c>
      <c r="K83" s="129">
        <v>-8.8729139999999984E-2</v>
      </c>
      <c r="L83" s="129">
        <v>-1.6965410000000306E-2</v>
      </c>
      <c r="M83" s="129">
        <v>-0.12042463000000055</v>
      </c>
      <c r="N83" s="129">
        <v>-6.815681000000004E-2</v>
      </c>
      <c r="O83" s="129">
        <v>-1.6533889999999989E-2</v>
      </c>
      <c r="P83" s="129">
        <v>-0.13545915000000031</v>
      </c>
      <c r="Q83" s="129">
        <v>-0.13019886000000019</v>
      </c>
      <c r="R83" s="129">
        <v>-0.20169524</v>
      </c>
      <c r="S83" s="129">
        <v>-0.10488352999999996</v>
      </c>
      <c r="T83" s="129">
        <v>-9.2248429999999798E-2</v>
      </c>
      <c r="U83" s="129">
        <v>-4.8593999999999957E-2</v>
      </c>
      <c r="V83" s="129">
        <v>3.9899999999966351E-4</v>
      </c>
      <c r="W83" s="129">
        <v>4.2559999999999869E-2</v>
      </c>
      <c r="X83" s="129">
        <v>0.22742199999999962</v>
      </c>
      <c r="Y83" s="129">
        <v>0.12628619000000027</v>
      </c>
      <c r="Z83" s="129">
        <v>0.12544260000000051</v>
      </c>
      <c r="AA83" s="129">
        <v>0.21908934999999949</v>
      </c>
      <c r="AB83" s="129">
        <v>0.31897720000000052</v>
      </c>
      <c r="AC83" s="129">
        <v>0.17695903000000049</v>
      </c>
      <c r="AD83" s="129">
        <v>0.27388870000000159</v>
      </c>
      <c r="AE83" s="129">
        <v>0.23761900000000033</v>
      </c>
      <c r="AF83" s="129">
        <v>0.15282360000000095</v>
      </c>
      <c r="AG83" s="129">
        <v>0.28651299999999946</v>
      </c>
      <c r="AH83" s="129">
        <v>0.43883800000000017</v>
      </c>
      <c r="AI83" s="129">
        <v>0.33042899999999897</v>
      </c>
      <c r="AJ83" s="129">
        <v>0.65125999999999817</v>
      </c>
      <c r="AK83" s="129">
        <v>0.66784700000000119</v>
      </c>
      <c r="AL83" s="129">
        <v>0.58340800000000004</v>
      </c>
      <c r="AM83" s="129">
        <v>0.51535299999999951</v>
      </c>
      <c r="AN83" s="2"/>
      <c r="AO83" s="2"/>
      <c r="AP83" s="130">
        <v>-6.8055000000000532E-2</v>
      </c>
      <c r="AQ83" s="131">
        <v>-0.11665078298549304</v>
      </c>
      <c r="AR83" s="2"/>
      <c r="AS83" s="2"/>
      <c r="AT83" s="131">
        <v>7.8220983205340239E-2</v>
      </c>
      <c r="AU83" s="131">
        <v>7.0026037950135289E-2</v>
      </c>
      <c r="AV83" s="131">
        <v>6.1755102510356909E-2</v>
      </c>
      <c r="AW83" s="2"/>
      <c r="AX83" s="2"/>
      <c r="AY83" s="132">
        <v>-8.2709354397783805E-3</v>
      </c>
      <c r="AZ83" s="133">
        <v>-0.11811228625654953</v>
      </c>
      <c r="BA83" s="2"/>
      <c r="BB83" s="2"/>
      <c r="BC83" s="134">
        <v>863.96765847348149</v>
      </c>
      <c r="BD83" s="134">
        <v>756.6900129701686</v>
      </c>
      <c r="BE83" s="134">
        <v>706.93141289437517</v>
      </c>
      <c r="BF83" s="2"/>
      <c r="BG83" s="2"/>
      <c r="BH83" s="135">
        <v>-49.758600075793424</v>
      </c>
      <c r="BI83" s="136">
        <v>-6.5758235503175708E-2</v>
      </c>
      <c r="BJ83" s="2"/>
      <c r="BK83" s="2"/>
    </row>
    <row r="84" spans="1:63" x14ac:dyDescent="0.3">
      <c r="A84" s="1"/>
      <c r="B84" s="2"/>
      <c r="C84" s="124"/>
      <c r="D84" s="125" t="s">
        <v>74</v>
      </c>
      <c r="E84" s="125"/>
      <c r="F84" s="125"/>
      <c r="G84" s="125"/>
      <c r="H84" s="125"/>
      <c r="I84" s="125"/>
      <c r="J84" s="685">
        <v>-7.8870651065140046E-2</v>
      </c>
      <c r="K84" s="685">
        <v>-5.9801185852901291E-2</v>
      </c>
      <c r="L84" s="685">
        <v>-9.095601804058594E-3</v>
      </c>
      <c r="M84" s="685">
        <v>-5.6270145901402245E-2</v>
      </c>
      <c r="N84" s="685">
        <v>-3.3777034643830812E-2</v>
      </c>
      <c r="O84" s="685">
        <v>-7.6743201817861409E-3</v>
      </c>
      <c r="P84" s="685">
        <v>-6.052885941496159E-2</v>
      </c>
      <c r="Q84" s="685">
        <v>-4.9899043425045829E-2</v>
      </c>
      <c r="R84" s="685">
        <v>-9.4941345481191791E-2</v>
      </c>
      <c r="S84" s="685">
        <v>-3.9619631699339283E-2</v>
      </c>
      <c r="T84" s="685">
        <v>-3.1751783633020988E-2</v>
      </c>
      <c r="U84" s="685">
        <v>-1.6692682068884006E-2</v>
      </c>
      <c r="V84" s="685">
        <v>1.1753550146555976E-4</v>
      </c>
      <c r="W84" s="685">
        <v>1.5530828841216204E-2</v>
      </c>
      <c r="X84" s="685">
        <v>6.0211604518451624E-2</v>
      </c>
      <c r="Y84" s="685">
        <v>3.3749134465856936E-2</v>
      </c>
      <c r="Z84" s="685">
        <v>3.3071952388765105E-2</v>
      </c>
      <c r="AA84" s="685">
        <v>4.6648789283282484E-2</v>
      </c>
      <c r="AB84" s="685">
        <v>5.8232788940762864E-2</v>
      </c>
      <c r="AC84" s="685">
        <v>3.6386076004918055E-2</v>
      </c>
      <c r="AD84" s="685">
        <v>4.6326472892914222E-2</v>
      </c>
      <c r="AE84" s="685">
        <v>3.589046007860535E-2</v>
      </c>
      <c r="AF84" s="685">
        <v>2.2295787932923344E-2</v>
      </c>
      <c r="AG84" s="685">
        <v>3.9480436230069069E-2</v>
      </c>
      <c r="AH84" s="685">
        <v>6.0795428490997803E-2</v>
      </c>
      <c r="AI84" s="685">
        <v>4.7718417880474262E-2</v>
      </c>
      <c r="AJ84" s="685">
        <v>7.3389247662736065E-2</v>
      </c>
      <c r="AK84" s="685">
        <v>7.8220983205340239E-2</v>
      </c>
      <c r="AL84" s="685">
        <v>7.0026037950135289E-2</v>
      </c>
      <c r="AM84" s="685">
        <v>6.1755102510356909E-2</v>
      </c>
      <c r="AN84" s="2"/>
      <c r="AO84" s="2"/>
      <c r="AP84" s="137"/>
      <c r="AQ84" s="138"/>
      <c r="AR84" s="2"/>
      <c r="AS84" s="2"/>
      <c r="AT84" s="138"/>
      <c r="AU84" s="138"/>
      <c r="AV84" s="138"/>
      <c r="AW84" s="2"/>
      <c r="AX84" s="2"/>
      <c r="AY84" s="139"/>
      <c r="AZ84" s="140"/>
      <c r="BA84" s="2"/>
      <c r="BB84" s="2"/>
      <c r="BC84" s="141"/>
      <c r="BD84" s="141"/>
      <c r="BE84" s="141"/>
      <c r="BF84" s="2"/>
      <c r="BG84" s="2"/>
      <c r="BH84" s="142"/>
      <c r="BI84" s="143"/>
      <c r="BJ84" s="2"/>
      <c r="BK84" s="2"/>
    </row>
    <row r="85" spans="1:63" x14ac:dyDescent="0.3">
      <c r="A85" s="1"/>
      <c r="B85" s="2"/>
      <c r="C85" s="2" t="s">
        <v>38</v>
      </c>
      <c r="D85" s="2" t="s">
        <v>75</v>
      </c>
      <c r="E85" s="2"/>
      <c r="F85" s="2"/>
      <c r="G85" s="2"/>
      <c r="H85" s="2"/>
      <c r="I85" s="2"/>
      <c r="J85" s="10">
        <v>-1.5054739999999999E-2</v>
      </c>
      <c r="K85" s="10">
        <v>-1.120151E-2</v>
      </c>
      <c r="L85" s="10">
        <v>-1.5987080000000001E-2</v>
      </c>
      <c r="M85" s="10">
        <v>-1.1714189999999999E-2</v>
      </c>
      <c r="N85" s="10">
        <v>-1.343943E-2</v>
      </c>
      <c r="O85" s="10">
        <v>-1.3491139999999999E-2</v>
      </c>
      <c r="P85" s="10">
        <v>-1.462253E-2</v>
      </c>
      <c r="Q85" s="10">
        <v>-2.3081689999999998E-2</v>
      </c>
      <c r="R85" s="10">
        <v>-1.7329230000000001E-2</v>
      </c>
      <c r="S85" s="10">
        <v>-2.0198199999999999E-2</v>
      </c>
      <c r="T85" s="10">
        <v>-2.7386189999999994E-2</v>
      </c>
      <c r="U85" s="10">
        <v>-1.7697999999999998E-2</v>
      </c>
      <c r="V85" s="10">
        <v>-1.7694000000000001E-2</v>
      </c>
      <c r="W85" s="10">
        <v>-1.9493E-2</v>
      </c>
      <c r="X85" s="10">
        <v>-1.6466000000000001E-2</v>
      </c>
      <c r="Y85" s="10">
        <v>-2.0678079999999998E-2</v>
      </c>
      <c r="Z85" s="10">
        <v>-1.95753E-2</v>
      </c>
      <c r="AA85" s="10">
        <v>-2.280658E-2</v>
      </c>
      <c r="AB85" s="10">
        <v>-3.5223499999999998E-2</v>
      </c>
      <c r="AC85" s="10">
        <v>-3.9082248E-2</v>
      </c>
      <c r="AD85" s="10">
        <v>-3.9523099999999999E-2</v>
      </c>
      <c r="AE85" s="10">
        <v>-4.7994000000000002E-2</v>
      </c>
      <c r="AF85" s="10">
        <v>-4.4343E-2</v>
      </c>
      <c r="AG85" s="10">
        <v>-3.7143000000000002E-2</v>
      </c>
      <c r="AH85" s="10">
        <v>-8.7872999999999993E-2</v>
      </c>
      <c r="AI85" s="10">
        <v>-4.9565000000000005E-2</v>
      </c>
      <c r="AJ85" s="10">
        <v>-1.9788E-2</v>
      </c>
      <c r="AK85" s="10">
        <v>-1.7702000000000002E-2</v>
      </c>
      <c r="AL85" s="10">
        <v>-1.1247999999999999E-2</v>
      </c>
      <c r="AM85" s="10">
        <v>-1.9106999999999999E-2</v>
      </c>
      <c r="AN85" s="2"/>
      <c r="AO85" s="2"/>
      <c r="AP85" s="54">
        <v>-7.8589999999999997E-3</v>
      </c>
      <c r="AQ85" s="55">
        <v>-0.69870199146514933</v>
      </c>
      <c r="AR85" s="2"/>
      <c r="AS85" s="2"/>
      <c r="AT85" s="55">
        <v>-2.0733309346316307E-3</v>
      </c>
      <c r="AU85" s="55">
        <v>-1.3500892597686723E-3</v>
      </c>
      <c r="AV85" s="55">
        <v>-2.2896048798889119E-3</v>
      </c>
      <c r="AW85" s="2"/>
      <c r="AX85" s="2"/>
      <c r="AY85" s="56">
        <v>-9.3951562012023959E-4</v>
      </c>
      <c r="AZ85" s="57">
        <v>-0.69589148519055588</v>
      </c>
      <c r="BA85" s="2"/>
      <c r="BB85" s="2"/>
      <c r="BC85" s="27">
        <v>-22.900388098318246</v>
      </c>
      <c r="BD85" s="27">
        <v>-14.588845654993513</v>
      </c>
      <c r="BE85" s="27">
        <v>-26.209876543209877</v>
      </c>
      <c r="BF85" s="2"/>
      <c r="BG85" s="2"/>
      <c r="BH85" s="58">
        <v>-11.621030888216364</v>
      </c>
      <c r="BI85" s="59">
        <v>-0.7965695959117014</v>
      </c>
      <c r="BJ85" s="2"/>
      <c r="BK85" s="2"/>
    </row>
    <row r="86" spans="1:63" x14ac:dyDescent="0.3">
      <c r="A86" s="1"/>
      <c r="B86" s="2"/>
      <c r="C86" s="2" t="s">
        <v>38</v>
      </c>
      <c r="D86" s="2" t="s">
        <v>76</v>
      </c>
      <c r="E86" s="2"/>
      <c r="F86" s="2"/>
      <c r="G86" s="2"/>
      <c r="H86" s="2"/>
      <c r="I86" s="2"/>
      <c r="J86" s="10">
        <v>-3.1858960000000006E-2</v>
      </c>
      <c r="K86" s="10">
        <v>-2.9476249999999999E-2</v>
      </c>
      <c r="L86" s="10">
        <v>-1.1305340000000001E-2</v>
      </c>
      <c r="M86" s="10">
        <v>-3.4627829999999998E-2</v>
      </c>
      <c r="N86" s="10">
        <v>-2.7751600000000001E-2</v>
      </c>
      <c r="O86" s="10">
        <v>-3.0440889999999998E-2</v>
      </c>
      <c r="P86" s="10">
        <v>-4.021955E-2</v>
      </c>
      <c r="Q86" s="10">
        <v>-3.569E-2</v>
      </c>
      <c r="R86" s="10">
        <v>-3.1913960000000005E-2</v>
      </c>
      <c r="S86" s="10">
        <v>-3.875754E-2</v>
      </c>
      <c r="T86" s="10">
        <v>-5.2883039999999999E-2</v>
      </c>
      <c r="U86" s="10">
        <v>-4.4954000000000001E-2</v>
      </c>
      <c r="V86" s="10">
        <v>-6.5925999999999998E-2</v>
      </c>
      <c r="W86" s="10">
        <v>-6.8479999999999999E-2</v>
      </c>
      <c r="X86" s="10">
        <v>-1.6293999999999999E-2</v>
      </c>
      <c r="Y86" s="10">
        <v>-6.1758149999999998E-2</v>
      </c>
      <c r="Z86" s="10">
        <v>-0.1047501</v>
      </c>
      <c r="AA86" s="10">
        <v>-7.2161039999999996E-2</v>
      </c>
      <c r="AB86" s="10">
        <v>-7.9143699999999997E-2</v>
      </c>
      <c r="AC86" s="10">
        <v>-6.8951363000000002E-2</v>
      </c>
      <c r="AD86" s="10">
        <v>-9.3723000000000001E-2</v>
      </c>
      <c r="AE86" s="10">
        <v>-8.3059999999999995E-2</v>
      </c>
      <c r="AF86" s="10">
        <v>-0.22398299999999999</v>
      </c>
      <c r="AG86" s="10">
        <v>-0.111429</v>
      </c>
      <c r="AH86" s="10">
        <v>-9.2726000000000003E-2</v>
      </c>
      <c r="AI86" s="10">
        <v>-8.9840000000000003E-2</v>
      </c>
      <c r="AJ86" s="10">
        <v>-0.114787</v>
      </c>
      <c r="AK86" s="10">
        <v>-0.16395199999999999</v>
      </c>
      <c r="AL86" s="10">
        <v>-0.124708</v>
      </c>
      <c r="AM86" s="10">
        <v>-0.10913</v>
      </c>
      <c r="AN86" s="2"/>
      <c r="AO86" s="2"/>
      <c r="AP86" s="54">
        <v>1.5577999999999995E-2</v>
      </c>
      <c r="AQ86" s="55">
        <v>0.12491580331654742</v>
      </c>
      <c r="AR86" s="2"/>
      <c r="AS86" s="2"/>
      <c r="AT86" s="55">
        <v>-1.9202731521563949E-2</v>
      </c>
      <c r="AU86" s="55">
        <v>-1.4968610544739651E-2</v>
      </c>
      <c r="AV86" s="55">
        <v>-1.3077122548923275E-2</v>
      </c>
      <c r="AW86" s="2"/>
      <c r="AX86" s="2"/>
      <c r="AY86" s="56">
        <v>1.8914879958163763E-3</v>
      </c>
      <c r="AZ86" s="57">
        <v>0.12636363209283263</v>
      </c>
      <c r="BA86" s="2"/>
      <c r="BB86" s="2"/>
      <c r="BC86" s="27">
        <v>-212.09831824062096</v>
      </c>
      <c r="BD86" s="27">
        <v>-161.74837872892346</v>
      </c>
      <c r="BE86" s="27">
        <v>-149.69821673525377</v>
      </c>
      <c r="BF86" s="2"/>
      <c r="BG86" s="2"/>
      <c r="BH86" s="58">
        <v>12.05016199366969</v>
      </c>
      <c r="BI86" s="59">
        <v>7.449942984507274E-2</v>
      </c>
      <c r="BJ86" s="2"/>
      <c r="BK86" s="2"/>
    </row>
    <row r="87" spans="1:63" x14ac:dyDescent="0.3">
      <c r="A87" s="1"/>
      <c r="B87" s="2"/>
      <c r="C87" s="122" t="s">
        <v>22</v>
      </c>
      <c r="D87" s="122" t="s">
        <v>77</v>
      </c>
      <c r="E87" s="122"/>
      <c r="F87" s="123"/>
      <c r="G87" s="122"/>
      <c r="H87" s="122"/>
      <c r="I87" s="122"/>
      <c r="J87" s="129">
        <v>-0.17383246999999996</v>
      </c>
      <c r="K87" s="129">
        <v>-0.12940689999999999</v>
      </c>
      <c r="L87" s="129">
        <v>-4.4257830000000303E-2</v>
      </c>
      <c r="M87" s="129">
        <v>-0.16676665000000054</v>
      </c>
      <c r="N87" s="129">
        <v>-0.10934784000000004</v>
      </c>
      <c r="O87" s="129">
        <v>-6.0465919999999986E-2</v>
      </c>
      <c r="P87" s="129">
        <v>-0.19030123000000029</v>
      </c>
      <c r="Q87" s="129">
        <v>-0.18897055000000018</v>
      </c>
      <c r="R87" s="129">
        <v>-0.25093842999999999</v>
      </c>
      <c r="S87" s="129">
        <v>-0.16383926999999995</v>
      </c>
      <c r="T87" s="129">
        <v>-0.1725176599999998</v>
      </c>
      <c r="U87" s="129">
        <v>-0.11124599999999996</v>
      </c>
      <c r="V87" s="129">
        <v>-8.3221000000000336E-2</v>
      </c>
      <c r="W87" s="129">
        <v>-4.5413000000000134E-2</v>
      </c>
      <c r="X87" s="129">
        <v>0.19466199999999961</v>
      </c>
      <c r="Y87" s="129">
        <v>4.3849960000000271E-2</v>
      </c>
      <c r="Z87" s="129">
        <v>1.1172000000005122E-3</v>
      </c>
      <c r="AA87" s="129">
        <v>0.1241217299999995</v>
      </c>
      <c r="AB87" s="129">
        <v>0.20461000000000051</v>
      </c>
      <c r="AC87" s="129">
        <v>6.8925419000000474E-2</v>
      </c>
      <c r="AD87" s="129">
        <v>0.14064260000000159</v>
      </c>
      <c r="AE87" s="129">
        <v>0.10656500000000033</v>
      </c>
      <c r="AF87" s="129">
        <v>-0.11550239999999903</v>
      </c>
      <c r="AG87" s="129">
        <v>0.13794099999999945</v>
      </c>
      <c r="AH87" s="129">
        <v>0.25823900000000022</v>
      </c>
      <c r="AI87" s="129">
        <v>0.19102399999999894</v>
      </c>
      <c r="AJ87" s="129">
        <v>0.51668499999999817</v>
      </c>
      <c r="AK87" s="129">
        <v>0.48619300000000121</v>
      </c>
      <c r="AL87" s="129">
        <v>0.44745200000000002</v>
      </c>
      <c r="AM87" s="129">
        <v>0.38711599999999952</v>
      </c>
      <c r="AN87" s="2"/>
      <c r="AO87" s="2"/>
      <c r="AP87" s="130">
        <v>-6.03360000000005E-2</v>
      </c>
      <c r="AQ87" s="131">
        <v>-0.13484351394116129</v>
      </c>
      <c r="AR87" s="2"/>
      <c r="AS87" s="2"/>
      <c r="AT87" s="131">
        <v>5.6944920749144666E-2</v>
      </c>
      <c r="AU87" s="131">
        <v>5.3707338145626955E-2</v>
      </c>
      <c r="AV87" s="131">
        <v>4.6388375081544725E-2</v>
      </c>
      <c r="AW87" s="2"/>
      <c r="AX87" s="2"/>
      <c r="AY87" s="132">
        <v>-7.3189630640822304E-3</v>
      </c>
      <c r="AZ87" s="133">
        <v>-0.13627491729783608</v>
      </c>
      <c r="BA87" s="2"/>
      <c r="BB87" s="2"/>
      <c r="BC87" s="134">
        <v>628.96895213454241</v>
      </c>
      <c r="BD87" s="134">
        <v>580.35278858625168</v>
      </c>
      <c r="BE87" s="134">
        <v>531.02331961591153</v>
      </c>
      <c r="BF87" s="2"/>
      <c r="BG87" s="2"/>
      <c r="BH87" s="135">
        <v>-49.329468970340145</v>
      </c>
      <c r="BI87" s="136">
        <v>-8.4999107336948432E-2</v>
      </c>
      <c r="BJ87" s="2"/>
      <c r="BK87" s="2"/>
    </row>
    <row r="88" spans="1:63" x14ac:dyDescent="0.3">
      <c r="A88" s="1"/>
      <c r="B88" s="2"/>
      <c r="C88" s="124"/>
      <c r="D88" s="125" t="s">
        <v>78</v>
      </c>
      <c r="E88" s="125"/>
      <c r="F88" s="125"/>
      <c r="G88" s="125"/>
      <c r="H88" s="125"/>
      <c r="I88" s="125"/>
      <c r="J88" s="685">
        <v>-0.10802405416599473</v>
      </c>
      <c r="K88" s="685">
        <v>-8.7216962517024432E-2</v>
      </c>
      <c r="L88" s="685">
        <v>-2.3727784851159745E-2</v>
      </c>
      <c r="M88" s="685">
        <v>-7.7924123387284411E-2</v>
      </c>
      <c r="N88" s="685">
        <v>-5.4190414426791213E-2</v>
      </c>
      <c r="O88" s="685">
        <v>-2.8065677839048554E-2</v>
      </c>
      <c r="P88" s="685">
        <v>-8.5034612997086298E-2</v>
      </c>
      <c r="Q88" s="685">
        <v>-7.2423442728337173E-2</v>
      </c>
      <c r="R88" s="685">
        <v>-0.1181209441389785</v>
      </c>
      <c r="S88" s="685">
        <v>-6.1890094043255489E-2</v>
      </c>
      <c r="T88" s="685">
        <v>-5.9380342984645756E-2</v>
      </c>
      <c r="U88" s="685">
        <v>-3.8214473174364549E-2</v>
      </c>
      <c r="V88" s="685">
        <v>-2.451484202374345E-2</v>
      </c>
      <c r="W88" s="685">
        <v>-1.6571934449392756E-2</v>
      </c>
      <c r="X88" s="685">
        <v>5.1538159715290632E-2</v>
      </c>
      <c r="Y88" s="685">
        <v>1.1718606732552895E-2</v>
      </c>
      <c r="Z88" s="685">
        <v>2.9454097099984507E-4</v>
      </c>
      <c r="AA88" s="685">
        <v>2.6428160146745937E-2</v>
      </c>
      <c r="AB88" s="685">
        <v>3.735380129103115E-2</v>
      </c>
      <c r="AC88" s="685">
        <v>1.4172351274782832E-2</v>
      </c>
      <c r="AD88" s="685">
        <v>2.3788771119396358E-2</v>
      </c>
      <c r="AE88" s="685">
        <v>1.6095795699319439E-2</v>
      </c>
      <c r="AF88" s="685">
        <v>-1.6850911875807454E-2</v>
      </c>
      <c r="AG88" s="685">
        <v>1.9007761790955195E-2</v>
      </c>
      <c r="AH88" s="685">
        <v>3.5775731951396161E-2</v>
      </c>
      <c r="AI88" s="685">
        <v>2.7586449909661966E-2</v>
      </c>
      <c r="AJ88" s="685">
        <v>5.8224247502718963E-2</v>
      </c>
      <c r="AK88" s="685">
        <v>5.6944920749144666E-2</v>
      </c>
      <c r="AL88" s="685">
        <v>5.3707338145626955E-2</v>
      </c>
      <c r="AM88" s="685">
        <v>4.6388375081544725E-2</v>
      </c>
      <c r="AN88" s="2"/>
      <c r="AO88" s="2"/>
      <c r="AP88" s="137"/>
      <c r="AQ88" s="138"/>
      <c r="AR88" s="2"/>
      <c r="AS88" s="2"/>
      <c r="AT88" s="138"/>
      <c r="AU88" s="138"/>
      <c r="AV88" s="138"/>
      <c r="AW88" s="2"/>
      <c r="AX88" s="2"/>
      <c r="AY88" s="139"/>
      <c r="AZ88" s="140"/>
      <c r="BA88" s="2"/>
      <c r="BB88" s="2"/>
      <c r="BC88" s="141"/>
      <c r="BD88" s="141"/>
      <c r="BE88" s="141"/>
      <c r="BF88" s="2"/>
      <c r="BG88" s="2"/>
      <c r="BH88" s="142"/>
      <c r="BI88" s="143"/>
      <c r="BJ88" s="2"/>
      <c r="BK88" s="2"/>
    </row>
    <row r="89" spans="1:63" x14ac:dyDescent="0.3">
      <c r="A89" s="1"/>
      <c r="B89" s="2"/>
      <c r="C89" s="2" t="s">
        <v>38</v>
      </c>
      <c r="D89" s="2" t="s">
        <v>79</v>
      </c>
      <c r="E89" s="2"/>
      <c r="F89" s="2"/>
      <c r="G89" s="2"/>
      <c r="H89" s="2"/>
      <c r="I89" s="2"/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-1.362437E-2</v>
      </c>
      <c r="P89" s="10">
        <v>-2.6274150000000003E-2</v>
      </c>
      <c r="Q89" s="10">
        <v>-3.381472E-2</v>
      </c>
      <c r="R89" s="10">
        <v>-3.526265E-2</v>
      </c>
      <c r="S89" s="10">
        <v>-3.952642E-2</v>
      </c>
      <c r="T89" s="10">
        <v>-4.0194710000000002E-2</v>
      </c>
      <c r="U89" s="10">
        <v>-4.2138000000000002E-2</v>
      </c>
      <c r="V89" s="10">
        <v>-4.5592000000000001E-2</v>
      </c>
      <c r="W89" s="10">
        <v>-4.3118999999999998E-2</v>
      </c>
      <c r="X89" s="10">
        <v>-4.3691000000000001E-2</v>
      </c>
      <c r="Y89" s="10">
        <v>-4.2443330000000001E-2</v>
      </c>
      <c r="Z89" s="10">
        <v>-4.4173299999999999E-2</v>
      </c>
      <c r="AA89" s="10">
        <v>-4.1488520000000001E-2</v>
      </c>
      <c r="AB89" s="10">
        <v>-7.2416800000000003E-2</v>
      </c>
      <c r="AC89" s="10">
        <v>-7.9287750000000004E-2</v>
      </c>
      <c r="AD89" s="10">
        <v>-9.6359700000000006E-2</v>
      </c>
      <c r="AE89" s="10">
        <v>-9.9000000000000005E-2</v>
      </c>
      <c r="AF89" s="10">
        <v>-9.3079499999999996E-2</v>
      </c>
      <c r="AG89" s="10">
        <v>-9.4139E-2</v>
      </c>
      <c r="AH89" s="10">
        <v>-7.0402000000000006E-2</v>
      </c>
      <c r="AI89" s="10">
        <v>-6.3961000000000004E-2</v>
      </c>
      <c r="AJ89" s="10">
        <v>-7.2497000000000006E-2</v>
      </c>
      <c r="AK89" s="10">
        <v>-6.8926000000000001E-2</v>
      </c>
      <c r="AL89" s="10">
        <v>-7.3501999999999998E-2</v>
      </c>
      <c r="AM89" s="10">
        <v>-6.3837000000000005E-2</v>
      </c>
      <c r="AN89" s="2"/>
      <c r="AO89" s="2"/>
      <c r="AP89" s="54">
        <v>9.664999999999993E-3</v>
      </c>
      <c r="AQ89" s="55">
        <v>0.13149302059807888</v>
      </c>
      <c r="AR89" s="2"/>
      <c r="AS89" s="2"/>
      <c r="AT89" s="55">
        <v>-8.0728961699480153E-3</v>
      </c>
      <c r="AU89" s="55">
        <v>-8.8223916048645948E-3</v>
      </c>
      <c r="AV89" s="55">
        <v>-7.6496313768497672E-3</v>
      </c>
      <c r="AW89" s="2"/>
      <c r="AX89" s="2"/>
      <c r="AY89" s="56">
        <v>1.1727602280148276E-3</v>
      </c>
      <c r="AZ89" s="57">
        <v>0.13292996735354359</v>
      </c>
      <c r="BA89" s="2"/>
      <c r="BB89" s="2"/>
      <c r="BC89" s="27">
        <v>-89.166882276843467</v>
      </c>
      <c r="BD89" s="27">
        <v>-95.333333333333329</v>
      </c>
      <c r="BE89" s="27">
        <v>-87.567901234567913</v>
      </c>
      <c r="BF89" s="2"/>
      <c r="BG89" s="2"/>
      <c r="BH89" s="58">
        <v>7.765432098765416</v>
      </c>
      <c r="BI89" s="59">
        <v>8.1455581455581294E-2</v>
      </c>
      <c r="BJ89" s="2"/>
      <c r="BK89" s="2"/>
    </row>
    <row r="90" spans="1:63" x14ac:dyDescent="0.3">
      <c r="A90" s="1"/>
      <c r="B90" s="2"/>
      <c r="C90" s="2"/>
      <c r="D90" s="2"/>
      <c r="E90" s="2" t="s">
        <v>149</v>
      </c>
      <c r="F90" s="2"/>
      <c r="G90" s="2"/>
      <c r="H90" s="2"/>
      <c r="I90" s="2"/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-1.362437E-2</v>
      </c>
      <c r="P90" s="10">
        <v>-2.6274150000000003E-2</v>
      </c>
      <c r="Q90" s="10">
        <v>-3.381472E-2</v>
      </c>
      <c r="R90" s="10">
        <v>-3.526265E-2</v>
      </c>
      <c r="S90" s="10">
        <v>-3.952642E-2</v>
      </c>
      <c r="T90" s="10">
        <v>-4.0194710000000002E-2</v>
      </c>
      <c r="U90" s="10">
        <v>-4.2138000000000002E-2</v>
      </c>
      <c r="V90" s="10">
        <v>-4.5592000000000001E-2</v>
      </c>
      <c r="W90" s="10">
        <v>-4.3118999999999998E-2</v>
      </c>
      <c r="X90" s="10">
        <v>-4.3691000000000001E-2</v>
      </c>
      <c r="Y90" s="10">
        <v>-4.2443330000000001E-2</v>
      </c>
      <c r="Z90" s="10">
        <v>-4.4173299999999999E-2</v>
      </c>
      <c r="AA90" s="10">
        <v>-4.1488520000000001E-2</v>
      </c>
      <c r="AB90" s="10">
        <v>-7.2416800000000003E-2</v>
      </c>
      <c r="AC90" s="10">
        <v>-7.9287750000000004E-2</v>
      </c>
      <c r="AD90" s="10">
        <v>-9.6359700000000006E-2</v>
      </c>
      <c r="AE90" s="10">
        <v>-9.9000000000000005E-2</v>
      </c>
      <c r="AF90" s="10">
        <v>-9.3079499999999996E-2</v>
      </c>
      <c r="AG90" s="10">
        <v>-9.4139E-2</v>
      </c>
      <c r="AH90" s="10">
        <v>-7.0402000000000006E-2</v>
      </c>
      <c r="AI90" s="10">
        <v>-6.3961000000000004E-2</v>
      </c>
      <c r="AJ90" s="10">
        <v>-7.2497000000000006E-2</v>
      </c>
      <c r="AK90" s="10">
        <v>-6.8926000000000001E-2</v>
      </c>
      <c r="AL90" s="10">
        <v>-7.3501999999999998E-2</v>
      </c>
      <c r="AM90" s="10">
        <v>-6.3837000000000005E-2</v>
      </c>
      <c r="AN90" s="2"/>
      <c r="AO90" s="2"/>
      <c r="AP90" s="54">
        <v>9.664999999999993E-3</v>
      </c>
      <c r="AQ90" s="55">
        <v>0.13149302059807888</v>
      </c>
      <c r="AR90" s="2"/>
      <c r="AS90" s="2"/>
      <c r="AT90" s="55">
        <v>-8.0728961699480153E-3</v>
      </c>
      <c r="AU90" s="55">
        <v>-8.8223916048645948E-3</v>
      </c>
      <c r="AV90" s="55">
        <v>-7.6496313768497672E-3</v>
      </c>
      <c r="AW90" s="2"/>
      <c r="AX90" s="2"/>
      <c r="AY90" s="56">
        <v>1.1727602280148276E-3</v>
      </c>
      <c r="AZ90" s="57">
        <v>0.13292996735354359</v>
      </c>
      <c r="BA90" s="2"/>
      <c r="BB90" s="2"/>
      <c r="BC90" s="27">
        <v>-89.166882276843467</v>
      </c>
      <c r="BD90" s="27">
        <v>-95.333333333333329</v>
      </c>
      <c r="BE90" s="27">
        <v>-87.567901234567913</v>
      </c>
      <c r="BF90" s="2"/>
      <c r="BG90" s="2"/>
      <c r="BH90" s="58">
        <v>7.765432098765416</v>
      </c>
      <c r="BI90" s="59">
        <v>8.1455581455581294E-2</v>
      </c>
      <c r="BJ90" s="2"/>
      <c r="BK90" s="2"/>
    </row>
    <row r="91" spans="1:63" x14ac:dyDescent="0.3">
      <c r="A91" s="1"/>
      <c r="B91" s="2"/>
      <c r="C91" s="2"/>
      <c r="D91" s="2"/>
      <c r="E91" s="2" t="s">
        <v>150</v>
      </c>
      <c r="F91" s="2"/>
      <c r="G91" s="2"/>
      <c r="H91" s="2"/>
      <c r="I91" s="2"/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2"/>
      <c r="AO91" s="2"/>
      <c r="AP91" s="54">
        <v>0</v>
      </c>
      <c r="AQ91" s="55">
        <v>0</v>
      </c>
      <c r="AR91" s="2"/>
      <c r="AS91" s="2"/>
      <c r="AT91" s="55">
        <v>0</v>
      </c>
      <c r="AU91" s="55">
        <v>0</v>
      </c>
      <c r="AV91" s="55">
        <v>0</v>
      </c>
      <c r="AW91" s="2"/>
      <c r="AX91" s="2"/>
      <c r="AY91" s="56">
        <v>0</v>
      </c>
      <c r="AZ91" s="57">
        <v>0</v>
      </c>
      <c r="BA91" s="2"/>
      <c r="BB91" s="2"/>
      <c r="BC91" s="27">
        <v>0</v>
      </c>
      <c r="BD91" s="27">
        <v>0</v>
      </c>
      <c r="BE91" s="27">
        <v>0</v>
      </c>
      <c r="BF91" s="2"/>
      <c r="BG91" s="2"/>
      <c r="BH91" s="58">
        <v>0</v>
      </c>
      <c r="BI91" s="59">
        <v>0</v>
      </c>
      <c r="BJ91" s="2"/>
      <c r="BK91" s="2"/>
    </row>
    <row r="92" spans="1:63" x14ac:dyDescent="0.3">
      <c r="A92" s="1"/>
      <c r="B92" s="2"/>
      <c r="C92" s="2"/>
      <c r="D92" s="2"/>
      <c r="E92" s="2" t="s">
        <v>151</v>
      </c>
      <c r="F92" s="2"/>
      <c r="G92" s="2"/>
      <c r="H92" s="2"/>
      <c r="I92" s="2"/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2"/>
      <c r="AO92" s="2"/>
      <c r="AP92" s="54">
        <v>0</v>
      </c>
      <c r="AQ92" s="55">
        <v>0</v>
      </c>
      <c r="AR92" s="2"/>
      <c r="AS92" s="2"/>
      <c r="AT92" s="55">
        <v>0</v>
      </c>
      <c r="AU92" s="55">
        <v>0</v>
      </c>
      <c r="AV92" s="55">
        <v>0</v>
      </c>
      <c r="AW92" s="2"/>
      <c r="AX92" s="2"/>
      <c r="AY92" s="56">
        <v>0</v>
      </c>
      <c r="AZ92" s="57">
        <v>0</v>
      </c>
      <c r="BA92" s="2"/>
      <c r="BB92" s="2"/>
      <c r="BC92" s="27">
        <v>0</v>
      </c>
      <c r="BD92" s="27">
        <v>0</v>
      </c>
      <c r="BE92" s="27">
        <v>0</v>
      </c>
      <c r="BF92" s="2"/>
      <c r="BG92" s="2"/>
      <c r="BH92" s="58">
        <v>0</v>
      </c>
      <c r="BI92" s="59">
        <v>0</v>
      </c>
      <c r="BJ92" s="2"/>
      <c r="BK92" s="2"/>
    </row>
    <row r="93" spans="1:63" x14ac:dyDescent="0.3">
      <c r="A93" s="1"/>
      <c r="B93" s="2"/>
      <c r="C93" s="2"/>
      <c r="D93" s="2"/>
      <c r="E93" s="2" t="s">
        <v>152</v>
      </c>
      <c r="F93" s="2"/>
      <c r="G93" s="2"/>
      <c r="H93" s="2"/>
      <c r="I93" s="2"/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2"/>
      <c r="AO93" s="2"/>
      <c r="AP93" s="54">
        <v>0</v>
      </c>
      <c r="AQ93" s="55">
        <v>0</v>
      </c>
      <c r="AR93" s="2"/>
      <c r="AS93" s="2"/>
      <c r="AT93" s="55">
        <v>0</v>
      </c>
      <c r="AU93" s="55">
        <v>0</v>
      </c>
      <c r="AV93" s="55">
        <v>0</v>
      </c>
      <c r="AW93" s="2"/>
      <c r="AX93" s="2"/>
      <c r="AY93" s="56">
        <v>0</v>
      </c>
      <c r="AZ93" s="57">
        <v>0</v>
      </c>
      <c r="BA93" s="2"/>
      <c r="BB93" s="2"/>
      <c r="BC93" s="27">
        <v>0</v>
      </c>
      <c r="BD93" s="27">
        <v>0</v>
      </c>
      <c r="BE93" s="27">
        <v>0</v>
      </c>
      <c r="BF93" s="2"/>
      <c r="BG93" s="2"/>
      <c r="BH93" s="58">
        <v>0</v>
      </c>
      <c r="BI93" s="59">
        <v>0</v>
      </c>
      <c r="BJ93" s="2"/>
      <c r="BK93" s="2"/>
    </row>
    <row r="94" spans="1:63" x14ac:dyDescent="0.3">
      <c r="A94" s="1"/>
      <c r="B94" s="2"/>
      <c r="C94" s="145" t="s">
        <v>22</v>
      </c>
      <c r="D94" s="146" t="s">
        <v>80</v>
      </c>
      <c r="E94" s="146"/>
      <c r="F94" s="146"/>
      <c r="G94" s="146"/>
      <c r="H94" s="146"/>
      <c r="I94" s="146"/>
      <c r="J94" s="150">
        <v>-0.17383246999999996</v>
      </c>
      <c r="K94" s="150">
        <v>-0.12940689999999999</v>
      </c>
      <c r="L94" s="150">
        <v>-4.4257830000000303E-2</v>
      </c>
      <c r="M94" s="150">
        <v>-0.16676665000000054</v>
      </c>
      <c r="N94" s="150">
        <v>-0.10934784000000004</v>
      </c>
      <c r="O94" s="150">
        <v>-7.4090289999999989E-2</v>
      </c>
      <c r="P94" s="150">
        <v>-0.21657538000000029</v>
      </c>
      <c r="Q94" s="150">
        <v>-0.22278527000000017</v>
      </c>
      <c r="R94" s="150">
        <v>-0.28620108</v>
      </c>
      <c r="S94" s="150">
        <v>-0.20336568999999996</v>
      </c>
      <c r="T94" s="150">
        <v>-0.21271236999999979</v>
      </c>
      <c r="U94" s="150">
        <v>-0.15338399999999996</v>
      </c>
      <c r="V94" s="150">
        <v>-0.12881300000000034</v>
      </c>
      <c r="W94" s="150">
        <v>-8.8532000000000138E-2</v>
      </c>
      <c r="X94" s="150">
        <v>0.15097099999999961</v>
      </c>
      <c r="Y94" s="150">
        <v>1.4066300000002696E-3</v>
      </c>
      <c r="Z94" s="150">
        <v>-4.3056099999999486E-2</v>
      </c>
      <c r="AA94" s="150">
        <v>8.2633209999999499E-2</v>
      </c>
      <c r="AB94" s="150">
        <v>0.13219320000000051</v>
      </c>
      <c r="AC94" s="150">
        <v>-1.0362330999999531E-2</v>
      </c>
      <c r="AD94" s="150">
        <v>4.4282900000001582E-2</v>
      </c>
      <c r="AE94" s="150">
        <v>7.5650000000003215E-3</v>
      </c>
      <c r="AF94" s="150">
        <v>-0.20858189999999904</v>
      </c>
      <c r="AG94" s="150">
        <v>4.3801999999999452E-2</v>
      </c>
      <c r="AH94" s="150">
        <v>0.1878370000000002</v>
      </c>
      <c r="AI94" s="150">
        <v>0.12706299999999893</v>
      </c>
      <c r="AJ94" s="150">
        <v>0.44418799999999814</v>
      </c>
      <c r="AK94" s="150">
        <v>0.41726700000000122</v>
      </c>
      <c r="AL94" s="150">
        <v>0.37395</v>
      </c>
      <c r="AM94" s="150">
        <v>0.32327899999999954</v>
      </c>
      <c r="AN94" s="2"/>
      <c r="AO94" s="2"/>
      <c r="AP94" s="151">
        <v>-5.0671000000000466E-2</v>
      </c>
      <c r="AQ94" s="152">
        <v>-0.13550207246958273</v>
      </c>
      <c r="AR94" s="2"/>
      <c r="AS94" s="2"/>
      <c r="AT94" s="153">
        <v>4.8872024579196649E-2</v>
      </c>
      <c r="AU94" s="154">
        <v>4.488494654076236E-2</v>
      </c>
      <c r="AV94" s="152">
        <v>3.8738743704694961E-2</v>
      </c>
      <c r="AW94" s="2"/>
      <c r="AX94" s="2"/>
      <c r="AY94" s="155">
        <v>-6.1462028360673993E-3</v>
      </c>
      <c r="AZ94" s="156">
        <v>-0.13693238623968756</v>
      </c>
      <c r="BA94" s="2"/>
      <c r="BB94" s="2"/>
      <c r="BC94" s="157">
        <v>539.80206985769883</v>
      </c>
      <c r="BD94" s="158">
        <v>485.01945525291831</v>
      </c>
      <c r="BE94" s="159">
        <v>443.45541838134369</v>
      </c>
      <c r="BF94" s="2"/>
      <c r="BG94" s="2"/>
      <c r="BH94" s="160">
        <v>-41.564036871574615</v>
      </c>
      <c r="BI94" s="161">
        <v>-8.5695607508982558E-2</v>
      </c>
      <c r="BJ94" s="2"/>
      <c r="BK94" s="2"/>
    </row>
    <row r="95" spans="1:63" x14ac:dyDescent="0.3">
      <c r="A95" s="1"/>
      <c r="B95" s="2"/>
      <c r="C95" s="147"/>
      <c r="D95" s="148" t="s">
        <v>81</v>
      </c>
      <c r="E95" s="149"/>
      <c r="F95" s="149"/>
      <c r="G95" s="149"/>
      <c r="H95" s="149"/>
      <c r="I95" s="149"/>
      <c r="J95" s="687">
        <v>-0.10802405416599473</v>
      </c>
      <c r="K95" s="687">
        <v>-8.7216962517024432E-2</v>
      </c>
      <c r="L95" s="687">
        <v>-2.3727784851159745E-2</v>
      </c>
      <c r="M95" s="687">
        <v>-7.7924123387284411E-2</v>
      </c>
      <c r="N95" s="687">
        <v>-5.4190414426791213E-2</v>
      </c>
      <c r="O95" s="687">
        <v>-3.4389524051592714E-2</v>
      </c>
      <c r="P95" s="687">
        <v>-9.6775010981257986E-2</v>
      </c>
      <c r="Q95" s="687">
        <v>-8.5383019960317261E-2</v>
      </c>
      <c r="R95" s="687">
        <v>-0.13471966722353096</v>
      </c>
      <c r="S95" s="687">
        <v>-7.6821153312460103E-2</v>
      </c>
      <c r="T95" s="687">
        <v>-7.3215307277393366E-2</v>
      </c>
      <c r="U95" s="687">
        <v>-5.2689433807747994E-2</v>
      </c>
      <c r="V95" s="687">
        <v>-3.7945114161142747E-2</v>
      </c>
      <c r="W95" s="687">
        <v>-3.2306751385586453E-2</v>
      </c>
      <c r="X95" s="687">
        <v>3.9970654315568198E-2</v>
      </c>
      <c r="Y95" s="687">
        <v>3.759124019318133E-4</v>
      </c>
      <c r="Z95" s="687">
        <v>-1.1351401272341983E-2</v>
      </c>
      <c r="AA95" s="687">
        <v>1.7594370520936851E-2</v>
      </c>
      <c r="AB95" s="687">
        <v>2.4133319607182176E-2</v>
      </c>
      <c r="AC95" s="687">
        <v>-2.1306884613579787E-3</v>
      </c>
      <c r="AD95" s="687">
        <v>7.4901613920898983E-3</v>
      </c>
      <c r="AE95" s="687">
        <v>1.1426330827697306E-3</v>
      </c>
      <c r="AF95" s="687">
        <v>-3.0430495087448363E-2</v>
      </c>
      <c r="AG95" s="687">
        <v>6.035754286016575E-3</v>
      </c>
      <c r="AH95" s="687">
        <v>2.6022429464776436E-2</v>
      </c>
      <c r="AI95" s="687">
        <v>1.8349616199385251E-2</v>
      </c>
      <c r="AJ95" s="687">
        <v>5.0054698800502659E-2</v>
      </c>
      <c r="AK95" s="687">
        <v>4.8872024579196649E-2</v>
      </c>
      <c r="AL95" s="687">
        <v>4.488494654076236E-2</v>
      </c>
      <c r="AM95" s="687">
        <v>3.8738743704694961E-2</v>
      </c>
      <c r="AN95" s="2"/>
      <c r="AO95" s="2"/>
      <c r="AP95" s="162"/>
      <c r="AQ95" s="163"/>
      <c r="AR95" s="2"/>
      <c r="AS95" s="2"/>
      <c r="AT95" s="164"/>
      <c r="AU95" s="165"/>
      <c r="AV95" s="163"/>
      <c r="AW95" s="2"/>
      <c r="AX95" s="2"/>
      <c r="AY95" s="166"/>
      <c r="AZ95" s="167"/>
      <c r="BA95" s="2"/>
      <c r="BB95" s="2"/>
      <c r="BC95" s="168"/>
      <c r="BD95" s="169"/>
      <c r="BE95" s="170"/>
      <c r="BF95" s="2"/>
      <c r="BG95" s="2"/>
      <c r="BH95" s="171"/>
      <c r="BI95" s="172"/>
      <c r="BJ95" s="2"/>
      <c r="BK95" s="2"/>
    </row>
    <row r="96" spans="1:63" x14ac:dyDescent="0.3">
      <c r="A96" s="1"/>
      <c r="B96" s="2"/>
      <c r="C96" s="2" t="s">
        <v>38</v>
      </c>
      <c r="D96" s="2" t="s">
        <v>82</v>
      </c>
      <c r="E96" s="2"/>
      <c r="F96" s="2"/>
      <c r="G96" s="2"/>
      <c r="H96" s="2"/>
      <c r="I96" s="2"/>
      <c r="J96" s="10">
        <v>-1.310735E-2</v>
      </c>
      <c r="K96" s="10">
        <v>-1.459856E-2</v>
      </c>
      <c r="L96" s="10">
        <v>-1.507148E-2</v>
      </c>
      <c r="M96" s="10">
        <v>-1.7578880000000002E-2</v>
      </c>
      <c r="N96" s="10">
        <v>-1.9290740000000001E-2</v>
      </c>
      <c r="O96" s="10">
        <v>-2.3190570000000001E-2</v>
      </c>
      <c r="P96" s="10">
        <v>-2.6643279999999998E-2</v>
      </c>
      <c r="Q96" s="10">
        <v>-2.5084610000000004E-2</v>
      </c>
      <c r="R96" s="10">
        <v>-2.5712129999999996E-2</v>
      </c>
      <c r="S96" s="10">
        <v>-2.558349E-2</v>
      </c>
      <c r="T96" s="10">
        <v>-4.000538E-2</v>
      </c>
      <c r="U96" s="10">
        <v>-2.6495000000000001E-2</v>
      </c>
      <c r="V96" s="10">
        <v>-2.9572000000000001E-2</v>
      </c>
      <c r="W96" s="10">
        <v>-2.6441000000000003E-2</v>
      </c>
      <c r="X96" s="10">
        <v>-3.4903999999999998E-2</v>
      </c>
      <c r="Y96" s="10">
        <v>-4.752033E-2</v>
      </c>
      <c r="Z96" s="10">
        <v>-4.9823500000000007E-2</v>
      </c>
      <c r="AA96" s="10">
        <v>-4.9924410000000002E-2</v>
      </c>
      <c r="AB96" s="10">
        <v>-4.7983600000000001E-2</v>
      </c>
      <c r="AC96" s="10">
        <v>-5.2196348000000004E-2</v>
      </c>
      <c r="AD96" s="10">
        <v>-5.0768599999999997E-2</v>
      </c>
      <c r="AE96" s="10">
        <v>-5.5085999999999996E-2</v>
      </c>
      <c r="AF96" s="10">
        <v>-5.7488400000000009E-2</v>
      </c>
      <c r="AG96" s="10">
        <v>-7.4511000000000008E-2</v>
      </c>
      <c r="AH96" s="10">
        <v>-7.2651999999999994E-2</v>
      </c>
      <c r="AI96" s="10">
        <v>-7.6178999999999997E-2</v>
      </c>
      <c r="AJ96" s="10">
        <v>-9.0272999999999992E-2</v>
      </c>
      <c r="AK96" s="10">
        <v>-9.5226000000000005E-2</v>
      </c>
      <c r="AL96" s="10">
        <v>-8.1434000000000006E-2</v>
      </c>
      <c r="AM96" s="10">
        <v>-8.6792000000000008E-2</v>
      </c>
      <c r="AN96" s="2"/>
      <c r="AO96" s="2"/>
      <c r="AP96" s="54">
        <v>-5.3580000000000017E-3</v>
      </c>
      <c r="AQ96" s="55">
        <v>-6.5795613625758295E-2</v>
      </c>
      <c r="AR96" s="2"/>
      <c r="AS96" s="2"/>
      <c r="AT96" s="55">
        <v>-1.11532601729314E-2</v>
      </c>
      <c r="AU96" s="55">
        <v>-9.7744637962306254E-3</v>
      </c>
      <c r="AV96" s="55">
        <v>-1.0400344728911838E-2</v>
      </c>
      <c r="AW96" s="2"/>
      <c r="AX96" s="2"/>
      <c r="AY96" s="56">
        <v>-6.2588093268121231E-4</v>
      </c>
      <c r="AZ96" s="57">
        <v>-6.403225238018416E-2</v>
      </c>
      <c r="BA96" s="2"/>
      <c r="BB96" s="2"/>
      <c r="BC96" s="27">
        <v>-123.1901681759379</v>
      </c>
      <c r="BD96" s="27">
        <v>-105.62127107652401</v>
      </c>
      <c r="BE96" s="27">
        <v>-119.05624142661181</v>
      </c>
      <c r="BF96" s="2"/>
      <c r="BG96" s="2"/>
      <c r="BH96" s="58">
        <v>-13.434970350087795</v>
      </c>
      <c r="BI96" s="59">
        <v>-0.12719947613917637</v>
      </c>
      <c r="BJ96" s="2"/>
      <c r="BK96" s="2"/>
    </row>
    <row r="97" spans="1:63" x14ac:dyDescent="0.3">
      <c r="A97" s="1"/>
      <c r="B97" s="2"/>
      <c r="C97" s="2" t="s">
        <v>38</v>
      </c>
      <c r="D97" s="2" t="s">
        <v>83</v>
      </c>
      <c r="E97" s="2"/>
      <c r="F97" s="2"/>
      <c r="G97" s="2"/>
      <c r="H97" s="2"/>
      <c r="I97" s="2"/>
      <c r="J97" s="10">
        <v>-1.7905820000000003E-2</v>
      </c>
      <c r="K97" s="10">
        <v>-2.4028029999999999E-2</v>
      </c>
      <c r="L97" s="10">
        <v>-1.5982800000000002E-2</v>
      </c>
      <c r="M97" s="10">
        <v>-2.2479490000000001E-2</v>
      </c>
      <c r="N97" s="10">
        <v>-2.3298050000000001E-2</v>
      </c>
      <c r="O97" s="10">
        <v>-2.9917110000000004E-2</v>
      </c>
      <c r="P97" s="10">
        <v>-2.1882840000000001E-2</v>
      </c>
      <c r="Q97" s="10">
        <v>-2.3679140000000001E-2</v>
      </c>
      <c r="R97" s="10">
        <v>-2.8039629999999996E-2</v>
      </c>
      <c r="S97" s="10">
        <v>-2.5376290000000003E-2</v>
      </c>
      <c r="T97" s="10">
        <v>-3.5524460000000001E-2</v>
      </c>
      <c r="U97" s="10">
        <v>-3.8061999999999999E-2</v>
      </c>
      <c r="V97" s="10">
        <v>-3.7344000000000002E-2</v>
      </c>
      <c r="W97" s="10">
        <v>-4.9999000000000002E-2</v>
      </c>
      <c r="X97" s="10">
        <v>-6.5980999999999998E-2</v>
      </c>
      <c r="Y97" s="10">
        <v>-6.1900420000000005E-2</v>
      </c>
      <c r="Z97" s="10">
        <v>-6.1892799999999998E-2</v>
      </c>
      <c r="AA97" s="10">
        <v>-5.9715249999999997E-2</v>
      </c>
      <c r="AB97" s="10">
        <v>-6.4867499999999995E-2</v>
      </c>
      <c r="AC97" s="10">
        <v>-5.5340252999999999E-2</v>
      </c>
      <c r="AD97" s="10">
        <v>-6.21074E-2</v>
      </c>
      <c r="AE97" s="10">
        <v>-8.2313999999999998E-2</v>
      </c>
      <c r="AF97" s="10">
        <v>-7.5841699999999998E-2</v>
      </c>
      <c r="AG97" s="10">
        <v>-7.9851000000000005E-2</v>
      </c>
      <c r="AH97" s="10">
        <v>-8.7707999999999994E-2</v>
      </c>
      <c r="AI97" s="10">
        <v>-9.7651000000000002E-2</v>
      </c>
      <c r="AJ97" s="10">
        <v>-8.9631000000000016E-2</v>
      </c>
      <c r="AK97" s="10">
        <v>-0.13324799999999998</v>
      </c>
      <c r="AL97" s="10">
        <v>-0.124612</v>
      </c>
      <c r="AM97" s="10">
        <v>-0.15113399999999999</v>
      </c>
      <c r="AN97" s="2"/>
      <c r="AO97" s="2"/>
      <c r="AP97" s="54">
        <v>-2.652199999999999E-2</v>
      </c>
      <c r="AQ97" s="55">
        <v>-0.21283664494591203</v>
      </c>
      <c r="AR97" s="2"/>
      <c r="AS97" s="2"/>
      <c r="AT97" s="55">
        <v>-1.5606552953214069E-2</v>
      </c>
      <c r="AU97" s="55">
        <v>-1.4957087734556705E-2</v>
      </c>
      <c r="AV97" s="55">
        <v>-1.8110490601200128E-2</v>
      </c>
      <c r="AW97" s="2"/>
      <c r="AX97" s="2"/>
      <c r="AY97" s="56">
        <v>-3.1534028666434233E-3</v>
      </c>
      <c r="AZ97" s="57">
        <v>-0.21083000398251547</v>
      </c>
      <c r="BA97" s="2"/>
      <c r="BB97" s="2"/>
      <c r="BC97" s="27">
        <v>-172.37774902975417</v>
      </c>
      <c r="BD97" s="27">
        <v>-161.62386511024644</v>
      </c>
      <c r="BE97" s="27">
        <v>-207.31687242798353</v>
      </c>
      <c r="BF97" s="2"/>
      <c r="BG97" s="2"/>
      <c r="BH97" s="58">
        <v>-45.693007317737084</v>
      </c>
      <c r="BI97" s="59">
        <v>-0.28271200720617029</v>
      </c>
      <c r="BJ97" s="2"/>
      <c r="BK97" s="2"/>
    </row>
    <row r="98" spans="1:63" x14ac:dyDescent="0.3">
      <c r="A98" s="1"/>
      <c r="B98" s="2"/>
      <c r="C98" s="2" t="s">
        <v>38</v>
      </c>
      <c r="D98" s="2" t="s">
        <v>84</v>
      </c>
      <c r="E98" s="2"/>
      <c r="F98" s="2"/>
      <c r="G98" s="2"/>
      <c r="H98" s="2"/>
      <c r="I98" s="60"/>
      <c r="J98" s="10">
        <v>-4.9840299999999995E-3</v>
      </c>
      <c r="K98" s="10">
        <v>-7.0740100000000004E-3</v>
      </c>
      <c r="L98" s="10">
        <v>-6.56801E-3</v>
      </c>
      <c r="M98" s="10">
        <v>-5.4578199999999995E-3</v>
      </c>
      <c r="N98" s="10">
        <v>-9.093809999999999E-3</v>
      </c>
      <c r="O98" s="10">
        <v>-2.2867399999999998E-3</v>
      </c>
      <c r="P98" s="10">
        <v>-2.3611000000000001E-3</v>
      </c>
      <c r="Q98" s="10">
        <v>-1.1753800000000002E-3</v>
      </c>
      <c r="R98" s="10">
        <v>-1.4729400000000001E-3</v>
      </c>
      <c r="S98" s="10">
        <v>-1.30966E-3</v>
      </c>
      <c r="T98" s="10">
        <v>-1.4875299999999999E-3</v>
      </c>
      <c r="U98" s="10">
        <v>-7.2400000000000003E-4</v>
      </c>
      <c r="V98" s="10">
        <v>-1.0579999999999999E-3</v>
      </c>
      <c r="W98" s="10">
        <v>-6.0400000000000004E-4</v>
      </c>
      <c r="X98" s="10">
        <v>-5.1469999999999997E-3</v>
      </c>
      <c r="Y98" s="10">
        <v>-6.2023199999999999E-3</v>
      </c>
      <c r="Z98" s="10">
        <v>-6.6706999999999999E-3</v>
      </c>
      <c r="AA98" s="10">
        <v>-4.9051299999999997E-3</v>
      </c>
      <c r="AB98" s="10">
        <v>-4.8346999999999999E-3</v>
      </c>
      <c r="AC98" s="10">
        <v>-1.2479034999999999E-2</v>
      </c>
      <c r="AD98" s="10">
        <v>-1.29008E-2</v>
      </c>
      <c r="AE98" s="10">
        <v>-1.8818999999999999E-2</v>
      </c>
      <c r="AF98" s="10">
        <v>-1.5832300000000001E-2</v>
      </c>
      <c r="AG98" s="10">
        <v>-1.8093999999999999E-2</v>
      </c>
      <c r="AH98" s="10">
        <v>-1.5018E-2</v>
      </c>
      <c r="AI98" s="10">
        <v>-1.8849000000000001E-2</v>
      </c>
      <c r="AJ98" s="10">
        <v>-1.7802000000000002E-2</v>
      </c>
      <c r="AK98" s="10">
        <v>-1.7642999999999999E-2</v>
      </c>
      <c r="AL98" s="10">
        <v>-1.7718999999999999E-2</v>
      </c>
      <c r="AM98" s="10">
        <v>-1.5177999999999999E-2</v>
      </c>
      <c r="AN98" s="2"/>
      <c r="AO98" s="2"/>
      <c r="AP98" s="54">
        <v>2.5409999999999999E-3</v>
      </c>
      <c r="AQ98" s="55">
        <v>0.14340538405101869</v>
      </c>
      <c r="AR98" s="2"/>
      <c r="AS98" s="2"/>
      <c r="AT98" s="55">
        <v>-2.0664206123435689E-3</v>
      </c>
      <c r="AU98" s="55">
        <v>-2.1267986836629718E-3</v>
      </c>
      <c r="AV98" s="55">
        <v>-1.8187901223087825E-3</v>
      </c>
      <c r="AW98" s="2"/>
      <c r="AX98" s="2"/>
      <c r="AY98" s="56">
        <v>3.0800856135418928E-4</v>
      </c>
      <c r="AZ98" s="57">
        <v>0.14482262177429417</v>
      </c>
      <c r="BA98" s="2"/>
      <c r="BB98" s="2"/>
      <c r="BC98" s="27">
        <v>-22.82406209573092</v>
      </c>
      <c r="BD98" s="27">
        <v>-22.981841763942928</v>
      </c>
      <c r="BE98" s="27">
        <v>-20.820301783264743</v>
      </c>
      <c r="BF98" s="2"/>
      <c r="BG98" s="2"/>
      <c r="BH98" s="58">
        <v>2.1615399806781852</v>
      </c>
      <c r="BI98" s="59">
        <v>9.4054253914040348E-2</v>
      </c>
      <c r="BJ98" s="2"/>
      <c r="BK98" s="2"/>
    </row>
    <row r="99" spans="1:63" x14ac:dyDescent="0.3">
      <c r="A99" s="1"/>
      <c r="B99" s="2"/>
      <c r="C99" s="2" t="s">
        <v>38</v>
      </c>
      <c r="D99" s="2" t="s">
        <v>85</v>
      </c>
      <c r="E99" s="2"/>
      <c r="F99" s="2"/>
      <c r="G99" s="2"/>
      <c r="H99" s="2"/>
      <c r="I99" s="2"/>
      <c r="J99" s="10">
        <v>-4.1426499999999995E-3</v>
      </c>
      <c r="K99" s="10">
        <v>-4.47629E-3</v>
      </c>
      <c r="L99" s="10">
        <v>5.4726099999999993E-3</v>
      </c>
      <c r="M99" s="10">
        <v>-4.0268200000000004E-3</v>
      </c>
      <c r="N99" s="10">
        <v>-2.7762200000000003E-3</v>
      </c>
      <c r="O99" s="10">
        <v>-1.027E-5</v>
      </c>
      <c r="P99" s="10">
        <v>-2.6656400000000004E-3</v>
      </c>
      <c r="Q99" s="10">
        <v>-1.9331600000000002E-3</v>
      </c>
      <c r="R99" s="10">
        <v>-2.6825999999999998E-3</v>
      </c>
      <c r="S99" s="10">
        <v>-1.95502E-3</v>
      </c>
      <c r="T99" s="10">
        <v>-2.0993600000000002E-3</v>
      </c>
      <c r="U99" s="10">
        <v>-2.7989999999999998E-3</v>
      </c>
      <c r="V99" s="10">
        <v>-1.895E-3</v>
      </c>
      <c r="W99" s="10">
        <v>-1.9319999999999999E-3</v>
      </c>
      <c r="X99" s="10">
        <v>-2.0370000000000002E-3</v>
      </c>
      <c r="Y99" s="10">
        <v>-3.4699900000000001E-3</v>
      </c>
      <c r="Z99" s="10">
        <v>-1.1219E-2</v>
      </c>
      <c r="AA99" s="10">
        <v>-6.6897900000000001E-3</v>
      </c>
      <c r="AB99" s="10">
        <v>-1.3092299999999999E-2</v>
      </c>
      <c r="AC99" s="10">
        <v>-2.4150926E-2</v>
      </c>
      <c r="AD99" s="10">
        <v>-7.3660699999999996E-2</v>
      </c>
      <c r="AE99" s="10">
        <v>-1.8543E-2</v>
      </c>
      <c r="AF99" s="10">
        <v>-6.0207900000000002E-2</v>
      </c>
      <c r="AG99" s="10">
        <v>-1.353E-3</v>
      </c>
      <c r="AH99" s="10">
        <v>-5.9999999999999995E-4</v>
      </c>
      <c r="AI99" s="10">
        <v>-2.1583999999999999E-2</v>
      </c>
      <c r="AJ99" s="10">
        <v>-7.6837000000000003E-2</v>
      </c>
      <c r="AK99" s="10">
        <v>-5.1034999999999997E-2</v>
      </c>
      <c r="AL99" s="10">
        <v>-4.0143999999999999E-2</v>
      </c>
      <c r="AM99" s="10">
        <v>-4.0321000000000003E-2</v>
      </c>
      <c r="AN99" s="2"/>
      <c r="AO99" s="2"/>
      <c r="AP99" s="54">
        <v>-1.7700000000000354E-4</v>
      </c>
      <c r="AQ99" s="55">
        <v>-4.4091271422878522E-3</v>
      </c>
      <c r="AR99" s="2"/>
      <c r="AS99" s="2"/>
      <c r="AT99" s="55">
        <v>-5.9774287791732718E-3</v>
      </c>
      <c r="AU99" s="55">
        <v>-4.8184551248358449E-3</v>
      </c>
      <c r="AV99" s="55">
        <v>-4.8316930110431167E-3</v>
      </c>
      <c r="AW99" s="2"/>
      <c r="AX99" s="2"/>
      <c r="AY99" s="56">
        <v>-1.3237886207271773E-5</v>
      </c>
      <c r="AZ99" s="57">
        <v>-2.7473299769960524E-3</v>
      </c>
      <c r="BA99" s="2"/>
      <c r="BB99" s="2"/>
      <c r="BC99" s="27">
        <v>-66.021992238033633</v>
      </c>
      <c r="BD99" s="27">
        <v>-52.067444876783398</v>
      </c>
      <c r="BE99" s="27">
        <v>-55.310013717421128</v>
      </c>
      <c r="BF99" s="2"/>
      <c r="BG99" s="2"/>
      <c r="BH99" s="58">
        <v>-3.2425688406377304</v>
      </c>
      <c r="BI99" s="59">
        <v>-6.22763196525431E-2</v>
      </c>
      <c r="BJ99" s="2"/>
      <c r="BK99" s="2"/>
    </row>
    <row r="100" spans="1:63" x14ac:dyDescent="0.3">
      <c r="A100" s="1"/>
      <c r="B100" s="2"/>
      <c r="C100" s="122" t="s">
        <v>22</v>
      </c>
      <c r="D100" s="122" t="s">
        <v>86</v>
      </c>
      <c r="E100" s="122"/>
      <c r="F100" s="123"/>
      <c r="G100" s="122"/>
      <c r="H100" s="122"/>
      <c r="I100" s="122"/>
      <c r="J100" s="129">
        <v>-0.21397231999999994</v>
      </c>
      <c r="K100" s="129">
        <v>-0.17958378999999999</v>
      </c>
      <c r="L100" s="129">
        <v>-7.6407510000000303E-2</v>
      </c>
      <c r="M100" s="129">
        <v>-0.21630966000000051</v>
      </c>
      <c r="N100" s="129">
        <v>-0.16380666000000008</v>
      </c>
      <c r="O100" s="129">
        <v>-0.12949498000000001</v>
      </c>
      <c r="P100" s="129">
        <v>-0.2701282400000003</v>
      </c>
      <c r="Q100" s="129">
        <v>-0.27465756000000019</v>
      </c>
      <c r="R100" s="129">
        <v>-0.34410837999999994</v>
      </c>
      <c r="S100" s="129">
        <v>-0.25759014999999996</v>
      </c>
      <c r="T100" s="129">
        <v>-0.29182909999999979</v>
      </c>
      <c r="U100" s="129">
        <v>-0.22146399999999994</v>
      </c>
      <c r="V100" s="129">
        <v>-0.19868200000000033</v>
      </c>
      <c r="W100" s="129">
        <v>-0.16750800000000013</v>
      </c>
      <c r="X100" s="129">
        <v>4.2901999999999621E-2</v>
      </c>
      <c r="Y100" s="129">
        <v>-0.11768642999999974</v>
      </c>
      <c r="Z100" s="129">
        <v>-0.17266209999999949</v>
      </c>
      <c r="AA100" s="129">
        <v>-3.8601370000000503E-2</v>
      </c>
      <c r="AB100" s="129">
        <v>1.4151000000005142E-3</v>
      </c>
      <c r="AC100" s="129">
        <v>-0.15452889299999953</v>
      </c>
      <c r="AD100" s="129">
        <v>-0.15515459999999842</v>
      </c>
      <c r="AE100" s="129">
        <v>-0.16719699999999968</v>
      </c>
      <c r="AF100" s="129">
        <v>-0.41795219999999905</v>
      </c>
      <c r="AG100" s="129">
        <v>-0.13000700000000054</v>
      </c>
      <c r="AH100" s="129">
        <v>1.185900000000021E-2</v>
      </c>
      <c r="AI100" s="129">
        <v>-8.7200000000001082E-2</v>
      </c>
      <c r="AJ100" s="129">
        <v>0.1696449999999981</v>
      </c>
      <c r="AK100" s="129">
        <v>0.12011500000000128</v>
      </c>
      <c r="AL100" s="129">
        <v>0.11004100000000001</v>
      </c>
      <c r="AM100" s="129">
        <v>2.9853999999999541E-2</v>
      </c>
      <c r="AN100" s="2"/>
      <c r="AO100" s="2"/>
      <c r="AP100" s="130">
        <v>-8.018700000000048E-2</v>
      </c>
      <c r="AQ100" s="131">
        <v>-0.72870112049145741</v>
      </c>
      <c r="AR100" s="2"/>
      <c r="AS100" s="2"/>
      <c r="AT100" s="131">
        <v>1.4068362061534343E-2</v>
      </c>
      <c r="AU100" s="131">
        <v>1.3208141201476217E-2</v>
      </c>
      <c r="AV100" s="131">
        <v>3.577425241231095E-3</v>
      </c>
      <c r="AW100" s="2"/>
      <c r="AX100" s="2"/>
      <c r="AY100" s="132">
        <v>-9.6307159602451228E-3</v>
      </c>
      <c r="AZ100" s="133">
        <v>-0.72914998509924611</v>
      </c>
      <c r="BA100" s="2"/>
      <c r="BB100" s="2"/>
      <c r="BC100" s="134">
        <v>155.38809831824227</v>
      </c>
      <c r="BD100" s="134">
        <v>142.72503242542155</v>
      </c>
      <c r="BE100" s="134">
        <v>40.951989026062471</v>
      </c>
      <c r="BF100" s="2"/>
      <c r="BG100" s="2"/>
      <c r="BH100" s="135">
        <v>-101.77304339935907</v>
      </c>
      <c r="BI100" s="136">
        <v>-0.71307073237162355</v>
      </c>
      <c r="BJ100" s="2"/>
      <c r="BK100" s="2"/>
    </row>
    <row r="101" spans="1:63" x14ac:dyDescent="0.3">
      <c r="A101" s="1"/>
      <c r="B101" s="2"/>
      <c r="C101" s="124"/>
      <c r="D101" s="125" t="s">
        <v>87</v>
      </c>
      <c r="E101" s="125"/>
      <c r="F101" s="126"/>
      <c r="G101" s="125"/>
      <c r="H101" s="125"/>
      <c r="I101" s="125"/>
      <c r="J101" s="685">
        <v>-0.13296800928907906</v>
      </c>
      <c r="K101" s="685">
        <v>-0.12103491143899736</v>
      </c>
      <c r="L101" s="685">
        <v>-4.0964072533443946E-2</v>
      </c>
      <c r="M101" s="685">
        <v>-0.10107380963580861</v>
      </c>
      <c r="N101" s="685">
        <v>-8.1179022752241689E-2</v>
      </c>
      <c r="O101" s="685">
        <v>-6.0105996740875467E-2</v>
      </c>
      <c r="P101" s="685">
        <v>-0.12070468671161</v>
      </c>
      <c r="Q101" s="685">
        <v>-0.10526320670900743</v>
      </c>
      <c r="R101" s="685">
        <v>-0.16197760833896338</v>
      </c>
      <c r="S101" s="685">
        <v>-9.7304380128868315E-2</v>
      </c>
      <c r="T101" s="685">
        <v>-0.10044717770285368</v>
      </c>
      <c r="U101" s="685">
        <v>-7.6075814744687206E-2</v>
      </c>
      <c r="V101" s="685">
        <v>-5.852678822606535E-2</v>
      </c>
      <c r="W101" s="685">
        <v>-6.1126364603723074E-2</v>
      </c>
      <c r="X101" s="685">
        <v>1.1358611994664513E-2</v>
      </c>
      <c r="Y101" s="685">
        <v>-3.145090647581214E-2</v>
      </c>
      <c r="Z101" s="685">
        <v>-4.5521001243151525E-2</v>
      </c>
      <c r="AA101" s="685">
        <v>-8.2190538936559431E-3</v>
      </c>
      <c r="AB101" s="685">
        <v>2.5834203708009019E-4</v>
      </c>
      <c r="AC101" s="685">
        <v>-3.1774021623275271E-2</v>
      </c>
      <c r="AD101" s="685">
        <v>-2.6243380508618405E-2</v>
      </c>
      <c r="AE101" s="685">
        <v>-2.5253777070699562E-2</v>
      </c>
      <c r="AF101" s="685">
        <v>-6.0976011671618029E-2</v>
      </c>
      <c r="AG101" s="685">
        <v>-1.7914485810286516E-2</v>
      </c>
      <c r="AH101" s="685">
        <v>1.6429137551323162E-3</v>
      </c>
      <c r="AI101" s="685">
        <v>-1.2592859704134384E-2</v>
      </c>
      <c r="AJ101" s="685">
        <v>1.9116971593134469E-2</v>
      </c>
      <c r="AK101" s="685">
        <v>1.4068362061534343E-2</v>
      </c>
      <c r="AL101" s="685">
        <v>1.3208141201476217E-2</v>
      </c>
      <c r="AM101" s="685">
        <v>3.577425241231095E-3</v>
      </c>
      <c r="AN101" s="2"/>
      <c r="AO101" s="2"/>
      <c r="AP101" s="137"/>
      <c r="AQ101" s="138"/>
      <c r="AR101" s="2"/>
      <c r="AS101" s="2"/>
      <c r="AT101" s="138"/>
      <c r="AU101" s="138"/>
      <c r="AV101" s="138"/>
      <c r="AW101" s="2"/>
      <c r="AX101" s="2"/>
      <c r="AY101" s="139"/>
      <c r="AZ101" s="140"/>
      <c r="BA101" s="2"/>
      <c r="BB101" s="2"/>
      <c r="BC101" s="141"/>
      <c r="BD101" s="141"/>
      <c r="BE101" s="141"/>
      <c r="BF101" s="2"/>
      <c r="BG101" s="2"/>
      <c r="BH101" s="142"/>
      <c r="BI101" s="143"/>
      <c r="BJ101" s="2"/>
      <c r="BK101" s="2"/>
    </row>
    <row r="102" spans="1:63" x14ac:dyDescent="0.3">
      <c r="A102" s="1"/>
      <c r="B102" s="2"/>
      <c r="C102" s="2" t="s">
        <v>38</v>
      </c>
      <c r="D102" s="2" t="s">
        <v>88</v>
      </c>
      <c r="E102" s="2"/>
      <c r="F102" s="2"/>
      <c r="G102" s="2"/>
      <c r="H102" s="2"/>
      <c r="I102" s="2"/>
      <c r="J102" s="10">
        <v>-0.20173458999999999</v>
      </c>
      <c r="K102" s="10">
        <v>-0.21646482999999994</v>
      </c>
      <c r="L102" s="10">
        <v>-0.17938130999999999</v>
      </c>
      <c r="M102" s="10">
        <v>-0.25380673999999992</v>
      </c>
      <c r="N102" s="10">
        <v>-0.24555894000000003</v>
      </c>
      <c r="O102" s="10">
        <v>-0.25271593000000003</v>
      </c>
      <c r="P102" s="10">
        <v>-0.24011894000000003</v>
      </c>
      <c r="Q102" s="10">
        <v>-0.19900616999999995</v>
      </c>
      <c r="R102" s="10">
        <v>-0.21418320999999998</v>
      </c>
      <c r="S102" s="10">
        <v>-0.19090381000000001</v>
      </c>
      <c r="T102" s="10">
        <v>-0.21003595999999997</v>
      </c>
      <c r="U102" s="10">
        <v>-0.23350200000000002</v>
      </c>
      <c r="V102" s="10">
        <v>-0.21958900000000003</v>
      </c>
      <c r="W102" s="10">
        <v>-0.21127599999999999</v>
      </c>
      <c r="X102" s="10">
        <v>-0.21457599999999999</v>
      </c>
      <c r="Y102" s="10">
        <v>-0.25915737999999999</v>
      </c>
      <c r="Z102" s="10">
        <v>-0.2386702</v>
      </c>
      <c r="AA102" s="10">
        <v>-0.21530012999999992</v>
      </c>
      <c r="AB102" s="10">
        <v>-0.28249150000000001</v>
      </c>
      <c r="AC102" s="10">
        <v>-0.27095923200000005</v>
      </c>
      <c r="AD102" s="10">
        <v>-0.26770879999999997</v>
      </c>
      <c r="AE102" s="10">
        <v>-0.25372000000000006</v>
      </c>
      <c r="AF102" s="10">
        <v>-0.27586769999999999</v>
      </c>
      <c r="AG102" s="10">
        <v>-0.30172000000000004</v>
      </c>
      <c r="AH102" s="10">
        <v>-0.26749999999999996</v>
      </c>
      <c r="AI102" s="10">
        <v>-0.28384800000000004</v>
      </c>
      <c r="AJ102" s="10">
        <v>-0.26122600000000001</v>
      </c>
      <c r="AK102" s="10">
        <v>-0.33229900000000001</v>
      </c>
      <c r="AL102" s="10">
        <v>-0.32122000000000001</v>
      </c>
      <c r="AM102" s="10">
        <v>-0.33183999999999997</v>
      </c>
      <c r="AN102" s="2"/>
      <c r="AO102" s="2"/>
      <c r="AP102" s="54">
        <v>-1.0619999999999963E-2</v>
      </c>
      <c r="AQ102" s="55">
        <v>-3.3061453209638138E-2</v>
      </c>
      <c r="AR102" s="2"/>
      <c r="AS102" s="2"/>
      <c r="AT102" s="55">
        <v>-3.8920223491535205E-2</v>
      </c>
      <c r="AU102" s="55">
        <v>-3.8555802989233015E-2</v>
      </c>
      <c r="AV102" s="55">
        <v>-3.9764614190733058E-2</v>
      </c>
      <c r="AW102" s="2"/>
      <c r="AX102" s="2"/>
      <c r="AY102" s="56">
        <v>-1.208811201500043E-3</v>
      </c>
      <c r="AZ102" s="57">
        <v>-3.1352250706271428E-2</v>
      </c>
      <c r="BA102" s="2"/>
      <c r="BB102" s="2"/>
      <c r="BC102" s="27">
        <v>-429.88227684346703</v>
      </c>
      <c r="BD102" s="27">
        <v>-416.62775616083013</v>
      </c>
      <c r="BE102" s="27">
        <v>-455.19890260630996</v>
      </c>
      <c r="BF102" s="2"/>
      <c r="BG102" s="2"/>
      <c r="BH102" s="58">
        <v>-38.571146445479826</v>
      </c>
      <c r="BI102" s="59">
        <v>-9.257939701595462E-2</v>
      </c>
      <c r="BJ102" s="2"/>
      <c r="BK102" s="2"/>
    </row>
    <row r="103" spans="1:63" x14ac:dyDescent="0.3">
      <c r="A103" s="1"/>
      <c r="B103" s="2"/>
      <c r="C103" s="122" t="s">
        <v>22</v>
      </c>
      <c r="D103" s="122" t="s">
        <v>89</v>
      </c>
      <c r="E103" s="122"/>
      <c r="F103" s="123"/>
      <c r="G103" s="122"/>
      <c r="H103" s="122"/>
      <c r="I103" s="122"/>
      <c r="J103" s="129">
        <v>-0.41570690999999993</v>
      </c>
      <c r="K103" s="129">
        <v>-0.39604861999999996</v>
      </c>
      <c r="L103" s="129">
        <v>-0.25578882000000031</v>
      </c>
      <c r="M103" s="129">
        <v>-0.47011640000000043</v>
      </c>
      <c r="N103" s="129">
        <v>-0.40936560000000011</v>
      </c>
      <c r="O103" s="129">
        <v>-0.38221091000000007</v>
      </c>
      <c r="P103" s="129">
        <v>-0.51024718000000036</v>
      </c>
      <c r="Q103" s="129">
        <v>-0.47366373000000017</v>
      </c>
      <c r="R103" s="129">
        <v>-0.55829158999999995</v>
      </c>
      <c r="S103" s="129">
        <v>-0.44849395999999997</v>
      </c>
      <c r="T103" s="129">
        <v>-0.50186505999999975</v>
      </c>
      <c r="U103" s="129">
        <v>-0.45496599999999998</v>
      </c>
      <c r="V103" s="129">
        <v>-0.41827100000000039</v>
      </c>
      <c r="W103" s="129">
        <v>-0.37878400000000012</v>
      </c>
      <c r="X103" s="129">
        <v>-0.17167400000000038</v>
      </c>
      <c r="Y103" s="129">
        <v>-0.37684380999999972</v>
      </c>
      <c r="Z103" s="129">
        <v>-0.41133229999999948</v>
      </c>
      <c r="AA103" s="129">
        <v>-0.25390150000000045</v>
      </c>
      <c r="AB103" s="129">
        <v>-0.2810763999999995</v>
      </c>
      <c r="AC103" s="129">
        <v>-0.42548812499999955</v>
      </c>
      <c r="AD103" s="129">
        <v>-0.42286339999999839</v>
      </c>
      <c r="AE103" s="129">
        <v>-0.42091699999999976</v>
      </c>
      <c r="AF103" s="129">
        <v>-0.69381989999999905</v>
      </c>
      <c r="AG103" s="129">
        <v>-0.43172700000000058</v>
      </c>
      <c r="AH103" s="129">
        <v>-0.25564099999999973</v>
      </c>
      <c r="AI103" s="129">
        <v>-0.37104800000000115</v>
      </c>
      <c r="AJ103" s="129">
        <v>-9.1581000000001911E-2</v>
      </c>
      <c r="AK103" s="129">
        <v>-0.21218399999999873</v>
      </c>
      <c r="AL103" s="129">
        <v>-0.21117900000000001</v>
      </c>
      <c r="AM103" s="129">
        <v>-0.30198600000000042</v>
      </c>
      <c r="AN103" s="2"/>
      <c r="AO103" s="2"/>
      <c r="AP103" s="130">
        <v>-9.0807000000000415E-2</v>
      </c>
      <c r="AQ103" s="131">
        <v>-0.43000014205958176</v>
      </c>
      <c r="AR103" s="2"/>
      <c r="AS103" s="2"/>
      <c r="AT103" s="131">
        <v>-2.4851861430000861E-2</v>
      </c>
      <c r="AU103" s="131">
        <v>-2.5347661787756798E-2</v>
      </c>
      <c r="AV103" s="131">
        <v>-3.6187188949501965E-2</v>
      </c>
      <c r="AW103" s="2"/>
      <c r="AX103" s="2"/>
      <c r="AY103" s="132">
        <v>-1.0839527161745167E-2</v>
      </c>
      <c r="AZ103" s="133">
        <v>-0.42763420360061688</v>
      </c>
      <c r="BA103" s="2"/>
      <c r="BB103" s="2"/>
      <c r="BC103" s="134">
        <v>-274.49417852522475</v>
      </c>
      <c r="BD103" s="134">
        <v>-273.90272373540859</v>
      </c>
      <c r="BE103" s="134">
        <v>-414.24691358024751</v>
      </c>
      <c r="BF103" s="2"/>
      <c r="BG103" s="2"/>
      <c r="BH103" s="135">
        <v>-140.34418984483892</v>
      </c>
      <c r="BI103" s="136">
        <v>-0.51238698151980455</v>
      </c>
      <c r="BJ103" s="2"/>
      <c r="BK103" s="2"/>
    </row>
    <row r="104" spans="1:63" x14ac:dyDescent="0.3">
      <c r="A104" s="1"/>
      <c r="B104" s="2"/>
      <c r="C104" s="124"/>
      <c r="D104" s="125" t="s">
        <v>90</v>
      </c>
      <c r="E104" s="125"/>
      <c r="F104" s="126"/>
      <c r="G104" s="125"/>
      <c r="H104" s="125"/>
      <c r="I104" s="125"/>
      <c r="J104" s="685">
        <v>-0.25833117232366481</v>
      </c>
      <c r="K104" s="685">
        <v>-0.26692670673247909</v>
      </c>
      <c r="L104" s="685">
        <v>-0.13713510328662731</v>
      </c>
      <c r="M104" s="685">
        <v>-0.21966867092422773</v>
      </c>
      <c r="N104" s="685">
        <v>-0.20287269978146838</v>
      </c>
      <c r="O104" s="685">
        <v>-0.17740585550719457</v>
      </c>
      <c r="P104" s="685">
        <v>-0.22799995293858372</v>
      </c>
      <c r="Q104" s="685">
        <v>-0.18153282626391012</v>
      </c>
      <c r="R104" s="685">
        <v>-0.26279725156346712</v>
      </c>
      <c r="S104" s="685">
        <v>-0.16941807273819073</v>
      </c>
      <c r="T104" s="685">
        <v>-0.17274126831310976</v>
      </c>
      <c r="U104" s="685">
        <v>-0.15628684179429328</v>
      </c>
      <c r="V104" s="685">
        <v>-0.12321225998381616</v>
      </c>
      <c r="W104" s="685">
        <v>-0.13822437668682469</v>
      </c>
      <c r="X104" s="685">
        <v>-4.5451921951705221E-2</v>
      </c>
      <c r="Y104" s="685">
        <v>-0.10070897234539902</v>
      </c>
      <c r="Z104" s="685">
        <v>-0.10844451758462574</v>
      </c>
      <c r="AA104" s="685">
        <v>-5.4061037527426116E-2</v>
      </c>
      <c r="AB104" s="685">
        <v>-5.131358190312469E-2</v>
      </c>
      <c r="AC104" s="685">
        <v>-8.7488291812178307E-2</v>
      </c>
      <c r="AD104" s="685">
        <v>-7.1524563946980493E-2</v>
      </c>
      <c r="AE104" s="685">
        <v>-6.3576165142123733E-2</v>
      </c>
      <c r="AF104" s="685">
        <v>-0.10122298751005711</v>
      </c>
      <c r="AG104" s="685">
        <v>-5.9490390636023786E-2</v>
      </c>
      <c r="AH104" s="685">
        <v>-3.5415812064741765E-2</v>
      </c>
      <c r="AI104" s="685">
        <v>-5.3584351003435914E-2</v>
      </c>
      <c r="AJ104" s="685">
        <v>-1.0320088275345009E-2</v>
      </c>
      <c r="AK104" s="685">
        <v>-2.4851861430000861E-2</v>
      </c>
      <c r="AL104" s="685">
        <v>-2.5347661787756798E-2</v>
      </c>
      <c r="AM104" s="685">
        <v>-3.6187188949501965E-2</v>
      </c>
      <c r="AN104" s="2"/>
      <c r="AO104" s="2"/>
      <c r="AP104" s="137"/>
      <c r="AQ104" s="138"/>
      <c r="AR104" s="2"/>
      <c r="AS104" s="2"/>
      <c r="AT104" s="138"/>
      <c r="AU104" s="138"/>
      <c r="AV104" s="138"/>
      <c r="AW104" s="2"/>
      <c r="AX104" s="2"/>
      <c r="AY104" s="139"/>
      <c r="AZ104" s="140"/>
      <c r="BA104" s="2"/>
      <c r="BB104" s="2"/>
      <c r="BC104" s="141"/>
      <c r="BD104" s="141"/>
      <c r="BE104" s="141"/>
      <c r="BF104" s="2"/>
      <c r="BG104" s="2"/>
      <c r="BH104" s="142"/>
      <c r="BI104" s="143"/>
      <c r="BJ104" s="2"/>
      <c r="BK104" s="2"/>
    </row>
    <row r="105" spans="1:63" x14ac:dyDescent="0.3">
      <c r="A105" s="1"/>
      <c r="B105" s="2"/>
      <c r="C105" s="2" t="s">
        <v>38</v>
      </c>
      <c r="D105" s="2" t="s">
        <v>91</v>
      </c>
      <c r="E105" s="2"/>
      <c r="F105" s="2"/>
      <c r="G105" s="2"/>
      <c r="H105" s="2"/>
      <c r="I105" s="2"/>
      <c r="J105" s="10">
        <v>-4.6957109999999996E-2</v>
      </c>
      <c r="K105" s="10">
        <v>-6.0327780000000004E-2</v>
      </c>
      <c r="L105" s="10">
        <v>-5.7075570000000006E-2</v>
      </c>
      <c r="M105" s="10">
        <v>-2.4210600000000002E-2</v>
      </c>
      <c r="N105" s="10">
        <v>-5.150366E-2</v>
      </c>
      <c r="O105" s="10">
        <v>-7.6376250000000007E-2</v>
      </c>
      <c r="P105" s="10">
        <v>-5.8846570000000001E-2</v>
      </c>
      <c r="Q105" s="10">
        <v>-6.2496740000000009E-2</v>
      </c>
      <c r="R105" s="10">
        <v>-5.2022880000000007E-2</v>
      </c>
      <c r="S105" s="10">
        <v>-5.9200509999999998E-2</v>
      </c>
      <c r="T105" s="10">
        <v>-5.0874900000000008E-2</v>
      </c>
      <c r="U105" s="10">
        <v>-5.2893000000000003E-2</v>
      </c>
      <c r="V105" s="10">
        <v>-8.2823000000000008E-2</v>
      </c>
      <c r="W105" s="10">
        <v>-9.5948000000000006E-2</v>
      </c>
      <c r="X105" s="10">
        <v>-0.118418</v>
      </c>
      <c r="Y105" s="10">
        <v>-9.4138120000000006E-2</v>
      </c>
      <c r="Z105" s="10">
        <v>-8.5521899999999998E-2</v>
      </c>
      <c r="AA105" s="10">
        <v>-8.1880830000000002E-2</v>
      </c>
      <c r="AB105" s="10">
        <v>-0.10500440000000001</v>
      </c>
      <c r="AC105" s="10">
        <v>-0.104507033</v>
      </c>
      <c r="AD105" s="10">
        <v>-0.11351940000000001</v>
      </c>
      <c r="AE105" s="10">
        <v>-0.139491</v>
      </c>
      <c r="AF105" s="10">
        <v>-8.9480400000000002E-2</v>
      </c>
      <c r="AG105" s="10">
        <v>-9.1137999999999997E-2</v>
      </c>
      <c r="AH105" s="10">
        <v>-0.149975</v>
      </c>
      <c r="AI105" s="10">
        <v>-8.5224999999999995E-2</v>
      </c>
      <c r="AJ105" s="10">
        <v>-9.2200000000000004E-2</v>
      </c>
      <c r="AK105" s="10">
        <v>-0.12178299999999999</v>
      </c>
      <c r="AL105" s="10">
        <v>-0.13039100000000001</v>
      </c>
      <c r="AM105" s="10">
        <v>-0.12359199999999998</v>
      </c>
      <c r="AN105" s="2"/>
      <c r="AO105" s="2"/>
      <c r="AP105" s="54">
        <v>6.7990000000000272E-3</v>
      </c>
      <c r="AQ105" s="55">
        <v>5.2143169390525629E-2</v>
      </c>
      <c r="AR105" s="2"/>
      <c r="AS105" s="2"/>
      <c r="AT105" s="55">
        <v>-1.4263725071305154E-2</v>
      </c>
      <c r="AU105" s="55">
        <v>-1.5650736901715593E-2</v>
      </c>
      <c r="AV105" s="55">
        <v>-1.4810113901461789E-2</v>
      </c>
      <c r="AW105" s="2"/>
      <c r="AX105" s="2"/>
      <c r="AY105" s="56">
        <v>8.4062300025380433E-4</v>
      </c>
      <c r="AZ105" s="57">
        <v>5.3711400653707074E-2</v>
      </c>
      <c r="BA105" s="2"/>
      <c r="BB105" s="2"/>
      <c r="BC105" s="27">
        <v>-157.54592496765846</v>
      </c>
      <c r="BD105" s="27">
        <v>-169.11932555123218</v>
      </c>
      <c r="BE105" s="27">
        <v>-169.53635116598076</v>
      </c>
      <c r="BF105" s="2"/>
      <c r="BG105" s="2"/>
      <c r="BH105" s="58">
        <v>-0.41702561474858157</v>
      </c>
      <c r="BI105" s="59">
        <v>-2.4658661178390867E-3</v>
      </c>
      <c r="BJ105" s="2"/>
      <c r="BK105" s="2"/>
    </row>
    <row r="106" spans="1:63" x14ac:dyDescent="0.3">
      <c r="A106" s="1"/>
      <c r="B106" s="2"/>
      <c r="C106" s="2" t="s">
        <v>17</v>
      </c>
      <c r="D106" s="2" t="s">
        <v>92</v>
      </c>
      <c r="E106" s="2"/>
      <c r="F106" s="2"/>
      <c r="G106" s="2"/>
      <c r="H106" s="2"/>
      <c r="I106" s="2"/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1.362437E-2</v>
      </c>
      <c r="P106" s="10">
        <v>2.6274150000000003E-2</v>
      </c>
      <c r="Q106" s="10">
        <v>3.381472E-2</v>
      </c>
      <c r="R106" s="10">
        <v>3.526265E-2</v>
      </c>
      <c r="S106" s="10">
        <v>3.952642E-2</v>
      </c>
      <c r="T106" s="10">
        <v>4.0194710000000002E-2</v>
      </c>
      <c r="U106" s="10">
        <v>4.2138000000000002E-2</v>
      </c>
      <c r="V106" s="10">
        <v>4.5592000000000001E-2</v>
      </c>
      <c r="W106" s="10">
        <v>4.3118999999999998E-2</v>
      </c>
      <c r="X106" s="10">
        <v>4.3691000000000001E-2</v>
      </c>
      <c r="Y106" s="10">
        <v>4.2443330000000001E-2</v>
      </c>
      <c r="Z106" s="10">
        <v>4.4173299999999999E-2</v>
      </c>
      <c r="AA106" s="10">
        <v>4.1488520000000001E-2</v>
      </c>
      <c r="AB106" s="10">
        <v>7.2416800000000003E-2</v>
      </c>
      <c r="AC106" s="10">
        <v>7.9287750000000004E-2</v>
      </c>
      <c r="AD106" s="10">
        <v>9.6359700000000006E-2</v>
      </c>
      <c r="AE106" s="10">
        <v>9.9000000000000005E-2</v>
      </c>
      <c r="AF106" s="10">
        <v>9.3079499999999996E-2</v>
      </c>
      <c r="AG106" s="10">
        <v>9.4139E-2</v>
      </c>
      <c r="AH106" s="10">
        <v>7.0402000000000006E-2</v>
      </c>
      <c r="AI106" s="10">
        <v>6.3961000000000004E-2</v>
      </c>
      <c r="AJ106" s="10">
        <v>7.2497000000000006E-2</v>
      </c>
      <c r="AK106" s="10">
        <v>6.8926000000000001E-2</v>
      </c>
      <c r="AL106" s="10">
        <v>7.3501999999999998E-2</v>
      </c>
      <c r="AM106" s="10">
        <v>6.3837000000000005E-2</v>
      </c>
      <c r="AN106" s="2"/>
      <c r="AO106" s="2"/>
      <c r="AP106" s="54">
        <v>-9.664999999999993E-3</v>
      </c>
      <c r="AQ106" s="55">
        <v>-0.13149302059807888</v>
      </c>
      <c r="AR106" s="2"/>
      <c r="AS106" s="2"/>
      <c r="AT106" s="55">
        <v>8.0728961699480153E-3</v>
      </c>
      <c r="AU106" s="55">
        <v>8.8223916048645948E-3</v>
      </c>
      <c r="AV106" s="55">
        <v>7.6496313768497672E-3</v>
      </c>
      <c r="AW106" s="2"/>
      <c r="AX106" s="2"/>
      <c r="AY106" s="56">
        <v>-1.1727602280148276E-3</v>
      </c>
      <c r="AZ106" s="57">
        <v>-0.13292996735354359</v>
      </c>
      <c r="BA106" s="2"/>
      <c r="BB106" s="2"/>
      <c r="BC106" s="27">
        <v>89.166882276843467</v>
      </c>
      <c r="BD106" s="27">
        <v>95.333333333333329</v>
      </c>
      <c r="BE106" s="27">
        <v>87.567901234567913</v>
      </c>
      <c r="BF106" s="2"/>
      <c r="BG106" s="2"/>
      <c r="BH106" s="58">
        <v>-7.765432098765416</v>
      </c>
      <c r="BI106" s="59">
        <v>-8.1455581455581294E-2</v>
      </c>
      <c r="BJ106" s="2"/>
      <c r="BK106" s="2"/>
    </row>
    <row r="107" spans="1:63" x14ac:dyDescent="0.3">
      <c r="A107" s="1"/>
      <c r="B107" s="2"/>
      <c r="C107" s="2"/>
      <c r="D107" s="2"/>
      <c r="E107" s="2" t="s">
        <v>149</v>
      </c>
      <c r="F107" s="2"/>
      <c r="G107" s="2"/>
      <c r="H107" s="2"/>
      <c r="I107" s="2"/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1.362437E-2</v>
      </c>
      <c r="P107" s="10">
        <v>2.6274150000000003E-2</v>
      </c>
      <c r="Q107" s="10">
        <v>3.381472E-2</v>
      </c>
      <c r="R107" s="10">
        <v>3.526265E-2</v>
      </c>
      <c r="S107" s="10">
        <v>3.952642E-2</v>
      </c>
      <c r="T107" s="10">
        <v>4.0194710000000002E-2</v>
      </c>
      <c r="U107" s="10">
        <v>4.2138000000000002E-2</v>
      </c>
      <c r="V107" s="10">
        <v>4.5592000000000001E-2</v>
      </c>
      <c r="W107" s="10">
        <v>4.3118999999999998E-2</v>
      </c>
      <c r="X107" s="10">
        <v>4.3691000000000001E-2</v>
      </c>
      <c r="Y107" s="10">
        <v>4.2443330000000001E-2</v>
      </c>
      <c r="Z107" s="10">
        <v>4.4173299999999999E-2</v>
      </c>
      <c r="AA107" s="10">
        <v>4.1488520000000001E-2</v>
      </c>
      <c r="AB107" s="10">
        <v>7.2416800000000003E-2</v>
      </c>
      <c r="AC107" s="10">
        <v>7.9287750000000004E-2</v>
      </c>
      <c r="AD107" s="10">
        <v>9.6359700000000006E-2</v>
      </c>
      <c r="AE107" s="10">
        <v>9.9000000000000005E-2</v>
      </c>
      <c r="AF107" s="10">
        <v>9.3079499999999996E-2</v>
      </c>
      <c r="AG107" s="10">
        <v>9.4139E-2</v>
      </c>
      <c r="AH107" s="10">
        <v>7.0402000000000006E-2</v>
      </c>
      <c r="AI107" s="10">
        <v>6.3961000000000004E-2</v>
      </c>
      <c r="AJ107" s="10">
        <v>7.2497000000000006E-2</v>
      </c>
      <c r="AK107" s="10">
        <v>6.8926000000000001E-2</v>
      </c>
      <c r="AL107" s="10">
        <v>7.3501999999999998E-2</v>
      </c>
      <c r="AM107" s="10">
        <v>6.3837000000000005E-2</v>
      </c>
      <c r="AN107" s="2"/>
      <c r="AO107" s="2"/>
      <c r="AP107" s="54">
        <v>-9.664999999999993E-3</v>
      </c>
      <c r="AQ107" s="55">
        <v>-0.13149302059807888</v>
      </c>
      <c r="AR107" s="2"/>
      <c r="AS107" s="2"/>
      <c r="AT107" s="55">
        <v>8.0728961699480153E-3</v>
      </c>
      <c r="AU107" s="55">
        <v>8.8223916048645948E-3</v>
      </c>
      <c r="AV107" s="55">
        <v>7.6496313768497672E-3</v>
      </c>
      <c r="AW107" s="2"/>
      <c r="AX107" s="2"/>
      <c r="AY107" s="56">
        <v>-1.1727602280148276E-3</v>
      </c>
      <c r="AZ107" s="57">
        <v>-0.13292996735354359</v>
      </c>
      <c r="BA107" s="2"/>
      <c r="BB107" s="2"/>
      <c r="BC107" s="27">
        <v>89.166882276843467</v>
      </c>
      <c r="BD107" s="27">
        <v>95.333333333333329</v>
      </c>
      <c r="BE107" s="27">
        <v>87.567901234567913</v>
      </c>
      <c r="BF107" s="2"/>
      <c r="BG107" s="2"/>
      <c r="BH107" s="58">
        <v>-7.765432098765416</v>
      </c>
      <c r="BI107" s="59">
        <v>-8.1455581455581294E-2</v>
      </c>
      <c r="BJ107" s="2"/>
      <c r="BK107" s="2"/>
    </row>
    <row r="108" spans="1:63" x14ac:dyDescent="0.3">
      <c r="A108" s="1"/>
      <c r="B108" s="2"/>
      <c r="C108" s="2"/>
      <c r="D108" s="2"/>
      <c r="E108" s="2" t="s">
        <v>150</v>
      </c>
      <c r="F108" s="2"/>
      <c r="G108" s="2"/>
      <c r="H108" s="2"/>
      <c r="I108" s="2"/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2"/>
      <c r="AO108" s="2"/>
      <c r="AP108" s="54">
        <v>0</v>
      </c>
      <c r="AQ108" s="55">
        <v>0</v>
      </c>
      <c r="AR108" s="2"/>
      <c r="AS108" s="2"/>
      <c r="AT108" s="55">
        <v>0</v>
      </c>
      <c r="AU108" s="55">
        <v>0</v>
      </c>
      <c r="AV108" s="55">
        <v>0</v>
      </c>
      <c r="AW108" s="2"/>
      <c r="AX108" s="2"/>
      <c r="AY108" s="56">
        <v>0</v>
      </c>
      <c r="AZ108" s="57">
        <v>0</v>
      </c>
      <c r="BA108" s="2"/>
      <c r="BB108" s="2"/>
      <c r="BC108" s="27">
        <v>0</v>
      </c>
      <c r="BD108" s="27">
        <v>0</v>
      </c>
      <c r="BE108" s="27">
        <v>0</v>
      </c>
      <c r="BF108" s="2"/>
      <c r="BG108" s="2"/>
      <c r="BH108" s="58">
        <v>0</v>
      </c>
      <c r="BI108" s="59">
        <v>0</v>
      </c>
      <c r="BJ108" s="2"/>
      <c r="BK108" s="2"/>
    </row>
    <row r="109" spans="1:63" x14ac:dyDescent="0.3">
      <c r="A109" s="1"/>
      <c r="B109" s="2"/>
      <c r="C109" s="2"/>
      <c r="D109" s="2"/>
      <c r="E109" s="2" t="s">
        <v>151</v>
      </c>
      <c r="F109" s="2"/>
      <c r="G109" s="2"/>
      <c r="H109" s="2"/>
      <c r="I109" s="2"/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2"/>
      <c r="AO109" s="2"/>
      <c r="AP109" s="54">
        <v>0</v>
      </c>
      <c r="AQ109" s="55">
        <v>0</v>
      </c>
      <c r="AR109" s="2"/>
      <c r="AS109" s="2"/>
      <c r="AT109" s="55">
        <v>0</v>
      </c>
      <c r="AU109" s="55">
        <v>0</v>
      </c>
      <c r="AV109" s="55">
        <v>0</v>
      </c>
      <c r="AW109" s="2"/>
      <c r="AX109" s="2"/>
      <c r="AY109" s="56">
        <v>0</v>
      </c>
      <c r="AZ109" s="57">
        <v>0</v>
      </c>
      <c r="BA109" s="2"/>
      <c r="BB109" s="2"/>
      <c r="BC109" s="27">
        <v>0</v>
      </c>
      <c r="BD109" s="27">
        <v>0</v>
      </c>
      <c r="BE109" s="27">
        <v>0</v>
      </c>
      <c r="BF109" s="2"/>
      <c r="BG109" s="2"/>
      <c r="BH109" s="58">
        <v>0</v>
      </c>
      <c r="BI109" s="59">
        <v>0</v>
      </c>
      <c r="BJ109" s="2"/>
      <c r="BK109" s="2"/>
    </row>
    <row r="110" spans="1:63" x14ac:dyDescent="0.3">
      <c r="A110" s="1"/>
      <c r="B110" s="2"/>
      <c r="C110" s="2"/>
      <c r="D110" s="2"/>
      <c r="E110" s="2" t="s">
        <v>152</v>
      </c>
      <c r="F110" s="2"/>
      <c r="G110" s="2"/>
      <c r="H110" s="2"/>
      <c r="I110" s="2"/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2"/>
      <c r="AO110" s="2"/>
      <c r="AP110" s="54">
        <v>0</v>
      </c>
      <c r="AQ110" s="55">
        <v>0</v>
      </c>
      <c r="AR110" s="2"/>
      <c r="AS110" s="2"/>
      <c r="AT110" s="55">
        <v>0</v>
      </c>
      <c r="AU110" s="55">
        <v>0</v>
      </c>
      <c r="AV110" s="55">
        <v>0</v>
      </c>
      <c r="AW110" s="2"/>
      <c r="AX110" s="2"/>
      <c r="AY110" s="56">
        <v>0</v>
      </c>
      <c r="AZ110" s="57">
        <v>0</v>
      </c>
      <c r="BA110" s="2"/>
      <c r="BB110" s="2"/>
      <c r="BC110" s="27">
        <v>0</v>
      </c>
      <c r="BD110" s="27">
        <v>0</v>
      </c>
      <c r="BE110" s="27">
        <v>0</v>
      </c>
      <c r="BF110" s="2"/>
      <c r="BG110" s="2"/>
      <c r="BH110" s="58">
        <v>0</v>
      </c>
      <c r="BI110" s="59">
        <v>0</v>
      </c>
      <c r="BJ110" s="2"/>
      <c r="BK110" s="2"/>
    </row>
    <row r="111" spans="1:63" x14ac:dyDescent="0.3">
      <c r="A111" s="1"/>
      <c r="B111" s="2"/>
      <c r="C111" s="2" t="s">
        <v>93</v>
      </c>
      <c r="D111" s="2" t="s">
        <v>94</v>
      </c>
      <c r="E111" s="2"/>
      <c r="F111" s="2"/>
      <c r="G111" s="2"/>
      <c r="H111" s="2"/>
      <c r="I111" s="2"/>
      <c r="J111" s="10">
        <v>-1.152074E-2</v>
      </c>
      <c r="K111" s="10">
        <v>-1.446863E-2</v>
      </c>
      <c r="L111" s="10">
        <v>-1.441544E-2</v>
      </c>
      <c r="M111" s="10">
        <v>-1.6136050000000002E-2</v>
      </c>
      <c r="N111" s="10">
        <v>-1.3729990000000001E-2</v>
      </c>
      <c r="O111" s="10">
        <v>-1.5956850000000002E-2</v>
      </c>
      <c r="P111" s="10">
        <v>-1.401881E-2</v>
      </c>
      <c r="Q111" s="10">
        <v>-1.1562590000000003E-2</v>
      </c>
      <c r="R111" s="10">
        <v>-3.0461150000000003E-2</v>
      </c>
      <c r="S111" s="10">
        <v>-5.4366800000000002E-3</v>
      </c>
      <c r="T111" s="10">
        <v>-4.2432399999999997E-3</v>
      </c>
      <c r="U111" s="10">
        <v>-9.7850000000000003E-3</v>
      </c>
      <c r="V111" s="10">
        <v>-1.7555000000000001E-2</v>
      </c>
      <c r="W111" s="10">
        <v>7.2049999999999996E-3</v>
      </c>
      <c r="X111" s="10">
        <v>-1.366E-3</v>
      </c>
      <c r="Y111" s="10">
        <v>-2.6563799999999999E-3</v>
      </c>
      <c r="Z111" s="10">
        <v>-2.1545000000000002E-3</v>
      </c>
      <c r="AA111" s="10">
        <v>-2.55785E-3</v>
      </c>
      <c r="AB111" s="10">
        <v>-1.5610100000000002E-2</v>
      </c>
      <c r="AC111" s="10">
        <v>-4.2209529999999995E-3</v>
      </c>
      <c r="AD111" s="10">
        <v>-4.41654E-2</v>
      </c>
      <c r="AE111" s="10">
        <v>-3.0549999999999997E-2</v>
      </c>
      <c r="AF111" s="10">
        <v>-3.0933800000000001E-2</v>
      </c>
      <c r="AG111" s="10">
        <v>-3.4297000000000001E-2</v>
      </c>
      <c r="AH111" s="10">
        <v>-1.9755999999999999E-2</v>
      </c>
      <c r="AI111" s="10">
        <v>-1.6978999999999998E-2</v>
      </c>
      <c r="AJ111" s="10">
        <v>-4.1294999999999998E-2</v>
      </c>
      <c r="AK111" s="10">
        <v>-1.2888999999999999E-2</v>
      </c>
      <c r="AL111" s="10">
        <v>2.9060000000000023E-3</v>
      </c>
      <c r="AM111" s="10">
        <v>-1.2617E-2</v>
      </c>
      <c r="AN111" s="2"/>
      <c r="AO111" s="2"/>
      <c r="AP111" s="54">
        <v>-1.5523000000000002E-2</v>
      </c>
      <c r="AQ111" s="55">
        <v>-5.3417068134893286</v>
      </c>
      <c r="AR111" s="2"/>
      <c r="AS111" s="2"/>
      <c r="AT111" s="55">
        <v>-1.5096126096750132E-3</v>
      </c>
      <c r="AU111" s="55">
        <v>3.4880506657963774E-4</v>
      </c>
      <c r="AV111" s="55">
        <v>-1.5119037404908362E-3</v>
      </c>
      <c r="AW111" s="2"/>
      <c r="AX111" s="2"/>
      <c r="AY111" s="56">
        <v>-1.8607088070704738E-3</v>
      </c>
      <c r="AZ111" s="57">
        <v>-5.3345234497780565</v>
      </c>
      <c r="BA111" s="2"/>
      <c r="BB111" s="2"/>
      <c r="BC111" s="27">
        <v>-16.673997412677878</v>
      </c>
      <c r="BD111" s="27">
        <v>3.7691309987029862</v>
      </c>
      <c r="BE111" s="27">
        <v>-17.30727023319616</v>
      </c>
      <c r="BF111" s="2"/>
      <c r="BG111" s="2"/>
      <c r="BH111" s="58">
        <v>-21.076401231899148</v>
      </c>
      <c r="BI111" s="59">
        <v>-5.591846300686246</v>
      </c>
      <c r="BJ111" s="2"/>
      <c r="BK111" s="2"/>
    </row>
    <row r="112" spans="1:63" ht="4.05" customHeight="1" x14ac:dyDescent="0.3">
      <c r="A112" s="1"/>
      <c r="B112" s="2"/>
      <c r="C112" s="2"/>
      <c r="D112" s="1"/>
      <c r="E112" s="2"/>
      <c r="F112" s="2"/>
      <c r="G112" s="2"/>
      <c r="H112" s="2"/>
      <c r="I112" s="2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2"/>
      <c r="AO112" s="2"/>
      <c r="AP112" s="54"/>
      <c r="AQ112" s="55"/>
      <c r="AR112" s="2"/>
      <c r="AS112" s="2"/>
      <c r="AT112" s="55"/>
      <c r="AU112" s="55"/>
      <c r="AV112" s="55"/>
      <c r="AW112" s="2"/>
      <c r="AX112" s="2"/>
      <c r="AY112" s="56"/>
      <c r="AZ112" s="57"/>
      <c r="BA112" s="2"/>
      <c r="BB112" s="2"/>
      <c r="BC112" s="27"/>
      <c r="BD112" s="27"/>
      <c r="BE112" s="27"/>
      <c r="BF112" s="2"/>
      <c r="BG112" s="2"/>
      <c r="BH112" s="58"/>
      <c r="BI112" s="59"/>
      <c r="BJ112" s="2"/>
      <c r="BK112" s="2"/>
    </row>
    <row r="113" spans="1:63" x14ac:dyDescent="0.3">
      <c r="A113" s="1"/>
      <c r="B113" s="2"/>
      <c r="C113" s="89" t="s">
        <v>22</v>
      </c>
      <c r="D113" s="90" t="s">
        <v>95</v>
      </c>
      <c r="E113" s="90"/>
      <c r="F113" s="90"/>
      <c r="G113" s="90"/>
      <c r="H113" s="90"/>
      <c r="I113" s="90"/>
      <c r="J113" s="144">
        <v>-0.47418475999999993</v>
      </c>
      <c r="K113" s="144">
        <v>-0.47084502999999994</v>
      </c>
      <c r="L113" s="144">
        <v>-0.32727983000000033</v>
      </c>
      <c r="M113" s="144">
        <v>-0.51046305000000047</v>
      </c>
      <c r="N113" s="144">
        <v>-0.47459925000000014</v>
      </c>
      <c r="O113" s="144">
        <v>-0.46091964000000013</v>
      </c>
      <c r="P113" s="144">
        <v>-0.55683841000000045</v>
      </c>
      <c r="Q113" s="144">
        <v>-0.5139083400000003</v>
      </c>
      <c r="R113" s="144">
        <v>-0.60551297000000004</v>
      </c>
      <c r="S113" s="144">
        <v>-0.47360473000000003</v>
      </c>
      <c r="T113" s="144">
        <v>-0.51678848999999982</v>
      </c>
      <c r="U113" s="144">
        <v>-0.47550599999999993</v>
      </c>
      <c r="V113" s="144">
        <v>-0.47305700000000034</v>
      </c>
      <c r="W113" s="144">
        <v>-0.42440800000000012</v>
      </c>
      <c r="X113" s="144">
        <v>-0.24776700000000035</v>
      </c>
      <c r="Y113" s="144">
        <v>-0.43119497999999973</v>
      </c>
      <c r="Z113" s="144">
        <v>-0.4548353999999995</v>
      </c>
      <c r="AA113" s="144">
        <v>-0.29685166000000041</v>
      </c>
      <c r="AB113" s="144">
        <v>-0.32927409999999951</v>
      </c>
      <c r="AC113" s="144">
        <v>-0.45492836099999956</v>
      </c>
      <c r="AD113" s="144">
        <v>-0.48418849999999841</v>
      </c>
      <c r="AE113" s="144">
        <v>-0.49195799999999984</v>
      </c>
      <c r="AF113" s="144">
        <v>-0.72115459999999909</v>
      </c>
      <c r="AG113" s="144">
        <v>-0.46302300000000063</v>
      </c>
      <c r="AH113" s="144">
        <v>-0.35496999999999973</v>
      </c>
      <c r="AI113" s="144">
        <v>-0.40929100000000118</v>
      </c>
      <c r="AJ113" s="144">
        <v>-0.15257900000000191</v>
      </c>
      <c r="AK113" s="144">
        <v>-0.27792999999999873</v>
      </c>
      <c r="AL113" s="144">
        <v>-0.26516200000000001</v>
      </c>
      <c r="AM113" s="144">
        <v>-0.37435800000000041</v>
      </c>
      <c r="AN113" s="2"/>
      <c r="AO113" s="2"/>
      <c r="AP113" s="95">
        <v>-0.1091960000000004</v>
      </c>
      <c r="AQ113" s="96">
        <v>-0.41180863019588176</v>
      </c>
      <c r="AR113" s="2"/>
      <c r="AS113" s="2"/>
      <c r="AT113" s="97">
        <v>-3.2552302941033014E-2</v>
      </c>
      <c r="AU113" s="98">
        <v>-3.1827202018028161E-2</v>
      </c>
      <c r="AV113" s="96">
        <v>-4.4859575214604826E-2</v>
      </c>
      <c r="AW113" s="2"/>
      <c r="AX113" s="2"/>
      <c r="AY113" s="99">
        <v>-1.3032373196576665E-2</v>
      </c>
      <c r="AZ113" s="100">
        <v>-0.40947278963430789</v>
      </c>
      <c r="BA113" s="2"/>
      <c r="BB113" s="2"/>
      <c r="BC113" s="101">
        <v>-359.54721862871764</v>
      </c>
      <c r="BD113" s="102">
        <v>-343.91958495460443</v>
      </c>
      <c r="BE113" s="103">
        <v>-513.52263374485653</v>
      </c>
      <c r="BF113" s="2"/>
      <c r="BG113" s="2"/>
      <c r="BH113" s="104">
        <v>-169.6030487902521</v>
      </c>
      <c r="BI113" s="105">
        <v>-0.49314739901375143</v>
      </c>
      <c r="BJ113" s="2"/>
      <c r="BK113" s="2"/>
    </row>
    <row r="114" spans="1:63" x14ac:dyDescent="0.3">
      <c r="A114" s="1"/>
      <c r="B114" s="2"/>
      <c r="C114" s="91"/>
      <c r="D114" s="92" t="s">
        <v>96</v>
      </c>
      <c r="E114" s="93"/>
      <c r="F114" s="93"/>
      <c r="G114" s="93"/>
      <c r="H114" s="93"/>
      <c r="I114" s="93"/>
      <c r="J114" s="686">
        <v>-0.29467084140799021</v>
      </c>
      <c r="K114" s="686">
        <v>-0.31733758658029243</v>
      </c>
      <c r="L114" s="686">
        <v>-0.17546331106527571</v>
      </c>
      <c r="M114" s="686">
        <v>-0.2385212252740547</v>
      </c>
      <c r="N114" s="686">
        <v>-0.23520107982146046</v>
      </c>
      <c r="O114" s="686">
        <v>-0.21393906064656329</v>
      </c>
      <c r="P114" s="686">
        <v>-0.24881887887042473</v>
      </c>
      <c r="Q114" s="686">
        <v>-0.19695667515178852</v>
      </c>
      <c r="R114" s="686">
        <v>-0.28502515021233282</v>
      </c>
      <c r="S114" s="686">
        <v>-0.17890363695486824</v>
      </c>
      <c r="T114" s="686">
        <v>-0.17787789253991274</v>
      </c>
      <c r="U114" s="686">
        <v>-0.16334260361046146</v>
      </c>
      <c r="V114" s="686">
        <v>-0.13935085643318354</v>
      </c>
      <c r="W114" s="686">
        <v>-0.15487330843145933</v>
      </c>
      <c r="X114" s="686">
        <v>-6.5598089088668862E-2</v>
      </c>
      <c r="Y114" s="686">
        <v>-0.11523395678515959</v>
      </c>
      <c r="Z114" s="686">
        <v>-0.11991376688242156</v>
      </c>
      <c r="AA114" s="686">
        <v>-6.3206041442601682E-2</v>
      </c>
      <c r="AB114" s="686">
        <v>-6.0112601054117934E-2</v>
      </c>
      <c r="AC114" s="686">
        <v>-9.3541753252935095E-2</v>
      </c>
      <c r="AD114" s="686">
        <v>-8.1897301423208016E-2</v>
      </c>
      <c r="AE114" s="686">
        <v>-7.4306343176894524E-2</v>
      </c>
      <c r="AF114" s="686">
        <v>-0.10521091001947371</v>
      </c>
      <c r="AG114" s="686">
        <v>-6.3802864179130891E-2</v>
      </c>
      <c r="AH114" s="686">
        <v>-4.9176582819740917E-2</v>
      </c>
      <c r="AI114" s="686">
        <v>-5.9107157582165337E-2</v>
      </c>
      <c r="AJ114" s="686">
        <v>-1.7193836592348334E-2</v>
      </c>
      <c r="AK114" s="686">
        <v>-3.2552302941033014E-2</v>
      </c>
      <c r="AL114" s="686">
        <v>-3.1827202018028161E-2</v>
      </c>
      <c r="AM114" s="686">
        <v>-4.4859575214604826E-2</v>
      </c>
      <c r="AN114" s="2"/>
      <c r="AO114" s="2"/>
      <c r="AP114" s="106"/>
      <c r="AQ114" s="107"/>
      <c r="AR114" s="2"/>
      <c r="AS114" s="2"/>
      <c r="AT114" s="108"/>
      <c r="AU114" s="109"/>
      <c r="AV114" s="107"/>
      <c r="AW114" s="2"/>
      <c r="AX114" s="2"/>
      <c r="AY114" s="110"/>
      <c r="AZ114" s="111"/>
      <c r="BA114" s="2"/>
      <c r="BB114" s="2"/>
      <c r="BC114" s="112"/>
      <c r="BD114" s="113"/>
      <c r="BE114" s="114"/>
      <c r="BF114" s="2"/>
      <c r="BG114" s="2"/>
      <c r="BH114" s="115"/>
      <c r="BI114" s="116"/>
      <c r="BJ114" s="2"/>
      <c r="BK114" s="2"/>
    </row>
    <row r="115" spans="1:63" ht="4.05" customHeight="1" x14ac:dyDescent="0.3">
      <c r="A115" s="1"/>
      <c r="B115" s="2"/>
      <c r="C115" s="2"/>
      <c r="D115" s="1"/>
      <c r="E115" s="2"/>
      <c r="F115" s="2"/>
      <c r="G115" s="2"/>
      <c r="H115" s="2"/>
      <c r="I115" s="2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2"/>
      <c r="AO115" s="2"/>
      <c r="AP115" s="54"/>
      <c r="AQ115" s="48"/>
      <c r="AR115" s="2"/>
      <c r="AS115" s="2"/>
      <c r="AT115" s="48"/>
      <c r="AU115" s="48"/>
      <c r="AV115" s="48"/>
      <c r="AW115" s="2"/>
      <c r="AX115" s="2"/>
      <c r="AY115" s="56"/>
      <c r="AZ115" s="128"/>
      <c r="BA115" s="2"/>
      <c r="BB115" s="2"/>
      <c r="BC115" s="27"/>
      <c r="BD115" s="27"/>
      <c r="BE115" s="27"/>
      <c r="BF115" s="2"/>
      <c r="BG115" s="2"/>
      <c r="BH115" s="58"/>
      <c r="BI115" s="53"/>
      <c r="BJ115" s="2"/>
      <c r="BK115" s="2"/>
    </row>
    <row r="116" spans="1:63" x14ac:dyDescent="0.3">
      <c r="A116" s="1"/>
      <c r="B116" s="2"/>
      <c r="C116" s="2" t="s">
        <v>38</v>
      </c>
      <c r="D116" s="2" t="s">
        <v>97</v>
      </c>
      <c r="E116" s="2"/>
      <c r="F116" s="2"/>
      <c r="G116" s="2"/>
      <c r="H116" s="2"/>
      <c r="I116" s="2"/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2"/>
      <c r="AO116" s="2"/>
      <c r="AP116" s="54">
        <v>0</v>
      </c>
      <c r="AQ116" s="48">
        <v>0</v>
      </c>
      <c r="AR116" s="2"/>
      <c r="AS116" s="2"/>
      <c r="AT116" s="48">
        <v>0</v>
      </c>
      <c r="AU116" s="48">
        <v>0</v>
      </c>
      <c r="AV116" s="48">
        <v>0</v>
      </c>
      <c r="AW116" s="2"/>
      <c r="AX116" s="2"/>
      <c r="AY116" s="56">
        <v>0</v>
      </c>
      <c r="AZ116" s="128">
        <v>0</v>
      </c>
      <c r="BA116" s="2"/>
      <c r="BB116" s="2"/>
      <c r="BC116" s="27">
        <v>0</v>
      </c>
      <c r="BD116" s="27">
        <v>0</v>
      </c>
      <c r="BE116" s="27">
        <v>0</v>
      </c>
      <c r="BF116" s="2"/>
      <c r="BG116" s="2"/>
      <c r="BH116" s="58">
        <v>0</v>
      </c>
      <c r="BI116" s="53">
        <v>0</v>
      </c>
      <c r="BJ116" s="2"/>
      <c r="BK116" s="2"/>
    </row>
    <row r="117" spans="1:63" ht="4.05" customHeight="1" x14ac:dyDescent="0.3">
      <c r="A117" s="1"/>
      <c r="B117" s="2"/>
      <c r="C117" s="2"/>
      <c r="D117" s="1"/>
      <c r="E117" s="2"/>
      <c r="F117" s="2"/>
      <c r="G117" s="2"/>
      <c r="H117" s="2"/>
      <c r="I117" s="2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2"/>
      <c r="AO117" s="2"/>
      <c r="AP117" s="54"/>
      <c r="AQ117" s="48"/>
      <c r="AR117" s="2"/>
      <c r="AS117" s="2"/>
      <c r="AT117" s="48"/>
      <c r="AU117" s="48"/>
      <c r="AV117" s="48"/>
      <c r="AW117" s="2"/>
      <c r="AX117" s="2"/>
      <c r="AY117" s="56"/>
      <c r="AZ117" s="128"/>
      <c r="BA117" s="2"/>
      <c r="BB117" s="2"/>
      <c r="BC117" s="27"/>
      <c r="BD117" s="27"/>
      <c r="BE117" s="27"/>
      <c r="BF117" s="2"/>
      <c r="BG117" s="2"/>
      <c r="BH117" s="58"/>
      <c r="BI117" s="53"/>
      <c r="BJ117" s="2"/>
      <c r="BK117" s="2"/>
    </row>
    <row r="118" spans="1:63" x14ac:dyDescent="0.3">
      <c r="A118" s="1"/>
      <c r="B118" s="2"/>
      <c r="C118" s="89" t="s">
        <v>22</v>
      </c>
      <c r="D118" s="90" t="s">
        <v>98</v>
      </c>
      <c r="E118" s="90"/>
      <c r="F118" s="90"/>
      <c r="G118" s="90"/>
      <c r="H118" s="90"/>
      <c r="I118" s="90"/>
      <c r="J118" s="144">
        <v>-0.47418475999999993</v>
      </c>
      <c r="K118" s="144">
        <v>-0.47084502999999994</v>
      </c>
      <c r="L118" s="144">
        <v>-0.32727983000000033</v>
      </c>
      <c r="M118" s="144">
        <v>-0.51046305000000047</v>
      </c>
      <c r="N118" s="144">
        <v>-0.47459925000000014</v>
      </c>
      <c r="O118" s="144">
        <v>-0.46091964000000013</v>
      </c>
      <c r="P118" s="144">
        <v>-0.55683841000000045</v>
      </c>
      <c r="Q118" s="144">
        <v>-0.5139083400000003</v>
      </c>
      <c r="R118" s="144">
        <v>-0.60551297000000004</v>
      </c>
      <c r="S118" s="144">
        <v>-0.47360473000000003</v>
      </c>
      <c r="T118" s="144">
        <v>-0.51678848999999982</v>
      </c>
      <c r="U118" s="144">
        <v>-0.47550599999999993</v>
      </c>
      <c r="V118" s="144">
        <v>-0.47305700000000034</v>
      </c>
      <c r="W118" s="144">
        <v>-0.42440800000000012</v>
      </c>
      <c r="X118" s="144">
        <v>-0.24776700000000035</v>
      </c>
      <c r="Y118" s="144">
        <v>-0.43119497999999973</v>
      </c>
      <c r="Z118" s="144">
        <v>-0.4548353999999995</v>
      </c>
      <c r="AA118" s="144">
        <v>-0.29685166000000041</v>
      </c>
      <c r="AB118" s="144">
        <v>-0.32927409999999951</v>
      </c>
      <c r="AC118" s="144">
        <v>-0.45492836099999956</v>
      </c>
      <c r="AD118" s="144">
        <v>-0.48418849999999841</v>
      </c>
      <c r="AE118" s="144">
        <v>-0.49195799999999984</v>
      </c>
      <c r="AF118" s="144">
        <v>-0.72115459999999909</v>
      </c>
      <c r="AG118" s="144">
        <v>-0.46302300000000063</v>
      </c>
      <c r="AH118" s="144">
        <v>-0.35496999999999973</v>
      </c>
      <c r="AI118" s="144">
        <v>-0.40929100000000118</v>
      </c>
      <c r="AJ118" s="144">
        <v>-0.15257900000000191</v>
      </c>
      <c r="AK118" s="144">
        <v>-0.27792999999999873</v>
      </c>
      <c r="AL118" s="144">
        <v>-0.26516200000000001</v>
      </c>
      <c r="AM118" s="144">
        <v>-0.37435800000000041</v>
      </c>
      <c r="AN118" s="2"/>
      <c r="AO118" s="2"/>
      <c r="AP118" s="95">
        <v>-0.1091960000000004</v>
      </c>
      <c r="AQ118" s="96">
        <v>-0.41180863019588176</v>
      </c>
      <c r="AR118" s="2"/>
      <c r="AS118" s="2"/>
      <c r="AT118" s="97">
        <v>-3.2552302941033014E-2</v>
      </c>
      <c r="AU118" s="98">
        <v>-3.1827202018028161E-2</v>
      </c>
      <c r="AV118" s="96">
        <v>-4.4859575214604826E-2</v>
      </c>
      <c r="AW118" s="2"/>
      <c r="AX118" s="2"/>
      <c r="AY118" s="99">
        <v>-1.3032373196576665E-2</v>
      </c>
      <c r="AZ118" s="100">
        <v>-0.40947278963430789</v>
      </c>
      <c r="BA118" s="2"/>
      <c r="BB118" s="2"/>
      <c r="BC118" s="101">
        <v>-359.54721862871764</v>
      </c>
      <c r="BD118" s="102">
        <v>-343.91958495460443</v>
      </c>
      <c r="BE118" s="103">
        <v>-513.52263374485653</v>
      </c>
      <c r="BF118" s="2"/>
      <c r="BG118" s="2"/>
      <c r="BH118" s="104">
        <v>-169.6030487902521</v>
      </c>
      <c r="BI118" s="105">
        <v>-0.49314739901375143</v>
      </c>
      <c r="BJ118" s="2"/>
      <c r="BK118" s="2"/>
    </row>
    <row r="119" spans="1:63" x14ac:dyDescent="0.3">
      <c r="A119" s="1"/>
      <c r="B119" s="2"/>
      <c r="C119" s="91"/>
      <c r="D119" s="92" t="s">
        <v>96</v>
      </c>
      <c r="E119" s="93"/>
      <c r="F119" s="93"/>
      <c r="G119" s="93"/>
      <c r="H119" s="93"/>
      <c r="I119" s="93"/>
      <c r="J119" s="686">
        <v>-0.29467084140799021</v>
      </c>
      <c r="K119" s="686">
        <v>-0.31733758658029243</v>
      </c>
      <c r="L119" s="686">
        <v>-0.17546331106527571</v>
      </c>
      <c r="M119" s="686">
        <v>-0.2385212252740547</v>
      </c>
      <c r="N119" s="686">
        <v>-0.23520107982146046</v>
      </c>
      <c r="O119" s="686">
        <v>-0.21393906064656329</v>
      </c>
      <c r="P119" s="686">
        <v>-0.24881887887042473</v>
      </c>
      <c r="Q119" s="686">
        <v>-0.19695667515178852</v>
      </c>
      <c r="R119" s="686">
        <v>-0.28502515021233282</v>
      </c>
      <c r="S119" s="686">
        <v>-0.17890363695486824</v>
      </c>
      <c r="T119" s="686">
        <v>-0.17787789253991274</v>
      </c>
      <c r="U119" s="686">
        <v>-0.16334260361046146</v>
      </c>
      <c r="V119" s="686">
        <v>-0.13935085643318354</v>
      </c>
      <c r="W119" s="686">
        <v>-0.15487330843145933</v>
      </c>
      <c r="X119" s="686">
        <v>-6.5598089088668862E-2</v>
      </c>
      <c r="Y119" s="686">
        <v>-0.11523395678515959</v>
      </c>
      <c r="Z119" s="686">
        <v>-0.11991376688242156</v>
      </c>
      <c r="AA119" s="686">
        <v>-6.3206041442601682E-2</v>
      </c>
      <c r="AB119" s="686">
        <v>-6.0112601054117934E-2</v>
      </c>
      <c r="AC119" s="686">
        <v>-9.3541753252935095E-2</v>
      </c>
      <c r="AD119" s="686">
        <v>-8.1897301423208016E-2</v>
      </c>
      <c r="AE119" s="686">
        <v>-7.4306343176894524E-2</v>
      </c>
      <c r="AF119" s="686">
        <v>-0.10521091001947371</v>
      </c>
      <c r="AG119" s="686">
        <v>-6.3802864179130891E-2</v>
      </c>
      <c r="AH119" s="686">
        <v>-4.9176582819740917E-2</v>
      </c>
      <c r="AI119" s="686">
        <v>-5.9107157582165337E-2</v>
      </c>
      <c r="AJ119" s="686">
        <v>-1.7193836592348334E-2</v>
      </c>
      <c r="AK119" s="686">
        <v>-3.2552302941033014E-2</v>
      </c>
      <c r="AL119" s="686">
        <v>-3.1827202018028161E-2</v>
      </c>
      <c r="AM119" s="686">
        <v>-4.4859575214604826E-2</v>
      </c>
      <c r="AN119" s="2"/>
      <c r="AO119" s="2"/>
      <c r="AP119" s="106"/>
      <c r="AQ119" s="107"/>
      <c r="AR119" s="2"/>
      <c r="AS119" s="2"/>
      <c r="AT119" s="108"/>
      <c r="AU119" s="109"/>
      <c r="AV119" s="107"/>
      <c r="AW119" s="2"/>
      <c r="AX119" s="2"/>
      <c r="AY119" s="110"/>
      <c r="AZ119" s="111"/>
      <c r="BA119" s="2"/>
      <c r="BB119" s="2"/>
      <c r="BC119" s="112"/>
      <c r="BD119" s="113"/>
      <c r="BE119" s="114"/>
      <c r="BF119" s="2"/>
      <c r="BG119" s="2"/>
      <c r="BH119" s="115"/>
      <c r="BI119" s="116"/>
      <c r="BJ119" s="2"/>
      <c r="BK119" s="2"/>
    </row>
    <row r="120" spans="1:63" ht="4.05" customHeight="1" x14ac:dyDescent="0.3">
      <c r="A120" s="1"/>
      <c r="B120" s="2"/>
      <c r="C120" s="2"/>
      <c r="D120" s="1"/>
      <c r="E120" s="2"/>
      <c r="F120" s="2"/>
      <c r="G120" s="2"/>
      <c r="H120" s="2"/>
      <c r="I120" s="2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2"/>
      <c r="AO120" s="2"/>
      <c r="AP120" s="54"/>
      <c r="AQ120" s="48"/>
      <c r="AR120" s="2"/>
      <c r="AS120" s="2"/>
      <c r="AT120" s="48"/>
      <c r="AU120" s="48"/>
      <c r="AV120" s="48"/>
      <c r="AW120" s="2"/>
      <c r="AX120" s="2"/>
      <c r="AY120" s="56"/>
      <c r="AZ120" s="128"/>
      <c r="BA120" s="2"/>
      <c r="BB120" s="2"/>
      <c r="BC120" s="27"/>
      <c r="BD120" s="27"/>
      <c r="BE120" s="27"/>
      <c r="BF120" s="2"/>
      <c r="BG120" s="2"/>
      <c r="BH120" s="58"/>
      <c r="BI120" s="53"/>
      <c r="BJ120" s="2"/>
      <c r="BK120" s="2"/>
    </row>
    <row r="121" spans="1:63" x14ac:dyDescent="0.3">
      <c r="A121" s="1"/>
      <c r="B121" s="2"/>
      <c r="C121" s="2" t="s">
        <v>38</v>
      </c>
      <c r="D121" s="2" t="s">
        <v>99</v>
      </c>
      <c r="E121" s="2"/>
      <c r="F121" s="2"/>
      <c r="G121" s="2"/>
      <c r="H121" s="2"/>
      <c r="I121" s="2"/>
      <c r="J121" s="40">
        <v>0</v>
      </c>
      <c r="K121" s="40">
        <v>0</v>
      </c>
      <c r="L121" s="40">
        <v>0</v>
      </c>
      <c r="M121" s="40">
        <v>0</v>
      </c>
      <c r="N121" s="40">
        <v>0</v>
      </c>
      <c r="O121" s="40">
        <v>-1.362437E-2</v>
      </c>
      <c r="P121" s="40">
        <v>-2.6274150000000003E-2</v>
      </c>
      <c r="Q121" s="40">
        <v>-3.381472E-2</v>
      </c>
      <c r="R121" s="40">
        <v>-3.526265E-2</v>
      </c>
      <c r="S121" s="40">
        <v>-3.952642E-2</v>
      </c>
      <c r="T121" s="40">
        <v>-4.0194710000000002E-2</v>
      </c>
      <c r="U121" s="40">
        <v>-4.2138000000000002E-2</v>
      </c>
      <c r="V121" s="40">
        <v>-4.5592000000000001E-2</v>
      </c>
      <c r="W121" s="40">
        <v>-4.3118999999999998E-2</v>
      </c>
      <c r="X121" s="40">
        <v>-4.3691000000000001E-2</v>
      </c>
      <c r="Y121" s="40">
        <v>-4.2443330000000001E-2</v>
      </c>
      <c r="Z121" s="40">
        <v>-4.4173299999999999E-2</v>
      </c>
      <c r="AA121" s="40">
        <v>-4.1488520000000001E-2</v>
      </c>
      <c r="AB121" s="40">
        <v>-7.2416800000000003E-2</v>
      </c>
      <c r="AC121" s="40">
        <v>-7.9287750000000004E-2</v>
      </c>
      <c r="AD121" s="40">
        <v>-9.6359700000000006E-2</v>
      </c>
      <c r="AE121" s="40">
        <v>-9.9000000000000005E-2</v>
      </c>
      <c r="AF121" s="40">
        <v>-9.3079499999999996E-2</v>
      </c>
      <c r="AG121" s="40">
        <v>-9.4139E-2</v>
      </c>
      <c r="AH121" s="40">
        <v>-7.0402000000000006E-2</v>
      </c>
      <c r="AI121" s="40">
        <v>-6.3961000000000004E-2</v>
      </c>
      <c r="AJ121" s="40">
        <v>-7.2497000000000006E-2</v>
      </c>
      <c r="AK121" s="40">
        <v>-6.8926000000000001E-2</v>
      </c>
      <c r="AL121" s="40">
        <v>-7.3501999999999998E-2</v>
      </c>
      <c r="AM121" s="40">
        <v>-6.3837000000000005E-2</v>
      </c>
      <c r="AN121" s="2"/>
      <c r="AO121" s="2"/>
      <c r="AP121" s="54">
        <v>9.664999999999993E-3</v>
      </c>
      <c r="AQ121" s="55">
        <v>0.13149302059807888</v>
      </c>
      <c r="AR121" s="2"/>
      <c r="AS121" s="2"/>
      <c r="AT121" s="55">
        <v>-8.0728961699480153E-3</v>
      </c>
      <c r="AU121" s="55">
        <v>-8.8223916048645948E-3</v>
      </c>
      <c r="AV121" s="55">
        <v>-7.6496313768497672E-3</v>
      </c>
      <c r="AW121" s="2"/>
      <c r="AX121" s="2"/>
      <c r="AY121" s="56">
        <v>1.1727602280148276E-3</v>
      </c>
      <c r="AZ121" s="57">
        <v>0.13292996735354359</v>
      </c>
      <c r="BA121" s="2"/>
      <c r="BB121" s="2"/>
      <c r="BC121" s="27">
        <v>-89.166882276843467</v>
      </c>
      <c r="BD121" s="27">
        <v>-95.333333333333329</v>
      </c>
      <c r="BE121" s="27">
        <v>-87.567901234567913</v>
      </c>
      <c r="BF121" s="2"/>
      <c r="BG121" s="2"/>
      <c r="BH121" s="58">
        <v>7.765432098765416</v>
      </c>
      <c r="BI121" s="59">
        <v>8.1455581455581294E-2</v>
      </c>
      <c r="BJ121" s="2"/>
      <c r="BK121" s="2"/>
    </row>
    <row r="122" spans="1:63" x14ac:dyDescent="0.3">
      <c r="A122" s="1"/>
      <c r="B122" s="2"/>
      <c r="C122" s="2"/>
      <c r="D122" s="173" t="s">
        <v>100</v>
      </c>
      <c r="E122" s="2"/>
      <c r="F122" s="2"/>
      <c r="G122" s="2"/>
      <c r="H122" s="2"/>
      <c r="I122" s="2"/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2"/>
      <c r="AO122" s="2"/>
      <c r="AP122" s="54">
        <v>0</v>
      </c>
      <c r="AQ122" s="55">
        <v>0</v>
      </c>
      <c r="AR122" s="2"/>
      <c r="AS122" s="2"/>
      <c r="AT122" s="55">
        <v>0</v>
      </c>
      <c r="AU122" s="55">
        <v>0</v>
      </c>
      <c r="AV122" s="55">
        <v>0</v>
      </c>
      <c r="AW122" s="2"/>
      <c r="AX122" s="2"/>
      <c r="AY122" s="56">
        <v>0</v>
      </c>
      <c r="AZ122" s="57">
        <v>0</v>
      </c>
      <c r="BA122" s="2"/>
      <c r="BB122" s="2"/>
      <c r="BC122" s="27">
        <v>0</v>
      </c>
      <c r="BD122" s="27">
        <v>0</v>
      </c>
      <c r="BE122" s="27">
        <v>0</v>
      </c>
      <c r="BF122" s="2"/>
      <c r="BG122" s="2"/>
      <c r="BH122" s="58">
        <v>0</v>
      </c>
      <c r="BI122" s="59">
        <v>0</v>
      </c>
      <c r="BJ122" s="2"/>
      <c r="BK122" s="2"/>
    </row>
    <row r="123" spans="1:63" x14ac:dyDescent="0.3">
      <c r="A123" s="1"/>
      <c r="B123" s="2"/>
      <c r="C123" s="2"/>
      <c r="D123" s="173" t="s">
        <v>79</v>
      </c>
      <c r="E123" s="2"/>
      <c r="F123" s="2"/>
      <c r="G123" s="2"/>
      <c r="H123" s="2"/>
      <c r="I123" s="2"/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-1.362437E-2</v>
      </c>
      <c r="P123" s="10">
        <v>-2.6274150000000003E-2</v>
      </c>
      <c r="Q123" s="10">
        <v>-3.381472E-2</v>
      </c>
      <c r="R123" s="10">
        <v>-3.526265E-2</v>
      </c>
      <c r="S123" s="10">
        <v>-3.952642E-2</v>
      </c>
      <c r="T123" s="10">
        <v>-4.0194710000000002E-2</v>
      </c>
      <c r="U123" s="10">
        <v>-4.2138000000000002E-2</v>
      </c>
      <c r="V123" s="10">
        <v>-4.5592000000000001E-2</v>
      </c>
      <c r="W123" s="10">
        <v>-4.3118999999999998E-2</v>
      </c>
      <c r="X123" s="10">
        <v>-4.3691000000000001E-2</v>
      </c>
      <c r="Y123" s="10">
        <v>-4.2443330000000001E-2</v>
      </c>
      <c r="Z123" s="10">
        <v>-4.4173299999999999E-2</v>
      </c>
      <c r="AA123" s="10">
        <v>-4.1488520000000001E-2</v>
      </c>
      <c r="AB123" s="10">
        <v>-7.2416800000000003E-2</v>
      </c>
      <c r="AC123" s="10">
        <v>-7.9287750000000004E-2</v>
      </c>
      <c r="AD123" s="10">
        <v>-9.6359700000000006E-2</v>
      </c>
      <c r="AE123" s="10">
        <v>-9.9000000000000005E-2</v>
      </c>
      <c r="AF123" s="10">
        <v>-9.3079499999999996E-2</v>
      </c>
      <c r="AG123" s="10">
        <v>-9.4139E-2</v>
      </c>
      <c r="AH123" s="10">
        <v>-7.0402000000000006E-2</v>
      </c>
      <c r="AI123" s="10">
        <v>-6.3961000000000004E-2</v>
      </c>
      <c r="AJ123" s="10">
        <v>-7.2497000000000006E-2</v>
      </c>
      <c r="AK123" s="10">
        <v>-6.8926000000000001E-2</v>
      </c>
      <c r="AL123" s="10">
        <v>-7.3501999999999998E-2</v>
      </c>
      <c r="AM123" s="10">
        <v>-6.3837000000000005E-2</v>
      </c>
      <c r="AN123" s="2"/>
      <c r="AO123" s="2"/>
      <c r="AP123" s="54">
        <v>9.664999999999993E-3</v>
      </c>
      <c r="AQ123" s="55">
        <v>0.13149302059807888</v>
      </c>
      <c r="AR123" s="2"/>
      <c r="AS123" s="2"/>
      <c r="AT123" s="55">
        <v>-8.0728961699480153E-3</v>
      </c>
      <c r="AU123" s="55">
        <v>-8.8223916048645948E-3</v>
      </c>
      <c r="AV123" s="55">
        <v>-7.6496313768497672E-3</v>
      </c>
      <c r="AW123" s="2"/>
      <c r="AX123" s="2"/>
      <c r="AY123" s="56">
        <v>1.1727602280148276E-3</v>
      </c>
      <c r="AZ123" s="57">
        <v>0.13292996735354359</v>
      </c>
      <c r="BA123" s="2"/>
      <c r="BB123" s="2"/>
      <c r="BC123" s="27">
        <v>-89.166882276843467</v>
      </c>
      <c r="BD123" s="27">
        <v>-95.333333333333329</v>
      </c>
      <c r="BE123" s="27">
        <v>-87.567901234567913</v>
      </c>
      <c r="BF123" s="2"/>
      <c r="BG123" s="2"/>
      <c r="BH123" s="58">
        <v>7.765432098765416</v>
      </c>
      <c r="BI123" s="59">
        <v>8.1455581455581294E-2</v>
      </c>
      <c r="BJ123" s="2"/>
      <c r="BK123" s="2"/>
    </row>
    <row r="124" spans="1:63" x14ac:dyDescent="0.3">
      <c r="A124" s="1"/>
      <c r="B124" s="2"/>
      <c r="C124" s="2"/>
      <c r="D124" s="173"/>
      <c r="E124" s="2" t="s">
        <v>149</v>
      </c>
      <c r="F124" s="2"/>
      <c r="G124" s="2"/>
      <c r="H124" s="2"/>
      <c r="I124" s="2"/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-1.362437E-2</v>
      </c>
      <c r="P124" s="10">
        <v>-2.6274150000000003E-2</v>
      </c>
      <c r="Q124" s="10">
        <v>-3.381472E-2</v>
      </c>
      <c r="R124" s="10">
        <v>-3.526265E-2</v>
      </c>
      <c r="S124" s="10">
        <v>-3.952642E-2</v>
      </c>
      <c r="T124" s="10">
        <v>-4.0194710000000002E-2</v>
      </c>
      <c r="U124" s="10">
        <v>-4.2138000000000002E-2</v>
      </c>
      <c r="V124" s="10">
        <v>-4.5592000000000001E-2</v>
      </c>
      <c r="W124" s="10">
        <v>-4.3118999999999998E-2</v>
      </c>
      <c r="X124" s="10">
        <v>-4.3691000000000001E-2</v>
      </c>
      <c r="Y124" s="10">
        <v>-4.2443330000000001E-2</v>
      </c>
      <c r="Z124" s="10">
        <v>-4.4173299999999999E-2</v>
      </c>
      <c r="AA124" s="10">
        <v>-4.1488520000000001E-2</v>
      </c>
      <c r="AB124" s="10">
        <v>-7.2416800000000003E-2</v>
      </c>
      <c r="AC124" s="10">
        <v>-7.9287750000000004E-2</v>
      </c>
      <c r="AD124" s="10">
        <v>-9.6359700000000006E-2</v>
      </c>
      <c r="AE124" s="10">
        <v>-9.9000000000000005E-2</v>
      </c>
      <c r="AF124" s="10">
        <v>-9.3079499999999996E-2</v>
      </c>
      <c r="AG124" s="10">
        <v>-9.4139E-2</v>
      </c>
      <c r="AH124" s="10">
        <v>-7.0402000000000006E-2</v>
      </c>
      <c r="AI124" s="10">
        <v>-6.3961000000000004E-2</v>
      </c>
      <c r="AJ124" s="10">
        <v>-7.2497000000000006E-2</v>
      </c>
      <c r="AK124" s="10">
        <v>-6.8926000000000001E-2</v>
      </c>
      <c r="AL124" s="10">
        <v>-7.3501999999999998E-2</v>
      </c>
      <c r="AM124" s="10">
        <v>-6.3837000000000005E-2</v>
      </c>
      <c r="AN124" s="2"/>
      <c r="AO124" s="2"/>
      <c r="AP124" s="54">
        <v>9.664999999999993E-3</v>
      </c>
      <c r="AQ124" s="55">
        <v>0.13149302059807888</v>
      </c>
      <c r="AR124" s="2"/>
      <c r="AS124" s="2"/>
      <c r="AT124" s="55">
        <v>-8.0728961699480153E-3</v>
      </c>
      <c r="AU124" s="55">
        <v>-8.8223916048645948E-3</v>
      </c>
      <c r="AV124" s="55">
        <v>-7.6496313768497672E-3</v>
      </c>
      <c r="AW124" s="2"/>
      <c r="AX124" s="2"/>
      <c r="AY124" s="56">
        <v>1.1727602280148276E-3</v>
      </c>
      <c r="AZ124" s="57">
        <v>0.13292996735354359</v>
      </c>
      <c r="BA124" s="2"/>
      <c r="BB124" s="2"/>
      <c r="BC124" s="27">
        <v>-89.166882276843467</v>
      </c>
      <c r="BD124" s="27">
        <v>-95.333333333333329</v>
      </c>
      <c r="BE124" s="27">
        <v>-87.567901234567913</v>
      </c>
      <c r="BF124" s="2"/>
      <c r="BG124" s="2"/>
      <c r="BH124" s="58">
        <v>7.765432098765416</v>
      </c>
      <c r="BI124" s="59">
        <v>8.1455581455581294E-2</v>
      </c>
      <c r="BJ124" s="2"/>
      <c r="BK124" s="2"/>
    </row>
    <row r="125" spans="1:63" x14ac:dyDescent="0.3">
      <c r="A125" s="1"/>
      <c r="B125" s="2"/>
      <c r="C125" s="2"/>
      <c r="D125" s="173"/>
      <c r="E125" s="2" t="s">
        <v>150</v>
      </c>
      <c r="F125" s="2"/>
      <c r="G125" s="2"/>
      <c r="H125" s="2"/>
      <c r="I125" s="2"/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2"/>
      <c r="AO125" s="2"/>
      <c r="AP125" s="54">
        <v>0</v>
      </c>
      <c r="AQ125" s="55">
        <v>0</v>
      </c>
      <c r="AR125" s="2"/>
      <c r="AS125" s="2"/>
      <c r="AT125" s="55">
        <v>0</v>
      </c>
      <c r="AU125" s="55">
        <v>0</v>
      </c>
      <c r="AV125" s="55">
        <v>0</v>
      </c>
      <c r="AW125" s="2"/>
      <c r="AX125" s="2"/>
      <c r="AY125" s="56">
        <v>0</v>
      </c>
      <c r="AZ125" s="57">
        <v>0</v>
      </c>
      <c r="BA125" s="2"/>
      <c r="BB125" s="2"/>
      <c r="BC125" s="27">
        <v>0</v>
      </c>
      <c r="BD125" s="27">
        <v>0</v>
      </c>
      <c r="BE125" s="27">
        <v>0</v>
      </c>
      <c r="BF125" s="2"/>
      <c r="BG125" s="2"/>
      <c r="BH125" s="58">
        <v>0</v>
      </c>
      <c r="BI125" s="59">
        <v>0</v>
      </c>
      <c r="BJ125" s="2"/>
      <c r="BK125" s="2"/>
    </row>
    <row r="126" spans="1:63" x14ac:dyDescent="0.3">
      <c r="A126" s="1"/>
      <c r="B126" s="2"/>
      <c r="C126" s="2"/>
      <c r="D126" s="173"/>
      <c r="E126" s="2" t="s">
        <v>151</v>
      </c>
      <c r="F126" s="2"/>
      <c r="G126" s="2"/>
      <c r="H126" s="2"/>
      <c r="I126" s="2"/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2"/>
      <c r="AO126" s="2"/>
      <c r="AP126" s="54">
        <v>0</v>
      </c>
      <c r="AQ126" s="55">
        <v>0</v>
      </c>
      <c r="AR126" s="2"/>
      <c r="AS126" s="2"/>
      <c r="AT126" s="55">
        <v>0</v>
      </c>
      <c r="AU126" s="55">
        <v>0</v>
      </c>
      <c r="AV126" s="55">
        <v>0</v>
      </c>
      <c r="AW126" s="2"/>
      <c r="AX126" s="2"/>
      <c r="AY126" s="56">
        <v>0</v>
      </c>
      <c r="AZ126" s="57">
        <v>0</v>
      </c>
      <c r="BA126" s="2"/>
      <c r="BB126" s="2"/>
      <c r="BC126" s="27">
        <v>0</v>
      </c>
      <c r="BD126" s="27">
        <v>0</v>
      </c>
      <c r="BE126" s="27">
        <v>0</v>
      </c>
      <c r="BF126" s="2"/>
      <c r="BG126" s="2"/>
      <c r="BH126" s="58">
        <v>0</v>
      </c>
      <c r="BI126" s="59">
        <v>0</v>
      </c>
      <c r="BJ126" s="2"/>
      <c r="BK126" s="2"/>
    </row>
    <row r="127" spans="1:63" x14ac:dyDescent="0.3">
      <c r="A127" s="1"/>
      <c r="B127" s="2"/>
      <c r="C127" s="2"/>
      <c r="D127" s="173"/>
      <c r="E127" s="2" t="s">
        <v>152</v>
      </c>
      <c r="F127" s="2"/>
      <c r="G127" s="2"/>
      <c r="H127" s="2"/>
      <c r="I127" s="2"/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2"/>
      <c r="AO127" s="2"/>
      <c r="AP127" s="54">
        <v>0</v>
      </c>
      <c r="AQ127" s="55">
        <v>0</v>
      </c>
      <c r="AR127" s="2"/>
      <c r="AS127" s="2"/>
      <c r="AT127" s="55">
        <v>0</v>
      </c>
      <c r="AU127" s="55">
        <v>0</v>
      </c>
      <c r="AV127" s="55">
        <v>0</v>
      </c>
      <c r="AW127" s="2"/>
      <c r="AX127" s="2"/>
      <c r="AY127" s="56">
        <v>0</v>
      </c>
      <c r="AZ127" s="57">
        <v>0</v>
      </c>
      <c r="BA127" s="2"/>
      <c r="BB127" s="2"/>
      <c r="BC127" s="27">
        <v>0</v>
      </c>
      <c r="BD127" s="27">
        <v>0</v>
      </c>
      <c r="BE127" s="27">
        <v>0</v>
      </c>
      <c r="BF127" s="2"/>
      <c r="BG127" s="2"/>
      <c r="BH127" s="58">
        <v>0</v>
      </c>
      <c r="BI127" s="59">
        <v>0</v>
      </c>
      <c r="BJ127" s="2"/>
      <c r="BK127" s="2"/>
    </row>
    <row r="128" spans="1:63" ht="4.05" customHeight="1" x14ac:dyDescent="0.3">
      <c r="A128" s="1"/>
      <c r="B128" s="2"/>
      <c r="C128" s="2"/>
      <c r="D128" s="60"/>
      <c r="E128" s="2"/>
      <c r="F128" s="2"/>
      <c r="G128" s="2"/>
      <c r="H128" s="2"/>
      <c r="I128" s="2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2"/>
      <c r="AO128" s="2"/>
      <c r="AP128" s="54"/>
      <c r="AQ128" s="55"/>
      <c r="AR128" s="2"/>
      <c r="AS128" s="2"/>
      <c r="AT128" s="55"/>
      <c r="AU128" s="55"/>
      <c r="AV128" s="55"/>
      <c r="AW128" s="2"/>
      <c r="AX128" s="2"/>
      <c r="AY128" s="56"/>
      <c r="AZ128" s="57"/>
      <c r="BA128" s="2"/>
      <c r="BB128" s="2"/>
      <c r="BC128" s="27"/>
      <c r="BD128" s="27"/>
      <c r="BE128" s="27"/>
      <c r="BF128" s="2"/>
      <c r="BG128" s="2"/>
      <c r="BH128" s="58"/>
      <c r="BI128" s="59"/>
      <c r="BJ128" s="2"/>
      <c r="BK128" s="2"/>
    </row>
    <row r="129" spans="1:63" x14ac:dyDescent="0.3">
      <c r="A129" s="1"/>
      <c r="B129" s="2"/>
      <c r="C129" s="89" t="s">
        <v>22</v>
      </c>
      <c r="D129" s="90" t="s">
        <v>101</v>
      </c>
      <c r="E129" s="90"/>
      <c r="F129" s="90"/>
      <c r="G129" s="90"/>
      <c r="H129" s="90"/>
      <c r="I129" s="90"/>
      <c r="J129" s="144">
        <v>-0.47418475999999993</v>
      </c>
      <c r="K129" s="144">
        <v>-0.47084502999999994</v>
      </c>
      <c r="L129" s="144">
        <v>-0.32727983000000033</v>
      </c>
      <c r="M129" s="144">
        <v>-0.51046305000000047</v>
      </c>
      <c r="N129" s="144">
        <v>-0.47459925000000014</v>
      </c>
      <c r="O129" s="144">
        <v>-0.47454401000000013</v>
      </c>
      <c r="P129" s="144">
        <v>-0.58311256000000045</v>
      </c>
      <c r="Q129" s="144">
        <v>-0.54772306000000026</v>
      </c>
      <c r="R129" s="144">
        <v>-0.64077561999999999</v>
      </c>
      <c r="S129" s="144">
        <v>-0.51313114999999998</v>
      </c>
      <c r="T129" s="144">
        <v>-0.55698319999999979</v>
      </c>
      <c r="U129" s="144">
        <v>-0.51764399999999988</v>
      </c>
      <c r="V129" s="144">
        <v>-0.51864900000000036</v>
      </c>
      <c r="W129" s="144">
        <v>-0.46752700000000014</v>
      </c>
      <c r="X129" s="144">
        <v>-0.29145800000000033</v>
      </c>
      <c r="Y129" s="144">
        <v>-0.47363830999999973</v>
      </c>
      <c r="Z129" s="144">
        <v>-0.49900869999999953</v>
      </c>
      <c r="AA129" s="144">
        <v>-0.33834018000000043</v>
      </c>
      <c r="AB129" s="144">
        <v>-0.40169089999999952</v>
      </c>
      <c r="AC129" s="144">
        <v>-0.53421611099999955</v>
      </c>
      <c r="AD129" s="144">
        <v>-0.5805481999999984</v>
      </c>
      <c r="AE129" s="144">
        <v>-0.59095799999999987</v>
      </c>
      <c r="AF129" s="144">
        <v>-0.81423409999999907</v>
      </c>
      <c r="AG129" s="144">
        <v>-0.5571620000000006</v>
      </c>
      <c r="AH129" s="144">
        <v>-0.42537199999999975</v>
      </c>
      <c r="AI129" s="144">
        <v>-0.47325200000000117</v>
      </c>
      <c r="AJ129" s="144">
        <v>-0.22507600000000191</v>
      </c>
      <c r="AK129" s="144">
        <v>-0.34685599999999872</v>
      </c>
      <c r="AL129" s="144">
        <v>-0.33866400000000002</v>
      </c>
      <c r="AM129" s="144">
        <v>-0.43819500000000045</v>
      </c>
      <c r="AN129" s="2"/>
      <c r="AO129" s="2"/>
      <c r="AP129" s="95">
        <v>-9.9531000000000425E-2</v>
      </c>
      <c r="AQ129" s="96">
        <v>-0.29389306215009692</v>
      </c>
      <c r="AR129" s="2"/>
      <c r="AS129" s="2"/>
      <c r="AT129" s="97">
        <v>-4.0625199110981031E-2</v>
      </c>
      <c r="AU129" s="98">
        <v>-4.0649593622892756E-2</v>
      </c>
      <c r="AV129" s="96">
        <v>-5.2509206591454596E-2</v>
      </c>
      <c r="AW129" s="2"/>
      <c r="AX129" s="2"/>
      <c r="AY129" s="99">
        <v>-1.185961296856184E-2</v>
      </c>
      <c r="AZ129" s="100">
        <v>-0.29175231316169481</v>
      </c>
      <c r="BA129" s="2"/>
      <c r="BB129" s="2"/>
      <c r="BC129" s="101">
        <v>-448.71410090556111</v>
      </c>
      <c r="BD129" s="102">
        <v>-439.25291828793775</v>
      </c>
      <c r="BE129" s="103">
        <v>-601.09053497942443</v>
      </c>
      <c r="BF129" s="2"/>
      <c r="BG129" s="2"/>
      <c r="BH129" s="104">
        <v>-161.83761669148669</v>
      </c>
      <c r="BI129" s="105">
        <v>-0.36843834145092552</v>
      </c>
      <c r="BJ129" s="2"/>
      <c r="BK129" s="2"/>
    </row>
    <row r="130" spans="1:63" x14ac:dyDescent="0.3">
      <c r="A130" s="1"/>
      <c r="B130" s="2"/>
      <c r="C130" s="91"/>
      <c r="D130" s="92" t="s">
        <v>102</v>
      </c>
      <c r="E130" s="93"/>
      <c r="F130" s="93"/>
      <c r="G130" s="93"/>
      <c r="H130" s="93"/>
      <c r="I130" s="93"/>
      <c r="J130" s="686">
        <v>-0.29467084140799021</v>
      </c>
      <c r="K130" s="686">
        <v>-0.31733758658029243</v>
      </c>
      <c r="L130" s="686">
        <v>-0.17546331106527571</v>
      </c>
      <c r="M130" s="686">
        <v>-0.2385212252740547</v>
      </c>
      <c r="N130" s="686">
        <v>-0.23520107982146046</v>
      </c>
      <c r="O130" s="686">
        <v>-0.22026290685910743</v>
      </c>
      <c r="P130" s="686">
        <v>-0.2605592768545964</v>
      </c>
      <c r="Q130" s="686">
        <v>-0.20991625238376863</v>
      </c>
      <c r="R130" s="686">
        <v>-0.30162387329688528</v>
      </c>
      <c r="S130" s="686">
        <v>-0.19383469622407282</v>
      </c>
      <c r="T130" s="686">
        <v>-0.19171285683266032</v>
      </c>
      <c r="U130" s="686">
        <v>-0.17781756424384487</v>
      </c>
      <c r="V130" s="686">
        <v>-0.15278112857058285</v>
      </c>
      <c r="W130" s="686">
        <v>-0.17060812536765302</v>
      </c>
      <c r="X130" s="686">
        <v>-7.7165594488391276E-2</v>
      </c>
      <c r="Y130" s="686">
        <v>-0.12657665111578068</v>
      </c>
      <c r="Z130" s="686">
        <v>-0.1315597091257634</v>
      </c>
      <c r="AA130" s="686">
        <v>-7.2039831068410776E-2</v>
      </c>
      <c r="AB130" s="686">
        <v>-7.3333082737966904E-2</v>
      </c>
      <c r="AC130" s="686">
        <v>-0.1098447929890759</v>
      </c>
      <c r="AD130" s="686">
        <v>-9.8195911150514473E-2</v>
      </c>
      <c r="AE130" s="686">
        <v>-8.9259505793444244E-2</v>
      </c>
      <c r="AF130" s="686">
        <v>-0.11879049323111461</v>
      </c>
      <c r="AG130" s="686">
        <v>-7.6774871684069504E-2</v>
      </c>
      <c r="AH130" s="686">
        <v>-5.892988530636064E-2</v>
      </c>
      <c r="AI130" s="686">
        <v>-6.834399129244205E-2</v>
      </c>
      <c r="AJ130" s="686">
        <v>-2.5363385294564642E-2</v>
      </c>
      <c r="AK130" s="686">
        <v>-4.0625199110981031E-2</v>
      </c>
      <c r="AL130" s="686">
        <v>-4.0649593622892756E-2</v>
      </c>
      <c r="AM130" s="686">
        <v>-5.2509206591454596E-2</v>
      </c>
      <c r="AN130" s="2"/>
      <c r="AO130" s="2"/>
      <c r="AP130" s="106"/>
      <c r="AQ130" s="107"/>
      <c r="AR130" s="2"/>
      <c r="AS130" s="2"/>
      <c r="AT130" s="108"/>
      <c r="AU130" s="109"/>
      <c r="AV130" s="107"/>
      <c r="AW130" s="2"/>
      <c r="AX130" s="2"/>
      <c r="AY130" s="110"/>
      <c r="AZ130" s="111"/>
      <c r="BA130" s="2"/>
      <c r="BB130" s="2"/>
      <c r="BC130" s="112"/>
      <c r="BD130" s="113"/>
      <c r="BE130" s="114"/>
      <c r="BF130" s="2"/>
      <c r="BG130" s="2"/>
      <c r="BH130" s="115"/>
      <c r="BI130" s="116"/>
      <c r="BJ130" s="2"/>
      <c r="BK130" s="2"/>
    </row>
    <row r="131" spans="1:63" x14ac:dyDescent="0.3">
      <c r="A131" s="1"/>
      <c r="B131" s="2"/>
      <c r="C131" s="2" t="s">
        <v>17</v>
      </c>
      <c r="D131" s="2" t="s">
        <v>103</v>
      </c>
      <c r="E131" s="2"/>
      <c r="F131" s="2"/>
      <c r="G131" s="2"/>
      <c r="H131" s="2"/>
      <c r="I131" s="2"/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1.362437E-2</v>
      </c>
      <c r="P131" s="10">
        <v>2.6274150000000003E-2</v>
      </c>
      <c r="Q131" s="10">
        <v>3.381472E-2</v>
      </c>
      <c r="R131" s="10">
        <v>3.526265E-2</v>
      </c>
      <c r="S131" s="10">
        <v>3.952642E-2</v>
      </c>
      <c r="T131" s="10">
        <v>4.0194710000000002E-2</v>
      </c>
      <c r="U131" s="10">
        <v>4.2138000000000002E-2</v>
      </c>
      <c r="V131" s="10">
        <v>4.5592000000000001E-2</v>
      </c>
      <c r="W131" s="10">
        <v>4.3118999999999998E-2</v>
      </c>
      <c r="X131" s="10">
        <v>4.3691000000000001E-2</v>
      </c>
      <c r="Y131" s="10">
        <v>4.2443330000000001E-2</v>
      </c>
      <c r="Z131" s="10">
        <v>4.4173299999999999E-2</v>
      </c>
      <c r="AA131" s="10">
        <v>4.1488520000000001E-2</v>
      </c>
      <c r="AB131" s="10">
        <v>7.2416800000000003E-2</v>
      </c>
      <c r="AC131" s="10">
        <v>7.9287750000000004E-2</v>
      </c>
      <c r="AD131" s="10">
        <v>9.6359700000000006E-2</v>
      </c>
      <c r="AE131" s="10">
        <v>9.9000000000000005E-2</v>
      </c>
      <c r="AF131" s="10">
        <v>9.3079499999999996E-2</v>
      </c>
      <c r="AG131" s="10">
        <v>9.4139E-2</v>
      </c>
      <c r="AH131" s="10">
        <v>7.0402000000000006E-2</v>
      </c>
      <c r="AI131" s="10">
        <v>6.3961000000000004E-2</v>
      </c>
      <c r="AJ131" s="10">
        <v>7.2497000000000006E-2</v>
      </c>
      <c r="AK131" s="10">
        <v>6.8926000000000001E-2</v>
      </c>
      <c r="AL131" s="10">
        <v>7.3501999999999998E-2</v>
      </c>
      <c r="AM131" s="10">
        <v>6.3837000000000005E-2</v>
      </c>
      <c r="AN131" s="2"/>
      <c r="AO131" s="2"/>
      <c r="AP131" s="54">
        <v>-9.664999999999993E-3</v>
      </c>
      <c r="AQ131" s="55">
        <v>-0.13149302059807888</v>
      </c>
      <c r="AR131" s="2"/>
      <c r="AS131" s="2"/>
      <c r="AT131" s="55">
        <v>8.0728961699480153E-3</v>
      </c>
      <c r="AU131" s="55">
        <v>8.8223916048645948E-3</v>
      </c>
      <c r="AV131" s="55">
        <v>7.6496313768497672E-3</v>
      </c>
      <c r="AW131" s="2"/>
      <c r="AX131" s="2"/>
      <c r="AY131" s="56">
        <v>-1.1727602280148276E-3</v>
      </c>
      <c r="AZ131" s="57">
        <v>-0.13292996735354359</v>
      </c>
      <c r="BA131" s="2"/>
      <c r="BB131" s="2"/>
      <c r="BC131" s="27">
        <v>89.166882276843467</v>
      </c>
      <c r="BD131" s="27">
        <v>95.333333333333329</v>
      </c>
      <c r="BE131" s="27">
        <v>87.567901234567913</v>
      </c>
      <c r="BF131" s="2"/>
      <c r="BG131" s="2"/>
      <c r="BH131" s="58">
        <v>-7.765432098765416</v>
      </c>
      <c r="BI131" s="59">
        <v>-8.1455581455581294E-2</v>
      </c>
      <c r="BJ131" s="2"/>
      <c r="BK131" s="2"/>
    </row>
    <row r="132" spans="1:63" ht="4.05" customHeight="1" x14ac:dyDescent="0.3">
      <c r="A132" s="1"/>
      <c r="B132" s="2"/>
      <c r="C132" s="2"/>
      <c r="D132" s="174"/>
      <c r="E132" s="2"/>
      <c r="F132" s="2"/>
      <c r="G132" s="2"/>
      <c r="H132" s="2"/>
      <c r="I132" s="2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2"/>
      <c r="AO132" s="2"/>
      <c r="AP132" s="54"/>
      <c r="AQ132" s="55"/>
      <c r="AR132" s="2"/>
      <c r="AS132" s="2"/>
      <c r="AT132" s="55"/>
      <c r="AU132" s="55"/>
      <c r="AV132" s="55"/>
      <c r="AW132" s="2"/>
      <c r="AX132" s="2"/>
      <c r="AY132" s="56"/>
      <c r="AZ132" s="57"/>
      <c r="BA132" s="2"/>
      <c r="BB132" s="2"/>
      <c r="BC132" s="27"/>
      <c r="BD132" s="27"/>
      <c r="BE132" s="27"/>
      <c r="BF132" s="2"/>
      <c r="BG132" s="2"/>
      <c r="BH132" s="58"/>
      <c r="BI132" s="59"/>
      <c r="BJ132" s="2"/>
      <c r="BK132" s="2"/>
    </row>
    <row r="133" spans="1:63" x14ac:dyDescent="0.3">
      <c r="A133" s="1"/>
      <c r="B133" s="2"/>
      <c r="C133" s="2" t="s">
        <v>38</v>
      </c>
      <c r="D133" s="2" t="s">
        <v>104</v>
      </c>
      <c r="E133" s="2"/>
      <c r="F133" s="2"/>
      <c r="G133" s="2"/>
      <c r="H133" s="2"/>
      <c r="I133" s="2"/>
      <c r="J133" s="10">
        <v>-3.6304669999999997E-2</v>
      </c>
      <c r="K133" s="10">
        <v>-3.014114E-2</v>
      </c>
      <c r="L133" s="10">
        <v>-2.9747269999999999E-2</v>
      </c>
      <c r="M133" s="10">
        <v>2.127064E-2</v>
      </c>
      <c r="N133" s="10">
        <v>-1.9135900000000001E-2</v>
      </c>
      <c r="O133" s="10">
        <v>-1.9345049999999999E-2</v>
      </c>
      <c r="P133" s="10">
        <v>-1.9247739999999999E-2</v>
      </c>
      <c r="Q133" s="10">
        <v>-1.8462859999999998E-2</v>
      </c>
      <c r="R133" s="10">
        <v>-0.13310116999999999</v>
      </c>
      <c r="S133" s="10">
        <v>-2.9648920000000002E-2</v>
      </c>
      <c r="T133" s="10">
        <v>-3.1092339999999996E-2</v>
      </c>
      <c r="U133" s="10">
        <v>-3.1585000000000002E-2</v>
      </c>
      <c r="V133" s="10">
        <v>-3.0848999999999998E-2</v>
      </c>
      <c r="W133" s="10">
        <v>-2.9435000000000003E-2</v>
      </c>
      <c r="X133" s="10">
        <v>-2.9422999999999998E-2</v>
      </c>
      <c r="Y133" s="10">
        <v>-2.975595E-2</v>
      </c>
      <c r="Z133" s="10">
        <v>-5.0208999999999997E-2</v>
      </c>
      <c r="AA133" s="10">
        <v>-3.7538810000000006E-2</v>
      </c>
      <c r="AB133" s="10">
        <v>-3.20475E-2</v>
      </c>
      <c r="AC133" s="10">
        <v>-3.3131081E-2</v>
      </c>
      <c r="AD133" s="10">
        <v>-3.3945999999999997E-2</v>
      </c>
      <c r="AE133" s="10">
        <v>-4.0670999999999999E-2</v>
      </c>
      <c r="AF133" s="10">
        <v>-3.8767999999999997E-2</v>
      </c>
      <c r="AG133" s="10">
        <v>-3.9182999999999996E-2</v>
      </c>
      <c r="AH133" s="10">
        <v>-3.8510000000000003E-2</v>
      </c>
      <c r="AI133" s="10">
        <v>-3.9918999999999996E-2</v>
      </c>
      <c r="AJ133" s="10">
        <v>-4.1353000000000001E-2</v>
      </c>
      <c r="AK133" s="10">
        <v>-3.9021E-2</v>
      </c>
      <c r="AL133" s="10">
        <v>-3.8872999999999998E-2</v>
      </c>
      <c r="AM133" s="10">
        <v>-3.8155999999999995E-2</v>
      </c>
      <c r="AN133" s="2"/>
      <c r="AO133" s="2"/>
      <c r="AP133" s="54">
        <v>7.1700000000000236E-4</v>
      </c>
      <c r="AQ133" s="55">
        <v>1.8444678825920366E-2</v>
      </c>
      <c r="AR133" s="2"/>
      <c r="AS133" s="2"/>
      <c r="AT133" s="55">
        <v>-4.5702997627534098E-3</v>
      </c>
      <c r="AU133" s="55">
        <v>-4.6658979191845302E-3</v>
      </c>
      <c r="AV133" s="55">
        <v>-4.5722595801036964E-3</v>
      </c>
      <c r="AW133" s="2"/>
      <c r="AX133" s="2"/>
      <c r="AY133" s="56">
        <v>9.3638339080833778E-5</v>
      </c>
      <c r="AZ133" s="57">
        <v>2.0068664317713827E-2</v>
      </c>
      <c r="BA133" s="2"/>
      <c r="BB133" s="2"/>
      <c r="BC133" s="27">
        <v>-50.479948253557566</v>
      </c>
      <c r="BD133" s="27">
        <v>-50.418936446173795</v>
      </c>
      <c r="BE133" s="27">
        <v>-52.34019204389574</v>
      </c>
      <c r="BF133" s="2"/>
      <c r="BG133" s="2"/>
      <c r="BH133" s="58">
        <v>-1.9212555977219452</v>
      </c>
      <c r="BI133" s="59">
        <v>-3.8105833505096595E-2</v>
      </c>
      <c r="BJ133" s="2"/>
      <c r="BK133" s="2"/>
    </row>
    <row r="134" spans="1:63" x14ac:dyDescent="0.3">
      <c r="A134" s="1"/>
      <c r="B134" s="2"/>
      <c r="C134" s="2"/>
      <c r="D134" s="1" t="s">
        <v>105</v>
      </c>
      <c r="E134" s="2"/>
      <c r="F134" s="2"/>
      <c r="G134" s="2"/>
      <c r="H134" s="2"/>
      <c r="I134" s="2"/>
      <c r="J134" s="690">
        <v>-2.256067372544706E-2</v>
      </c>
      <c r="K134" s="690">
        <v>-2.0314362507720885E-2</v>
      </c>
      <c r="L134" s="690">
        <v>-1.5948292595216573E-2</v>
      </c>
      <c r="M134" s="690">
        <v>9.9390134411556606E-3</v>
      </c>
      <c r="N134" s="690">
        <v>-9.4833364008802875E-3</v>
      </c>
      <c r="O134" s="690">
        <v>-8.9791396720712482E-3</v>
      </c>
      <c r="P134" s="690">
        <v>-8.6007017504223984E-3</v>
      </c>
      <c r="Q134" s="690">
        <v>-7.0759379374791776E-3</v>
      </c>
      <c r="R134" s="690">
        <v>-6.2652961789880807E-2</v>
      </c>
      <c r="S134" s="690">
        <v>-1.1199845110888002E-2</v>
      </c>
      <c r="T134" s="690">
        <v>-1.070194096879834E-2</v>
      </c>
      <c r="U134" s="690">
        <v>-1.084986548021776E-2</v>
      </c>
      <c r="V134" s="690">
        <v>-9.0873500870027827E-3</v>
      </c>
      <c r="W134" s="690">
        <v>-1.0741305144295122E-2</v>
      </c>
      <c r="X134" s="690">
        <v>-7.7899501356350964E-3</v>
      </c>
      <c r="Y134" s="690">
        <v>-7.9520774022029932E-3</v>
      </c>
      <c r="Z134" s="690">
        <v>-1.323720695750487E-2</v>
      </c>
      <c r="AA134" s="690">
        <v>-7.9928122368119747E-3</v>
      </c>
      <c r="AB134" s="690">
        <v>-5.8506228770554601E-3</v>
      </c>
      <c r="AC134" s="690">
        <v>-6.8123679893085601E-3</v>
      </c>
      <c r="AD134" s="690">
        <v>-5.7417427182021637E-3</v>
      </c>
      <c r="AE134" s="690">
        <v>-6.1430310785625568E-3</v>
      </c>
      <c r="AF134" s="690">
        <v>-5.6559530503375579E-3</v>
      </c>
      <c r="AG134" s="690">
        <v>-5.399273096867504E-3</v>
      </c>
      <c r="AH134" s="690">
        <v>-5.3350711451340231E-3</v>
      </c>
      <c r="AI134" s="690">
        <v>-5.7648436528593373E-3</v>
      </c>
      <c r="AJ134" s="690">
        <v>-4.6599907235161577E-3</v>
      </c>
      <c r="AK134" s="690">
        <v>-4.5702997627534098E-3</v>
      </c>
      <c r="AL134" s="690">
        <v>-4.6658979191845302E-3</v>
      </c>
      <c r="AM134" s="690">
        <v>-4.5722595801036964E-3</v>
      </c>
      <c r="AN134" s="2"/>
      <c r="AO134" s="2"/>
      <c r="AP134" s="54"/>
      <c r="AQ134" s="55"/>
      <c r="AR134" s="2"/>
      <c r="AS134" s="2"/>
      <c r="AT134" s="55"/>
      <c r="AU134" s="55"/>
      <c r="AV134" s="55"/>
      <c r="AW134" s="2"/>
      <c r="AX134" s="2"/>
      <c r="AY134" s="56"/>
      <c r="AZ134" s="57"/>
      <c r="BA134" s="2"/>
      <c r="BB134" s="2"/>
      <c r="BC134" s="27"/>
      <c r="BD134" s="27"/>
      <c r="BE134" s="27"/>
      <c r="BF134" s="2"/>
      <c r="BG134" s="2"/>
      <c r="BH134" s="58"/>
      <c r="BI134" s="59"/>
      <c r="BJ134" s="2"/>
      <c r="BK134" s="2"/>
    </row>
    <row r="135" spans="1:63" x14ac:dyDescent="0.3">
      <c r="A135" s="1"/>
      <c r="B135" s="2"/>
      <c r="C135" s="175" t="s">
        <v>22</v>
      </c>
      <c r="D135" s="122" t="s">
        <v>106</v>
      </c>
      <c r="E135" s="122"/>
      <c r="F135" s="122"/>
      <c r="G135" s="122"/>
      <c r="H135" s="122"/>
      <c r="I135" s="122"/>
      <c r="J135" s="129">
        <v>-0.51048942999999991</v>
      </c>
      <c r="K135" s="129">
        <v>-0.5009861699999999</v>
      </c>
      <c r="L135" s="129">
        <v>-0.35702710000000032</v>
      </c>
      <c r="M135" s="129">
        <v>-0.48919241000000047</v>
      </c>
      <c r="N135" s="129">
        <v>-0.49373515000000012</v>
      </c>
      <c r="O135" s="129">
        <v>-0.48026469000000011</v>
      </c>
      <c r="P135" s="129">
        <v>-0.57608615000000041</v>
      </c>
      <c r="Q135" s="129">
        <v>-0.53237120000000027</v>
      </c>
      <c r="R135" s="129">
        <v>-0.73861414000000003</v>
      </c>
      <c r="S135" s="129">
        <v>-0.50325365</v>
      </c>
      <c r="T135" s="129">
        <v>-0.54788082999999976</v>
      </c>
      <c r="U135" s="129">
        <v>-0.50709099999999985</v>
      </c>
      <c r="V135" s="129">
        <v>-0.5039060000000003</v>
      </c>
      <c r="W135" s="129">
        <v>-0.45384300000000011</v>
      </c>
      <c r="X135" s="129">
        <v>-0.27719000000000033</v>
      </c>
      <c r="Y135" s="129">
        <v>-0.4609509299999997</v>
      </c>
      <c r="Z135" s="129">
        <v>-0.5050443999999995</v>
      </c>
      <c r="AA135" s="129">
        <v>-0.33439047000000044</v>
      </c>
      <c r="AB135" s="129">
        <v>-0.36132159999999952</v>
      </c>
      <c r="AC135" s="129">
        <v>-0.48805944199999957</v>
      </c>
      <c r="AD135" s="129">
        <v>-0.51813449999999839</v>
      </c>
      <c r="AE135" s="129">
        <v>-0.53262899999999991</v>
      </c>
      <c r="AF135" s="129">
        <v>-0.75992259999999912</v>
      </c>
      <c r="AG135" s="129">
        <v>-0.5022060000000006</v>
      </c>
      <c r="AH135" s="129">
        <v>-0.39347999999999972</v>
      </c>
      <c r="AI135" s="129">
        <v>-0.44921000000000116</v>
      </c>
      <c r="AJ135" s="129">
        <v>-0.19393200000000191</v>
      </c>
      <c r="AK135" s="129">
        <v>-0.31695099999999876</v>
      </c>
      <c r="AL135" s="129">
        <v>-0.304035</v>
      </c>
      <c r="AM135" s="129">
        <v>-0.41251400000000038</v>
      </c>
      <c r="AN135" s="2"/>
      <c r="AO135" s="2"/>
      <c r="AP135" s="179">
        <v>-0.10847900000000038</v>
      </c>
      <c r="AQ135" s="180">
        <v>-0.35679773710263746</v>
      </c>
      <c r="AR135" s="2"/>
      <c r="AS135" s="2"/>
      <c r="AT135" s="181">
        <v>-3.712260270378643E-2</v>
      </c>
      <c r="AU135" s="131">
        <v>-3.649309993721269E-2</v>
      </c>
      <c r="AV135" s="180">
        <v>-4.9431834794708515E-2</v>
      </c>
      <c r="AW135" s="2"/>
      <c r="AX135" s="2"/>
      <c r="AY135" s="182">
        <v>-1.2938734857495825E-2</v>
      </c>
      <c r="AZ135" s="183">
        <v>-0.35455291218770801</v>
      </c>
      <c r="BA135" s="2"/>
      <c r="BB135" s="2"/>
      <c r="BC135" s="184">
        <v>-410.02716688227525</v>
      </c>
      <c r="BD135" s="134">
        <v>-394.33852140077823</v>
      </c>
      <c r="BE135" s="185">
        <v>-565.86282578875228</v>
      </c>
      <c r="BF135" s="2"/>
      <c r="BG135" s="2"/>
      <c r="BH135" s="186">
        <v>-171.52430438797404</v>
      </c>
      <c r="BI135" s="187">
        <v>-0.43496715405505282</v>
      </c>
      <c r="BJ135" s="2"/>
      <c r="BK135" s="2"/>
    </row>
    <row r="136" spans="1:63" x14ac:dyDescent="0.3">
      <c r="A136" s="1"/>
      <c r="B136" s="2"/>
      <c r="C136" s="176"/>
      <c r="D136" s="177" t="s">
        <v>107</v>
      </c>
      <c r="E136" s="178"/>
      <c r="F136" s="178"/>
      <c r="G136" s="178"/>
      <c r="H136" s="178"/>
      <c r="I136" s="178"/>
      <c r="J136" s="688">
        <v>-0.31723151513343723</v>
      </c>
      <c r="K136" s="688">
        <v>-0.33765194908801327</v>
      </c>
      <c r="L136" s="688">
        <v>-0.19141160366049229</v>
      </c>
      <c r="M136" s="688">
        <v>-0.22858221183289903</v>
      </c>
      <c r="N136" s="688">
        <v>-0.24468441622234074</v>
      </c>
      <c r="O136" s="688">
        <v>-0.22291820031863452</v>
      </c>
      <c r="P136" s="688">
        <v>-0.25741958062084708</v>
      </c>
      <c r="Q136" s="688">
        <v>-0.20403261308926771</v>
      </c>
      <c r="R136" s="688">
        <v>-0.34767811200221366</v>
      </c>
      <c r="S136" s="688">
        <v>-0.19010348206575622</v>
      </c>
      <c r="T136" s="688">
        <v>-0.18857983350871105</v>
      </c>
      <c r="U136" s="688">
        <v>-0.1741924690906792</v>
      </c>
      <c r="V136" s="688">
        <v>-0.1484382065201863</v>
      </c>
      <c r="W136" s="688">
        <v>-0.16561461357575444</v>
      </c>
      <c r="X136" s="688">
        <v>-7.3388039224303953E-2</v>
      </c>
      <c r="Y136" s="688">
        <v>-0.12318603418736257</v>
      </c>
      <c r="Z136" s="688">
        <v>-0.13315097383992644</v>
      </c>
      <c r="AA136" s="688">
        <v>-7.1198853679413671E-2</v>
      </c>
      <c r="AB136" s="688">
        <v>-6.596322393117339E-2</v>
      </c>
      <c r="AC136" s="688">
        <v>-0.10035412124224365</v>
      </c>
      <c r="AD136" s="688">
        <v>-8.7639044141410175E-2</v>
      </c>
      <c r="AE136" s="688">
        <v>-8.0449374255457104E-2</v>
      </c>
      <c r="AF136" s="688">
        <v>-0.11086686306981126</v>
      </c>
      <c r="AG136" s="688">
        <v>-6.9202137275998388E-2</v>
      </c>
      <c r="AH136" s="688">
        <v>-5.4511653964874937E-2</v>
      </c>
      <c r="AI136" s="688">
        <v>-6.4872001235024665E-2</v>
      </c>
      <c r="AJ136" s="688">
        <v>-2.1853827315864494E-2</v>
      </c>
      <c r="AK136" s="688">
        <v>-3.712260270378643E-2</v>
      </c>
      <c r="AL136" s="688">
        <v>-3.649309993721269E-2</v>
      </c>
      <c r="AM136" s="688">
        <v>-4.9431834794708515E-2</v>
      </c>
      <c r="AN136" s="2"/>
      <c r="AO136" s="2"/>
      <c r="AP136" s="188"/>
      <c r="AQ136" s="189"/>
      <c r="AR136" s="2"/>
      <c r="AS136" s="2"/>
      <c r="AT136" s="190"/>
      <c r="AU136" s="191"/>
      <c r="AV136" s="189"/>
      <c r="AW136" s="2"/>
      <c r="AX136" s="2"/>
      <c r="AY136" s="192"/>
      <c r="AZ136" s="193"/>
      <c r="BA136" s="2"/>
      <c r="BB136" s="2"/>
      <c r="BC136" s="194"/>
      <c r="BD136" s="195"/>
      <c r="BE136" s="196"/>
      <c r="BF136" s="2"/>
      <c r="BG136" s="2"/>
      <c r="BH136" s="197"/>
      <c r="BI136" s="198"/>
      <c r="BJ136" s="2"/>
      <c r="BK136" s="2"/>
    </row>
    <row r="137" spans="1:63" x14ac:dyDescent="0.3">
      <c r="A137" s="1"/>
      <c r="B137" s="2"/>
      <c r="C137" s="2" t="s">
        <v>38</v>
      </c>
      <c r="D137" s="2" t="s">
        <v>100</v>
      </c>
      <c r="E137" s="2"/>
      <c r="F137" s="2"/>
      <c r="G137" s="2"/>
      <c r="H137" s="2"/>
      <c r="I137" s="2"/>
      <c r="J137" s="199">
        <v>0</v>
      </c>
      <c r="K137" s="199">
        <v>0</v>
      </c>
      <c r="L137" s="199">
        <v>0</v>
      </c>
      <c r="M137" s="199">
        <v>0</v>
      </c>
      <c r="N137" s="199">
        <v>0</v>
      </c>
      <c r="O137" s="199">
        <v>0</v>
      </c>
      <c r="P137" s="199">
        <v>0</v>
      </c>
      <c r="Q137" s="199">
        <v>0</v>
      </c>
      <c r="R137" s="199">
        <v>0</v>
      </c>
      <c r="S137" s="199">
        <v>0</v>
      </c>
      <c r="T137" s="199">
        <v>0</v>
      </c>
      <c r="U137" s="199">
        <v>0</v>
      </c>
      <c r="V137" s="199">
        <v>0</v>
      </c>
      <c r="W137" s="199">
        <v>0</v>
      </c>
      <c r="X137" s="199">
        <v>0</v>
      </c>
      <c r="Y137" s="199">
        <v>0</v>
      </c>
      <c r="Z137" s="199">
        <v>0</v>
      </c>
      <c r="AA137" s="199">
        <v>0</v>
      </c>
      <c r="AB137" s="199">
        <v>0</v>
      </c>
      <c r="AC137" s="199">
        <v>0</v>
      </c>
      <c r="AD137" s="199">
        <v>0</v>
      </c>
      <c r="AE137" s="199">
        <v>0</v>
      </c>
      <c r="AF137" s="199">
        <v>0</v>
      </c>
      <c r="AG137" s="199">
        <v>0</v>
      </c>
      <c r="AH137" s="199">
        <v>0</v>
      </c>
      <c r="AI137" s="199">
        <v>0</v>
      </c>
      <c r="AJ137" s="199">
        <v>0</v>
      </c>
      <c r="AK137" s="199">
        <v>0</v>
      </c>
      <c r="AL137" s="199">
        <v>0</v>
      </c>
      <c r="AM137" s="199">
        <v>0</v>
      </c>
      <c r="AN137" s="2"/>
      <c r="AO137" s="2"/>
      <c r="AP137" s="54">
        <v>0</v>
      </c>
      <c r="AQ137" s="55">
        <v>0</v>
      </c>
      <c r="AR137" s="2"/>
      <c r="AS137" s="2"/>
      <c r="AT137" s="55">
        <v>0</v>
      </c>
      <c r="AU137" s="55">
        <v>0</v>
      </c>
      <c r="AV137" s="55">
        <v>0</v>
      </c>
      <c r="AW137" s="2"/>
      <c r="AX137" s="2"/>
      <c r="AY137" s="56">
        <v>0</v>
      </c>
      <c r="AZ137" s="57">
        <v>0</v>
      </c>
      <c r="BA137" s="2"/>
      <c r="BB137" s="2"/>
      <c r="BC137" s="27">
        <v>0</v>
      </c>
      <c r="BD137" s="27">
        <v>0</v>
      </c>
      <c r="BE137" s="27">
        <v>0</v>
      </c>
      <c r="BF137" s="2"/>
      <c r="BG137" s="2"/>
      <c r="BH137" s="58">
        <v>0</v>
      </c>
      <c r="BI137" s="59">
        <v>0</v>
      </c>
      <c r="BJ137" s="2"/>
      <c r="BK137" s="2"/>
    </row>
    <row r="138" spans="1:63" x14ac:dyDescent="0.3">
      <c r="A138" s="1"/>
      <c r="B138" s="2"/>
      <c r="C138" s="2" t="s">
        <v>38</v>
      </c>
      <c r="D138" s="173" t="s">
        <v>79</v>
      </c>
      <c r="E138" s="2"/>
      <c r="F138" s="2"/>
      <c r="G138" s="2"/>
      <c r="H138" s="2"/>
      <c r="I138" s="2"/>
      <c r="J138" s="199">
        <v>0</v>
      </c>
      <c r="K138" s="199">
        <v>0</v>
      </c>
      <c r="L138" s="199">
        <v>0</v>
      </c>
      <c r="M138" s="199">
        <v>0</v>
      </c>
      <c r="N138" s="199">
        <v>0</v>
      </c>
      <c r="O138" s="199">
        <v>-1.362437E-2</v>
      </c>
      <c r="P138" s="199">
        <v>-2.6274150000000003E-2</v>
      </c>
      <c r="Q138" s="199">
        <v>-3.381472E-2</v>
      </c>
      <c r="R138" s="199">
        <v>-3.526265E-2</v>
      </c>
      <c r="S138" s="199">
        <v>-3.952642E-2</v>
      </c>
      <c r="T138" s="199">
        <v>-4.0194710000000002E-2</v>
      </c>
      <c r="U138" s="199">
        <v>-4.2138000000000002E-2</v>
      </c>
      <c r="V138" s="199">
        <v>-4.5592000000000001E-2</v>
      </c>
      <c r="W138" s="199">
        <v>-4.3118999999999998E-2</v>
      </c>
      <c r="X138" s="199">
        <v>-4.3691000000000001E-2</v>
      </c>
      <c r="Y138" s="199">
        <v>-4.2443330000000001E-2</v>
      </c>
      <c r="Z138" s="199">
        <v>-4.4173299999999999E-2</v>
      </c>
      <c r="AA138" s="199">
        <v>-4.1488520000000001E-2</v>
      </c>
      <c r="AB138" s="199">
        <v>-7.2416800000000003E-2</v>
      </c>
      <c r="AC138" s="199">
        <v>-7.9287750000000004E-2</v>
      </c>
      <c r="AD138" s="199">
        <v>-9.6359700000000006E-2</v>
      </c>
      <c r="AE138" s="199">
        <v>-9.9000000000000005E-2</v>
      </c>
      <c r="AF138" s="199">
        <v>-9.3079499999999996E-2</v>
      </c>
      <c r="AG138" s="199">
        <v>-9.4139E-2</v>
      </c>
      <c r="AH138" s="199">
        <v>-7.0402000000000006E-2</v>
      </c>
      <c r="AI138" s="199">
        <v>-6.3961000000000004E-2</v>
      </c>
      <c r="AJ138" s="199">
        <v>-7.2497000000000006E-2</v>
      </c>
      <c r="AK138" s="199">
        <v>-6.8926000000000001E-2</v>
      </c>
      <c r="AL138" s="199">
        <v>-7.3501999999999998E-2</v>
      </c>
      <c r="AM138" s="199">
        <v>-6.3837000000000005E-2</v>
      </c>
      <c r="AN138" s="2"/>
      <c r="AO138" s="2"/>
      <c r="AP138" s="54">
        <v>9.664999999999993E-3</v>
      </c>
      <c r="AQ138" s="55">
        <v>0.13149302059807888</v>
      </c>
      <c r="AR138" s="2"/>
      <c r="AS138" s="2"/>
      <c r="AT138" s="55">
        <v>-8.0728961699480153E-3</v>
      </c>
      <c r="AU138" s="55">
        <v>-8.8223916048645948E-3</v>
      </c>
      <c r="AV138" s="55">
        <v>-7.6496313768497672E-3</v>
      </c>
      <c r="AW138" s="2"/>
      <c r="AX138" s="2"/>
      <c r="AY138" s="56">
        <v>1.1727602280148276E-3</v>
      </c>
      <c r="AZ138" s="57">
        <v>0.13292996735354359</v>
      </c>
      <c r="BA138" s="2"/>
      <c r="BB138" s="2"/>
      <c r="BC138" s="27">
        <v>-89.166882276843467</v>
      </c>
      <c r="BD138" s="27">
        <v>-95.333333333333329</v>
      </c>
      <c r="BE138" s="27">
        <v>-87.567901234567913</v>
      </c>
      <c r="BF138" s="2"/>
      <c r="BG138" s="2"/>
      <c r="BH138" s="58">
        <v>7.765432098765416</v>
      </c>
      <c r="BI138" s="59">
        <v>8.1455581455581294E-2</v>
      </c>
      <c r="BJ138" s="2"/>
      <c r="BK138" s="2"/>
    </row>
    <row r="139" spans="1:63" x14ac:dyDescent="0.3">
      <c r="A139" s="1"/>
      <c r="B139" s="2"/>
      <c r="C139" s="2"/>
      <c r="D139" s="173"/>
      <c r="E139" s="2" t="s">
        <v>149</v>
      </c>
      <c r="F139" s="2"/>
      <c r="G139" s="2"/>
      <c r="H139" s="2"/>
      <c r="I139" s="2"/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-1.362437E-2</v>
      </c>
      <c r="P139" s="10">
        <v>-2.6274150000000003E-2</v>
      </c>
      <c r="Q139" s="10">
        <v>-3.381472E-2</v>
      </c>
      <c r="R139" s="10">
        <v>-3.526265E-2</v>
      </c>
      <c r="S139" s="10">
        <v>-3.952642E-2</v>
      </c>
      <c r="T139" s="10">
        <v>-4.0194710000000002E-2</v>
      </c>
      <c r="U139" s="10">
        <v>-4.2138000000000002E-2</v>
      </c>
      <c r="V139" s="10">
        <v>-4.5592000000000001E-2</v>
      </c>
      <c r="W139" s="10">
        <v>-4.3118999999999998E-2</v>
      </c>
      <c r="X139" s="10">
        <v>-4.3691000000000001E-2</v>
      </c>
      <c r="Y139" s="10">
        <v>-4.2443330000000001E-2</v>
      </c>
      <c r="Z139" s="10">
        <v>-4.4173299999999999E-2</v>
      </c>
      <c r="AA139" s="10">
        <v>-4.1488520000000001E-2</v>
      </c>
      <c r="AB139" s="10">
        <v>-7.2416800000000003E-2</v>
      </c>
      <c r="AC139" s="10">
        <v>-7.9287750000000004E-2</v>
      </c>
      <c r="AD139" s="10">
        <v>-9.6359700000000006E-2</v>
      </c>
      <c r="AE139" s="10">
        <v>-9.9000000000000005E-2</v>
      </c>
      <c r="AF139" s="10">
        <v>-9.3079499999999996E-2</v>
      </c>
      <c r="AG139" s="10">
        <v>-9.4139E-2</v>
      </c>
      <c r="AH139" s="10">
        <v>-7.0402000000000006E-2</v>
      </c>
      <c r="AI139" s="10">
        <v>-6.3961000000000004E-2</v>
      </c>
      <c r="AJ139" s="10">
        <v>-7.2497000000000006E-2</v>
      </c>
      <c r="AK139" s="10">
        <v>-6.8926000000000001E-2</v>
      </c>
      <c r="AL139" s="10">
        <v>-7.3501999999999998E-2</v>
      </c>
      <c r="AM139" s="10">
        <v>-6.3837000000000005E-2</v>
      </c>
      <c r="AN139" s="2"/>
      <c r="AO139" s="2"/>
      <c r="AP139" s="54">
        <v>9.664999999999993E-3</v>
      </c>
      <c r="AQ139" s="55">
        <v>0.13149302059807888</v>
      </c>
      <c r="AR139" s="2"/>
      <c r="AS139" s="2"/>
      <c r="AT139" s="55">
        <v>-8.0728961699480153E-3</v>
      </c>
      <c r="AU139" s="55">
        <v>-8.8223916048645948E-3</v>
      </c>
      <c r="AV139" s="55">
        <v>-7.6496313768497672E-3</v>
      </c>
      <c r="AW139" s="2"/>
      <c r="AX139" s="2"/>
      <c r="AY139" s="56">
        <v>1.1727602280148276E-3</v>
      </c>
      <c r="AZ139" s="57">
        <v>0.13292996735354359</v>
      </c>
      <c r="BA139" s="2"/>
      <c r="BB139" s="2"/>
      <c r="BC139" s="27">
        <v>-89.166882276843467</v>
      </c>
      <c r="BD139" s="27">
        <v>-95.333333333333329</v>
      </c>
      <c r="BE139" s="27">
        <v>-87.567901234567913</v>
      </c>
      <c r="BF139" s="2"/>
      <c r="BG139" s="2"/>
      <c r="BH139" s="58">
        <v>7.765432098765416</v>
      </c>
      <c r="BI139" s="59">
        <v>8.1455581455581294E-2</v>
      </c>
      <c r="BJ139" s="2"/>
      <c r="BK139" s="2"/>
    </row>
    <row r="140" spans="1:63" x14ac:dyDescent="0.3">
      <c r="A140" s="1"/>
      <c r="B140" s="2"/>
      <c r="C140" s="2"/>
      <c r="D140" s="173"/>
      <c r="E140" s="2" t="s">
        <v>150</v>
      </c>
      <c r="F140" s="2"/>
      <c r="G140" s="2"/>
      <c r="H140" s="2"/>
      <c r="I140" s="2"/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2"/>
      <c r="AO140" s="2"/>
      <c r="AP140" s="54">
        <v>0</v>
      </c>
      <c r="AQ140" s="55">
        <v>0</v>
      </c>
      <c r="AR140" s="2"/>
      <c r="AS140" s="2"/>
      <c r="AT140" s="55">
        <v>0</v>
      </c>
      <c r="AU140" s="55">
        <v>0</v>
      </c>
      <c r="AV140" s="55">
        <v>0</v>
      </c>
      <c r="AW140" s="2"/>
      <c r="AX140" s="2"/>
      <c r="AY140" s="56">
        <v>0</v>
      </c>
      <c r="AZ140" s="57">
        <v>0</v>
      </c>
      <c r="BA140" s="2"/>
      <c r="BB140" s="2"/>
      <c r="BC140" s="27">
        <v>0</v>
      </c>
      <c r="BD140" s="27">
        <v>0</v>
      </c>
      <c r="BE140" s="27">
        <v>0</v>
      </c>
      <c r="BF140" s="2"/>
      <c r="BG140" s="2"/>
      <c r="BH140" s="58">
        <v>0</v>
      </c>
      <c r="BI140" s="59">
        <v>0</v>
      </c>
      <c r="BJ140" s="2"/>
      <c r="BK140" s="2"/>
    </row>
    <row r="141" spans="1:63" x14ac:dyDescent="0.3">
      <c r="A141" s="1"/>
      <c r="B141" s="2"/>
      <c r="C141" s="2"/>
      <c r="D141" s="173"/>
      <c r="E141" s="2" t="s">
        <v>151</v>
      </c>
      <c r="F141" s="2"/>
      <c r="G141" s="2"/>
      <c r="H141" s="2"/>
      <c r="I141" s="2"/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2"/>
      <c r="AO141" s="2"/>
      <c r="AP141" s="54">
        <v>0</v>
      </c>
      <c r="AQ141" s="55">
        <v>0</v>
      </c>
      <c r="AR141" s="2"/>
      <c r="AS141" s="2"/>
      <c r="AT141" s="55">
        <v>0</v>
      </c>
      <c r="AU141" s="55">
        <v>0</v>
      </c>
      <c r="AV141" s="55">
        <v>0</v>
      </c>
      <c r="AW141" s="2"/>
      <c r="AX141" s="2"/>
      <c r="AY141" s="56">
        <v>0</v>
      </c>
      <c r="AZ141" s="57">
        <v>0</v>
      </c>
      <c r="BA141" s="2"/>
      <c r="BB141" s="2"/>
      <c r="BC141" s="27">
        <v>0</v>
      </c>
      <c r="BD141" s="27">
        <v>0</v>
      </c>
      <c r="BE141" s="27">
        <v>0</v>
      </c>
      <c r="BF141" s="2"/>
      <c r="BG141" s="2"/>
      <c r="BH141" s="58">
        <v>0</v>
      </c>
      <c r="BI141" s="59">
        <v>0</v>
      </c>
      <c r="BJ141" s="2"/>
      <c r="BK141" s="2"/>
    </row>
    <row r="142" spans="1:63" x14ac:dyDescent="0.3">
      <c r="A142" s="1"/>
      <c r="B142" s="2"/>
      <c r="C142" s="2"/>
      <c r="D142" s="173"/>
      <c r="E142" s="2" t="s">
        <v>152</v>
      </c>
      <c r="F142" s="2"/>
      <c r="G142" s="2"/>
      <c r="H142" s="2"/>
      <c r="I142" s="2"/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2"/>
      <c r="AO142" s="2"/>
      <c r="AP142" s="54">
        <v>0</v>
      </c>
      <c r="AQ142" s="55">
        <v>0</v>
      </c>
      <c r="AR142" s="2"/>
      <c r="AS142" s="2"/>
      <c r="AT142" s="55">
        <v>0</v>
      </c>
      <c r="AU142" s="55">
        <v>0</v>
      </c>
      <c r="AV142" s="55">
        <v>0</v>
      </c>
      <c r="AW142" s="2"/>
      <c r="AX142" s="2"/>
      <c r="AY142" s="56">
        <v>0</v>
      </c>
      <c r="AZ142" s="57">
        <v>0</v>
      </c>
      <c r="BA142" s="2"/>
      <c r="BB142" s="2"/>
      <c r="BC142" s="27">
        <v>0</v>
      </c>
      <c r="BD142" s="27">
        <v>0</v>
      </c>
      <c r="BE142" s="27">
        <v>0</v>
      </c>
      <c r="BF142" s="2"/>
      <c r="BG142" s="2"/>
      <c r="BH142" s="58">
        <v>0</v>
      </c>
      <c r="BI142" s="59">
        <v>0</v>
      </c>
      <c r="BJ142" s="2"/>
      <c r="BK142" s="2"/>
    </row>
    <row r="143" spans="1:63" x14ac:dyDescent="0.3">
      <c r="A143" s="1"/>
      <c r="B143" s="2"/>
      <c r="C143" s="2" t="s">
        <v>93</v>
      </c>
      <c r="D143" s="2" t="s">
        <v>108</v>
      </c>
      <c r="E143" s="2"/>
      <c r="F143" s="2"/>
      <c r="G143" s="2"/>
      <c r="H143" s="2"/>
      <c r="I143" s="2"/>
      <c r="J143" s="10">
        <v>0</v>
      </c>
      <c r="K143" s="10">
        <v>-4.10897E-3</v>
      </c>
      <c r="L143" s="10">
        <v>1.5800999999999999E-3</v>
      </c>
      <c r="M143" s="10">
        <v>2.3887600000000002E-3</v>
      </c>
      <c r="N143" s="10">
        <v>1.722543E-2</v>
      </c>
      <c r="O143" s="10">
        <v>2.1698790000000003E-2</v>
      </c>
      <c r="P143" s="10">
        <v>1.3428549999999999E-2</v>
      </c>
      <c r="Q143" s="10">
        <v>5.9286400000000006E-3</v>
      </c>
      <c r="R143" s="10">
        <v>1.653205E-2</v>
      </c>
      <c r="S143" s="10">
        <v>-2.8784099999999996E-3</v>
      </c>
      <c r="T143" s="10">
        <v>-3.02673E-3</v>
      </c>
      <c r="U143" s="10">
        <v>-5.1500000000000005E-4</v>
      </c>
      <c r="V143" s="10">
        <v>3.7390000000000001E-3</v>
      </c>
      <c r="W143" s="10">
        <v>-5.9434000000000001E-2</v>
      </c>
      <c r="X143" s="10">
        <v>5.9509999999999997E-3</v>
      </c>
      <c r="Y143" s="10">
        <v>-3.4697600000000001E-3</v>
      </c>
      <c r="Z143" s="10">
        <v>-6.0632999999999998E-3</v>
      </c>
      <c r="AA143" s="10">
        <v>-1.2838260000000001E-2</v>
      </c>
      <c r="AB143" s="10">
        <v>4.2716000000000004E-3</v>
      </c>
      <c r="AC143" s="10">
        <v>-2.5258434999999999E-2</v>
      </c>
      <c r="AD143" s="10">
        <v>-2.1258900000000001E-2</v>
      </c>
      <c r="AE143" s="10">
        <v>-3.4112000000000003E-2</v>
      </c>
      <c r="AF143" s="10">
        <v>7.8142000000000003E-3</v>
      </c>
      <c r="AG143" s="10">
        <v>-1.0845E-2</v>
      </c>
      <c r="AH143" s="10">
        <v>-5.5700000000000003E-3</v>
      </c>
      <c r="AI143" s="10">
        <v>-1.4865E-2</v>
      </c>
      <c r="AJ143" s="10">
        <v>2.2231000000000001E-2</v>
      </c>
      <c r="AK143" s="10">
        <v>1.0529E-2</v>
      </c>
      <c r="AL143" s="10">
        <v>-3.7859999999999999E-3</v>
      </c>
      <c r="AM143" s="10">
        <v>1.7979999999999999E-3</v>
      </c>
      <c r="AN143" s="2"/>
      <c r="AO143" s="2"/>
      <c r="AP143" s="54">
        <v>5.5839999999999996E-3</v>
      </c>
      <c r="AQ143" s="55">
        <v>1.4749075541468568</v>
      </c>
      <c r="AR143" s="2"/>
      <c r="AS143" s="2"/>
      <c r="AT143" s="55">
        <v>1.2331997181525499E-3</v>
      </c>
      <c r="AU143" s="55">
        <v>-4.5443082658998876E-4</v>
      </c>
      <c r="AV143" s="55">
        <v>2.1545556989795698E-4</v>
      </c>
      <c r="AW143" s="2"/>
      <c r="AX143" s="2"/>
      <c r="AY143" s="56">
        <v>6.6988639648794574E-4</v>
      </c>
      <c r="AZ143" s="57">
        <v>1.4741218185278444</v>
      </c>
      <c r="BA143" s="2"/>
      <c r="BB143" s="2"/>
      <c r="BC143" s="27">
        <v>13.620957309184995</v>
      </c>
      <c r="BD143" s="27">
        <v>-4.9105058365758749</v>
      </c>
      <c r="BE143" s="27">
        <v>2.46639231824417</v>
      </c>
      <c r="BF143" s="2"/>
      <c r="BG143" s="2"/>
      <c r="BH143" s="58">
        <v>7.3768981548200454</v>
      </c>
      <c r="BI143" s="59">
        <v>1.502268483192355</v>
      </c>
      <c r="BJ143" s="2"/>
      <c r="BK143" s="2"/>
    </row>
    <row r="144" spans="1:63" x14ac:dyDescent="0.3">
      <c r="A144" s="1"/>
      <c r="B144" s="2"/>
      <c r="C144" s="61" t="s">
        <v>22</v>
      </c>
      <c r="D144" s="61" t="s">
        <v>109</v>
      </c>
      <c r="E144" s="61"/>
      <c r="F144" s="61"/>
      <c r="G144" s="61"/>
      <c r="H144" s="61"/>
      <c r="I144" s="61"/>
      <c r="J144" s="200">
        <v>-0.51048942999999991</v>
      </c>
      <c r="K144" s="200">
        <v>-0.50509513999999989</v>
      </c>
      <c r="L144" s="200">
        <v>-0.35544700000000035</v>
      </c>
      <c r="M144" s="200">
        <v>-0.48680365000000048</v>
      </c>
      <c r="N144" s="200">
        <v>-0.47650972000000014</v>
      </c>
      <c r="O144" s="200">
        <v>-0.47219027000000008</v>
      </c>
      <c r="P144" s="200">
        <v>-0.58893175000000042</v>
      </c>
      <c r="Q144" s="200">
        <v>-0.56025728000000019</v>
      </c>
      <c r="R144" s="200">
        <v>-0.75734473999999996</v>
      </c>
      <c r="S144" s="200">
        <v>-0.54565847999999995</v>
      </c>
      <c r="T144" s="200">
        <v>-0.59110226999999971</v>
      </c>
      <c r="U144" s="200">
        <v>-0.5497439999999999</v>
      </c>
      <c r="V144" s="200">
        <v>-0.54575900000000022</v>
      </c>
      <c r="W144" s="200">
        <v>-0.55639600000000011</v>
      </c>
      <c r="X144" s="200">
        <v>-0.31493000000000032</v>
      </c>
      <c r="Y144" s="200">
        <v>-0.50686401999999964</v>
      </c>
      <c r="Z144" s="200">
        <v>-0.55528099999999947</v>
      </c>
      <c r="AA144" s="200">
        <v>-0.38871725000000046</v>
      </c>
      <c r="AB144" s="200">
        <v>-0.42946679999999954</v>
      </c>
      <c r="AC144" s="200">
        <v>-0.59260562699999964</v>
      </c>
      <c r="AD144" s="200">
        <v>-0.63575309999999841</v>
      </c>
      <c r="AE144" s="200">
        <v>-0.66574099999999992</v>
      </c>
      <c r="AF144" s="200">
        <v>-0.8451878999999991</v>
      </c>
      <c r="AG144" s="200">
        <v>-0.60719000000000056</v>
      </c>
      <c r="AH144" s="200">
        <v>-0.46945199999999976</v>
      </c>
      <c r="AI144" s="200">
        <v>-0.52803600000000117</v>
      </c>
      <c r="AJ144" s="200">
        <v>-0.24419800000000191</v>
      </c>
      <c r="AK144" s="200">
        <v>-0.37534799999999874</v>
      </c>
      <c r="AL144" s="200">
        <v>-0.38132300000000002</v>
      </c>
      <c r="AM144" s="200">
        <v>-0.47455300000000039</v>
      </c>
      <c r="AN144" s="2"/>
      <c r="AO144" s="2"/>
      <c r="AP144" s="65">
        <v>-9.3230000000000368E-2</v>
      </c>
      <c r="AQ144" s="66">
        <v>-0.24449089092449278</v>
      </c>
      <c r="AR144" s="2"/>
      <c r="AS144" s="2"/>
      <c r="AT144" s="66">
        <v>-4.3962299155581891E-2</v>
      </c>
      <c r="AU144" s="66">
        <v>-4.5769922368667275E-2</v>
      </c>
      <c r="AV144" s="66">
        <v>-5.6866010601660327E-2</v>
      </c>
      <c r="AW144" s="2"/>
      <c r="AX144" s="2"/>
      <c r="AY144" s="67">
        <v>-1.1096088232993052E-2</v>
      </c>
      <c r="AZ144" s="68">
        <v>-0.24243187793976037</v>
      </c>
      <c r="BA144" s="2"/>
      <c r="BB144" s="2"/>
      <c r="BC144" s="69">
        <v>-485.57309184993369</v>
      </c>
      <c r="BD144" s="69">
        <v>-494.58236057068751</v>
      </c>
      <c r="BE144" s="69">
        <v>-650.964334705076</v>
      </c>
      <c r="BF144" s="2"/>
      <c r="BG144" s="2"/>
      <c r="BH144" s="70">
        <v>-156.38197413438849</v>
      </c>
      <c r="BI144" s="71">
        <v>-0.31618995459915478</v>
      </c>
      <c r="BJ144" s="2"/>
      <c r="BK144" s="2"/>
    </row>
    <row r="145" spans="1:64" x14ac:dyDescent="0.3">
      <c r="A145" s="1"/>
      <c r="B145" s="2"/>
      <c r="C145" s="2" t="s">
        <v>110</v>
      </c>
      <c r="D145" s="2" t="s">
        <v>111</v>
      </c>
      <c r="E145" s="1"/>
      <c r="F145" s="60"/>
      <c r="G145" s="1"/>
      <c r="H145" s="1"/>
      <c r="I145" s="1"/>
      <c r="J145" s="10">
        <v>0</v>
      </c>
      <c r="K145" s="10">
        <v>0</v>
      </c>
      <c r="L145" s="10">
        <v>0</v>
      </c>
      <c r="M145" s="10">
        <v>0</v>
      </c>
      <c r="N145" s="10">
        <v>-1.8046599999999999E-2</v>
      </c>
      <c r="O145" s="10">
        <v>-4.7750500000000003E-3</v>
      </c>
      <c r="P145" s="10">
        <v>0</v>
      </c>
      <c r="Q145" s="10">
        <v>-3.4262199999999998E-3</v>
      </c>
      <c r="R145" s="10">
        <v>-1.0367139999999999E-2</v>
      </c>
      <c r="S145" s="10">
        <v>-1.4510140000000001E-2</v>
      </c>
      <c r="T145" s="10">
        <v>-0.10292147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2"/>
      <c r="AO145" s="2"/>
      <c r="AP145" s="54">
        <v>0</v>
      </c>
      <c r="AQ145" s="48">
        <v>0</v>
      </c>
      <c r="AR145" s="2"/>
      <c r="AS145" s="2"/>
      <c r="AT145" s="48">
        <v>0</v>
      </c>
      <c r="AU145" s="48">
        <v>0</v>
      </c>
      <c r="AV145" s="48">
        <v>0</v>
      </c>
      <c r="AW145" s="2"/>
      <c r="AX145" s="2"/>
      <c r="AY145" s="56">
        <v>0</v>
      </c>
      <c r="AZ145" s="128">
        <v>0</v>
      </c>
      <c r="BA145" s="2"/>
      <c r="BB145" s="2"/>
      <c r="BC145" s="27">
        <v>0</v>
      </c>
      <c r="BD145" s="27">
        <v>0</v>
      </c>
      <c r="BE145" s="27">
        <v>0</v>
      </c>
      <c r="BF145" s="2"/>
      <c r="BG145" s="2"/>
      <c r="BH145" s="58">
        <v>0</v>
      </c>
      <c r="BI145" s="53">
        <v>0</v>
      </c>
      <c r="BJ145" s="2"/>
      <c r="BK145" s="2"/>
    </row>
    <row r="146" spans="1:64" ht="4.05" customHeight="1" x14ac:dyDescent="0.3">
      <c r="A146" s="1"/>
      <c r="B146" s="2"/>
      <c r="C146" s="2"/>
      <c r="D146" s="173"/>
      <c r="E146" s="1"/>
      <c r="F146" s="60"/>
      <c r="G146" s="1"/>
      <c r="H146" s="1"/>
      <c r="I146" s="1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2"/>
      <c r="AO146" s="2"/>
      <c r="AP146" s="54"/>
      <c r="AQ146" s="55"/>
      <c r="AR146" s="2"/>
      <c r="AS146" s="2"/>
      <c r="AT146" s="55"/>
      <c r="AU146" s="55"/>
      <c r="AV146" s="55"/>
      <c r="AW146" s="2"/>
      <c r="AX146" s="2"/>
      <c r="AY146" s="56"/>
      <c r="AZ146" s="57"/>
      <c r="BA146" s="2"/>
      <c r="BB146" s="2"/>
      <c r="BC146" s="27"/>
      <c r="BD146" s="27"/>
      <c r="BE146" s="27"/>
      <c r="BF146" s="2"/>
      <c r="BG146" s="2"/>
      <c r="BH146" s="58"/>
      <c r="BI146" s="59"/>
      <c r="BJ146" s="2"/>
      <c r="BK146" s="2"/>
    </row>
    <row r="147" spans="1:64" x14ac:dyDescent="0.3">
      <c r="A147" s="1"/>
      <c r="B147" s="2"/>
      <c r="C147" s="61" t="s">
        <v>22</v>
      </c>
      <c r="D147" s="61" t="s">
        <v>112</v>
      </c>
      <c r="E147" s="61"/>
      <c r="F147" s="61"/>
      <c r="G147" s="61"/>
      <c r="H147" s="61"/>
      <c r="I147" s="61"/>
      <c r="J147" s="200">
        <v>-0.51048942999999991</v>
      </c>
      <c r="K147" s="200">
        <v>-0.50509513999999989</v>
      </c>
      <c r="L147" s="200">
        <v>-0.35544700000000035</v>
      </c>
      <c r="M147" s="200">
        <v>-0.48680365000000048</v>
      </c>
      <c r="N147" s="200">
        <v>-0.49455632000000016</v>
      </c>
      <c r="O147" s="200">
        <v>-0.47696532000000008</v>
      </c>
      <c r="P147" s="200">
        <v>-0.58893175000000042</v>
      </c>
      <c r="Q147" s="200">
        <v>-0.56368350000000023</v>
      </c>
      <c r="R147" s="200">
        <v>-0.76771188000000001</v>
      </c>
      <c r="S147" s="200">
        <v>-0.56016861999999989</v>
      </c>
      <c r="T147" s="200">
        <v>-0.69402373999999967</v>
      </c>
      <c r="U147" s="200">
        <v>-0.5497439999999999</v>
      </c>
      <c r="V147" s="200">
        <v>-0.54575900000000022</v>
      </c>
      <c r="W147" s="200">
        <v>-0.55639600000000011</v>
      </c>
      <c r="X147" s="200">
        <v>-0.31493000000000032</v>
      </c>
      <c r="Y147" s="200">
        <v>-0.50686401999999964</v>
      </c>
      <c r="Z147" s="200">
        <v>-0.55528099999999947</v>
      </c>
      <c r="AA147" s="200">
        <v>-0.38871725000000046</v>
      </c>
      <c r="AB147" s="200">
        <v>-0.42946679999999954</v>
      </c>
      <c r="AC147" s="200">
        <v>-0.59260562699999964</v>
      </c>
      <c r="AD147" s="200">
        <v>-0.63575309999999841</v>
      </c>
      <c r="AE147" s="200">
        <v>-0.66574099999999992</v>
      </c>
      <c r="AF147" s="200">
        <v>-0.8451878999999991</v>
      </c>
      <c r="AG147" s="200">
        <v>-0.60719000000000056</v>
      </c>
      <c r="AH147" s="200">
        <v>-0.46945199999999976</v>
      </c>
      <c r="AI147" s="200">
        <v>-0.52803600000000117</v>
      </c>
      <c r="AJ147" s="200">
        <v>-0.24419800000000191</v>
      </c>
      <c r="AK147" s="200">
        <v>-0.37534799999999874</v>
      </c>
      <c r="AL147" s="200">
        <v>-0.38132300000000002</v>
      </c>
      <c r="AM147" s="200">
        <v>-0.47455300000000039</v>
      </c>
      <c r="AN147" s="2"/>
      <c r="AO147" s="2"/>
      <c r="AP147" s="65">
        <v>-9.3230000000000368E-2</v>
      </c>
      <c r="AQ147" s="66">
        <v>-0.24449089092449278</v>
      </c>
      <c r="AR147" s="2"/>
      <c r="AS147" s="2"/>
      <c r="AT147" s="66">
        <v>-4.3962299155581891E-2</v>
      </c>
      <c r="AU147" s="66">
        <v>-4.5769922368667275E-2</v>
      </c>
      <c r="AV147" s="66">
        <v>-5.6866010601660327E-2</v>
      </c>
      <c r="AW147" s="2"/>
      <c r="AX147" s="2"/>
      <c r="AY147" s="67">
        <v>-1.1096088232993052E-2</v>
      </c>
      <c r="AZ147" s="68">
        <v>-0.24243187793976037</v>
      </c>
      <c r="BA147" s="2"/>
      <c r="BB147" s="2"/>
      <c r="BC147" s="69">
        <v>-485.57309184993369</v>
      </c>
      <c r="BD147" s="69">
        <v>-494.58236057068751</v>
      </c>
      <c r="BE147" s="69">
        <v>-650.964334705076</v>
      </c>
      <c r="BF147" s="2"/>
      <c r="BG147" s="2"/>
      <c r="BH147" s="70">
        <v>-156.38197413438849</v>
      </c>
      <c r="BI147" s="71">
        <v>-0.31618995459915478</v>
      </c>
      <c r="BJ147" s="2"/>
      <c r="BK147" s="2"/>
    </row>
    <row r="148" spans="1:64" x14ac:dyDescent="0.3">
      <c r="A148" s="1"/>
      <c r="B148" s="2"/>
      <c r="C148" s="2" t="s">
        <v>38</v>
      </c>
      <c r="D148" s="2" t="s">
        <v>113</v>
      </c>
      <c r="E148" s="2"/>
      <c r="F148" s="2"/>
      <c r="G148" s="2"/>
      <c r="H148" s="2"/>
      <c r="I148" s="2"/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2"/>
      <c r="AO148" s="2"/>
      <c r="AP148" s="54">
        <v>0</v>
      </c>
      <c r="AQ148" s="55">
        <v>0</v>
      </c>
      <c r="AR148" s="2"/>
      <c r="AS148" s="2"/>
      <c r="AT148" s="55">
        <v>0</v>
      </c>
      <c r="AU148" s="55">
        <v>0</v>
      </c>
      <c r="AV148" s="55">
        <v>0</v>
      </c>
      <c r="AW148" s="2"/>
      <c r="AX148" s="2"/>
      <c r="AY148" s="56">
        <v>0</v>
      </c>
      <c r="AZ148" s="57">
        <v>0</v>
      </c>
      <c r="BA148" s="2"/>
      <c r="BB148" s="2"/>
      <c r="BC148" s="27">
        <v>0</v>
      </c>
      <c r="BD148" s="27">
        <v>0</v>
      </c>
      <c r="BE148" s="27">
        <v>0</v>
      </c>
      <c r="BF148" s="2"/>
      <c r="BG148" s="2"/>
      <c r="BH148" s="58">
        <v>0</v>
      </c>
      <c r="BI148" s="59">
        <v>0</v>
      </c>
      <c r="BJ148" s="2"/>
      <c r="BK148" s="2"/>
    </row>
    <row r="149" spans="1:64" x14ac:dyDescent="0.3">
      <c r="A149" s="1"/>
      <c r="B149" s="2"/>
      <c r="C149" s="175" t="s">
        <v>22</v>
      </c>
      <c r="D149" s="122" t="s">
        <v>114</v>
      </c>
      <c r="E149" s="122"/>
      <c r="F149" s="122"/>
      <c r="G149" s="122"/>
      <c r="H149" s="122"/>
      <c r="I149" s="122"/>
      <c r="J149" s="129">
        <v>-0.51048942999999991</v>
      </c>
      <c r="K149" s="129">
        <v>-0.50509513999999989</v>
      </c>
      <c r="L149" s="129">
        <v>-0.35544700000000035</v>
      </c>
      <c r="M149" s="129">
        <v>-0.48680365000000048</v>
      </c>
      <c r="N149" s="129">
        <v>-0.49455632000000016</v>
      </c>
      <c r="O149" s="129">
        <v>-0.47696532000000008</v>
      </c>
      <c r="P149" s="129">
        <v>-0.58893175000000042</v>
      </c>
      <c r="Q149" s="129">
        <v>-0.56368350000000023</v>
      </c>
      <c r="R149" s="129">
        <v>-0.76771188000000001</v>
      </c>
      <c r="S149" s="129">
        <v>-0.56016861999999989</v>
      </c>
      <c r="T149" s="129">
        <v>-0.69402373999999967</v>
      </c>
      <c r="U149" s="129">
        <v>-0.5497439999999999</v>
      </c>
      <c r="V149" s="129">
        <v>-0.54575900000000022</v>
      </c>
      <c r="W149" s="129">
        <v>-0.55639600000000011</v>
      </c>
      <c r="X149" s="129">
        <v>-0.31493000000000032</v>
      </c>
      <c r="Y149" s="129">
        <v>-0.50686401999999964</v>
      </c>
      <c r="Z149" s="129">
        <v>-0.55528099999999947</v>
      </c>
      <c r="AA149" s="129">
        <v>-0.38871725000000046</v>
      </c>
      <c r="AB149" s="129">
        <v>-0.42946679999999954</v>
      </c>
      <c r="AC149" s="129">
        <v>-0.59260562699999964</v>
      </c>
      <c r="AD149" s="129">
        <v>-0.63575309999999841</v>
      </c>
      <c r="AE149" s="129">
        <v>-0.66574099999999992</v>
      </c>
      <c r="AF149" s="129">
        <v>-0.8451878999999991</v>
      </c>
      <c r="AG149" s="129">
        <v>-0.60719000000000056</v>
      </c>
      <c r="AH149" s="129">
        <v>-0.46945199999999976</v>
      </c>
      <c r="AI149" s="129">
        <v>-0.52803600000000117</v>
      </c>
      <c r="AJ149" s="129">
        <v>-0.24419800000000191</v>
      </c>
      <c r="AK149" s="129">
        <v>-0.37534799999999874</v>
      </c>
      <c r="AL149" s="129">
        <v>-0.38132300000000002</v>
      </c>
      <c r="AM149" s="129">
        <v>-0.47455300000000039</v>
      </c>
      <c r="AN149" s="2"/>
      <c r="AO149" s="2"/>
      <c r="AP149" s="179">
        <v>-9.3230000000000368E-2</v>
      </c>
      <c r="AQ149" s="180">
        <v>-0.24449089092449278</v>
      </c>
      <c r="AR149" s="2"/>
      <c r="AS149" s="2"/>
      <c r="AT149" s="181">
        <v>-4.3962299155581891E-2</v>
      </c>
      <c r="AU149" s="131">
        <v>-4.5769922368667275E-2</v>
      </c>
      <c r="AV149" s="180">
        <v>-5.6866010601660327E-2</v>
      </c>
      <c r="AW149" s="2"/>
      <c r="AX149" s="2"/>
      <c r="AY149" s="182">
        <v>-1.1096088232993052E-2</v>
      </c>
      <c r="AZ149" s="183">
        <v>-0.24243187793976037</v>
      </c>
      <c r="BA149" s="2"/>
      <c r="BB149" s="2"/>
      <c r="BC149" s="184">
        <v>-485.57309184993369</v>
      </c>
      <c r="BD149" s="134">
        <v>-494.58236057068751</v>
      </c>
      <c r="BE149" s="185">
        <v>-650.964334705076</v>
      </c>
      <c r="BF149" s="2"/>
      <c r="BG149" s="2"/>
      <c r="BH149" s="186">
        <v>-156.38197413438849</v>
      </c>
      <c r="BI149" s="187">
        <v>-0.31618995459915478</v>
      </c>
      <c r="BJ149" s="2"/>
      <c r="BK149" s="2"/>
    </row>
    <row r="150" spans="1:64" x14ac:dyDescent="0.3">
      <c r="A150" s="1"/>
      <c r="B150" s="2"/>
      <c r="C150" s="176"/>
      <c r="D150" s="177" t="s">
        <v>115</v>
      </c>
      <c r="E150" s="178"/>
      <c r="F150" s="178"/>
      <c r="G150" s="178"/>
      <c r="H150" s="178"/>
      <c r="I150" s="178"/>
      <c r="J150" s="688">
        <v>-0.31723151513343723</v>
      </c>
      <c r="K150" s="688">
        <v>-0.3404212904637326</v>
      </c>
      <c r="L150" s="688">
        <v>-0.19056447055786804</v>
      </c>
      <c r="M150" s="688">
        <v>-0.22746602925693071</v>
      </c>
      <c r="N150" s="688">
        <v>-0.24509137023821201</v>
      </c>
      <c r="O150" s="688">
        <v>-0.22138677475706492</v>
      </c>
      <c r="P150" s="688">
        <v>-0.26315953629383654</v>
      </c>
      <c r="Q150" s="688">
        <v>-0.2160331315073096</v>
      </c>
      <c r="R150" s="688">
        <v>-0.36137490814902351</v>
      </c>
      <c r="S150" s="688">
        <v>-0.21160304591128032</v>
      </c>
      <c r="T150" s="688">
        <v>-0.23888202356029312</v>
      </c>
      <c r="U150" s="688">
        <v>-0.18884433903931711</v>
      </c>
      <c r="V150" s="688">
        <v>-0.16076706201603144</v>
      </c>
      <c r="W150" s="688">
        <v>-0.20303785347597178</v>
      </c>
      <c r="X150" s="688">
        <v>-8.3379974720985753E-2</v>
      </c>
      <c r="Y150" s="688">
        <v>-0.13545599852909293</v>
      </c>
      <c r="Z150" s="688">
        <v>-0.1463954573198083</v>
      </c>
      <c r="AA150" s="688">
        <v>-8.2766182317977124E-2</v>
      </c>
      <c r="AB150" s="688">
        <v>-7.8403878150114653E-2</v>
      </c>
      <c r="AC150" s="688">
        <v>-0.12185076616301552</v>
      </c>
      <c r="AD150" s="688">
        <v>-0.10753345703468577</v>
      </c>
      <c r="AE150" s="688">
        <v>-0.10055488316671128</v>
      </c>
      <c r="AF150" s="688">
        <v>-0.12330641459743577</v>
      </c>
      <c r="AG150" s="688">
        <v>-8.3668545840976521E-2</v>
      </c>
      <c r="AH150" s="688">
        <v>-6.5036609172304749E-2</v>
      </c>
      <c r="AI150" s="688">
        <v>-7.6255542049681602E-2</v>
      </c>
      <c r="AJ150" s="688">
        <v>-2.7518207015239705E-2</v>
      </c>
      <c r="AK150" s="688">
        <v>-4.3962299155581891E-2</v>
      </c>
      <c r="AL150" s="688">
        <v>-4.5769922368667275E-2</v>
      </c>
      <c r="AM150" s="688">
        <v>-5.6866010601660327E-2</v>
      </c>
      <c r="AN150" s="2"/>
      <c r="AO150" s="2"/>
      <c r="AP150" s="188"/>
      <c r="AQ150" s="189"/>
      <c r="AR150" s="2"/>
      <c r="AS150" s="2"/>
      <c r="AT150" s="190"/>
      <c r="AU150" s="191"/>
      <c r="AV150" s="189"/>
      <c r="AW150" s="2"/>
      <c r="AX150" s="2"/>
      <c r="AY150" s="192"/>
      <c r="AZ150" s="193"/>
      <c r="BA150" s="2"/>
      <c r="BB150" s="2"/>
      <c r="BC150" s="194"/>
      <c r="BD150" s="195"/>
      <c r="BE150" s="196"/>
      <c r="BF150" s="2"/>
      <c r="BG150" s="2"/>
      <c r="BH150" s="197"/>
      <c r="BI150" s="198"/>
      <c r="BJ150" s="2"/>
      <c r="BK150" s="2"/>
    </row>
    <row r="151" spans="1:64" ht="4.0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2"/>
      <c r="AO151" s="2"/>
      <c r="AP151" s="54"/>
      <c r="AQ151" s="55"/>
      <c r="AR151" s="2"/>
      <c r="AS151" s="2"/>
      <c r="AT151" s="55"/>
      <c r="AU151" s="55"/>
      <c r="AV151" s="55"/>
      <c r="AW151" s="2"/>
      <c r="AX151" s="2"/>
      <c r="AY151" s="56"/>
      <c r="AZ151" s="57"/>
      <c r="BA151" s="2"/>
      <c r="BB151" s="2"/>
      <c r="BC151" s="27"/>
      <c r="BD151" s="27"/>
      <c r="BE151" s="27"/>
      <c r="BF151" s="2"/>
      <c r="BG151" s="2"/>
      <c r="BH151" s="58"/>
      <c r="BI151" s="59"/>
      <c r="BJ151" s="2"/>
      <c r="BK151" s="2"/>
    </row>
    <row r="152" spans="1:64" x14ac:dyDescent="0.3">
      <c r="A152" s="1"/>
      <c r="B152" s="2"/>
      <c r="C152" s="2" t="s">
        <v>110</v>
      </c>
      <c r="D152" s="2" t="s">
        <v>116</v>
      </c>
      <c r="E152" s="2"/>
      <c r="F152" s="2"/>
      <c r="G152" s="2"/>
      <c r="H152" s="2"/>
      <c r="I152" s="2"/>
      <c r="J152" s="40">
        <v>-2.8318319999999994E-2</v>
      </c>
      <c r="K152" s="40">
        <v>-3.8431999999999994E-2</v>
      </c>
      <c r="L152" s="40">
        <v>5.5895899999999958E-3</v>
      </c>
      <c r="M152" s="40">
        <v>-7.6889800000000015E-3</v>
      </c>
      <c r="N152" s="40">
        <v>5.9644610000000001E-2</v>
      </c>
      <c r="O152" s="40">
        <v>-1.0067860000000001E-2</v>
      </c>
      <c r="P152" s="40">
        <v>6.5862439999999994E-2</v>
      </c>
      <c r="Q152" s="40">
        <v>-9.741869999999998E-3</v>
      </c>
      <c r="R152" s="40">
        <v>0.11960389</v>
      </c>
      <c r="S152" s="40">
        <v>-2.9885059999999998E-2</v>
      </c>
      <c r="T152" s="40">
        <v>1.2832809999999993E-2</v>
      </c>
      <c r="U152" s="40">
        <v>-5.8829999999999993E-2</v>
      </c>
      <c r="V152" s="40">
        <v>6.243399999999999E-2</v>
      </c>
      <c r="W152" s="40">
        <v>8.5634000000000016E-2</v>
      </c>
      <c r="X152" s="40">
        <v>1.2221999999999997E-2</v>
      </c>
      <c r="Y152" s="40">
        <v>4.9218820000000003E-2</v>
      </c>
      <c r="Z152" s="40">
        <v>1.3694599999999998E-2</v>
      </c>
      <c r="AA152" s="40">
        <v>4.5145170000000012E-2</v>
      </c>
      <c r="AB152" s="40">
        <v>6.5536000000000014E-3</v>
      </c>
      <c r="AC152" s="40">
        <v>7.6142949000000001E-2</v>
      </c>
      <c r="AD152" s="40">
        <v>0.10746412</v>
      </c>
      <c r="AE152" s="40">
        <v>0.12529800000000002</v>
      </c>
      <c r="AF152" s="40">
        <v>0.11601520999999999</v>
      </c>
      <c r="AG152" s="40">
        <v>4.9711999999999992E-2</v>
      </c>
      <c r="AH152" s="40">
        <v>1.9980000000000005E-2</v>
      </c>
      <c r="AI152" s="40">
        <v>0.115605</v>
      </c>
      <c r="AJ152" s="40">
        <v>6.0062000000000004E-2</v>
      </c>
      <c r="AK152" s="40">
        <v>5.1381999999999997E-2</v>
      </c>
      <c r="AL152" s="40">
        <v>5.7197999999999999E-2</v>
      </c>
      <c r="AM152" s="40">
        <v>5.8219999999999994E-2</v>
      </c>
      <c r="AN152" s="2"/>
      <c r="AO152" s="2"/>
      <c r="AP152" s="54">
        <v>1.0219999999999951E-3</v>
      </c>
      <c r="AQ152" s="55">
        <v>1.78677576139025E-2</v>
      </c>
      <c r="AR152" s="2"/>
      <c r="AS152" s="2"/>
      <c r="AT152" s="55">
        <v>6.0180708441556E-3</v>
      </c>
      <c r="AU152" s="55">
        <v>6.8654343421273578E-3</v>
      </c>
      <c r="AV152" s="55">
        <v>6.9765424246157146E-3</v>
      </c>
      <c r="AW152" s="2"/>
      <c r="AX152" s="2"/>
      <c r="AY152" s="56">
        <v>1.1110808248835681E-4</v>
      </c>
      <c r="AZ152" s="57">
        <v>1.618369311415311E-2</v>
      </c>
      <c r="BA152" s="2"/>
      <c r="BB152" s="2"/>
      <c r="BC152" s="27">
        <v>66.470892626131956</v>
      </c>
      <c r="BD152" s="27">
        <v>74.186770428015564</v>
      </c>
      <c r="BE152" s="27">
        <v>79.862825788751707</v>
      </c>
      <c r="BF152" s="2"/>
      <c r="BG152" s="2"/>
      <c r="BH152" s="58">
        <v>5.676055360736143</v>
      </c>
      <c r="BI152" s="59">
        <v>7.6510344472316624E-2</v>
      </c>
      <c r="BJ152" s="2"/>
      <c r="BK152" s="2"/>
    </row>
    <row r="153" spans="1:64" x14ac:dyDescent="0.3">
      <c r="A153" s="1"/>
      <c r="B153" s="2"/>
      <c r="C153" s="2"/>
      <c r="D153" s="2"/>
      <c r="E153" s="173" t="s">
        <v>117</v>
      </c>
      <c r="F153" s="2"/>
      <c r="G153" s="2"/>
      <c r="H153" s="2"/>
      <c r="I153" s="2"/>
      <c r="J153" s="10">
        <v>3.6304669999999997E-2</v>
      </c>
      <c r="K153" s="10">
        <v>3.014114E-2</v>
      </c>
      <c r="L153" s="10">
        <v>2.9747269999999999E-2</v>
      </c>
      <c r="M153" s="10">
        <v>-2.127064E-2</v>
      </c>
      <c r="N153" s="10">
        <v>1.9135900000000001E-2</v>
      </c>
      <c r="O153" s="10">
        <v>1.9345049999999999E-2</v>
      </c>
      <c r="P153" s="10">
        <v>1.9247739999999999E-2</v>
      </c>
      <c r="Q153" s="10">
        <v>1.8462859999999998E-2</v>
      </c>
      <c r="R153" s="10">
        <v>0.13310116999999999</v>
      </c>
      <c r="S153" s="10">
        <v>2.9648920000000002E-2</v>
      </c>
      <c r="T153" s="10">
        <v>3.1092339999999996E-2</v>
      </c>
      <c r="U153" s="10">
        <v>3.1585000000000002E-2</v>
      </c>
      <c r="V153" s="10">
        <v>3.0848999999999998E-2</v>
      </c>
      <c r="W153" s="10">
        <v>2.9435000000000003E-2</v>
      </c>
      <c r="X153" s="10">
        <v>2.9422999999999998E-2</v>
      </c>
      <c r="Y153" s="10">
        <v>2.975595E-2</v>
      </c>
      <c r="Z153" s="10">
        <v>5.0208999999999997E-2</v>
      </c>
      <c r="AA153" s="10">
        <v>3.7538810000000006E-2</v>
      </c>
      <c r="AB153" s="10">
        <v>3.20475E-2</v>
      </c>
      <c r="AC153" s="10">
        <v>3.3131081E-2</v>
      </c>
      <c r="AD153" s="10">
        <v>3.3946500000000004E-2</v>
      </c>
      <c r="AE153" s="10">
        <v>4.0670999999999999E-2</v>
      </c>
      <c r="AF153" s="10">
        <v>3.87686E-2</v>
      </c>
      <c r="AG153" s="10">
        <v>3.9182999999999996E-2</v>
      </c>
      <c r="AH153" s="10">
        <v>3.8510000000000003E-2</v>
      </c>
      <c r="AI153" s="10">
        <v>3.9918999999999996E-2</v>
      </c>
      <c r="AJ153" s="10">
        <v>4.1353000000000001E-2</v>
      </c>
      <c r="AK153" s="10">
        <v>3.9021E-2</v>
      </c>
      <c r="AL153" s="10">
        <v>3.8872999999999998E-2</v>
      </c>
      <c r="AM153" s="10">
        <v>3.8155999999999995E-2</v>
      </c>
      <c r="AN153" s="2"/>
      <c r="AO153" s="2"/>
      <c r="AP153" s="54">
        <v>-7.1700000000000236E-4</v>
      </c>
      <c r="AQ153" s="55">
        <v>-1.8444678825920366E-2</v>
      </c>
      <c r="AR153" s="2"/>
      <c r="AS153" s="2"/>
      <c r="AT153" s="55">
        <v>4.5702997627534098E-3</v>
      </c>
      <c r="AU153" s="55">
        <v>4.6658979191845302E-3</v>
      </c>
      <c r="AV153" s="55">
        <v>4.5722595801036964E-3</v>
      </c>
      <c r="AW153" s="2"/>
      <c r="AX153" s="2"/>
      <c r="AY153" s="56">
        <v>-9.3638339080833778E-5</v>
      </c>
      <c r="AZ153" s="57">
        <v>-2.0068664317713827E-2</v>
      </c>
      <c r="BA153" s="2"/>
      <c r="BB153" s="2"/>
      <c r="BC153" s="27">
        <v>50.479948253557566</v>
      </c>
      <c r="BD153" s="27">
        <v>50.418936446173795</v>
      </c>
      <c r="BE153" s="27">
        <v>52.34019204389574</v>
      </c>
      <c r="BF153" s="2"/>
      <c r="BG153" s="2"/>
      <c r="BH153" s="58">
        <v>1.9212555977219452</v>
      </c>
      <c r="BI153" s="59">
        <v>3.8105833505096595E-2</v>
      </c>
      <c r="BJ153" s="2"/>
      <c r="BK153" s="2"/>
    </row>
    <row r="154" spans="1:64" x14ac:dyDescent="0.3">
      <c r="A154" s="1"/>
      <c r="B154" s="2"/>
      <c r="C154" s="2"/>
      <c r="D154" s="2"/>
      <c r="E154" s="173" t="s">
        <v>58</v>
      </c>
      <c r="F154" s="2"/>
      <c r="G154" s="2"/>
      <c r="H154" s="2"/>
      <c r="I154" s="2"/>
      <c r="J154" s="10">
        <v>-6.4622989999999991E-2</v>
      </c>
      <c r="K154" s="10">
        <v>-7.2682109999999994E-2</v>
      </c>
      <c r="L154" s="10">
        <v>-2.2577580000000003E-2</v>
      </c>
      <c r="M154" s="10">
        <v>1.5970419999999999E-2</v>
      </c>
      <c r="N154" s="10">
        <v>9.5182800000000005E-3</v>
      </c>
      <c r="O154" s="10">
        <v>-3.0870580000000002E-2</v>
      </c>
      <c r="P154" s="10">
        <v>4.5872879999999998E-2</v>
      </c>
      <c r="Q154" s="10">
        <v>-3.3321169999999997E-2</v>
      </c>
      <c r="R154" s="10">
        <v>-5.5683100000000008E-3</v>
      </c>
      <c r="S154" s="10">
        <v>-3.053966E-2</v>
      </c>
      <c r="T154" s="10">
        <v>-3.2597840000000003E-2</v>
      </c>
      <c r="U154" s="10">
        <v>-7.9674999999999996E-2</v>
      </c>
      <c r="V154" s="10">
        <v>3.8459E-2</v>
      </c>
      <c r="W154" s="10">
        <v>2.395E-3</v>
      </c>
      <c r="X154" s="10">
        <v>-2.1784000000000001E-2</v>
      </c>
      <c r="Y154" s="10">
        <v>1.796333E-2</v>
      </c>
      <c r="Z154" s="10">
        <v>-3.2405299999999998E-2</v>
      </c>
      <c r="AA154" s="10">
        <v>-5.2319000000000003E-3</v>
      </c>
      <c r="AB154" s="10">
        <v>-7.0207999999999998E-3</v>
      </c>
      <c r="AC154" s="10">
        <v>1.7753432999999999E-2</v>
      </c>
      <c r="AD154" s="10">
        <v>1.0215399999999999E-2</v>
      </c>
      <c r="AE154" s="10">
        <v>2.9492000000000001E-2</v>
      </c>
      <c r="AF154" s="10">
        <v>1.6869700000000001E-2</v>
      </c>
      <c r="AG154" s="10">
        <v>-2.1339E-2</v>
      </c>
      <c r="AH154" s="10">
        <v>-2.41E-2</v>
      </c>
      <c r="AI154" s="10">
        <v>6.0821E-2</v>
      </c>
      <c r="AJ154" s="10">
        <v>-1.5476999999999999E-2</v>
      </c>
      <c r="AK154" s="10">
        <v>2.6580000000000002E-3</v>
      </c>
      <c r="AL154" s="10">
        <v>-1.5351E-2</v>
      </c>
      <c r="AM154" s="10">
        <v>-8.0280000000000004E-3</v>
      </c>
      <c r="AN154" s="2"/>
      <c r="AO154" s="2"/>
      <c r="AP154" s="54">
        <v>7.3229999999999996E-3</v>
      </c>
      <c r="AQ154" s="55">
        <v>0.47703732655853037</v>
      </c>
      <c r="AR154" s="2"/>
      <c r="AS154" s="2"/>
      <c r="AT154" s="55">
        <v>3.1131587528250332E-4</v>
      </c>
      <c r="AU154" s="55">
        <v>-1.8425693658169354E-3</v>
      </c>
      <c r="AV154" s="55">
        <v>-9.6200073144649546E-4</v>
      </c>
      <c r="AW154" s="2"/>
      <c r="AX154" s="2"/>
      <c r="AY154" s="56">
        <v>8.8056863437043994E-4</v>
      </c>
      <c r="AZ154" s="57">
        <v>0.47790256948075571</v>
      </c>
      <c r="BA154" s="2"/>
      <c r="BB154" s="2"/>
      <c r="BC154" s="27">
        <v>3.4385510996119018</v>
      </c>
      <c r="BD154" s="27">
        <v>-19.910505836575876</v>
      </c>
      <c r="BE154" s="27">
        <v>-11.012345679012347</v>
      </c>
      <c r="BF154" s="2"/>
      <c r="BG154" s="2"/>
      <c r="BH154" s="58">
        <v>8.8981601575635292</v>
      </c>
      <c r="BI154" s="59">
        <v>0.44690778981704649</v>
      </c>
      <c r="BJ154" s="2"/>
      <c r="BK154" s="2"/>
    </row>
    <row r="155" spans="1:64" x14ac:dyDescent="0.3">
      <c r="A155" s="1"/>
      <c r="B155" s="2"/>
      <c r="C155" s="2"/>
      <c r="D155" s="2"/>
      <c r="E155" s="173" t="s">
        <v>118</v>
      </c>
      <c r="F155" s="2"/>
      <c r="G155" s="2"/>
      <c r="H155" s="2"/>
      <c r="I155" s="2"/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2"/>
      <c r="AO155" s="2"/>
      <c r="AP155" s="54">
        <v>0</v>
      </c>
      <c r="AQ155" s="55">
        <v>0</v>
      </c>
      <c r="AR155" s="2"/>
      <c r="AS155" s="2"/>
      <c r="AT155" s="55">
        <v>0</v>
      </c>
      <c r="AU155" s="55">
        <v>0</v>
      </c>
      <c r="AV155" s="55">
        <v>0</v>
      </c>
      <c r="AW155" s="2"/>
      <c r="AX155" s="2"/>
      <c r="AY155" s="56">
        <v>0</v>
      </c>
      <c r="AZ155" s="57">
        <v>0</v>
      </c>
      <c r="BA155" s="2"/>
      <c r="BB155" s="2"/>
      <c r="BC155" s="27">
        <v>0</v>
      </c>
      <c r="BD155" s="27">
        <v>0</v>
      </c>
      <c r="BE155" s="27">
        <v>0</v>
      </c>
      <c r="BF155" s="2"/>
      <c r="BG155" s="2"/>
      <c r="BH155" s="58">
        <v>0</v>
      </c>
      <c r="BI155" s="59">
        <v>0</v>
      </c>
      <c r="BJ155" s="2"/>
      <c r="BK155" s="2"/>
    </row>
    <row r="156" spans="1:64" x14ac:dyDescent="0.3">
      <c r="A156" s="1"/>
      <c r="B156" s="2"/>
      <c r="C156" s="2"/>
      <c r="D156" s="2"/>
      <c r="E156" s="173" t="s">
        <v>119</v>
      </c>
      <c r="F156" s="2"/>
      <c r="G156" s="2"/>
      <c r="H156" s="2"/>
      <c r="I156" s="2"/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2"/>
      <c r="AO156" s="2"/>
      <c r="AP156" s="54">
        <v>0</v>
      </c>
      <c r="AQ156" s="55">
        <v>0</v>
      </c>
      <c r="AR156" s="2"/>
      <c r="AS156" s="2"/>
      <c r="AT156" s="55">
        <v>0</v>
      </c>
      <c r="AU156" s="55">
        <v>0</v>
      </c>
      <c r="AV156" s="55">
        <v>0</v>
      </c>
      <c r="AW156" s="2"/>
      <c r="AX156" s="2"/>
      <c r="AY156" s="56">
        <v>0</v>
      </c>
      <c r="AZ156" s="57">
        <v>0</v>
      </c>
      <c r="BA156" s="2"/>
      <c r="BB156" s="2"/>
      <c r="BC156" s="27">
        <v>0</v>
      </c>
      <c r="BD156" s="27">
        <v>0</v>
      </c>
      <c r="BE156" s="27">
        <v>0</v>
      </c>
      <c r="BF156" s="2"/>
      <c r="BG156" s="2"/>
      <c r="BH156" s="58">
        <v>0</v>
      </c>
      <c r="BI156" s="59">
        <v>0</v>
      </c>
      <c r="BJ156" s="2"/>
      <c r="BK156" s="2"/>
    </row>
    <row r="157" spans="1:64" x14ac:dyDescent="0.3">
      <c r="A157" s="1"/>
      <c r="B157" s="2"/>
      <c r="C157" s="2"/>
      <c r="D157" s="2"/>
      <c r="E157" s="173" t="s">
        <v>120</v>
      </c>
      <c r="F157" s="2"/>
      <c r="G157" s="2"/>
      <c r="H157" s="2"/>
      <c r="I157" s="2"/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2"/>
      <c r="AO157" s="2"/>
      <c r="AP157" s="54">
        <v>0</v>
      </c>
      <c r="AQ157" s="55">
        <v>0</v>
      </c>
      <c r="AR157" s="2"/>
      <c r="AS157" s="2"/>
      <c r="AT157" s="55">
        <v>0</v>
      </c>
      <c r="AU157" s="55">
        <v>0</v>
      </c>
      <c r="AV157" s="55">
        <v>0</v>
      </c>
      <c r="AW157" s="2"/>
      <c r="AX157" s="2"/>
      <c r="AY157" s="56">
        <v>0</v>
      </c>
      <c r="AZ157" s="57">
        <v>0</v>
      </c>
      <c r="BA157" s="2"/>
      <c r="BB157" s="2"/>
      <c r="BC157" s="27">
        <v>0</v>
      </c>
      <c r="BD157" s="27">
        <v>0</v>
      </c>
      <c r="BE157" s="27">
        <v>0</v>
      </c>
      <c r="BF157" s="2"/>
      <c r="BG157" s="2"/>
      <c r="BH157" s="58">
        <v>0</v>
      </c>
      <c r="BI157" s="59">
        <v>0</v>
      </c>
      <c r="BJ157" s="2"/>
      <c r="BK157" s="2"/>
    </row>
    <row r="158" spans="1:64" x14ac:dyDescent="0.3">
      <c r="A158" s="1"/>
      <c r="B158" s="2"/>
      <c r="C158" s="2"/>
      <c r="D158" s="2"/>
      <c r="E158" s="173" t="s">
        <v>121</v>
      </c>
      <c r="F158" s="2"/>
      <c r="G158" s="2"/>
      <c r="H158" s="2"/>
      <c r="I158" s="2"/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2"/>
      <c r="AO158" s="2"/>
      <c r="AP158" s="54">
        <v>0</v>
      </c>
      <c r="AQ158" s="55">
        <v>0</v>
      </c>
      <c r="AR158" s="2"/>
      <c r="AS158" s="2"/>
      <c r="AT158" s="55">
        <v>0</v>
      </c>
      <c r="AU158" s="55">
        <v>0</v>
      </c>
      <c r="AV158" s="55">
        <v>0</v>
      </c>
      <c r="AW158" s="2"/>
      <c r="AX158" s="2"/>
      <c r="AY158" s="56">
        <v>0</v>
      </c>
      <c r="AZ158" s="57">
        <v>0</v>
      </c>
      <c r="BA158" s="2"/>
      <c r="BB158" s="2"/>
      <c r="BC158" s="27">
        <v>0</v>
      </c>
      <c r="BD158" s="27">
        <v>0</v>
      </c>
      <c r="BE158" s="27">
        <v>0</v>
      </c>
      <c r="BF158" s="2"/>
      <c r="BG158" s="2"/>
      <c r="BH158" s="58">
        <v>0</v>
      </c>
      <c r="BI158" s="59">
        <v>0</v>
      </c>
      <c r="BJ158" s="2"/>
      <c r="BK158" s="2"/>
    </row>
    <row r="159" spans="1:64" x14ac:dyDescent="0.3">
      <c r="A159" s="1"/>
      <c r="B159" s="2"/>
      <c r="C159" s="2"/>
      <c r="D159" s="2"/>
      <c r="E159" s="173" t="s">
        <v>122</v>
      </c>
      <c r="F159" s="2"/>
      <c r="G159" s="2"/>
      <c r="H159" s="2"/>
      <c r="I159" s="2"/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2"/>
      <c r="AO159" s="2"/>
      <c r="AP159" s="54">
        <v>0</v>
      </c>
      <c r="AQ159" s="55">
        <v>0</v>
      </c>
      <c r="AR159" s="2"/>
      <c r="AS159" s="2"/>
      <c r="AT159" s="55">
        <v>0</v>
      </c>
      <c r="AU159" s="55">
        <v>0</v>
      </c>
      <c r="AV159" s="55">
        <v>0</v>
      </c>
      <c r="AW159" s="2"/>
      <c r="AX159" s="2"/>
      <c r="AY159" s="56">
        <v>0</v>
      </c>
      <c r="AZ159" s="57">
        <v>0</v>
      </c>
      <c r="BA159" s="2"/>
      <c r="BB159" s="2"/>
      <c r="BC159" s="27">
        <v>0</v>
      </c>
      <c r="BD159" s="27">
        <v>0</v>
      </c>
      <c r="BE159" s="27">
        <v>0</v>
      </c>
      <c r="BF159" s="2"/>
      <c r="BG159" s="2"/>
      <c r="BH159" s="58">
        <v>0</v>
      </c>
      <c r="BI159" s="59">
        <v>0</v>
      </c>
      <c r="BJ159" s="2"/>
      <c r="BK159" s="2"/>
    </row>
    <row r="160" spans="1:64" x14ac:dyDescent="0.3">
      <c r="A160" s="1"/>
      <c r="B160" s="2"/>
      <c r="C160" s="2"/>
      <c r="D160" s="2"/>
      <c r="E160" s="2" t="s">
        <v>146</v>
      </c>
      <c r="F160" s="2"/>
      <c r="G160" s="2"/>
      <c r="H160" s="2"/>
      <c r="I160" s="2"/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2"/>
      <c r="AP160" s="2"/>
      <c r="AQ160" s="54"/>
      <c r="AR160" s="55"/>
      <c r="AS160" s="2"/>
      <c r="AT160" s="2"/>
      <c r="AU160" s="55"/>
      <c r="AV160" s="55"/>
      <c r="AW160" s="55"/>
      <c r="AX160" s="2"/>
      <c r="AY160" s="2"/>
      <c r="AZ160" s="56"/>
      <c r="BA160" s="57"/>
      <c r="BB160" s="2"/>
      <c r="BC160" s="2"/>
      <c r="BD160" s="27"/>
      <c r="BE160" s="27"/>
      <c r="BF160" s="27"/>
      <c r="BG160" s="2"/>
      <c r="BH160" s="2"/>
      <c r="BI160" s="58"/>
      <c r="BJ160" s="59"/>
      <c r="BK160" s="2"/>
      <c r="BL160" s="2"/>
    </row>
    <row r="161" spans="1:63" x14ac:dyDescent="0.3">
      <c r="A161" s="1"/>
      <c r="B161" s="2"/>
      <c r="C161" s="2"/>
      <c r="D161" s="173"/>
      <c r="E161" s="2" t="s">
        <v>123</v>
      </c>
      <c r="F161" s="2"/>
      <c r="G161" s="2"/>
      <c r="H161" s="60"/>
      <c r="I161" s="60"/>
      <c r="J161" s="10">
        <v>0</v>
      </c>
      <c r="K161" s="10">
        <v>4.10897E-3</v>
      </c>
      <c r="L161" s="10">
        <v>-1.5800999999999999E-3</v>
      </c>
      <c r="M161" s="10">
        <v>-2.3887600000000002E-3</v>
      </c>
      <c r="N161" s="10">
        <v>-1.722543E-2</v>
      </c>
      <c r="O161" s="10">
        <v>-2.1698790000000003E-2</v>
      </c>
      <c r="P161" s="10">
        <v>-1.3428549999999999E-2</v>
      </c>
      <c r="Q161" s="10">
        <v>-5.9286400000000006E-3</v>
      </c>
      <c r="R161" s="10">
        <v>-1.653205E-2</v>
      </c>
      <c r="S161" s="10">
        <v>2.8784099999999996E-3</v>
      </c>
      <c r="T161" s="10">
        <v>3.02673E-3</v>
      </c>
      <c r="U161" s="10">
        <v>5.1500000000000005E-4</v>
      </c>
      <c r="V161" s="10">
        <v>-3.7390000000000001E-3</v>
      </c>
      <c r="W161" s="10">
        <v>5.9434000000000001E-2</v>
      </c>
      <c r="X161" s="10">
        <v>-5.9509999999999997E-3</v>
      </c>
      <c r="Y161" s="10">
        <v>3.4697600000000001E-3</v>
      </c>
      <c r="Z161" s="10">
        <v>6.0629999999999998E-3</v>
      </c>
      <c r="AA161" s="10">
        <v>1.2838260000000001E-2</v>
      </c>
      <c r="AB161" s="10">
        <v>-4.2719999999999998E-3</v>
      </c>
      <c r="AC161" s="10">
        <v>2.5258434999999999E-2</v>
      </c>
      <c r="AD161" s="10">
        <v>2.1259E-2</v>
      </c>
      <c r="AE161" s="10">
        <v>3.4112000000000003E-2</v>
      </c>
      <c r="AF161" s="10">
        <v>-7.8139999999999998E-3</v>
      </c>
      <c r="AG161" s="10">
        <v>1.0845E-2</v>
      </c>
      <c r="AH161" s="10">
        <v>5.5700000000000003E-3</v>
      </c>
      <c r="AI161" s="10">
        <v>1.4865E-2</v>
      </c>
      <c r="AJ161" s="10">
        <v>-2.2231000000000001E-2</v>
      </c>
      <c r="AK161" s="10">
        <v>-1.0529E-2</v>
      </c>
      <c r="AL161" s="10">
        <v>3.7859999999999999E-3</v>
      </c>
      <c r="AM161" s="10">
        <v>-1.7979999999999999E-3</v>
      </c>
      <c r="AN161" s="2"/>
      <c r="AO161" s="2"/>
      <c r="AP161" s="54">
        <v>-5.5839999999999996E-3</v>
      </c>
      <c r="AQ161" s="55">
        <v>-1.4749075541468568</v>
      </c>
      <c r="AR161" s="2"/>
      <c r="AS161" s="2"/>
      <c r="AT161" s="55">
        <v>-1.2331997181525499E-3</v>
      </c>
      <c r="AU161" s="55">
        <v>4.5443082658998876E-4</v>
      </c>
      <c r="AV161" s="55">
        <v>-2.1545556989795698E-4</v>
      </c>
      <c r="AW161" s="2"/>
      <c r="AX161" s="2"/>
      <c r="AY161" s="56">
        <v>-6.6988639648794574E-4</v>
      </c>
      <c r="AZ161" s="57">
        <v>-1.4741218185278444</v>
      </c>
      <c r="BA161" s="2"/>
      <c r="BB161" s="2"/>
      <c r="BC161" s="27">
        <v>-13.620957309184995</v>
      </c>
      <c r="BD161" s="27">
        <v>4.9105058365758749</v>
      </c>
      <c r="BE161" s="27">
        <v>-2.46639231824417</v>
      </c>
      <c r="BF161" s="2"/>
      <c r="BG161" s="2"/>
      <c r="BH161" s="58">
        <v>-7.3768981548200454</v>
      </c>
      <c r="BI161" s="59">
        <v>-1.502268483192355</v>
      </c>
      <c r="BJ161" s="2"/>
      <c r="BK161" s="2"/>
    </row>
    <row r="162" spans="1:63" x14ac:dyDescent="0.3">
      <c r="A162" s="1"/>
      <c r="B162" s="2"/>
      <c r="C162" s="2"/>
      <c r="D162" s="2"/>
      <c r="E162" s="173" t="s">
        <v>124</v>
      </c>
      <c r="F162" s="2"/>
      <c r="G162" s="2"/>
      <c r="H162" s="2"/>
      <c r="I162" s="2"/>
      <c r="J162" s="10">
        <v>0</v>
      </c>
      <c r="K162" s="10">
        <v>0</v>
      </c>
      <c r="L162" s="10">
        <v>0</v>
      </c>
      <c r="M162" s="10">
        <v>0</v>
      </c>
      <c r="N162" s="10">
        <v>4.8215859999999999E-2</v>
      </c>
      <c r="O162" s="10">
        <v>2.315646E-2</v>
      </c>
      <c r="P162" s="10">
        <v>1.4170370000000002E-2</v>
      </c>
      <c r="Q162" s="10">
        <v>1.1045080000000001E-2</v>
      </c>
      <c r="R162" s="10">
        <v>8.6030799999999991E-3</v>
      </c>
      <c r="S162" s="10">
        <v>-3.1872730000000002E-2</v>
      </c>
      <c r="T162" s="10">
        <v>1.131158E-2</v>
      </c>
      <c r="U162" s="10">
        <v>-1.1254999999999999E-2</v>
      </c>
      <c r="V162" s="10">
        <v>-3.1350000000000002E-3</v>
      </c>
      <c r="W162" s="10">
        <v>-5.6299999999999996E-3</v>
      </c>
      <c r="X162" s="10">
        <v>1.0534E-2</v>
      </c>
      <c r="Y162" s="10">
        <v>-1.97022E-3</v>
      </c>
      <c r="Z162" s="10">
        <v>-1.01721E-2</v>
      </c>
      <c r="AA162" s="10">
        <v>0</v>
      </c>
      <c r="AB162" s="10">
        <v>-1.4201099999999999E-2</v>
      </c>
      <c r="AC162" s="10">
        <v>0</v>
      </c>
      <c r="AD162" s="10">
        <v>4.2043219999999999E-2</v>
      </c>
      <c r="AE162" s="10">
        <v>2.1023E-2</v>
      </c>
      <c r="AF162" s="10">
        <v>6.8190909999999993E-2</v>
      </c>
      <c r="AG162" s="10">
        <v>2.1023E-2</v>
      </c>
      <c r="AH162" s="10">
        <v>0</v>
      </c>
      <c r="AI162" s="10">
        <v>0</v>
      </c>
      <c r="AJ162" s="10">
        <v>5.6417000000000002E-2</v>
      </c>
      <c r="AK162" s="10">
        <v>2.0232E-2</v>
      </c>
      <c r="AL162" s="10">
        <v>2.989E-2</v>
      </c>
      <c r="AM162" s="10">
        <v>2.989E-2</v>
      </c>
      <c r="AN162" s="2"/>
      <c r="AO162" s="2"/>
      <c r="AP162" s="54">
        <v>0</v>
      </c>
      <c r="AQ162" s="55">
        <v>0</v>
      </c>
      <c r="AR162" s="2"/>
      <c r="AS162" s="2"/>
      <c r="AT162" s="55">
        <v>2.3696549242722374E-3</v>
      </c>
      <c r="AU162" s="55">
        <v>3.5876749621697739E-3</v>
      </c>
      <c r="AV162" s="55">
        <v>3.5817391458564706E-3</v>
      </c>
      <c r="AW162" s="2"/>
      <c r="AX162" s="2"/>
      <c r="AY162" s="56">
        <v>-5.935816313303293E-6</v>
      </c>
      <c r="AZ162" s="57">
        <v>-1.654502254494481E-3</v>
      </c>
      <c r="BA162" s="2"/>
      <c r="BB162" s="2"/>
      <c r="BC162" s="27">
        <v>26.173350582147478</v>
      </c>
      <c r="BD162" s="27">
        <v>38.767833981841768</v>
      </c>
      <c r="BE162" s="27">
        <v>41.001371742112482</v>
      </c>
      <c r="BF162" s="2"/>
      <c r="BG162" s="2"/>
      <c r="BH162" s="58">
        <v>2.233537760270714</v>
      </c>
      <c r="BI162" s="59">
        <v>5.7613168724279705E-2</v>
      </c>
      <c r="BJ162" s="2"/>
      <c r="BK162" s="2"/>
    </row>
    <row r="163" spans="1:63" ht="4.05" customHeight="1" x14ac:dyDescent="0.3">
      <c r="A163" s="1"/>
      <c r="B163" s="2"/>
      <c r="C163" s="2"/>
      <c r="D163" s="2"/>
      <c r="E163" s="60"/>
      <c r="F163" s="2"/>
      <c r="G163" s="2"/>
      <c r="H163" s="2"/>
      <c r="I163" s="2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2"/>
      <c r="AO163" s="2"/>
      <c r="AP163" s="54"/>
      <c r="AQ163" s="55"/>
      <c r="AR163" s="2"/>
      <c r="AS163" s="2"/>
      <c r="AT163" s="55"/>
      <c r="AU163" s="55"/>
      <c r="AV163" s="55"/>
      <c r="AW163" s="2"/>
      <c r="AX163" s="2"/>
      <c r="AY163" s="56"/>
      <c r="AZ163" s="57"/>
      <c r="BA163" s="2"/>
      <c r="BB163" s="2"/>
      <c r="BC163" s="27"/>
      <c r="BD163" s="27"/>
      <c r="BE163" s="27"/>
      <c r="BF163" s="2"/>
      <c r="BG163" s="2"/>
      <c r="BH163" s="58"/>
      <c r="BI163" s="59"/>
      <c r="BJ163" s="2"/>
      <c r="BK163" s="2"/>
    </row>
    <row r="164" spans="1:63" x14ac:dyDescent="0.3">
      <c r="A164" s="1"/>
      <c r="B164" s="2"/>
      <c r="C164" s="201" t="s">
        <v>22</v>
      </c>
      <c r="D164" s="202" t="s">
        <v>125</v>
      </c>
      <c r="E164" s="202"/>
      <c r="F164" s="202"/>
      <c r="G164" s="202"/>
      <c r="H164" s="202"/>
      <c r="I164" s="202"/>
      <c r="J164" s="203">
        <v>-0.53880774999999992</v>
      </c>
      <c r="K164" s="203">
        <v>-0.54352713999999991</v>
      </c>
      <c r="L164" s="203">
        <v>-0.34985741000000037</v>
      </c>
      <c r="M164" s="203">
        <v>-0.49449263000000049</v>
      </c>
      <c r="N164" s="203">
        <v>-0.43491171000000017</v>
      </c>
      <c r="O164" s="203">
        <v>-0.48703318000000007</v>
      </c>
      <c r="P164" s="203">
        <v>-0.52306931000000045</v>
      </c>
      <c r="Q164" s="203">
        <v>-0.57342537000000027</v>
      </c>
      <c r="R164" s="203">
        <v>-0.64810798999999997</v>
      </c>
      <c r="S164" s="203">
        <v>-0.59005367999999991</v>
      </c>
      <c r="T164" s="203">
        <v>-0.68119092999999964</v>
      </c>
      <c r="U164" s="203">
        <v>-0.60857399999999995</v>
      </c>
      <c r="V164" s="203">
        <v>-0.48332500000000023</v>
      </c>
      <c r="W164" s="203">
        <v>-0.47076200000000012</v>
      </c>
      <c r="X164" s="203">
        <v>-0.30270800000000031</v>
      </c>
      <c r="Y164" s="203">
        <v>-0.45764519999999964</v>
      </c>
      <c r="Z164" s="203">
        <v>-0.54158639999999947</v>
      </c>
      <c r="AA164" s="203">
        <v>-0.34357208000000045</v>
      </c>
      <c r="AB164" s="203">
        <v>-0.42291319999999955</v>
      </c>
      <c r="AC164" s="203">
        <v>-0.51646267799999968</v>
      </c>
      <c r="AD164" s="203">
        <v>-0.52828897999999835</v>
      </c>
      <c r="AE164" s="203">
        <v>-0.5404429999999999</v>
      </c>
      <c r="AF164" s="203">
        <v>-0.72917268999999907</v>
      </c>
      <c r="AG164" s="203">
        <v>-0.55747800000000058</v>
      </c>
      <c r="AH164" s="203">
        <v>-0.44947199999999976</v>
      </c>
      <c r="AI164" s="203">
        <v>-0.41243100000000116</v>
      </c>
      <c r="AJ164" s="203">
        <v>-0.18413600000000191</v>
      </c>
      <c r="AK164" s="203">
        <v>-0.32396599999999875</v>
      </c>
      <c r="AL164" s="203">
        <v>-0.324125</v>
      </c>
      <c r="AM164" s="203">
        <v>-0.4163330000000004</v>
      </c>
      <c r="AN164" s="2"/>
      <c r="AO164" s="2"/>
      <c r="AP164" s="204">
        <v>-9.2208000000000401E-2</v>
      </c>
      <c r="AQ164" s="205">
        <v>-0.28448283841110805</v>
      </c>
      <c r="AR164" s="2"/>
      <c r="AS164" s="2"/>
      <c r="AT164" s="206">
        <v>-3.7944228311426291E-2</v>
      </c>
      <c r="AU164" s="207">
        <v>-3.890448802653991E-2</v>
      </c>
      <c r="AV164" s="205">
        <v>-4.9889468177044614E-2</v>
      </c>
      <c r="AW164" s="2"/>
      <c r="AX164" s="2"/>
      <c r="AY164" s="208">
        <v>-1.0984980150504704E-2</v>
      </c>
      <c r="AZ164" s="209">
        <v>-0.28235765865909757</v>
      </c>
      <c r="BA164" s="2"/>
      <c r="BB164" s="2"/>
      <c r="BC164" s="210">
        <v>-419.10219922380179</v>
      </c>
      <c r="BD164" s="211">
        <v>-420.39559014267189</v>
      </c>
      <c r="BE164" s="212">
        <v>-571.10150891632429</v>
      </c>
      <c r="BF164" s="2"/>
      <c r="BG164" s="2"/>
      <c r="BH164" s="213">
        <v>-150.7059187736524</v>
      </c>
      <c r="BI164" s="214">
        <v>-0.35848596490392903</v>
      </c>
      <c r="BJ164" s="2"/>
      <c r="BK164" s="2"/>
    </row>
    <row r="165" spans="1:63" ht="4.0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2"/>
      <c r="AO165" s="2"/>
      <c r="AP165" s="54"/>
      <c r="AQ165" s="55"/>
      <c r="AR165" s="2"/>
      <c r="AS165" s="2"/>
      <c r="AT165" s="55"/>
      <c r="AU165" s="55"/>
      <c r="AV165" s="55"/>
      <c r="AW165" s="2"/>
      <c r="AX165" s="2"/>
      <c r="AY165" s="56"/>
      <c r="AZ165" s="57"/>
      <c r="BA165" s="2"/>
      <c r="BB165" s="2"/>
      <c r="BC165" s="27"/>
      <c r="BD165" s="27"/>
      <c r="BE165" s="27"/>
      <c r="BF165" s="2"/>
      <c r="BG165" s="2"/>
      <c r="BH165" s="58"/>
      <c r="BI165" s="59"/>
      <c r="BJ165" s="2"/>
      <c r="BK165" s="2"/>
    </row>
    <row r="166" spans="1:63" x14ac:dyDescent="0.3">
      <c r="A166" s="1"/>
      <c r="B166" s="2"/>
      <c r="C166" s="2" t="s">
        <v>38</v>
      </c>
      <c r="D166" s="2" t="s">
        <v>126</v>
      </c>
      <c r="E166" s="2"/>
      <c r="F166" s="2"/>
      <c r="G166" s="2"/>
      <c r="H166" s="2"/>
      <c r="I166" s="2"/>
      <c r="J166" s="40">
        <v>-2.9090000000000001E-3</v>
      </c>
      <c r="K166" s="40">
        <v>-7.6663599999999997E-3</v>
      </c>
      <c r="L166" s="40">
        <v>-3.7892349999999998E-2</v>
      </c>
      <c r="M166" s="40">
        <v>0</v>
      </c>
      <c r="N166" s="40">
        <v>-7.0426299999999994E-3</v>
      </c>
      <c r="O166" s="40">
        <v>-2.3806609999999999E-2</v>
      </c>
      <c r="P166" s="40">
        <v>-7.0694199999999999E-3</v>
      </c>
      <c r="Q166" s="40">
        <v>-1.439531E-2</v>
      </c>
      <c r="R166" s="40">
        <v>0</v>
      </c>
      <c r="S166" s="40">
        <v>0</v>
      </c>
      <c r="T166" s="40">
        <v>0</v>
      </c>
      <c r="U166" s="40">
        <v>0</v>
      </c>
      <c r="V166" s="40">
        <v>-1.6410000000000001E-3</v>
      </c>
      <c r="W166" s="40">
        <v>-1.5403E-2</v>
      </c>
      <c r="X166" s="40">
        <v>-1.4277E-2</v>
      </c>
      <c r="Y166" s="40">
        <v>-8.8192999999999995E-4</v>
      </c>
      <c r="Z166" s="40">
        <v>-0.1101785</v>
      </c>
      <c r="AA166" s="40">
        <v>-0.26653821999999999</v>
      </c>
      <c r="AB166" s="40">
        <v>-0.18521210000000002</v>
      </c>
      <c r="AC166" s="40">
        <v>-4.6095952999999995E-2</v>
      </c>
      <c r="AD166" s="40">
        <v>2.5243000000000002E-3</v>
      </c>
      <c r="AE166" s="40">
        <v>-2.5799999999999998E-4</v>
      </c>
      <c r="AF166" s="40">
        <v>-4.43215E-2</v>
      </c>
      <c r="AG166" s="40">
        <v>-3.813E-3</v>
      </c>
      <c r="AH166" s="40">
        <v>-2.1316000000000002E-2</v>
      </c>
      <c r="AI166" s="40">
        <v>-3.6382000000000005E-2</v>
      </c>
      <c r="AJ166" s="40">
        <v>-1.8270000000000001E-3</v>
      </c>
      <c r="AK166" s="40">
        <v>-1.5089E-2</v>
      </c>
      <c r="AL166" s="40">
        <v>-2.3983000000000001E-2</v>
      </c>
      <c r="AM166" s="40">
        <v>-7.2069999999999999E-3</v>
      </c>
      <c r="AN166" s="2"/>
      <c r="AO166" s="2"/>
      <c r="AP166" s="54">
        <v>1.6775999999999999E-2</v>
      </c>
      <c r="AQ166" s="55">
        <v>0.69949547596213979</v>
      </c>
      <c r="AR166" s="2"/>
      <c r="AS166" s="2"/>
      <c r="AT166" s="55">
        <v>-1.7672856441451063E-3</v>
      </c>
      <c r="AU166" s="55">
        <v>-2.8786620481002908E-3</v>
      </c>
      <c r="AV166" s="55">
        <v>-8.6361973985237819E-4</v>
      </c>
      <c r="AW166" s="2"/>
      <c r="AX166" s="2"/>
      <c r="AY166" s="56">
        <v>2.0150423082479127E-3</v>
      </c>
      <c r="AZ166" s="57">
        <v>0.69999266137464633</v>
      </c>
      <c r="BA166" s="2"/>
      <c r="BB166" s="2"/>
      <c r="BC166" s="27">
        <v>-19.52005174644243</v>
      </c>
      <c r="BD166" s="27">
        <v>-31.106355382619977</v>
      </c>
      <c r="BE166" s="27">
        <v>-9.8861454046639228</v>
      </c>
      <c r="BF166" s="2"/>
      <c r="BG166" s="2"/>
      <c r="BH166" s="58">
        <v>21.220209977956053</v>
      </c>
      <c r="BI166" s="59">
        <v>0.68218245811633715</v>
      </c>
      <c r="BJ166" s="2"/>
      <c r="BK166" s="2"/>
    </row>
    <row r="167" spans="1:63" x14ac:dyDescent="0.3">
      <c r="A167" s="1"/>
      <c r="B167" s="2"/>
      <c r="C167" s="2"/>
      <c r="D167" s="2"/>
      <c r="E167" s="173" t="s">
        <v>127</v>
      </c>
      <c r="F167" s="2"/>
      <c r="G167" s="2"/>
      <c r="H167" s="2"/>
      <c r="I167" s="2"/>
      <c r="J167" s="10">
        <v>-1.20006E-3</v>
      </c>
      <c r="K167" s="10">
        <v>-7.5789799999999999E-3</v>
      </c>
      <c r="L167" s="10">
        <v>-3.476224E-2</v>
      </c>
      <c r="M167" s="10">
        <v>0</v>
      </c>
      <c r="N167" s="10">
        <v>-5.3241299999999998E-3</v>
      </c>
      <c r="O167" s="10">
        <v>-2.1800799999999999E-2</v>
      </c>
      <c r="P167" s="10">
        <v>-7.0694199999999999E-3</v>
      </c>
      <c r="Q167" s="10">
        <v>-1.177804E-2</v>
      </c>
      <c r="R167" s="10">
        <v>0</v>
      </c>
      <c r="S167" s="10">
        <v>0</v>
      </c>
      <c r="T167" s="10">
        <v>0</v>
      </c>
      <c r="U167" s="10">
        <v>0</v>
      </c>
      <c r="V167" s="10">
        <v>-1.6410000000000001E-3</v>
      </c>
      <c r="W167" s="10">
        <v>-1.4217E-2</v>
      </c>
      <c r="X167" s="10">
        <v>-1.3703999999999999E-2</v>
      </c>
      <c r="Y167" s="10">
        <v>0</v>
      </c>
      <c r="Z167" s="10">
        <v>-0.1052135</v>
      </c>
      <c r="AA167" s="10">
        <v>-0.26653821999999999</v>
      </c>
      <c r="AB167" s="10">
        <v>-0.17570830000000001</v>
      </c>
      <c r="AC167" s="10">
        <v>-4.5689294999999998E-2</v>
      </c>
      <c r="AD167" s="10">
        <v>0</v>
      </c>
      <c r="AE167" s="10">
        <v>0</v>
      </c>
      <c r="AF167" s="10">
        <v>-3.2401899999999997E-2</v>
      </c>
      <c r="AG167" s="10">
        <v>0</v>
      </c>
      <c r="AH167" s="10">
        <v>-9.2259999999999998E-3</v>
      </c>
      <c r="AI167" s="10">
        <v>-3.0986E-2</v>
      </c>
      <c r="AJ167" s="10">
        <v>-1.73E-4</v>
      </c>
      <c r="AK167" s="10">
        <v>-6.7749999999999998E-3</v>
      </c>
      <c r="AL167" s="10">
        <v>-5.7320000000000001E-3</v>
      </c>
      <c r="AM167" s="10">
        <v>-1.186E-3</v>
      </c>
      <c r="AN167" s="2"/>
      <c r="AO167" s="2"/>
      <c r="AP167" s="54">
        <v>4.5459999999999997E-3</v>
      </c>
      <c r="AQ167" s="55">
        <v>0.79309141660851357</v>
      </c>
      <c r="AR167" s="2"/>
      <c r="AS167" s="2"/>
      <c r="AT167" s="55">
        <v>-7.9351582206130928E-4</v>
      </c>
      <c r="AU167" s="55">
        <v>-6.8800779134015207E-4</v>
      </c>
      <c r="AV167" s="55">
        <v>-1.4211919126750667E-4</v>
      </c>
      <c r="AW167" s="2"/>
      <c r="AX167" s="2"/>
      <c r="AY167" s="56">
        <v>5.4588860007264545E-4</v>
      </c>
      <c r="AZ167" s="57">
        <v>0.79343374732620919</v>
      </c>
      <c r="BA167" s="2"/>
      <c r="BB167" s="2"/>
      <c r="BC167" s="27">
        <v>-8.7645536869340219</v>
      </c>
      <c r="BD167" s="27">
        <v>-7.4345006485084308</v>
      </c>
      <c r="BE167" s="27">
        <v>-1.6268861454046639</v>
      </c>
      <c r="BF167" s="2"/>
      <c r="BG167" s="2"/>
      <c r="BH167" s="58">
        <v>5.8076145031037667</v>
      </c>
      <c r="BI167" s="59">
        <v>0.78117075748307818</v>
      </c>
      <c r="BJ167" s="2"/>
      <c r="BK167" s="2"/>
    </row>
    <row r="168" spans="1:63" x14ac:dyDescent="0.3">
      <c r="A168" s="1"/>
      <c r="B168" s="2"/>
      <c r="C168" s="2"/>
      <c r="D168" s="2"/>
      <c r="E168" s="173" t="s">
        <v>128</v>
      </c>
      <c r="F168" s="2"/>
      <c r="G168" s="2"/>
      <c r="H168" s="2"/>
      <c r="I168" s="2"/>
      <c r="J168" s="10">
        <v>-1.7089400000000002E-3</v>
      </c>
      <c r="K168" s="10">
        <v>-8.7379999999999993E-5</v>
      </c>
      <c r="L168" s="10">
        <v>-3.1301100000000002E-3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-1.186E-3</v>
      </c>
      <c r="X168" s="10">
        <v>-5.7300000000000005E-4</v>
      </c>
      <c r="Y168" s="10">
        <v>-8.8192999999999995E-4</v>
      </c>
      <c r="Z168" s="10">
        <v>0</v>
      </c>
      <c r="AA168" s="10">
        <v>0</v>
      </c>
      <c r="AB168" s="10">
        <v>-5.5024000000000002E-3</v>
      </c>
      <c r="AC168" s="10">
        <v>0</v>
      </c>
      <c r="AD168" s="10">
        <v>0</v>
      </c>
      <c r="AE168" s="10">
        <v>0</v>
      </c>
      <c r="AF168" s="10">
        <v>0</v>
      </c>
      <c r="AG168" s="10">
        <v>-3.813E-3</v>
      </c>
      <c r="AH168" s="10">
        <v>-2.2009999999999998E-3</v>
      </c>
      <c r="AI168" s="10">
        <v>0</v>
      </c>
      <c r="AJ168" s="10">
        <v>0</v>
      </c>
      <c r="AK168" s="10">
        <v>0</v>
      </c>
      <c r="AL168" s="10">
        <v>0</v>
      </c>
      <c r="AM168" s="10">
        <v>-2.2169999999999998E-3</v>
      </c>
      <c r="AN168" s="2"/>
      <c r="AO168" s="2"/>
      <c r="AP168" s="54">
        <v>-2.2169999999999998E-3</v>
      </c>
      <c r="AQ168" s="55">
        <v>0</v>
      </c>
      <c r="AR168" s="2"/>
      <c r="AS168" s="2"/>
      <c r="AT168" s="55">
        <v>0</v>
      </c>
      <c r="AU168" s="55">
        <v>0</v>
      </c>
      <c r="AV168" s="55">
        <v>-2.6566462650932736E-4</v>
      </c>
      <c r="AW168" s="2"/>
      <c r="AX168" s="2"/>
      <c r="AY168" s="56">
        <v>-2.6566462650932736E-4</v>
      </c>
      <c r="AZ168" s="57">
        <v>0</v>
      </c>
      <c r="BA168" s="2"/>
      <c r="BB168" s="2"/>
      <c r="BC168" s="27">
        <v>0</v>
      </c>
      <c r="BD168" s="27">
        <v>0</v>
      </c>
      <c r="BE168" s="27">
        <v>-3.0411522633744856</v>
      </c>
      <c r="BF168" s="2"/>
      <c r="BG168" s="2"/>
      <c r="BH168" s="58">
        <v>-3.0411522633744856</v>
      </c>
      <c r="BI168" s="59">
        <v>0</v>
      </c>
      <c r="BJ168" s="2"/>
      <c r="BK168" s="2"/>
    </row>
    <row r="169" spans="1:63" x14ac:dyDescent="0.3">
      <c r="A169" s="1"/>
      <c r="B169" s="2"/>
      <c r="C169" s="2"/>
      <c r="D169" s="2"/>
      <c r="E169" s="173" t="s">
        <v>129</v>
      </c>
      <c r="F169" s="2"/>
      <c r="G169" s="2"/>
      <c r="H169" s="2"/>
      <c r="I169" s="2"/>
      <c r="J169" s="10">
        <v>0</v>
      </c>
      <c r="K169" s="10">
        <v>0</v>
      </c>
      <c r="L169" s="10">
        <v>0</v>
      </c>
      <c r="M169" s="10">
        <v>0</v>
      </c>
      <c r="N169" s="10">
        <v>-6.1792999999999993E-4</v>
      </c>
      <c r="O169" s="10">
        <v>-2.0058099999999998E-3</v>
      </c>
      <c r="P169" s="10">
        <v>0</v>
      </c>
      <c r="Q169" s="10">
        <v>-2.6172700000000001E-3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-1.6540000000000001E-3</v>
      </c>
      <c r="AK169" s="10">
        <v>-1.5820000000000001E-3</v>
      </c>
      <c r="AL169" s="10">
        <v>-5.6759999999999996E-3</v>
      </c>
      <c r="AM169" s="10">
        <v>-1.2459999999999999E-3</v>
      </c>
      <c r="AN169" s="2"/>
      <c r="AO169" s="2"/>
      <c r="AP169" s="54">
        <v>4.4299999999999999E-3</v>
      </c>
      <c r="AQ169" s="55">
        <v>0.78047921071176884</v>
      </c>
      <c r="AR169" s="2"/>
      <c r="AS169" s="2"/>
      <c r="AT169" s="55">
        <v>-1.8529033660531237E-4</v>
      </c>
      <c r="AU169" s="55">
        <v>-6.8128615206676599E-4</v>
      </c>
      <c r="AV169" s="55">
        <v>-1.4930903230970767E-4</v>
      </c>
      <c r="AW169" s="2"/>
      <c r="AX169" s="2"/>
      <c r="AY169" s="56">
        <v>5.3197711975705832E-4</v>
      </c>
      <c r="AZ169" s="57">
        <v>0.78084240835255458</v>
      </c>
      <c r="BA169" s="2"/>
      <c r="BB169" s="2"/>
      <c r="BC169" s="27">
        <v>-2.0465717981888747</v>
      </c>
      <c r="BD169" s="27">
        <v>-7.3618677042801552</v>
      </c>
      <c r="BE169" s="27">
        <v>-1.709190672153635</v>
      </c>
      <c r="BF169" s="2"/>
      <c r="BG169" s="2"/>
      <c r="BH169" s="58">
        <v>5.6526770321265207</v>
      </c>
      <c r="BI169" s="59">
        <v>0.76783192244001897</v>
      </c>
      <c r="BJ169" s="2"/>
      <c r="BK169" s="2"/>
    </row>
    <row r="170" spans="1:63" x14ac:dyDescent="0.3">
      <c r="A170" s="1"/>
      <c r="B170" s="2"/>
      <c r="C170" s="2"/>
      <c r="D170" s="2"/>
      <c r="E170" s="173" t="s">
        <v>130</v>
      </c>
      <c r="F170" s="2"/>
      <c r="G170" s="2"/>
      <c r="H170" s="2"/>
      <c r="I170" s="2"/>
      <c r="J170" s="10">
        <v>0</v>
      </c>
      <c r="K170" s="10">
        <v>0</v>
      </c>
      <c r="L170" s="10">
        <v>0</v>
      </c>
      <c r="M170" s="10">
        <v>0</v>
      </c>
      <c r="N170" s="10">
        <v>-1.1005699999999999E-3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-4.9649999999999998E-3</v>
      </c>
      <c r="AA170" s="10">
        <v>0</v>
      </c>
      <c r="AB170" s="10">
        <v>-8.5895999999999993E-3</v>
      </c>
      <c r="AC170" s="10">
        <v>-4.0665800000000001E-4</v>
      </c>
      <c r="AD170" s="10">
        <v>-4.081E-4</v>
      </c>
      <c r="AE170" s="10">
        <v>-2.5799999999999998E-4</v>
      </c>
      <c r="AF170" s="10">
        <v>-3.7858000000000002E-3</v>
      </c>
      <c r="AG170" s="10">
        <v>0</v>
      </c>
      <c r="AH170" s="10">
        <v>-9.8890000000000002E-3</v>
      </c>
      <c r="AI170" s="10">
        <v>-1.14E-3</v>
      </c>
      <c r="AJ170" s="10">
        <v>0</v>
      </c>
      <c r="AK170" s="10">
        <v>0</v>
      </c>
      <c r="AL170" s="10">
        <v>-5.6270000000000001E-3</v>
      </c>
      <c r="AM170" s="10">
        <v>-2.5579999999999999E-3</v>
      </c>
      <c r="AN170" s="2"/>
      <c r="AO170" s="2"/>
      <c r="AP170" s="54">
        <v>3.0690000000000001E-3</v>
      </c>
      <c r="AQ170" s="55">
        <v>0.54540607783899064</v>
      </c>
      <c r="AR170" s="2"/>
      <c r="AS170" s="2"/>
      <c r="AT170" s="55">
        <v>0</v>
      </c>
      <c r="AU170" s="55">
        <v>-6.7540471770255331E-4</v>
      </c>
      <c r="AV170" s="55">
        <v>-3.0652688976583647E-4</v>
      </c>
      <c r="AW170" s="2"/>
      <c r="AX170" s="2"/>
      <c r="AY170" s="56">
        <v>3.6887782793671684E-4</v>
      </c>
      <c r="AZ170" s="57">
        <v>0.5461582045080855</v>
      </c>
      <c r="BA170" s="2"/>
      <c r="BB170" s="2"/>
      <c r="BC170" s="27">
        <v>0</v>
      </c>
      <c r="BD170" s="27">
        <v>-7.2983138780804158</v>
      </c>
      <c r="BE170" s="27">
        <v>-3.5089163237311385</v>
      </c>
      <c r="BF170" s="2"/>
      <c r="BG170" s="2"/>
      <c r="BH170" s="58">
        <v>3.7893975543492773</v>
      </c>
      <c r="BI170" s="59">
        <v>0.51921548150049623</v>
      </c>
      <c r="BJ170" s="2"/>
      <c r="BK170" s="2"/>
    </row>
    <row r="171" spans="1:63" x14ac:dyDescent="0.3">
      <c r="A171" s="1"/>
      <c r="B171" s="2"/>
      <c r="C171" s="2"/>
      <c r="D171" s="2"/>
      <c r="E171" s="173" t="s">
        <v>131</v>
      </c>
      <c r="F171" s="2"/>
      <c r="G171" s="2"/>
      <c r="H171" s="2"/>
      <c r="I171" s="2"/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2"/>
      <c r="AO171" s="2"/>
      <c r="AP171" s="54">
        <v>0</v>
      </c>
      <c r="AQ171" s="55">
        <v>0</v>
      </c>
      <c r="AR171" s="2"/>
      <c r="AS171" s="2"/>
      <c r="AT171" s="55">
        <v>0</v>
      </c>
      <c r="AU171" s="55">
        <v>0</v>
      </c>
      <c r="AV171" s="55">
        <v>0</v>
      </c>
      <c r="AW171" s="2"/>
      <c r="AX171" s="2"/>
      <c r="AY171" s="56">
        <v>0</v>
      </c>
      <c r="AZ171" s="57">
        <v>0</v>
      </c>
      <c r="BA171" s="2"/>
      <c r="BB171" s="2"/>
      <c r="BC171" s="27">
        <v>0</v>
      </c>
      <c r="BD171" s="27">
        <v>0</v>
      </c>
      <c r="BE171" s="27">
        <v>0</v>
      </c>
      <c r="BF171" s="2"/>
      <c r="BG171" s="2"/>
      <c r="BH171" s="58">
        <v>0</v>
      </c>
      <c r="BI171" s="59">
        <v>0</v>
      </c>
      <c r="BJ171" s="2"/>
      <c r="BK171" s="2"/>
    </row>
    <row r="172" spans="1:63" x14ac:dyDescent="0.3">
      <c r="A172" s="1"/>
      <c r="B172" s="2"/>
      <c r="C172" s="2"/>
      <c r="D172" s="2"/>
      <c r="E172" s="173" t="s">
        <v>132</v>
      </c>
      <c r="F172" s="2"/>
      <c r="G172" s="2"/>
      <c r="H172" s="2"/>
      <c r="I172" s="2"/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4.5881999999999997E-3</v>
      </c>
      <c r="AC172" s="10">
        <v>0</v>
      </c>
      <c r="AD172" s="10">
        <v>6.8542999999999998E-3</v>
      </c>
      <c r="AE172" s="10">
        <v>0</v>
      </c>
      <c r="AF172" s="10">
        <v>0</v>
      </c>
      <c r="AG172" s="10">
        <v>0</v>
      </c>
      <c r="AH172" s="10">
        <v>0</v>
      </c>
      <c r="AI172" s="10">
        <v>-4.2560000000000002E-3</v>
      </c>
      <c r="AJ172" s="10">
        <v>0</v>
      </c>
      <c r="AK172" s="10">
        <v>-6.7320000000000001E-3</v>
      </c>
      <c r="AL172" s="10">
        <v>-6.9480000000000002E-3</v>
      </c>
      <c r="AM172" s="10">
        <v>0</v>
      </c>
      <c r="AN172" s="2"/>
      <c r="AO172" s="2"/>
      <c r="AP172" s="54">
        <v>6.9480000000000002E-3</v>
      </c>
      <c r="AQ172" s="55">
        <v>1</v>
      </c>
      <c r="AR172" s="2"/>
      <c r="AS172" s="2"/>
      <c r="AT172" s="55">
        <v>-7.8847948547848469E-4</v>
      </c>
      <c r="AU172" s="55">
        <v>-8.3396338699081934E-4</v>
      </c>
      <c r="AV172" s="55">
        <v>0</v>
      </c>
      <c r="AW172" s="2"/>
      <c r="AX172" s="2"/>
      <c r="AY172" s="56">
        <v>8.3396338699081934E-4</v>
      </c>
      <c r="AZ172" s="57">
        <v>1</v>
      </c>
      <c r="BA172" s="2"/>
      <c r="BB172" s="2"/>
      <c r="BC172" s="27">
        <v>-8.7089262613195331</v>
      </c>
      <c r="BD172" s="27">
        <v>-9.0116731517509745</v>
      </c>
      <c r="BE172" s="27">
        <v>0</v>
      </c>
      <c r="BF172" s="2"/>
      <c r="BG172" s="2"/>
      <c r="BH172" s="58">
        <v>9.0116731517509745</v>
      </c>
      <c r="BI172" s="59">
        <v>1</v>
      </c>
      <c r="BJ172" s="2"/>
      <c r="BK172" s="2"/>
    </row>
    <row r="173" spans="1:63" x14ac:dyDescent="0.3">
      <c r="A173" s="1"/>
      <c r="B173" s="2"/>
      <c r="C173" s="2"/>
      <c r="D173" s="2"/>
      <c r="E173" s="173" t="s">
        <v>133</v>
      </c>
      <c r="F173" s="2"/>
      <c r="G173" s="2"/>
      <c r="H173" s="2"/>
      <c r="I173" s="2"/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-3.9218999999999999E-3</v>
      </c>
      <c r="AE173" s="10">
        <v>0</v>
      </c>
      <c r="AF173" s="10">
        <v>-8.1338000000000001E-3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2"/>
      <c r="AO173" s="2"/>
      <c r="AP173" s="54">
        <v>0</v>
      </c>
      <c r="AQ173" s="55">
        <v>0</v>
      </c>
      <c r="AR173" s="2"/>
      <c r="AS173" s="2"/>
      <c r="AT173" s="55">
        <v>0</v>
      </c>
      <c r="AU173" s="55">
        <v>0</v>
      </c>
      <c r="AV173" s="55">
        <v>0</v>
      </c>
      <c r="AW173" s="2"/>
      <c r="AX173" s="2"/>
      <c r="AY173" s="56">
        <v>0</v>
      </c>
      <c r="AZ173" s="57">
        <v>0</v>
      </c>
      <c r="BA173" s="2"/>
      <c r="BB173" s="2"/>
      <c r="BC173" s="27">
        <v>0</v>
      </c>
      <c r="BD173" s="27">
        <v>0</v>
      </c>
      <c r="BE173" s="27">
        <v>0</v>
      </c>
      <c r="BF173" s="2"/>
      <c r="BG173" s="2"/>
      <c r="BH173" s="58">
        <v>0</v>
      </c>
      <c r="BI173" s="59">
        <v>0</v>
      </c>
      <c r="BJ173" s="2"/>
      <c r="BK173" s="2"/>
    </row>
    <row r="174" spans="1:63" ht="10.25" customHeight="1" x14ac:dyDescent="0.3">
      <c r="A174" s="1"/>
      <c r="B174" s="2"/>
      <c r="C174" s="201" t="s">
        <v>22</v>
      </c>
      <c r="D174" s="215" t="s">
        <v>134</v>
      </c>
      <c r="E174" s="215"/>
      <c r="F174" s="215"/>
      <c r="G174" s="215"/>
      <c r="H174" s="215"/>
      <c r="I174" s="215"/>
      <c r="J174" s="216">
        <v>-0.54171674999999997</v>
      </c>
      <c r="K174" s="216">
        <v>-0.55119349999999989</v>
      </c>
      <c r="L174" s="216">
        <v>-0.38774976000000039</v>
      </c>
      <c r="M174" s="216">
        <v>-0.49449263000000049</v>
      </c>
      <c r="N174" s="216">
        <v>-0.44195434000000017</v>
      </c>
      <c r="O174" s="216">
        <v>-0.51083979000000002</v>
      </c>
      <c r="P174" s="216">
        <v>-0.53013873000000045</v>
      </c>
      <c r="Q174" s="216">
        <v>-0.58782068000000032</v>
      </c>
      <c r="R174" s="216">
        <v>-0.64810798999999997</v>
      </c>
      <c r="S174" s="216">
        <v>-0.59005367999999991</v>
      </c>
      <c r="T174" s="216">
        <v>-0.68119092999999964</v>
      </c>
      <c r="U174" s="216">
        <v>-0.60857399999999995</v>
      </c>
      <c r="V174" s="216">
        <v>-0.48496600000000023</v>
      </c>
      <c r="W174" s="216">
        <v>-0.48616500000000012</v>
      </c>
      <c r="X174" s="216">
        <v>-0.31698500000000029</v>
      </c>
      <c r="Y174" s="216">
        <v>-0.45852712999999962</v>
      </c>
      <c r="Z174" s="216">
        <v>-0.65176489999999943</v>
      </c>
      <c r="AA174" s="216">
        <v>-0.61011030000000044</v>
      </c>
      <c r="AB174" s="216">
        <v>-0.60812529999999954</v>
      </c>
      <c r="AC174" s="216">
        <v>-0.5625586309999997</v>
      </c>
      <c r="AD174" s="216">
        <v>-0.52576467999999832</v>
      </c>
      <c r="AE174" s="216">
        <v>-0.54070099999999988</v>
      </c>
      <c r="AF174" s="216">
        <v>-0.77349418999999908</v>
      </c>
      <c r="AG174" s="216">
        <v>-0.56129100000000054</v>
      </c>
      <c r="AH174" s="216">
        <v>-0.47078799999999976</v>
      </c>
      <c r="AI174" s="216">
        <v>-0.44881300000000118</v>
      </c>
      <c r="AJ174" s="216">
        <v>-0.1859630000000019</v>
      </c>
      <c r="AK174" s="216">
        <v>-0.33905499999999877</v>
      </c>
      <c r="AL174" s="216">
        <v>-0.34810799999999997</v>
      </c>
      <c r="AM174" s="216">
        <v>-0.42354000000000042</v>
      </c>
      <c r="AN174" s="2"/>
      <c r="AO174" s="2"/>
      <c r="AP174" s="204">
        <v>-7.5432000000000443E-2</v>
      </c>
      <c r="AQ174" s="205">
        <v>-0.21669137164328442</v>
      </c>
      <c r="AR174" s="2"/>
      <c r="AS174" s="2"/>
      <c r="AT174" s="206">
        <v>-3.9711513955571404E-2</v>
      </c>
      <c r="AU174" s="207">
        <v>-4.1783150074640202E-2</v>
      </c>
      <c r="AV174" s="205">
        <v>-5.0753087916896991E-2</v>
      </c>
      <c r="AW174" s="2"/>
      <c r="AX174" s="2"/>
      <c r="AY174" s="208">
        <v>-8.9699378422567894E-3</v>
      </c>
      <c r="AZ174" s="209">
        <v>-0.21467835302587654</v>
      </c>
      <c r="BA174" s="2"/>
      <c r="BB174" s="2"/>
      <c r="BC174" s="210">
        <v>-438.62225097024418</v>
      </c>
      <c r="BD174" s="211">
        <v>-451.50194552529177</v>
      </c>
      <c r="BE174" s="212">
        <v>-580.98765432098833</v>
      </c>
      <c r="BF174" s="2"/>
      <c r="BG174" s="2"/>
      <c r="BH174" s="213">
        <v>-129.48570879569655</v>
      </c>
      <c r="BI174" s="214">
        <v>-0.28678881692314467</v>
      </c>
      <c r="BJ174" s="2"/>
      <c r="BK174" s="2"/>
    </row>
    <row r="175" spans="1:63" ht="4.0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2"/>
      <c r="AO175" s="2"/>
      <c r="AP175" s="40"/>
      <c r="AQ175" s="55"/>
      <c r="AR175" s="2"/>
      <c r="AS175" s="2"/>
      <c r="AT175" s="55"/>
      <c r="AU175" s="55"/>
      <c r="AV175" s="55"/>
      <c r="AW175" s="2"/>
      <c r="AX175" s="2"/>
      <c r="AY175" s="56"/>
      <c r="AZ175" s="57"/>
      <c r="BA175" s="2"/>
      <c r="BB175" s="2"/>
      <c r="BC175" s="27"/>
      <c r="BD175" s="27"/>
      <c r="BE175" s="27"/>
      <c r="BF175" s="2"/>
      <c r="BG175" s="2"/>
      <c r="BH175" s="58"/>
      <c r="BI175" s="59"/>
      <c r="BJ175" s="2"/>
      <c r="BK175" s="2"/>
    </row>
    <row r="176" spans="1:63" ht="10.25" customHeight="1" x14ac:dyDescent="0.3">
      <c r="A176" s="1"/>
      <c r="B176" s="2"/>
      <c r="C176" s="218" t="s">
        <v>135</v>
      </c>
      <c r="D176" s="2"/>
      <c r="E176" s="2"/>
      <c r="F176" s="2"/>
      <c r="G176" s="2"/>
      <c r="H176" s="2"/>
      <c r="I176" s="2"/>
      <c r="J176" s="220">
        <v>0</v>
      </c>
      <c r="K176" s="220">
        <v>0</v>
      </c>
      <c r="L176" s="220">
        <v>0</v>
      </c>
      <c r="M176" s="220">
        <v>0</v>
      </c>
      <c r="N176" s="220">
        <v>0</v>
      </c>
      <c r="O176" s="220">
        <v>0</v>
      </c>
      <c r="P176" s="220">
        <v>0</v>
      </c>
      <c r="Q176" s="220">
        <v>0</v>
      </c>
      <c r="R176" s="220">
        <v>0</v>
      </c>
      <c r="S176" s="220">
        <v>0</v>
      </c>
      <c r="T176" s="220">
        <v>0</v>
      </c>
      <c r="U176" s="220">
        <v>0</v>
      </c>
      <c r="V176" s="677">
        <v>-1.6511000000000001E-2</v>
      </c>
      <c r="W176" s="220">
        <v>0</v>
      </c>
      <c r="X176" s="220">
        <v>0</v>
      </c>
      <c r="Y176" s="220">
        <v>0</v>
      </c>
      <c r="Z176" s="220">
        <v>0</v>
      </c>
      <c r="AA176" s="220">
        <v>0</v>
      </c>
      <c r="AB176" s="220">
        <v>0</v>
      </c>
      <c r="AC176" s="220">
        <v>0</v>
      </c>
      <c r="AD176" s="220">
        <v>0</v>
      </c>
      <c r="AE176" s="220">
        <v>0</v>
      </c>
      <c r="AF176" s="220">
        <v>0</v>
      </c>
      <c r="AG176" s="220">
        <v>0</v>
      </c>
      <c r="AH176" s="220">
        <v>0</v>
      </c>
      <c r="AI176" s="220">
        <v>0</v>
      </c>
      <c r="AJ176" s="220">
        <v>0</v>
      </c>
      <c r="AK176" s="220">
        <v>0</v>
      </c>
      <c r="AL176" s="220">
        <v>0</v>
      </c>
      <c r="AM176" s="220">
        <v>0</v>
      </c>
      <c r="AN176" s="2"/>
      <c r="AO176" s="2"/>
      <c r="AP176" s="40"/>
      <c r="AQ176" s="55"/>
      <c r="AR176" s="2"/>
      <c r="AS176" s="2"/>
      <c r="AT176" s="55"/>
      <c r="AU176" s="55"/>
      <c r="AV176" s="55"/>
      <c r="AW176" s="2"/>
      <c r="AX176" s="2"/>
      <c r="AY176" s="56"/>
      <c r="AZ176" s="57"/>
      <c r="BA176" s="2"/>
      <c r="BB176" s="2"/>
      <c r="BC176" s="27"/>
      <c r="BD176" s="27"/>
      <c r="BE176" s="27"/>
      <c r="BF176" s="2"/>
      <c r="BG176" s="2"/>
      <c r="BH176" s="58"/>
      <c r="BI176" s="59"/>
      <c r="BJ176" s="2"/>
      <c r="BK176" s="2"/>
    </row>
    <row r="177" spans="1:63" ht="4.0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2"/>
      <c r="AO177" s="2"/>
      <c r="AP177" s="40"/>
      <c r="AQ177" s="55"/>
      <c r="AR177" s="2"/>
      <c r="AS177" s="2"/>
      <c r="AT177" s="55"/>
      <c r="AU177" s="55"/>
      <c r="AV177" s="55"/>
      <c r="AW177" s="2"/>
      <c r="AX177" s="2"/>
      <c r="AY177" s="56"/>
      <c r="AZ177" s="57"/>
      <c r="BA177" s="2"/>
      <c r="BB177" s="2"/>
      <c r="BC177" s="27"/>
      <c r="BD177" s="27"/>
      <c r="BE177" s="27"/>
      <c r="BF177" s="2"/>
      <c r="BG177" s="2"/>
      <c r="BH177" s="58"/>
      <c r="BI177" s="59"/>
      <c r="BJ177" s="2"/>
      <c r="BK177" s="2"/>
    </row>
    <row r="178" spans="1:63" ht="4.0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676"/>
      <c r="K178" s="676"/>
      <c r="L178" s="676"/>
      <c r="M178" s="676"/>
      <c r="N178" s="676"/>
      <c r="O178" s="680"/>
      <c r="P178" s="680"/>
      <c r="Q178" s="680"/>
      <c r="R178" s="680"/>
      <c r="S178" s="680"/>
      <c r="T178" s="680"/>
      <c r="U178" s="676"/>
      <c r="V178" s="676"/>
      <c r="W178" s="676"/>
      <c r="X178" s="676"/>
      <c r="Y178" s="676"/>
      <c r="Z178" s="676"/>
      <c r="AA178" s="676"/>
      <c r="AB178" s="676"/>
      <c r="AC178" s="676"/>
      <c r="AD178" s="676"/>
      <c r="AE178" s="676"/>
      <c r="AF178" s="676"/>
      <c r="AG178" s="676"/>
      <c r="AH178" s="676"/>
      <c r="AI178" s="676"/>
      <c r="AJ178" s="678"/>
      <c r="AK178" s="678"/>
      <c r="AL178" s="678"/>
      <c r="AM178" s="678"/>
      <c r="AN178" s="2"/>
      <c r="AO178" s="2"/>
      <c r="AP178" s="40"/>
      <c r="AQ178" s="55"/>
      <c r="AR178" s="2"/>
      <c r="AS178" s="2"/>
      <c r="AT178" s="55"/>
      <c r="AU178" s="55"/>
      <c r="AV178" s="55"/>
      <c r="AW178" s="2"/>
      <c r="AX178" s="2"/>
      <c r="AY178" s="56"/>
      <c r="AZ178" s="57"/>
      <c r="BA178" s="2"/>
      <c r="BB178" s="2"/>
      <c r="BC178" s="27"/>
      <c r="BD178" s="27"/>
      <c r="BE178" s="27"/>
      <c r="BF178" s="2"/>
      <c r="BG178" s="2"/>
      <c r="BH178" s="58"/>
      <c r="BI178" s="59"/>
      <c r="BJ178" s="2"/>
      <c r="BK17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BADF-7E63-4F31-9F69-6F2483734368}">
  <sheetPr>
    <tabColor rgb="FFEDF0F3"/>
  </sheetPr>
  <dimension ref="A1:BL178"/>
  <sheetViews>
    <sheetView topLeftCell="A4" zoomScale="148" zoomScaleNormal="51" workbookViewId="0">
      <pane xSplit="7" ySplit="7" topLeftCell="AC11" activePane="bottomRight" state="frozen"/>
      <selection activeCell="A4" sqref="A4"/>
      <selection pane="topRight" activeCell="H4" sqref="H4"/>
      <selection pane="bottomLeft" activeCell="A11" sqref="A11"/>
      <selection pane="bottomRight" activeCell="AK21" sqref="AK21"/>
    </sheetView>
  </sheetViews>
  <sheetFormatPr baseColWidth="10" defaultColWidth="0" defaultRowHeight="10.15" zeroHeight="1" x14ac:dyDescent="0.3"/>
  <cols>
    <col min="1" max="2" width="0.9140625" customWidth="1"/>
    <col min="3" max="7" width="2.9140625" customWidth="1"/>
    <col min="8" max="8" width="36.08203125" customWidth="1"/>
    <col min="9" max="9" width="0.9140625" customWidth="1"/>
    <col min="10" max="23" width="9.58203125" customWidth="1"/>
    <col min="24" max="26" width="10.08203125" customWidth="1"/>
    <col min="27" max="27" width="9.58203125" customWidth="1"/>
    <col min="28" max="28" width="8.6640625" bestFit="1" customWidth="1"/>
    <col min="29" max="29" width="8.58203125" bestFit="1" customWidth="1"/>
    <col min="30" max="30" width="8.6640625" bestFit="1" customWidth="1"/>
    <col min="31" max="31" width="8.75" bestFit="1" customWidth="1"/>
    <col min="32" max="36" width="10.58203125" customWidth="1"/>
    <col min="37" max="39" width="12.25" customWidth="1"/>
    <col min="40" max="40" width="1.25" customWidth="1"/>
    <col min="41" max="41" width="0.9140625" customWidth="1"/>
    <col min="42" max="43" width="9.08203125" customWidth="1"/>
    <col min="44" max="45" width="0.9140625" customWidth="1"/>
    <col min="46" max="48" width="9.58203125" customWidth="1"/>
    <col min="49" max="50" width="0.9140625" customWidth="1"/>
    <col min="51" max="52" width="9.58203125" customWidth="1"/>
    <col min="53" max="54" width="0.9140625" customWidth="1"/>
    <col min="55" max="57" width="9.58203125" customWidth="1"/>
    <col min="58" max="59" width="0.9140625" customWidth="1"/>
    <col min="60" max="61" width="9.58203125" customWidth="1"/>
    <col min="62" max="63" width="0.9140625" customWidth="1"/>
    <col min="64" max="16384" width="9.08203125" hidden="1"/>
  </cols>
  <sheetData>
    <row r="1" spans="1:63" ht="4.05" customHeight="1" x14ac:dyDescent="0.3">
      <c r="A1" s="219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4.0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3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x14ac:dyDescent="0.3">
      <c r="A4" s="1"/>
      <c r="B4" s="2"/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x14ac:dyDescent="0.3">
      <c r="A5" s="1"/>
      <c r="B5" s="2"/>
      <c r="C5" s="3" t="s">
        <v>141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x14ac:dyDescent="0.3">
      <c r="A6" s="1"/>
      <c r="B6" s="2"/>
      <c r="C6" s="2" t="s">
        <v>1</v>
      </c>
      <c r="D6" s="2"/>
      <c r="E6" s="2"/>
      <c r="F6" s="2"/>
      <c r="G6" s="2"/>
      <c r="H6" s="2"/>
      <c r="I6" s="2"/>
      <c r="J6" s="2">
        <f>COLUMN()</f>
        <v>10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4.05" customHeight="1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x14ac:dyDescent="0.3">
      <c r="A8" s="4"/>
      <c r="B8" s="5"/>
      <c r="C8" s="2" t="s">
        <v>2</v>
      </c>
      <c r="D8" s="5"/>
      <c r="E8" s="5"/>
      <c r="F8" s="5"/>
      <c r="G8" s="5"/>
      <c r="H8" s="5"/>
      <c r="I8" s="5"/>
      <c r="J8" s="11">
        <v>4702.1989999999996</v>
      </c>
      <c r="K8" s="11">
        <v>4802.9970999999996</v>
      </c>
      <c r="L8" s="11">
        <v>4758.6208999999999</v>
      </c>
      <c r="M8" s="11">
        <v>4545.97</v>
      </c>
      <c r="N8" s="11">
        <v>4525.9548000000004</v>
      </c>
      <c r="O8" s="11">
        <v>4200.0526</v>
      </c>
      <c r="P8" s="11">
        <v>4048.5754000000002</v>
      </c>
      <c r="Q8" s="11">
        <v>4070.3076999999998</v>
      </c>
      <c r="R8" s="11">
        <v>4006.5232999999998</v>
      </c>
      <c r="S8" s="11">
        <v>4214.4264000000003</v>
      </c>
      <c r="T8" s="11">
        <v>4026.9915999999998</v>
      </c>
      <c r="U8" s="11">
        <v>3939.2674000000002</v>
      </c>
      <c r="V8" s="11">
        <v>3912.8708999999999</v>
      </c>
      <c r="W8" s="11">
        <v>3928.7420000000002</v>
      </c>
      <c r="X8" s="11">
        <v>3894.9677000000001</v>
      </c>
      <c r="Y8" s="11">
        <v>3894.9677000000001</v>
      </c>
      <c r="Z8" s="11">
        <v>3866.6412</v>
      </c>
      <c r="AA8" s="11">
        <v>4054.8112999999998</v>
      </c>
      <c r="AB8" s="11">
        <v>4028.4160999999999</v>
      </c>
      <c r="AC8" s="11">
        <v>4070.5450999999998</v>
      </c>
      <c r="AD8" s="11">
        <v>4184.6336000000001</v>
      </c>
      <c r="AE8" s="11">
        <v>4258.5079999999998</v>
      </c>
      <c r="AF8" s="11">
        <v>4406.2030000000004</v>
      </c>
      <c r="AG8" s="11">
        <v>4383.3867</v>
      </c>
      <c r="AH8" s="11">
        <v>4289.1512000000002</v>
      </c>
      <c r="AI8" s="11">
        <v>4152.6000000000004</v>
      </c>
      <c r="AJ8" s="11">
        <v>4165.5</v>
      </c>
      <c r="AK8" s="11">
        <v>4208.6940000000004</v>
      </c>
      <c r="AL8" s="11">
        <v>4206.7847000000002</v>
      </c>
      <c r="AM8" s="11">
        <v>4089.5</v>
      </c>
      <c r="AN8" s="5"/>
      <c r="AO8" s="5"/>
      <c r="AP8" s="12" t="s">
        <v>10</v>
      </c>
      <c r="AQ8" s="13"/>
      <c r="AR8" s="14"/>
      <c r="AS8" s="14"/>
      <c r="AT8" s="12" t="s">
        <v>11</v>
      </c>
      <c r="AU8" s="12"/>
      <c r="AV8" s="12"/>
      <c r="AW8" s="14"/>
      <c r="AX8" s="14"/>
      <c r="AY8" s="12" t="s">
        <v>10</v>
      </c>
      <c r="AZ8" s="13"/>
      <c r="BA8" s="14"/>
      <c r="BB8" s="14"/>
      <c r="BC8" s="12" t="s">
        <v>12</v>
      </c>
      <c r="BD8" s="13"/>
      <c r="BE8" s="13"/>
      <c r="BF8" s="14"/>
      <c r="BG8" s="14"/>
      <c r="BH8" s="12" t="s">
        <v>10</v>
      </c>
      <c r="BI8" s="13"/>
      <c r="BJ8" s="14"/>
      <c r="BK8" s="14"/>
    </row>
    <row r="9" spans="1:63" ht="4.05" customHeight="1" x14ac:dyDescent="0.3">
      <c r="A9" s="1"/>
      <c r="B9" s="2"/>
      <c r="C9" s="2"/>
      <c r="D9" s="2"/>
      <c r="E9" s="2"/>
      <c r="F9" s="2"/>
      <c r="G9" s="2"/>
      <c r="H9" s="2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2"/>
      <c r="AO9" s="2"/>
      <c r="AP9" s="16"/>
      <c r="AQ9" s="17"/>
      <c r="AR9" s="18"/>
      <c r="AS9" s="18"/>
      <c r="AT9" s="16"/>
      <c r="AU9" s="16"/>
      <c r="AV9" s="16"/>
      <c r="AW9" s="18"/>
      <c r="AX9" s="18"/>
      <c r="AY9" s="16"/>
      <c r="AZ9" s="17"/>
      <c r="BA9" s="18"/>
      <c r="BB9" s="18"/>
      <c r="BC9" s="16"/>
      <c r="BD9" s="17"/>
      <c r="BE9" s="17"/>
      <c r="BF9" s="18"/>
      <c r="BG9" s="18"/>
      <c r="BH9" s="16"/>
      <c r="BI9" s="17"/>
      <c r="BJ9" s="18"/>
      <c r="BK9" s="18"/>
    </row>
    <row r="10" spans="1:63" x14ac:dyDescent="0.3">
      <c r="A10" s="1"/>
      <c r="B10" s="2"/>
      <c r="C10" s="6" t="s">
        <v>3</v>
      </c>
      <c r="D10" s="7"/>
      <c r="E10" s="7"/>
      <c r="F10" s="7"/>
      <c r="G10" s="7"/>
      <c r="H10" s="7"/>
      <c r="I10" s="7"/>
      <c r="J10" s="7">
        <v>44957</v>
      </c>
      <c r="K10" s="7">
        <v>44985</v>
      </c>
      <c r="L10" s="7">
        <v>45016</v>
      </c>
      <c r="M10" s="7">
        <v>45046</v>
      </c>
      <c r="N10" s="7">
        <v>45077</v>
      </c>
      <c r="O10" s="7">
        <v>45107</v>
      </c>
      <c r="P10" s="7">
        <v>45138</v>
      </c>
      <c r="Q10" s="7">
        <v>45169</v>
      </c>
      <c r="R10" s="7">
        <v>45199</v>
      </c>
      <c r="S10" s="7">
        <v>45230</v>
      </c>
      <c r="T10" s="7">
        <v>45260</v>
      </c>
      <c r="U10" s="7">
        <v>45291</v>
      </c>
      <c r="V10" s="7">
        <v>45322</v>
      </c>
      <c r="W10" s="7">
        <v>45351</v>
      </c>
      <c r="X10" s="7">
        <v>45382</v>
      </c>
      <c r="Y10" s="7">
        <v>45412</v>
      </c>
      <c r="Z10" s="7">
        <v>45443</v>
      </c>
      <c r="AA10" s="7">
        <v>45473</v>
      </c>
      <c r="AB10" s="7">
        <v>45504</v>
      </c>
      <c r="AC10" s="7">
        <v>45535</v>
      </c>
      <c r="AD10" s="7">
        <v>45565</v>
      </c>
      <c r="AE10" s="7">
        <v>45596</v>
      </c>
      <c r="AF10" s="7">
        <v>45626</v>
      </c>
      <c r="AG10" s="7">
        <v>45657</v>
      </c>
      <c r="AH10" s="7">
        <v>45688</v>
      </c>
      <c r="AI10" s="7">
        <v>45716</v>
      </c>
      <c r="AJ10" s="7">
        <v>45747</v>
      </c>
      <c r="AK10" s="7">
        <v>45777</v>
      </c>
      <c r="AL10" s="7">
        <v>45808</v>
      </c>
      <c r="AM10" s="7">
        <v>45838</v>
      </c>
      <c r="AN10" s="18"/>
      <c r="AO10" s="18"/>
      <c r="AP10" s="7" t="s">
        <v>13</v>
      </c>
      <c r="AQ10" s="7" t="s">
        <v>14</v>
      </c>
      <c r="AR10" s="18"/>
      <c r="AS10" s="18"/>
      <c r="AT10" s="7">
        <v>45777</v>
      </c>
      <c r="AU10" s="7">
        <v>45808</v>
      </c>
      <c r="AV10" s="7">
        <v>45838</v>
      </c>
      <c r="AW10" s="18"/>
      <c r="AX10" s="18"/>
      <c r="AY10" s="7" t="s">
        <v>13</v>
      </c>
      <c r="AZ10" s="7" t="s">
        <v>14</v>
      </c>
      <c r="BA10" s="18"/>
      <c r="BB10" s="18"/>
      <c r="BC10" s="7">
        <v>45777</v>
      </c>
      <c r="BD10" s="7">
        <v>45808</v>
      </c>
      <c r="BE10" s="7">
        <v>45838</v>
      </c>
      <c r="BF10" s="18"/>
      <c r="BG10" s="18"/>
      <c r="BH10" s="7" t="s">
        <v>13</v>
      </c>
      <c r="BI10" s="7" t="s">
        <v>14</v>
      </c>
      <c r="BJ10" s="2"/>
      <c r="BK10" s="2"/>
    </row>
    <row r="11" spans="1:63" ht="4.05" customHeight="1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x14ac:dyDescent="0.3">
      <c r="A12" s="1"/>
      <c r="B12" s="2"/>
      <c r="C12" s="8" t="s">
        <v>4</v>
      </c>
      <c r="D12" s="8"/>
      <c r="E12" s="8"/>
      <c r="F12" s="8"/>
      <c r="G12" s="8"/>
      <c r="H12" s="8"/>
      <c r="I12" s="8"/>
      <c r="J12" s="19">
        <v>416</v>
      </c>
      <c r="K12" s="19">
        <v>447</v>
      </c>
      <c r="L12" s="19">
        <v>520</v>
      </c>
      <c r="M12" s="19">
        <v>495</v>
      </c>
      <c r="N12" s="19">
        <v>502</v>
      </c>
      <c r="O12" s="19">
        <v>482</v>
      </c>
      <c r="P12" s="19">
        <v>472</v>
      </c>
      <c r="Q12" s="19">
        <v>486</v>
      </c>
      <c r="R12" s="19">
        <v>432</v>
      </c>
      <c r="S12" s="19">
        <v>480</v>
      </c>
      <c r="T12" s="19">
        <v>299</v>
      </c>
      <c r="U12" s="19">
        <v>24</v>
      </c>
      <c r="V12" s="19">
        <v>2</v>
      </c>
      <c r="W12" s="19">
        <v>2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2"/>
      <c r="AO12" s="2"/>
      <c r="AP12" s="20">
        <v>0</v>
      </c>
      <c r="AQ12" s="21">
        <v>0</v>
      </c>
      <c r="AR12" s="2"/>
      <c r="AS12" s="2"/>
      <c r="AT12" s="20">
        <v>0</v>
      </c>
      <c r="AU12" s="20">
        <v>0</v>
      </c>
      <c r="AV12" s="20">
        <v>0</v>
      </c>
      <c r="AW12" s="2"/>
      <c r="AX12" s="2"/>
      <c r="AY12" s="20">
        <v>0</v>
      </c>
      <c r="AZ12" s="22">
        <v>0</v>
      </c>
      <c r="BA12" s="2"/>
      <c r="BB12" s="2"/>
      <c r="BC12" s="20">
        <v>0</v>
      </c>
      <c r="BD12" s="20">
        <v>0</v>
      </c>
      <c r="BE12" s="20">
        <v>0</v>
      </c>
      <c r="BF12" s="2"/>
      <c r="BG12" s="2"/>
      <c r="BH12" s="20">
        <v>0</v>
      </c>
      <c r="BI12" s="23">
        <v>0</v>
      </c>
      <c r="BJ12" s="2"/>
      <c r="BK12" s="2"/>
    </row>
    <row r="13" spans="1:63" x14ac:dyDescent="0.3">
      <c r="A13" s="1"/>
      <c r="B13" s="2"/>
      <c r="C13" s="9" t="s">
        <v>5</v>
      </c>
      <c r="D13" s="9"/>
      <c r="E13" s="9"/>
      <c r="F13" s="9"/>
      <c r="G13" s="9"/>
      <c r="H13" s="9"/>
      <c r="I13" s="9"/>
      <c r="J13" s="24">
        <v>158</v>
      </c>
      <c r="K13" s="24">
        <v>156</v>
      </c>
      <c r="L13" s="24">
        <v>78</v>
      </c>
      <c r="M13" s="24">
        <v>118</v>
      </c>
      <c r="N13" s="24">
        <v>122</v>
      </c>
      <c r="O13" s="24">
        <v>106</v>
      </c>
      <c r="P13" s="24">
        <v>117</v>
      </c>
      <c r="Q13" s="24">
        <v>87</v>
      </c>
      <c r="R13" s="24">
        <v>193</v>
      </c>
      <c r="S13" s="24">
        <v>40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"/>
      <c r="AO13" s="2"/>
      <c r="AP13" s="25">
        <v>0</v>
      </c>
      <c r="AQ13" s="26">
        <v>0</v>
      </c>
      <c r="AR13" s="2"/>
      <c r="AS13" s="2"/>
      <c r="AT13" s="25">
        <v>0</v>
      </c>
      <c r="AU13" s="25">
        <v>0</v>
      </c>
      <c r="AV13" s="25">
        <v>0</v>
      </c>
      <c r="AW13" s="2"/>
      <c r="AX13" s="2"/>
      <c r="AY13" s="25">
        <v>0</v>
      </c>
      <c r="AZ13" s="26">
        <v>0</v>
      </c>
      <c r="BA13" s="2"/>
      <c r="BB13" s="2"/>
      <c r="BC13" s="25">
        <v>0</v>
      </c>
      <c r="BD13" s="25">
        <v>0</v>
      </c>
      <c r="BE13" s="25">
        <v>0</v>
      </c>
      <c r="BF13" s="2"/>
      <c r="BG13" s="2"/>
      <c r="BH13" s="25">
        <v>0</v>
      </c>
      <c r="BI13" s="26">
        <v>0</v>
      </c>
      <c r="BJ13" s="2"/>
      <c r="BK13" s="2"/>
    </row>
    <row r="14" spans="1:63" x14ac:dyDescent="0.3">
      <c r="A14" s="1"/>
      <c r="B14" s="2"/>
      <c r="C14" s="9" t="s">
        <v>6</v>
      </c>
      <c r="D14" s="9"/>
      <c r="E14" s="9"/>
      <c r="F14" s="9"/>
      <c r="G14" s="9"/>
      <c r="H14" s="9"/>
      <c r="I14" s="9"/>
      <c r="J14" s="24">
        <v>127</v>
      </c>
      <c r="K14" s="24">
        <v>83</v>
      </c>
      <c r="L14" s="24">
        <v>103</v>
      </c>
      <c r="M14" s="24">
        <v>111</v>
      </c>
      <c r="N14" s="24">
        <v>142</v>
      </c>
      <c r="O14" s="24">
        <v>116</v>
      </c>
      <c r="P14" s="24">
        <v>103</v>
      </c>
      <c r="Q14" s="24">
        <v>141</v>
      </c>
      <c r="R14" s="24">
        <v>145</v>
      </c>
      <c r="S14" s="24">
        <v>221</v>
      </c>
      <c r="T14" s="24">
        <v>248</v>
      </c>
      <c r="U14" s="24">
        <v>22</v>
      </c>
      <c r="V14" s="24">
        <v>0</v>
      </c>
      <c r="W14" s="24">
        <v>2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"/>
      <c r="AO14" s="2"/>
      <c r="AP14" s="25">
        <v>0</v>
      </c>
      <c r="AQ14" s="26">
        <v>0</v>
      </c>
      <c r="AR14" s="2"/>
      <c r="AS14" s="2"/>
      <c r="AT14" s="25">
        <v>0</v>
      </c>
      <c r="AU14" s="25">
        <v>0</v>
      </c>
      <c r="AV14" s="25">
        <v>0</v>
      </c>
      <c r="AW14" s="2"/>
      <c r="AX14" s="2"/>
      <c r="AY14" s="25">
        <v>0</v>
      </c>
      <c r="AZ14" s="26">
        <v>0</v>
      </c>
      <c r="BA14" s="2"/>
      <c r="BB14" s="2"/>
      <c r="BC14" s="25">
        <v>0</v>
      </c>
      <c r="BD14" s="25">
        <v>0</v>
      </c>
      <c r="BE14" s="25">
        <v>0</v>
      </c>
      <c r="BF14" s="2"/>
      <c r="BG14" s="2"/>
      <c r="BH14" s="25">
        <v>0</v>
      </c>
      <c r="BI14" s="26">
        <v>0</v>
      </c>
      <c r="BJ14" s="2"/>
      <c r="BK14" s="2"/>
    </row>
    <row r="15" spans="1:63" x14ac:dyDescent="0.3">
      <c r="A15" s="1"/>
      <c r="B15" s="2"/>
      <c r="C15" s="9" t="s">
        <v>7</v>
      </c>
      <c r="D15" s="9"/>
      <c r="E15" s="9"/>
      <c r="F15" s="9"/>
      <c r="G15" s="9"/>
      <c r="H15" s="9"/>
      <c r="I15" s="9"/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"/>
      <c r="AO15" s="2"/>
      <c r="AP15" s="25">
        <v>0</v>
      </c>
      <c r="AQ15" s="26">
        <v>0</v>
      </c>
      <c r="AR15" s="2"/>
      <c r="AS15" s="2"/>
      <c r="AT15" s="25">
        <v>0</v>
      </c>
      <c r="AU15" s="25">
        <v>0</v>
      </c>
      <c r="AV15" s="25">
        <v>0</v>
      </c>
      <c r="AW15" s="2"/>
      <c r="AX15" s="2"/>
      <c r="AY15" s="25">
        <v>0</v>
      </c>
      <c r="AZ15" s="26">
        <v>0</v>
      </c>
      <c r="BA15" s="2"/>
      <c r="BB15" s="2"/>
      <c r="BC15" s="25">
        <v>0</v>
      </c>
      <c r="BD15" s="25">
        <v>0</v>
      </c>
      <c r="BE15" s="25">
        <v>0</v>
      </c>
      <c r="BF15" s="2"/>
      <c r="BG15" s="2"/>
      <c r="BH15" s="25">
        <v>0</v>
      </c>
      <c r="BI15" s="26">
        <v>0</v>
      </c>
      <c r="BJ15" s="2"/>
      <c r="BK15" s="2"/>
    </row>
    <row r="16" spans="1:63" x14ac:dyDescent="0.3">
      <c r="A16" s="1"/>
      <c r="B16" s="2"/>
      <c r="C16" s="9" t="s">
        <v>8</v>
      </c>
      <c r="D16" s="9"/>
      <c r="E16" s="9"/>
      <c r="F16" s="9"/>
      <c r="G16" s="9"/>
      <c r="H16" s="9"/>
      <c r="I16" s="9"/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27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"/>
      <c r="AO16" s="2"/>
      <c r="AP16" s="25">
        <v>0</v>
      </c>
      <c r="AQ16" s="26">
        <v>0</v>
      </c>
      <c r="AR16" s="2"/>
      <c r="AS16" s="2"/>
      <c r="AT16" s="25">
        <v>0</v>
      </c>
      <c r="AU16" s="25">
        <v>0</v>
      </c>
      <c r="AV16" s="25">
        <v>0</v>
      </c>
      <c r="AW16" s="2"/>
      <c r="AX16" s="2"/>
      <c r="AY16" s="25">
        <v>0</v>
      </c>
      <c r="AZ16" s="26">
        <v>0</v>
      </c>
      <c r="BA16" s="2"/>
      <c r="BB16" s="2"/>
      <c r="BC16" s="25">
        <v>0</v>
      </c>
      <c r="BD16" s="25">
        <v>0</v>
      </c>
      <c r="BE16" s="25">
        <v>0</v>
      </c>
      <c r="BF16" s="2"/>
      <c r="BG16" s="2"/>
      <c r="BH16" s="25">
        <v>0</v>
      </c>
      <c r="BI16" s="26">
        <v>0</v>
      </c>
      <c r="BJ16" s="2"/>
      <c r="BK16" s="2"/>
    </row>
    <row r="17" spans="1:63" x14ac:dyDescent="0.3">
      <c r="A17" s="1"/>
      <c r="B17" s="2"/>
      <c r="C17" s="8" t="s">
        <v>9</v>
      </c>
      <c r="D17" s="8"/>
      <c r="E17" s="8"/>
      <c r="F17" s="8"/>
      <c r="G17" s="8"/>
      <c r="H17" s="8"/>
      <c r="I17" s="8"/>
      <c r="J17" s="19">
        <v>447</v>
      </c>
      <c r="K17" s="19">
        <v>520</v>
      </c>
      <c r="L17" s="19">
        <v>495</v>
      </c>
      <c r="M17" s="19">
        <v>502</v>
      </c>
      <c r="N17" s="19">
        <v>482</v>
      </c>
      <c r="O17" s="19">
        <v>472</v>
      </c>
      <c r="P17" s="19">
        <v>486</v>
      </c>
      <c r="Q17" s="19">
        <v>432</v>
      </c>
      <c r="R17" s="19">
        <v>480</v>
      </c>
      <c r="S17" s="19">
        <v>299</v>
      </c>
      <c r="T17" s="19">
        <v>24</v>
      </c>
      <c r="U17" s="19">
        <v>2</v>
      </c>
      <c r="V17" s="19">
        <v>2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2"/>
      <c r="AO17" s="2"/>
      <c r="AP17" s="20">
        <v>0</v>
      </c>
      <c r="AQ17" s="23">
        <v>0</v>
      </c>
      <c r="AR17" s="2"/>
      <c r="AS17" s="2"/>
      <c r="AT17" s="20">
        <v>0</v>
      </c>
      <c r="AU17" s="20">
        <v>0</v>
      </c>
      <c r="AV17" s="20">
        <v>0</v>
      </c>
      <c r="AW17" s="2"/>
      <c r="AX17" s="2"/>
      <c r="AY17" s="20">
        <v>0</v>
      </c>
      <c r="AZ17" s="23">
        <v>0</v>
      </c>
      <c r="BA17" s="2"/>
      <c r="BB17" s="2"/>
      <c r="BC17" s="20">
        <v>0</v>
      </c>
      <c r="BD17" s="20">
        <v>0</v>
      </c>
      <c r="BE17" s="20">
        <v>0</v>
      </c>
      <c r="BF17" s="2"/>
      <c r="BG17" s="2"/>
      <c r="BH17" s="20">
        <v>0</v>
      </c>
      <c r="BI17" s="23">
        <v>0</v>
      </c>
      <c r="BJ17" s="2"/>
      <c r="BK17" s="2"/>
    </row>
    <row r="18" spans="1:63" ht="4.05" customHeight="1" x14ac:dyDescent="0.3">
      <c r="A18" s="1"/>
      <c r="B18" s="2"/>
      <c r="C18" s="2"/>
      <c r="D18" s="2"/>
      <c r="E18" s="2"/>
      <c r="F18" s="2"/>
      <c r="G18" s="2"/>
      <c r="H18" s="2"/>
      <c r="I18" s="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"/>
      <c r="AO18" s="2"/>
      <c r="AP18" s="25"/>
      <c r="AQ18" s="26"/>
      <c r="AR18" s="2"/>
      <c r="AS18" s="2"/>
      <c r="AT18" s="25"/>
      <c r="AU18" s="25"/>
      <c r="AV18" s="25"/>
      <c r="AW18" s="2"/>
      <c r="AX18" s="2"/>
      <c r="AY18" s="25"/>
      <c r="AZ18" s="26"/>
      <c r="BA18" s="2"/>
      <c r="BB18" s="2"/>
      <c r="BC18" s="25"/>
      <c r="BD18" s="25"/>
      <c r="BE18" s="25"/>
      <c r="BF18" s="2"/>
      <c r="BG18" s="2"/>
      <c r="BH18" s="25"/>
      <c r="BI18" s="26"/>
      <c r="BJ18" s="2"/>
      <c r="BK18" s="2"/>
    </row>
    <row r="19" spans="1:63" x14ac:dyDescent="0.3">
      <c r="A19" s="1"/>
      <c r="B19" s="2"/>
      <c r="C19" s="28" t="s">
        <v>5</v>
      </c>
      <c r="D19" s="29"/>
      <c r="E19" s="29"/>
      <c r="F19" s="29"/>
      <c r="G19" s="29"/>
      <c r="H19" s="29"/>
      <c r="I19" s="29"/>
      <c r="J19" s="31">
        <v>158</v>
      </c>
      <c r="K19" s="31">
        <v>156</v>
      </c>
      <c r="L19" s="31">
        <v>78</v>
      </c>
      <c r="M19" s="31">
        <v>118</v>
      </c>
      <c r="N19" s="31">
        <v>122</v>
      </c>
      <c r="O19" s="31">
        <v>106</v>
      </c>
      <c r="P19" s="31">
        <v>117</v>
      </c>
      <c r="Q19" s="31">
        <v>87</v>
      </c>
      <c r="R19" s="31">
        <v>193</v>
      </c>
      <c r="S19" s="31">
        <v>40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2"/>
      <c r="AO19" s="2"/>
      <c r="AP19" s="32">
        <v>0</v>
      </c>
      <c r="AQ19" s="33">
        <v>0</v>
      </c>
      <c r="AR19" s="2"/>
      <c r="AS19" s="2"/>
      <c r="AT19" s="34">
        <v>0</v>
      </c>
      <c r="AU19" s="35">
        <v>0</v>
      </c>
      <c r="AV19" s="36">
        <v>0</v>
      </c>
      <c r="AW19" s="2"/>
      <c r="AX19" s="2"/>
      <c r="AY19" s="32">
        <v>0</v>
      </c>
      <c r="AZ19" s="33">
        <v>0</v>
      </c>
      <c r="BA19" s="2"/>
      <c r="BB19" s="2"/>
      <c r="BC19" s="32">
        <v>0</v>
      </c>
      <c r="BD19" s="37">
        <v>0</v>
      </c>
      <c r="BE19" s="38">
        <v>0</v>
      </c>
      <c r="BF19" s="2"/>
      <c r="BG19" s="2"/>
      <c r="BH19" s="32">
        <v>0</v>
      </c>
      <c r="BI19" s="33">
        <v>0</v>
      </c>
      <c r="BJ19" s="2"/>
      <c r="BK19" s="2"/>
    </row>
    <row r="20" spans="1:63" ht="4.05" customHeight="1" x14ac:dyDescent="0.3">
      <c r="A20" s="1"/>
      <c r="B20" s="2"/>
      <c r="C20" s="30"/>
      <c r="D20" s="30"/>
      <c r="E20" s="30"/>
      <c r="F20" s="30"/>
      <c r="G20" s="30"/>
      <c r="H20" s="30"/>
      <c r="I20" s="30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2"/>
      <c r="AO20" s="2"/>
      <c r="AP20" s="40"/>
      <c r="AQ20" s="41"/>
      <c r="AR20" s="2"/>
      <c r="AS20" s="2"/>
      <c r="AT20" s="30"/>
      <c r="AU20" s="30"/>
      <c r="AV20" s="30"/>
      <c r="AW20" s="2"/>
      <c r="AX20" s="2"/>
      <c r="AY20" s="42"/>
      <c r="AZ20" s="41"/>
      <c r="BA20" s="2"/>
      <c r="BB20" s="2"/>
      <c r="BC20" s="42"/>
      <c r="BD20" s="42"/>
      <c r="BE20" s="42"/>
      <c r="BF20" s="2"/>
      <c r="BG20" s="2"/>
      <c r="BH20" s="42"/>
      <c r="BI20" s="41"/>
      <c r="BJ20" s="2"/>
      <c r="BK20" s="2"/>
    </row>
    <row r="21" spans="1:63" x14ac:dyDescent="0.3">
      <c r="A21" s="1"/>
      <c r="B21" s="2"/>
      <c r="C21" s="28" t="s">
        <v>15</v>
      </c>
      <c r="D21" s="29"/>
      <c r="E21" s="29"/>
      <c r="F21" s="29"/>
      <c r="G21" s="29"/>
      <c r="H21" s="29"/>
      <c r="I21" s="29"/>
      <c r="J21" s="31">
        <v>127</v>
      </c>
      <c r="K21" s="31">
        <v>83</v>
      </c>
      <c r="L21" s="31">
        <v>103</v>
      </c>
      <c r="M21" s="31">
        <v>111</v>
      </c>
      <c r="N21" s="31">
        <v>142</v>
      </c>
      <c r="O21" s="31">
        <v>116</v>
      </c>
      <c r="P21" s="31">
        <v>103</v>
      </c>
      <c r="Q21" s="31">
        <v>141</v>
      </c>
      <c r="R21" s="31">
        <v>145</v>
      </c>
      <c r="S21" s="31">
        <v>221</v>
      </c>
      <c r="T21" s="31">
        <v>248</v>
      </c>
      <c r="U21" s="31">
        <v>22</v>
      </c>
      <c r="V21" s="31">
        <v>0</v>
      </c>
      <c r="W21" s="31">
        <v>2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2"/>
      <c r="AO21" s="2"/>
      <c r="AP21" s="32">
        <v>0</v>
      </c>
      <c r="AQ21" s="33">
        <v>0</v>
      </c>
      <c r="AR21" s="2"/>
      <c r="AS21" s="2"/>
      <c r="AT21" s="34">
        <v>0</v>
      </c>
      <c r="AU21" s="35">
        <v>0</v>
      </c>
      <c r="AV21" s="36">
        <v>0</v>
      </c>
      <c r="AW21" s="2"/>
      <c r="AX21" s="2"/>
      <c r="AY21" s="32">
        <v>0</v>
      </c>
      <c r="AZ21" s="33">
        <v>0</v>
      </c>
      <c r="BA21" s="2"/>
      <c r="BB21" s="2"/>
      <c r="BC21" s="32">
        <v>0</v>
      </c>
      <c r="BD21" s="37">
        <v>0</v>
      </c>
      <c r="BE21" s="38">
        <v>0</v>
      </c>
      <c r="BF21" s="2"/>
      <c r="BG21" s="2"/>
      <c r="BH21" s="32">
        <v>0</v>
      </c>
      <c r="BI21" s="33">
        <v>0</v>
      </c>
      <c r="BJ21" s="2"/>
      <c r="BK21" s="2"/>
    </row>
    <row r="22" spans="1:63" ht="4.05" customHeight="1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40"/>
      <c r="AQ22" s="41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42"/>
      <c r="BD22" s="42"/>
      <c r="BE22" s="42"/>
      <c r="BF22" s="2"/>
      <c r="BG22" s="2"/>
      <c r="BH22" s="2"/>
      <c r="BI22" s="2"/>
      <c r="BJ22" s="2"/>
      <c r="BK22" s="2"/>
    </row>
    <row r="23" spans="1:63" x14ac:dyDescent="0.3">
      <c r="A23" s="1"/>
      <c r="B23" s="2"/>
      <c r="C23" s="43" t="s">
        <v>16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2"/>
      <c r="AO23" s="2"/>
      <c r="AP23" s="44"/>
      <c r="AQ23" s="45"/>
      <c r="AR23" s="2"/>
      <c r="AS23" s="2"/>
      <c r="AT23" s="43"/>
      <c r="AU23" s="43"/>
      <c r="AV23" s="43"/>
      <c r="AW23" s="2"/>
      <c r="AX23" s="2"/>
      <c r="AY23" s="43"/>
      <c r="AZ23" s="43"/>
      <c r="BA23" s="2"/>
      <c r="BB23" s="2"/>
      <c r="BC23" s="43"/>
      <c r="BD23" s="43"/>
      <c r="BE23" s="43"/>
      <c r="BF23" s="2"/>
      <c r="BG23" s="2"/>
      <c r="BH23" s="43"/>
      <c r="BI23" s="43"/>
      <c r="BJ23" s="2"/>
      <c r="BK23" s="2"/>
    </row>
    <row r="24" spans="1:63" ht="4.05" customHeight="1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40"/>
      <c r="AQ24" s="41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x14ac:dyDescent="0.3">
      <c r="A25" s="1"/>
      <c r="B25" s="2"/>
      <c r="C25" s="2" t="s">
        <v>17</v>
      </c>
      <c r="D25" s="2" t="s">
        <v>18</v>
      </c>
      <c r="E25" s="2"/>
      <c r="F25" s="2"/>
      <c r="G25" s="2"/>
      <c r="H25" s="2"/>
      <c r="I25" s="2"/>
      <c r="J25" s="10">
        <v>1.4908566126230063</v>
      </c>
      <c r="K25" s="10">
        <v>1.1222170601901684</v>
      </c>
      <c r="L25" s="10">
        <v>1.3909470106832844</v>
      </c>
      <c r="M25" s="10">
        <v>1.7577784080471273</v>
      </c>
      <c r="N25" s="10">
        <v>2.2287527693471443</v>
      </c>
      <c r="O25" s="10">
        <v>1.7890959168606604</v>
      </c>
      <c r="P25" s="10">
        <v>1.6007108115956046</v>
      </c>
      <c r="Q25" s="10">
        <v>2.1258345658978062</v>
      </c>
      <c r="R25" s="10">
        <v>2.3516927818116025</v>
      </c>
      <c r="S25" s="10">
        <v>2.9195333000000003</v>
      </c>
      <c r="T25" s="10">
        <v>3.1741500300000003</v>
      </c>
      <c r="U25" s="10">
        <v>0.55934154999999997</v>
      </c>
      <c r="V25" s="10">
        <v>-2.21065305272402E-4</v>
      </c>
      <c r="W25" s="10">
        <v>1.5654629999999999E-2</v>
      </c>
      <c r="X25" s="10">
        <v>-2.849831078188402E-5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2"/>
      <c r="AO25" s="2"/>
      <c r="AP25" s="46">
        <v>0</v>
      </c>
      <c r="AQ25" s="47">
        <v>0</v>
      </c>
      <c r="AR25" s="2"/>
      <c r="AS25" s="2"/>
      <c r="AT25" s="48">
        <v>0</v>
      </c>
      <c r="AU25" s="48">
        <v>0</v>
      </c>
      <c r="AV25" s="48">
        <v>0</v>
      </c>
      <c r="AW25" s="2"/>
      <c r="AX25" s="2"/>
      <c r="AY25" s="49">
        <v>0</v>
      </c>
      <c r="AZ25" s="50">
        <v>0</v>
      </c>
      <c r="BA25" s="2"/>
      <c r="BB25" s="2"/>
      <c r="BC25" s="51">
        <v>0</v>
      </c>
      <c r="BD25" s="51">
        <v>0</v>
      </c>
      <c r="BE25" s="51">
        <v>0</v>
      </c>
      <c r="BF25" s="2"/>
      <c r="BG25" s="2"/>
      <c r="BH25" s="52">
        <v>0</v>
      </c>
      <c r="BI25" s="53">
        <v>0</v>
      </c>
      <c r="BJ25" s="2"/>
      <c r="BK25" s="2"/>
    </row>
    <row r="26" spans="1:63" x14ac:dyDescent="0.3">
      <c r="A26" s="1"/>
      <c r="B26" s="2"/>
      <c r="C26" s="2" t="s">
        <v>17</v>
      </c>
      <c r="D26" s="2" t="s">
        <v>19</v>
      </c>
      <c r="E26" s="2"/>
      <c r="F26" s="2"/>
      <c r="G26" s="2"/>
      <c r="H26" s="2"/>
      <c r="I26" s="2"/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2"/>
      <c r="AO26" s="2"/>
      <c r="AP26" s="54">
        <v>0</v>
      </c>
      <c r="AQ26" s="55">
        <v>0</v>
      </c>
      <c r="AR26" s="2"/>
      <c r="AS26" s="2"/>
      <c r="AT26" s="55">
        <v>0</v>
      </c>
      <c r="AU26" s="55">
        <v>0</v>
      </c>
      <c r="AV26" s="55">
        <v>0</v>
      </c>
      <c r="AW26" s="2"/>
      <c r="AX26" s="2"/>
      <c r="AY26" s="56">
        <v>0</v>
      </c>
      <c r="AZ26" s="57">
        <v>0</v>
      </c>
      <c r="BA26" s="2"/>
      <c r="BB26" s="2"/>
      <c r="BC26" s="27">
        <v>0</v>
      </c>
      <c r="BD26" s="27">
        <v>0</v>
      </c>
      <c r="BE26" s="27">
        <v>0</v>
      </c>
      <c r="BF26" s="2"/>
      <c r="BG26" s="2"/>
      <c r="BH26" s="58">
        <v>0</v>
      </c>
      <c r="BI26" s="59">
        <v>0</v>
      </c>
      <c r="BJ26" s="2"/>
      <c r="BK26" s="2"/>
    </row>
    <row r="27" spans="1:63" x14ac:dyDescent="0.3">
      <c r="A27" s="1"/>
      <c r="B27" s="2"/>
      <c r="C27" s="2" t="s">
        <v>17</v>
      </c>
      <c r="D27" s="2" t="s">
        <v>20</v>
      </c>
      <c r="E27" s="2"/>
      <c r="F27" s="2"/>
      <c r="G27" s="2"/>
      <c r="H27" s="2"/>
      <c r="I27" s="60"/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2"/>
      <c r="AO27" s="2"/>
      <c r="AP27" s="54">
        <v>0</v>
      </c>
      <c r="AQ27" s="55">
        <v>0</v>
      </c>
      <c r="AR27" s="2"/>
      <c r="AS27" s="2"/>
      <c r="AT27" s="55">
        <v>0</v>
      </c>
      <c r="AU27" s="55">
        <v>0</v>
      </c>
      <c r="AV27" s="55">
        <v>0</v>
      </c>
      <c r="AW27" s="2"/>
      <c r="AX27" s="2"/>
      <c r="AY27" s="56">
        <v>0</v>
      </c>
      <c r="AZ27" s="57">
        <v>0</v>
      </c>
      <c r="BA27" s="2"/>
      <c r="BB27" s="2"/>
      <c r="BC27" s="27">
        <v>0</v>
      </c>
      <c r="BD27" s="27">
        <v>0</v>
      </c>
      <c r="BE27" s="27">
        <v>0</v>
      </c>
      <c r="BF27" s="2"/>
      <c r="BG27" s="2"/>
      <c r="BH27" s="58">
        <v>0</v>
      </c>
      <c r="BI27" s="59">
        <v>0</v>
      </c>
      <c r="BJ27" s="2"/>
      <c r="BK27" s="2"/>
    </row>
    <row r="28" spans="1:63" x14ac:dyDescent="0.3">
      <c r="A28" s="1"/>
      <c r="B28" s="2"/>
      <c r="C28" s="2" t="s">
        <v>17</v>
      </c>
      <c r="D28" s="2" t="s">
        <v>21</v>
      </c>
      <c r="E28" s="2"/>
      <c r="F28" s="2"/>
      <c r="G28" s="2"/>
      <c r="H28" s="2"/>
      <c r="I28" s="60"/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2"/>
      <c r="AO28" s="2"/>
      <c r="AP28" s="54">
        <v>0</v>
      </c>
      <c r="AQ28" s="55">
        <v>0</v>
      </c>
      <c r="AR28" s="2"/>
      <c r="AS28" s="2"/>
      <c r="AT28" s="55">
        <v>0</v>
      </c>
      <c r="AU28" s="55">
        <v>0</v>
      </c>
      <c r="AV28" s="55">
        <v>0</v>
      </c>
      <c r="AW28" s="2"/>
      <c r="AX28" s="2"/>
      <c r="AY28" s="56">
        <v>0</v>
      </c>
      <c r="AZ28" s="57">
        <v>0</v>
      </c>
      <c r="BA28" s="2"/>
      <c r="BB28" s="2"/>
      <c r="BC28" s="27">
        <v>0</v>
      </c>
      <c r="BD28" s="27">
        <v>0</v>
      </c>
      <c r="BE28" s="27">
        <v>0</v>
      </c>
      <c r="BF28" s="2"/>
      <c r="BG28" s="2"/>
      <c r="BH28" s="58">
        <v>0</v>
      </c>
      <c r="BI28" s="59">
        <v>0</v>
      </c>
      <c r="BJ28" s="2"/>
      <c r="BK28" s="2"/>
    </row>
    <row r="29" spans="1:63" x14ac:dyDescent="0.3">
      <c r="A29" s="1"/>
      <c r="B29" s="2"/>
      <c r="C29" s="61" t="s">
        <v>22</v>
      </c>
      <c r="D29" s="61" t="s">
        <v>23</v>
      </c>
      <c r="E29" s="61"/>
      <c r="F29" s="61"/>
      <c r="G29" s="61"/>
      <c r="H29" s="61"/>
      <c r="I29" s="61"/>
      <c r="J29" s="64">
        <v>1.4908566126230063</v>
      </c>
      <c r="K29" s="64">
        <v>1.1222170601901684</v>
      </c>
      <c r="L29" s="64">
        <v>1.3909470106832844</v>
      </c>
      <c r="M29" s="64">
        <v>1.7577784080471273</v>
      </c>
      <c r="N29" s="64">
        <v>2.2287527693471443</v>
      </c>
      <c r="O29" s="64">
        <v>1.7890959168606604</v>
      </c>
      <c r="P29" s="64">
        <v>1.6007108115956046</v>
      </c>
      <c r="Q29" s="64">
        <v>2.1258345658978062</v>
      </c>
      <c r="R29" s="64">
        <v>2.3516927818116025</v>
      </c>
      <c r="S29" s="64">
        <v>2.9195333000000003</v>
      </c>
      <c r="T29" s="64">
        <v>3.1741500300000003</v>
      </c>
      <c r="U29" s="64">
        <v>0.55934154999999997</v>
      </c>
      <c r="V29" s="64">
        <v>-2.21065305272402E-4</v>
      </c>
      <c r="W29" s="64">
        <v>1.5654629999999999E-2</v>
      </c>
      <c r="X29" s="64">
        <v>-2.849831078188402E-5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2"/>
      <c r="AO29" s="2"/>
      <c r="AP29" s="65">
        <v>0</v>
      </c>
      <c r="AQ29" s="66">
        <v>0</v>
      </c>
      <c r="AR29" s="2"/>
      <c r="AS29" s="2"/>
      <c r="AT29" s="66">
        <v>0</v>
      </c>
      <c r="AU29" s="66">
        <v>0</v>
      </c>
      <c r="AV29" s="66">
        <v>0</v>
      </c>
      <c r="AW29" s="2"/>
      <c r="AX29" s="2"/>
      <c r="AY29" s="67">
        <v>0</v>
      </c>
      <c r="AZ29" s="68">
        <v>0</v>
      </c>
      <c r="BA29" s="2"/>
      <c r="BB29" s="2"/>
      <c r="BC29" s="69">
        <v>0</v>
      </c>
      <c r="BD29" s="69">
        <v>0</v>
      </c>
      <c r="BE29" s="69">
        <v>0</v>
      </c>
      <c r="BF29" s="2"/>
      <c r="BG29" s="2"/>
      <c r="BH29" s="70">
        <v>0</v>
      </c>
      <c r="BI29" s="71">
        <v>0</v>
      </c>
      <c r="BJ29" s="2"/>
      <c r="BK29" s="2"/>
    </row>
    <row r="30" spans="1:63" x14ac:dyDescent="0.3">
      <c r="A30" s="1"/>
      <c r="B30" s="2"/>
      <c r="C30" s="62" t="s">
        <v>17</v>
      </c>
      <c r="D30" s="62" t="s">
        <v>24</v>
      </c>
      <c r="E30" s="62"/>
      <c r="F30" s="62"/>
      <c r="G30" s="62"/>
      <c r="H30" s="63"/>
      <c r="I30" s="63"/>
      <c r="J30" s="72">
        <v>2.902246252120801E-2</v>
      </c>
      <c r="K30" s="72">
        <v>2.7870204115666725E-2</v>
      </c>
      <c r="L30" s="72">
        <v>2.6946373895848693E-2</v>
      </c>
      <c r="M30" s="72">
        <v>3.2537517625501271E-2</v>
      </c>
      <c r="N30" s="72">
        <v>3.6036785758443719E-2</v>
      </c>
      <c r="O30" s="72">
        <v>3.9538714441338191E-2</v>
      </c>
      <c r="P30" s="72">
        <v>2.8742284471224126E-2</v>
      </c>
      <c r="Q30" s="72">
        <v>3.7920849841401427E-2</v>
      </c>
      <c r="R30" s="72">
        <v>4.8659575080968583E-2</v>
      </c>
      <c r="S30" s="72">
        <v>5.4423880000000008E-2</v>
      </c>
      <c r="T30" s="72">
        <v>3.5089179999999998E-2</v>
      </c>
      <c r="U30" s="72">
        <v>-5.2720599999999986E-3</v>
      </c>
      <c r="V30" s="72">
        <v>0</v>
      </c>
      <c r="W30" s="72">
        <v>0</v>
      </c>
      <c r="X30" s="72">
        <v>0</v>
      </c>
      <c r="Y30" s="72">
        <v>0</v>
      </c>
      <c r="Z30" s="72">
        <v>0</v>
      </c>
      <c r="AA30" s="72">
        <v>0</v>
      </c>
      <c r="AB30" s="72">
        <v>0</v>
      </c>
      <c r="AC30" s="72">
        <v>0</v>
      </c>
      <c r="AD30" s="72">
        <v>0</v>
      </c>
      <c r="AE30" s="72">
        <v>0</v>
      </c>
      <c r="AF30" s="72">
        <v>0</v>
      </c>
      <c r="AG30" s="72">
        <v>0</v>
      </c>
      <c r="AH30" s="72">
        <v>0</v>
      </c>
      <c r="AI30" s="72">
        <v>0</v>
      </c>
      <c r="AJ30" s="72">
        <v>0</v>
      </c>
      <c r="AK30" s="72">
        <v>4.1972321849999998E-8</v>
      </c>
      <c r="AL30" s="72">
        <v>1.0239299638989E-3</v>
      </c>
      <c r="AM30" s="72">
        <v>0</v>
      </c>
      <c r="AN30" s="2"/>
      <c r="AO30" s="2"/>
      <c r="AP30" s="73">
        <v>-1.0239299638989E-3</v>
      </c>
      <c r="AQ30" s="74">
        <v>-1</v>
      </c>
      <c r="AR30" s="2"/>
      <c r="AS30" s="2"/>
      <c r="AT30" s="74">
        <v>1</v>
      </c>
      <c r="AU30" s="74">
        <v>1</v>
      </c>
      <c r="AV30" s="74">
        <v>0</v>
      </c>
      <c r="AW30" s="2"/>
      <c r="AX30" s="2"/>
      <c r="AY30" s="75">
        <v>-1</v>
      </c>
      <c r="AZ30" s="76">
        <v>-1</v>
      </c>
      <c r="BA30" s="2"/>
      <c r="BB30" s="2"/>
      <c r="BC30" s="77">
        <v>0</v>
      </c>
      <c r="BD30" s="77">
        <v>0</v>
      </c>
      <c r="BE30" s="77">
        <v>0</v>
      </c>
      <c r="BF30" s="2"/>
      <c r="BG30" s="2"/>
      <c r="BH30" s="78">
        <v>0</v>
      </c>
      <c r="BI30" s="79">
        <v>0</v>
      </c>
      <c r="BJ30" s="2"/>
      <c r="BK30" s="2"/>
    </row>
    <row r="31" spans="1:63" x14ac:dyDescent="0.3">
      <c r="A31" s="1"/>
      <c r="B31" s="2"/>
      <c r="C31" s="1"/>
      <c r="D31" s="1"/>
      <c r="E31" s="1" t="s">
        <v>25</v>
      </c>
      <c r="F31" s="1"/>
      <c r="G31" s="1"/>
      <c r="H31" s="1"/>
      <c r="I31" s="1"/>
      <c r="J31" s="10">
        <v>2.5815473574821855E-2</v>
      </c>
      <c r="K31" s="10">
        <v>2.467489191169888E-2</v>
      </c>
      <c r="L31" s="10">
        <v>2.3292226745778383E-2</v>
      </c>
      <c r="M31" s="10">
        <v>2.8283891006759834E-2</v>
      </c>
      <c r="N31" s="10">
        <v>3.0006447165579295E-2</v>
      </c>
      <c r="O31" s="10">
        <v>3.5636940301652417E-2</v>
      </c>
      <c r="P31" s="10">
        <v>2.1274707849086867E-2</v>
      </c>
      <c r="Q31" s="10">
        <v>3.0939212401558731E-2</v>
      </c>
      <c r="R31" s="10">
        <v>4.2033800065508171E-2</v>
      </c>
      <c r="S31" s="10">
        <v>4.3093480000000003E-2</v>
      </c>
      <c r="T31" s="10">
        <v>2.3061520000000002E-2</v>
      </c>
      <c r="U31" s="10">
        <v>-1.0680219999999999E-2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2"/>
      <c r="AO31" s="2"/>
      <c r="AP31" s="54">
        <v>0</v>
      </c>
      <c r="AQ31" s="55">
        <v>0</v>
      </c>
      <c r="AR31" s="2"/>
      <c r="AS31" s="2"/>
      <c r="AT31" s="55">
        <v>0</v>
      </c>
      <c r="AU31" s="55">
        <v>0</v>
      </c>
      <c r="AV31" s="55">
        <v>0</v>
      </c>
      <c r="AW31" s="2"/>
      <c r="AX31" s="2"/>
      <c r="AY31" s="56">
        <v>0</v>
      </c>
      <c r="AZ31" s="57">
        <v>0</v>
      </c>
      <c r="BA31" s="2"/>
      <c r="BB31" s="2"/>
      <c r="BC31" s="27">
        <v>0</v>
      </c>
      <c r="BD31" s="27">
        <v>0</v>
      </c>
      <c r="BE31" s="27">
        <v>0</v>
      </c>
      <c r="BF31" s="2"/>
      <c r="BG31" s="2"/>
      <c r="BH31" s="58">
        <v>0</v>
      </c>
      <c r="BI31" s="59">
        <v>0</v>
      </c>
      <c r="BJ31" s="2"/>
      <c r="BK31" s="2"/>
    </row>
    <row r="32" spans="1:63" x14ac:dyDescent="0.3">
      <c r="A32" s="1"/>
      <c r="B32" s="2"/>
      <c r="C32" s="1"/>
      <c r="D32" s="1"/>
      <c r="E32" s="1" t="s">
        <v>26</v>
      </c>
      <c r="F32" s="1"/>
      <c r="G32" s="1"/>
      <c r="H32" s="1"/>
      <c r="I32" s="1"/>
      <c r="J32" s="10">
        <v>1.5975753478113335E-3</v>
      </c>
      <c r="K32" s="10">
        <v>1.7112389680852616E-3</v>
      </c>
      <c r="L32" s="10">
        <v>1.9994606000238433E-3</v>
      </c>
      <c r="M32" s="10">
        <v>2.3121507621035771E-3</v>
      </c>
      <c r="N32" s="10">
        <v>3.5320064796051428E-3</v>
      </c>
      <c r="O32" s="10">
        <v>2.8477856443988341E-4</v>
      </c>
      <c r="P32" s="10">
        <v>2.4313773210201299E-3</v>
      </c>
      <c r="Q32" s="10">
        <v>3.0685477193775797E-3</v>
      </c>
      <c r="R32" s="10">
        <v>2.3385441212834079E-3</v>
      </c>
      <c r="S32" s="10">
        <v>2.9114099999999997E-3</v>
      </c>
      <c r="T32" s="10">
        <v>2.2596700000000001E-3</v>
      </c>
      <c r="U32" s="10">
        <v>-8.3135000000000001E-4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2"/>
      <c r="AO32" s="2"/>
      <c r="AP32" s="54">
        <v>0</v>
      </c>
      <c r="AQ32" s="55">
        <v>0</v>
      </c>
      <c r="AR32" s="2"/>
      <c r="AS32" s="2"/>
      <c r="AT32" s="55">
        <v>0</v>
      </c>
      <c r="AU32" s="55">
        <v>0</v>
      </c>
      <c r="AV32" s="55">
        <v>0</v>
      </c>
      <c r="AW32" s="2"/>
      <c r="AX32" s="2"/>
      <c r="AY32" s="56">
        <v>0</v>
      </c>
      <c r="AZ32" s="57">
        <v>0</v>
      </c>
      <c r="BA32" s="2"/>
      <c r="BB32" s="2"/>
      <c r="BC32" s="27">
        <v>0</v>
      </c>
      <c r="BD32" s="27">
        <v>0</v>
      </c>
      <c r="BE32" s="27">
        <v>0</v>
      </c>
      <c r="BF32" s="2"/>
      <c r="BG32" s="2"/>
      <c r="BH32" s="58">
        <v>0</v>
      </c>
      <c r="BI32" s="59">
        <v>0</v>
      </c>
      <c r="BJ32" s="2"/>
      <c r="BK32" s="2"/>
    </row>
    <row r="33" spans="1:63" x14ac:dyDescent="0.3">
      <c r="A33" s="1"/>
      <c r="B33" s="2"/>
      <c r="C33" s="1"/>
      <c r="D33" s="1"/>
      <c r="E33" s="1" t="s">
        <v>27</v>
      </c>
      <c r="F33" s="2"/>
      <c r="G33" s="1"/>
      <c r="H33" s="60"/>
      <c r="I33" s="60"/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2"/>
      <c r="AO33" s="2"/>
      <c r="AP33" s="54">
        <v>0</v>
      </c>
      <c r="AQ33" s="55">
        <v>0</v>
      </c>
      <c r="AR33" s="2"/>
      <c r="AS33" s="2"/>
      <c r="AT33" s="55">
        <v>0</v>
      </c>
      <c r="AU33" s="55">
        <v>0</v>
      </c>
      <c r="AV33" s="55">
        <v>0</v>
      </c>
      <c r="AW33" s="2"/>
      <c r="AX33" s="2"/>
      <c r="AY33" s="56">
        <v>0</v>
      </c>
      <c r="AZ33" s="57">
        <v>0</v>
      </c>
      <c r="BA33" s="2"/>
      <c r="BB33" s="2"/>
      <c r="BC33" s="27">
        <v>0</v>
      </c>
      <c r="BD33" s="27">
        <v>0</v>
      </c>
      <c r="BE33" s="27">
        <v>0</v>
      </c>
      <c r="BF33" s="2"/>
      <c r="BG33" s="2"/>
      <c r="BH33" s="58">
        <v>0</v>
      </c>
      <c r="BI33" s="59">
        <v>0</v>
      </c>
      <c r="BJ33" s="2"/>
      <c r="BK33" s="2"/>
    </row>
    <row r="34" spans="1:63" x14ac:dyDescent="0.3">
      <c r="A34" s="1"/>
      <c r="B34" s="2"/>
      <c r="C34" s="1"/>
      <c r="D34" s="1"/>
      <c r="E34" s="1" t="s">
        <v>28</v>
      </c>
      <c r="F34" s="1"/>
      <c r="G34" s="1"/>
      <c r="H34" s="1"/>
      <c r="I34" s="1"/>
      <c r="J34" s="10">
        <v>7.6957647607736677E-4</v>
      </c>
      <c r="K34" s="10">
        <v>1.0603894143586135E-3</v>
      </c>
      <c r="L34" s="10">
        <v>1.1114619363774073E-3</v>
      </c>
      <c r="M34" s="10">
        <v>1.1066705235626281E-3</v>
      </c>
      <c r="N34" s="10">
        <v>1.6841392715632067E-3</v>
      </c>
      <c r="O34" s="10">
        <v>2.7789108331643273E-3</v>
      </c>
      <c r="P34" s="10">
        <v>1.8890336092048576E-3</v>
      </c>
      <c r="Q34" s="10">
        <v>1.2112698506798391E-3</v>
      </c>
      <c r="R34" s="10">
        <v>1.2176599596962286E-3</v>
      </c>
      <c r="S34" s="10">
        <v>0</v>
      </c>
      <c r="T34" s="10">
        <v>0</v>
      </c>
      <c r="U34" s="10">
        <v>5.3402600000000003E-3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2"/>
      <c r="AO34" s="2"/>
      <c r="AP34" s="54">
        <v>0</v>
      </c>
      <c r="AQ34" s="55">
        <v>0</v>
      </c>
      <c r="AR34" s="2"/>
      <c r="AS34" s="2"/>
      <c r="AT34" s="55">
        <v>0</v>
      </c>
      <c r="AU34" s="55">
        <v>0</v>
      </c>
      <c r="AV34" s="55">
        <v>0</v>
      </c>
      <c r="AW34" s="2"/>
      <c r="AX34" s="2"/>
      <c r="AY34" s="56">
        <v>0</v>
      </c>
      <c r="AZ34" s="57">
        <v>0</v>
      </c>
      <c r="BA34" s="2"/>
      <c r="BB34" s="2"/>
      <c r="BC34" s="27">
        <v>0</v>
      </c>
      <c r="BD34" s="27">
        <v>0</v>
      </c>
      <c r="BE34" s="27">
        <v>0</v>
      </c>
      <c r="BF34" s="2"/>
      <c r="BG34" s="2"/>
      <c r="BH34" s="58">
        <v>0</v>
      </c>
      <c r="BI34" s="59">
        <v>0</v>
      </c>
      <c r="BJ34" s="2"/>
      <c r="BK34" s="2"/>
    </row>
    <row r="35" spans="1:63" x14ac:dyDescent="0.3">
      <c r="A35" s="1"/>
      <c r="B35" s="2"/>
      <c r="C35" s="1"/>
      <c r="D35" s="1"/>
      <c r="E35" s="81" t="s">
        <v>29</v>
      </c>
      <c r="F35" s="81"/>
      <c r="G35" s="81"/>
      <c r="H35" s="81"/>
      <c r="I35" s="81"/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2"/>
      <c r="AO35" s="2"/>
      <c r="AP35" s="80">
        <v>0</v>
      </c>
      <c r="AQ35" s="82">
        <v>0</v>
      </c>
      <c r="AR35" s="2"/>
      <c r="AS35" s="2"/>
      <c r="AT35" s="82">
        <v>0</v>
      </c>
      <c r="AU35" s="82">
        <v>0</v>
      </c>
      <c r="AV35" s="82">
        <v>0</v>
      </c>
      <c r="AW35" s="2"/>
      <c r="AX35" s="2"/>
      <c r="AY35" s="83">
        <v>0</v>
      </c>
      <c r="AZ35" s="84">
        <v>0</v>
      </c>
      <c r="BA35" s="2"/>
      <c r="BB35" s="2"/>
      <c r="BC35" s="85">
        <v>0</v>
      </c>
      <c r="BD35" s="85">
        <v>0</v>
      </c>
      <c r="BE35" s="85">
        <v>0</v>
      </c>
      <c r="BF35" s="2"/>
      <c r="BG35" s="2"/>
      <c r="BH35" s="86">
        <v>0</v>
      </c>
      <c r="BI35" s="87">
        <v>0</v>
      </c>
      <c r="BJ35" s="2"/>
      <c r="BK35" s="2"/>
    </row>
    <row r="36" spans="1:63" x14ac:dyDescent="0.3">
      <c r="A36" s="1"/>
      <c r="B36" s="2"/>
      <c r="C36" s="1"/>
      <c r="D36" s="1"/>
      <c r="E36" s="81" t="s">
        <v>30</v>
      </c>
      <c r="F36" s="60"/>
      <c r="G36" s="1"/>
      <c r="H36" s="1"/>
      <c r="I36" s="1"/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2"/>
      <c r="AO36" s="2"/>
      <c r="AP36" s="54">
        <v>0</v>
      </c>
      <c r="AQ36" s="55">
        <v>0</v>
      </c>
      <c r="AR36" s="2"/>
      <c r="AS36" s="2"/>
      <c r="AT36" s="55">
        <v>0</v>
      </c>
      <c r="AU36" s="55">
        <v>0</v>
      </c>
      <c r="AV36" s="55">
        <v>0</v>
      </c>
      <c r="AW36" s="2"/>
      <c r="AX36" s="2"/>
      <c r="AY36" s="56">
        <v>0</v>
      </c>
      <c r="AZ36" s="57">
        <v>0</v>
      </c>
      <c r="BA36" s="2"/>
      <c r="BB36" s="2"/>
      <c r="BC36" s="27">
        <v>0</v>
      </c>
      <c r="BD36" s="27">
        <v>0</v>
      </c>
      <c r="BE36" s="27">
        <v>0</v>
      </c>
      <c r="BF36" s="2"/>
      <c r="BG36" s="2"/>
      <c r="BH36" s="58">
        <v>0</v>
      </c>
      <c r="BI36" s="59">
        <v>0</v>
      </c>
      <c r="BJ36" s="2"/>
      <c r="BK36" s="2"/>
    </row>
    <row r="37" spans="1:63" x14ac:dyDescent="0.3">
      <c r="A37" s="1"/>
      <c r="B37" s="2"/>
      <c r="C37" s="1"/>
      <c r="D37" s="1"/>
      <c r="E37" s="81" t="s">
        <v>148</v>
      </c>
      <c r="F37" s="60"/>
      <c r="G37" s="1"/>
      <c r="H37" s="1"/>
      <c r="I37" s="1"/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2"/>
      <c r="AO37" s="2"/>
      <c r="AP37" s="54"/>
      <c r="AQ37" s="55"/>
      <c r="AR37" s="2"/>
      <c r="AS37" s="2"/>
      <c r="AT37" s="55"/>
      <c r="AU37" s="55"/>
      <c r="AV37" s="55"/>
      <c r="AW37" s="2"/>
      <c r="AX37" s="2"/>
      <c r="AY37" s="56"/>
      <c r="AZ37" s="57"/>
      <c r="BA37" s="2"/>
      <c r="BB37" s="2"/>
      <c r="BC37" s="27"/>
      <c r="BD37" s="27"/>
      <c r="BE37" s="27"/>
      <c r="BF37" s="2"/>
      <c r="BG37" s="2"/>
      <c r="BH37" s="58"/>
      <c r="BI37" s="59"/>
      <c r="BJ37" s="2"/>
      <c r="BK37" s="2"/>
    </row>
    <row r="38" spans="1:63" x14ac:dyDescent="0.3">
      <c r="A38" s="1"/>
      <c r="B38" s="2"/>
      <c r="C38" s="1"/>
      <c r="D38" s="1"/>
      <c r="E38" s="88" t="s">
        <v>31</v>
      </c>
      <c r="F38" s="88"/>
      <c r="G38" s="88"/>
      <c r="H38" s="88"/>
      <c r="I38" s="88"/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2"/>
      <c r="AO38" s="2"/>
      <c r="AP38" s="80">
        <v>0</v>
      </c>
      <c r="AQ38" s="82">
        <v>0</v>
      </c>
      <c r="AR38" s="2"/>
      <c r="AS38" s="2"/>
      <c r="AT38" s="82">
        <v>0</v>
      </c>
      <c r="AU38" s="82">
        <v>0</v>
      </c>
      <c r="AV38" s="82">
        <v>0</v>
      </c>
      <c r="AW38" s="2"/>
      <c r="AX38" s="2"/>
      <c r="AY38" s="83">
        <v>0</v>
      </c>
      <c r="AZ38" s="84">
        <v>0</v>
      </c>
      <c r="BA38" s="2"/>
      <c r="BB38" s="2"/>
      <c r="BC38" s="85">
        <v>0</v>
      </c>
      <c r="BD38" s="85">
        <v>0</v>
      </c>
      <c r="BE38" s="85">
        <v>0</v>
      </c>
      <c r="BF38" s="2"/>
      <c r="BG38" s="2"/>
      <c r="BH38" s="86">
        <v>0</v>
      </c>
      <c r="BI38" s="87">
        <v>0</v>
      </c>
      <c r="BJ38" s="2"/>
      <c r="BK38" s="2"/>
    </row>
    <row r="39" spans="1:63" x14ac:dyDescent="0.3">
      <c r="A39" s="1"/>
      <c r="B39" s="2"/>
      <c r="C39" s="1"/>
      <c r="D39" s="1"/>
      <c r="E39" s="88" t="s">
        <v>32</v>
      </c>
      <c r="F39" s="2"/>
      <c r="G39" s="1"/>
      <c r="H39" s="60"/>
      <c r="I39" s="60"/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2"/>
      <c r="AO39" s="2"/>
      <c r="AP39" s="54">
        <v>0</v>
      </c>
      <c r="AQ39" s="55">
        <v>0</v>
      </c>
      <c r="AR39" s="2"/>
      <c r="AS39" s="2"/>
      <c r="AT39" s="55">
        <v>0</v>
      </c>
      <c r="AU39" s="55">
        <v>0</v>
      </c>
      <c r="AV39" s="55">
        <v>0</v>
      </c>
      <c r="AW39" s="2"/>
      <c r="AX39" s="2"/>
      <c r="AY39" s="56">
        <v>0</v>
      </c>
      <c r="AZ39" s="57">
        <v>0</v>
      </c>
      <c r="BA39" s="2"/>
      <c r="BB39" s="2"/>
      <c r="BC39" s="27">
        <v>0</v>
      </c>
      <c r="BD39" s="27">
        <v>0</v>
      </c>
      <c r="BE39" s="27">
        <v>0</v>
      </c>
      <c r="BF39" s="2"/>
      <c r="BG39" s="2"/>
      <c r="BH39" s="58">
        <v>0</v>
      </c>
      <c r="BI39" s="59">
        <v>0</v>
      </c>
      <c r="BJ39" s="2"/>
      <c r="BK39" s="2"/>
    </row>
    <row r="40" spans="1:63" x14ac:dyDescent="0.3">
      <c r="A40" s="1"/>
      <c r="B40" s="2"/>
      <c r="C40" s="1"/>
      <c r="D40" s="1"/>
      <c r="E40" s="88" t="s">
        <v>33</v>
      </c>
      <c r="F40" s="2"/>
      <c r="G40" s="1"/>
      <c r="H40" s="60"/>
      <c r="I40" s="60"/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2"/>
      <c r="AO40" s="2"/>
      <c r="AP40" s="54">
        <v>0</v>
      </c>
      <c r="AQ40" s="55">
        <v>0</v>
      </c>
      <c r="AR40" s="2"/>
      <c r="AS40" s="2"/>
      <c r="AT40" s="55">
        <v>0</v>
      </c>
      <c r="AU40" s="55">
        <v>0</v>
      </c>
      <c r="AV40" s="55">
        <v>0</v>
      </c>
      <c r="AW40" s="2"/>
      <c r="AX40" s="2"/>
      <c r="AY40" s="56">
        <v>0</v>
      </c>
      <c r="AZ40" s="57">
        <v>0</v>
      </c>
      <c r="BA40" s="2"/>
      <c r="BB40" s="2"/>
      <c r="BC40" s="27">
        <v>0</v>
      </c>
      <c r="BD40" s="27">
        <v>0</v>
      </c>
      <c r="BE40" s="27">
        <v>0</v>
      </c>
      <c r="BF40" s="2"/>
      <c r="BG40" s="2"/>
      <c r="BH40" s="58">
        <v>0</v>
      </c>
      <c r="BI40" s="59">
        <v>0</v>
      </c>
      <c r="BJ40" s="2"/>
      <c r="BK40" s="2"/>
    </row>
    <row r="41" spans="1:63" x14ac:dyDescent="0.3">
      <c r="A41" s="1"/>
      <c r="B41" s="2"/>
      <c r="C41" s="1"/>
      <c r="D41" s="1"/>
      <c r="E41" s="88" t="s">
        <v>34</v>
      </c>
      <c r="F41" s="2"/>
      <c r="G41" s="1"/>
      <c r="H41" s="60"/>
      <c r="I41" s="60"/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2"/>
      <c r="AO41" s="2"/>
      <c r="AP41" s="54">
        <v>0</v>
      </c>
      <c r="AQ41" s="55">
        <v>0</v>
      </c>
      <c r="AR41" s="2"/>
      <c r="AS41" s="2"/>
      <c r="AT41" s="55">
        <v>0</v>
      </c>
      <c r="AU41" s="55">
        <v>0</v>
      </c>
      <c r="AV41" s="55">
        <v>0</v>
      </c>
      <c r="AW41" s="2"/>
      <c r="AX41" s="2"/>
      <c r="AY41" s="56">
        <v>0</v>
      </c>
      <c r="AZ41" s="57">
        <v>0</v>
      </c>
      <c r="BA41" s="2"/>
      <c r="BB41" s="2"/>
      <c r="BC41" s="27">
        <v>0</v>
      </c>
      <c r="BD41" s="27">
        <v>0</v>
      </c>
      <c r="BE41" s="27">
        <v>0</v>
      </c>
      <c r="BF41" s="2"/>
      <c r="BG41" s="2"/>
      <c r="BH41" s="58">
        <v>0</v>
      </c>
      <c r="BI41" s="59">
        <v>0</v>
      </c>
      <c r="BJ41" s="2"/>
      <c r="BK41" s="2"/>
    </row>
    <row r="42" spans="1:63" x14ac:dyDescent="0.3">
      <c r="A42" s="1"/>
      <c r="B42" s="2"/>
      <c r="C42" s="1"/>
      <c r="D42" s="1"/>
      <c r="E42" s="81" t="s">
        <v>35</v>
      </c>
      <c r="F42" s="81"/>
      <c r="G42" s="81"/>
      <c r="H42" s="81"/>
      <c r="I42" s="81"/>
      <c r="J42" s="10">
        <v>8.3983712249745507E-4</v>
      </c>
      <c r="K42" s="10">
        <v>4.2368382152397092E-4</v>
      </c>
      <c r="L42" s="10">
        <v>5.432246136690569E-4</v>
      </c>
      <c r="M42" s="10">
        <v>8.3480533307522917E-4</v>
      </c>
      <c r="N42" s="10">
        <v>8.1419284169607692E-4</v>
      </c>
      <c r="O42" s="10">
        <v>8.3808474208156352E-4</v>
      </c>
      <c r="P42" s="10">
        <v>3.1471656919122709E-3</v>
      </c>
      <c r="Q42" s="10">
        <v>2.7018198697852745E-3</v>
      </c>
      <c r="R42" s="10">
        <v>3.0695709344807755E-3</v>
      </c>
      <c r="S42" s="10">
        <v>8.4189899999999995E-3</v>
      </c>
      <c r="T42" s="10">
        <v>9.767989999999999E-3</v>
      </c>
      <c r="U42" s="10">
        <v>8.9924999999999998E-4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4.1972321849999998E-8</v>
      </c>
      <c r="AL42" s="10">
        <v>1.0239299638989E-3</v>
      </c>
      <c r="AM42" s="10">
        <v>0</v>
      </c>
      <c r="AN42" s="2"/>
      <c r="AO42" s="2"/>
      <c r="AP42" s="54">
        <v>-1.0239299638989E-3</v>
      </c>
      <c r="AQ42" s="55">
        <v>-1</v>
      </c>
      <c r="AR42" s="2"/>
      <c r="AS42" s="2"/>
      <c r="AT42" s="55">
        <v>1</v>
      </c>
      <c r="AU42" s="55">
        <v>1</v>
      </c>
      <c r="AV42" s="55">
        <v>0</v>
      </c>
      <c r="AW42" s="2"/>
      <c r="AX42" s="2"/>
      <c r="AY42" s="56">
        <v>-1</v>
      </c>
      <c r="AZ42" s="57">
        <v>-1</v>
      </c>
      <c r="BA42" s="2"/>
      <c r="BB42" s="2"/>
      <c r="BC42" s="27">
        <v>0</v>
      </c>
      <c r="BD42" s="27">
        <v>0</v>
      </c>
      <c r="BE42" s="27">
        <v>0</v>
      </c>
      <c r="BF42" s="2"/>
      <c r="BG42" s="2"/>
      <c r="BH42" s="58">
        <v>0</v>
      </c>
      <c r="BI42" s="59">
        <v>0</v>
      </c>
      <c r="BJ42" s="2"/>
      <c r="BK42" s="2"/>
    </row>
    <row r="43" spans="1:63" x14ac:dyDescent="0.3">
      <c r="A43" s="1"/>
      <c r="B43" s="2"/>
      <c r="C43" s="89" t="s">
        <v>22</v>
      </c>
      <c r="D43" s="90" t="s">
        <v>36</v>
      </c>
      <c r="E43" s="90"/>
      <c r="F43" s="90"/>
      <c r="G43" s="90"/>
      <c r="H43" s="90"/>
      <c r="I43" s="90"/>
      <c r="J43" s="94">
        <v>1.5198790751442144</v>
      </c>
      <c r="K43" s="94">
        <v>1.1500872643058351</v>
      </c>
      <c r="L43" s="94">
        <v>1.4178933845791331</v>
      </c>
      <c r="M43" s="94">
        <v>1.7903159256726284</v>
      </c>
      <c r="N43" s="94">
        <v>2.2647895551055881</v>
      </c>
      <c r="O43" s="94">
        <v>1.8286346313019985</v>
      </c>
      <c r="P43" s="94">
        <v>1.6294530960668288</v>
      </c>
      <c r="Q43" s="94">
        <v>2.1637554157392076</v>
      </c>
      <c r="R43" s="94">
        <v>2.4003523568925709</v>
      </c>
      <c r="S43" s="94">
        <v>2.9739571800000002</v>
      </c>
      <c r="T43" s="94">
        <v>3.2092392100000002</v>
      </c>
      <c r="U43" s="94">
        <v>0.55406948999999994</v>
      </c>
      <c r="V43" s="94">
        <v>-2.21065305272402E-4</v>
      </c>
      <c r="W43" s="94">
        <v>1.5654629999999999E-2</v>
      </c>
      <c r="X43" s="94">
        <v>-2.849831078188402E-5</v>
      </c>
      <c r="Y43" s="94">
        <v>0</v>
      </c>
      <c r="Z43" s="94">
        <v>0</v>
      </c>
      <c r="AA43" s="94">
        <v>0</v>
      </c>
      <c r="AB43" s="94">
        <v>0</v>
      </c>
      <c r="AC43" s="94">
        <v>0</v>
      </c>
      <c r="AD43" s="94">
        <v>0</v>
      </c>
      <c r="AE43" s="94">
        <v>0</v>
      </c>
      <c r="AF43" s="94">
        <v>0</v>
      </c>
      <c r="AG43" s="94">
        <v>0</v>
      </c>
      <c r="AH43" s="94">
        <v>0</v>
      </c>
      <c r="AI43" s="94">
        <v>0</v>
      </c>
      <c r="AJ43" s="94">
        <v>0</v>
      </c>
      <c r="AK43" s="94">
        <v>4.1972321849999998E-8</v>
      </c>
      <c r="AL43" s="94">
        <v>1.0239299638989E-3</v>
      </c>
      <c r="AM43" s="94">
        <v>0</v>
      </c>
      <c r="AN43" s="2"/>
      <c r="AO43" s="2"/>
      <c r="AP43" s="95">
        <v>-1.0239299638989E-3</v>
      </c>
      <c r="AQ43" s="96">
        <v>-1</v>
      </c>
      <c r="AR43" s="2"/>
      <c r="AS43" s="2"/>
      <c r="AT43" s="97">
        <v>1</v>
      </c>
      <c r="AU43" s="98">
        <v>1</v>
      </c>
      <c r="AV43" s="96">
        <v>0</v>
      </c>
      <c r="AW43" s="2"/>
      <c r="AX43" s="2"/>
      <c r="AY43" s="99">
        <v>-1</v>
      </c>
      <c r="AZ43" s="100">
        <v>-1</v>
      </c>
      <c r="BA43" s="2"/>
      <c r="BB43" s="2"/>
      <c r="BC43" s="101">
        <v>0</v>
      </c>
      <c r="BD43" s="102">
        <v>0</v>
      </c>
      <c r="BE43" s="103">
        <v>0</v>
      </c>
      <c r="BF43" s="2"/>
      <c r="BG43" s="2"/>
      <c r="BH43" s="104">
        <v>0</v>
      </c>
      <c r="BI43" s="105">
        <v>0</v>
      </c>
      <c r="BJ43" s="2"/>
      <c r="BK43" s="2"/>
    </row>
    <row r="44" spans="1:63" x14ac:dyDescent="0.3">
      <c r="A44" s="1"/>
      <c r="B44" s="2"/>
      <c r="C44" s="91"/>
      <c r="D44" s="92" t="s">
        <v>37</v>
      </c>
      <c r="E44" s="93"/>
      <c r="F44" s="93"/>
      <c r="G44" s="93"/>
      <c r="H44" s="93"/>
      <c r="I44" s="93"/>
      <c r="J44" s="682">
        <v>1.909524448085069E-2</v>
      </c>
      <c r="K44" s="682">
        <v>2.423312124275066E-2</v>
      </c>
      <c r="L44" s="682">
        <v>1.9004513448553161E-2</v>
      </c>
      <c r="M44" s="682">
        <v>1.8174176500874727E-2</v>
      </c>
      <c r="N44" s="682">
        <v>1.5911759075895079E-2</v>
      </c>
      <c r="O44" s="682">
        <v>2.1621987117889371E-2</v>
      </c>
      <c r="P44" s="682">
        <v>1.7639221736791447E-2</v>
      </c>
      <c r="Q44" s="682">
        <v>1.7525478880637005E-2</v>
      </c>
      <c r="R44" s="682">
        <v>2.0271846731686471E-2</v>
      </c>
      <c r="S44" s="682">
        <v>1.8300155888592858E-2</v>
      </c>
      <c r="T44" s="682">
        <v>1.0933800101488849E-2</v>
      </c>
      <c r="U44" s="682">
        <v>-9.5151602734884367E-3</v>
      </c>
      <c r="V44" s="682">
        <v>0</v>
      </c>
      <c r="W44" s="682">
        <v>0</v>
      </c>
      <c r="X44" s="682">
        <v>0</v>
      </c>
      <c r="Y44" s="682">
        <v>0</v>
      </c>
      <c r="Z44" s="682">
        <v>0</v>
      </c>
      <c r="AA44" s="682">
        <v>0</v>
      </c>
      <c r="AB44" s="682">
        <v>0</v>
      </c>
      <c r="AC44" s="682">
        <v>0</v>
      </c>
      <c r="AD44" s="682">
        <v>0</v>
      </c>
      <c r="AE44" s="682">
        <v>0</v>
      </c>
      <c r="AF44" s="682">
        <v>0</v>
      </c>
      <c r="AG44" s="682">
        <v>0</v>
      </c>
      <c r="AH44" s="682">
        <v>0</v>
      </c>
      <c r="AI44" s="682">
        <v>0</v>
      </c>
      <c r="AJ44" s="682">
        <v>0</v>
      </c>
      <c r="AK44" s="682">
        <v>1</v>
      </c>
      <c r="AL44" s="682">
        <v>1</v>
      </c>
      <c r="AM44" s="682">
        <v>0</v>
      </c>
      <c r="AN44" s="1"/>
      <c r="AO44" s="1"/>
      <c r="AP44" s="106"/>
      <c r="AQ44" s="107"/>
      <c r="AR44" s="1"/>
      <c r="AS44" s="1"/>
      <c r="AT44" s="108"/>
      <c r="AU44" s="109"/>
      <c r="AV44" s="107"/>
      <c r="AW44" s="1"/>
      <c r="AX44" s="1"/>
      <c r="AY44" s="110"/>
      <c r="AZ44" s="111"/>
      <c r="BA44" s="1"/>
      <c r="BB44" s="1"/>
      <c r="BC44" s="112"/>
      <c r="BD44" s="113"/>
      <c r="BE44" s="114"/>
      <c r="BF44" s="1"/>
      <c r="BG44" s="1"/>
      <c r="BH44" s="115"/>
      <c r="BI44" s="116"/>
      <c r="BJ44" s="1"/>
      <c r="BK44" s="1"/>
    </row>
    <row r="45" spans="1:63" x14ac:dyDescent="0.3">
      <c r="A45" s="1"/>
      <c r="B45" s="2"/>
      <c r="C45" s="2" t="s">
        <v>38</v>
      </c>
      <c r="D45" s="2" t="s">
        <v>39</v>
      </c>
      <c r="E45" s="2"/>
      <c r="F45" s="2"/>
      <c r="G45" s="2"/>
      <c r="H45" s="2"/>
      <c r="I45" s="2"/>
      <c r="J45" s="10">
        <v>-1.3397100481421784</v>
      </c>
      <c r="K45" s="10">
        <v>-0.99100167245805337</v>
      </c>
      <c r="L45" s="10">
        <v>-1.2731455600697255</v>
      </c>
      <c r="M45" s="10">
        <v>-1.6323632184616261</v>
      </c>
      <c r="N45" s="10">
        <v>-2.0895008355474518</v>
      </c>
      <c r="O45" s="10">
        <v>-1.6475461945000403</v>
      </c>
      <c r="P45" s="10">
        <v>-1.451910239984662</v>
      </c>
      <c r="Q45" s="10">
        <v>-1.998518113768156</v>
      </c>
      <c r="R45" s="10">
        <v>-2.2193731083031514</v>
      </c>
      <c r="S45" s="10">
        <v>-3.01718069</v>
      </c>
      <c r="T45" s="10">
        <v>-3.3864158799999999</v>
      </c>
      <c r="U45" s="10">
        <v>-0.56031357999999998</v>
      </c>
      <c r="V45" s="10">
        <v>0</v>
      </c>
      <c r="W45" s="10">
        <v>-2.1705259999999997E-2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2"/>
      <c r="AO45" s="2"/>
      <c r="AP45" s="54">
        <v>0</v>
      </c>
      <c r="AQ45" s="55">
        <v>0</v>
      </c>
      <c r="AR45" s="2"/>
      <c r="AS45" s="2"/>
      <c r="AT45" s="55">
        <v>0</v>
      </c>
      <c r="AU45" s="55">
        <v>0</v>
      </c>
      <c r="AV45" s="55">
        <v>0</v>
      </c>
      <c r="AW45" s="2"/>
      <c r="AX45" s="2"/>
      <c r="AY45" s="56">
        <v>0</v>
      </c>
      <c r="AZ45" s="57">
        <v>0</v>
      </c>
      <c r="BA45" s="2"/>
      <c r="BB45" s="2"/>
      <c r="BC45" s="27">
        <v>0</v>
      </c>
      <c r="BD45" s="27">
        <v>0</v>
      </c>
      <c r="BE45" s="27">
        <v>0</v>
      </c>
      <c r="BF45" s="2"/>
      <c r="BG45" s="2"/>
      <c r="BH45" s="58">
        <v>0</v>
      </c>
      <c r="BI45" s="59">
        <v>0</v>
      </c>
      <c r="BJ45" s="2"/>
      <c r="BK45" s="2"/>
    </row>
    <row r="46" spans="1:63" x14ac:dyDescent="0.3">
      <c r="A46" s="1"/>
      <c r="B46" s="2"/>
      <c r="C46" s="2" t="s">
        <v>38</v>
      </c>
      <c r="D46" s="2" t="s">
        <v>40</v>
      </c>
      <c r="E46" s="2"/>
      <c r="F46" s="2"/>
      <c r="G46" s="2"/>
      <c r="H46" s="2"/>
      <c r="I46" s="2"/>
      <c r="J46" s="10">
        <v>-3.024643694647099E-2</v>
      </c>
      <c r="K46" s="10">
        <v>-2.0615223886190408E-2</v>
      </c>
      <c r="L46" s="10">
        <v>-2.5049490373449779E-2</v>
      </c>
      <c r="M46" s="10">
        <v>-2.6737853087459879E-2</v>
      </c>
      <c r="N46" s="10">
        <v>-3.8412634832323114E-2</v>
      </c>
      <c r="O46" s="10">
        <v>-4.3285775773379602E-2</v>
      </c>
      <c r="P46" s="10">
        <v>-4.1704701517970989E-2</v>
      </c>
      <c r="Q46" s="10">
        <v>-5.0466754130160725E-2</v>
      </c>
      <c r="R46" s="10">
        <v>-4.2728982779159187E-2</v>
      </c>
      <c r="S46" s="10">
        <v>-5.5715399999999998E-2</v>
      </c>
      <c r="T46" s="10">
        <v>-7.2478730000000005E-2</v>
      </c>
      <c r="U46" s="10">
        <v>-2.6602689999999995E-2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2"/>
      <c r="AO46" s="2"/>
      <c r="AP46" s="54">
        <v>0</v>
      </c>
      <c r="AQ46" s="55">
        <v>0</v>
      </c>
      <c r="AR46" s="2"/>
      <c r="AS46" s="2"/>
      <c r="AT46" s="55">
        <v>0</v>
      </c>
      <c r="AU46" s="55">
        <v>0</v>
      </c>
      <c r="AV46" s="55">
        <v>0</v>
      </c>
      <c r="AW46" s="2"/>
      <c r="AX46" s="2"/>
      <c r="AY46" s="56">
        <v>0</v>
      </c>
      <c r="AZ46" s="57">
        <v>0</v>
      </c>
      <c r="BA46" s="2"/>
      <c r="BB46" s="2"/>
      <c r="BC46" s="27">
        <v>0</v>
      </c>
      <c r="BD46" s="27">
        <v>0</v>
      </c>
      <c r="BE46" s="27">
        <v>0</v>
      </c>
      <c r="BF46" s="2"/>
      <c r="BG46" s="2"/>
      <c r="BH46" s="58">
        <v>0</v>
      </c>
      <c r="BI46" s="59">
        <v>0</v>
      </c>
      <c r="BJ46" s="2"/>
      <c r="BK46" s="2"/>
    </row>
    <row r="47" spans="1:63" x14ac:dyDescent="0.3">
      <c r="A47" s="1"/>
      <c r="B47" s="2"/>
      <c r="C47" s="2" t="s">
        <v>38</v>
      </c>
      <c r="D47" s="117" t="s">
        <v>41</v>
      </c>
      <c r="E47" s="117"/>
      <c r="F47" s="117"/>
      <c r="G47" s="117"/>
      <c r="H47" s="117"/>
      <c r="I47" s="117"/>
      <c r="J47" s="10">
        <v>-1.4128673871733969E-2</v>
      </c>
      <c r="K47" s="10">
        <v>-9.6110971849489198E-3</v>
      </c>
      <c r="L47" s="10">
        <v>-1.0526156662322062E-2</v>
      </c>
      <c r="M47" s="10">
        <v>-1.8372310200023317E-2</v>
      </c>
      <c r="N47" s="10">
        <v>-1.979295440599628E-2</v>
      </c>
      <c r="O47" s="10">
        <v>-2.1056323675565397E-2</v>
      </c>
      <c r="P47" s="10">
        <v>-1.6294000030232854E-2</v>
      </c>
      <c r="Q47" s="10">
        <v>-4.499046497148116E-2</v>
      </c>
      <c r="R47" s="10">
        <v>-4.2771854757465151E-2</v>
      </c>
      <c r="S47" s="10">
        <v>-6.4250980000000013E-2</v>
      </c>
      <c r="T47" s="10">
        <v>-0.13127080999999999</v>
      </c>
      <c r="U47" s="10">
        <v>-3.0027889999999998E-2</v>
      </c>
      <c r="V47" s="10">
        <v>0</v>
      </c>
      <c r="W47" s="10">
        <v>-6.3629999999999999E-5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2"/>
      <c r="AO47" s="2"/>
      <c r="AP47" s="80">
        <v>0</v>
      </c>
      <c r="AQ47" s="82">
        <v>0</v>
      </c>
      <c r="AR47" s="2"/>
      <c r="AS47" s="2"/>
      <c r="AT47" s="82">
        <v>0</v>
      </c>
      <c r="AU47" s="82">
        <v>0</v>
      </c>
      <c r="AV47" s="82">
        <v>0</v>
      </c>
      <c r="AW47" s="2"/>
      <c r="AX47" s="2"/>
      <c r="AY47" s="83">
        <v>0</v>
      </c>
      <c r="AZ47" s="84">
        <v>0</v>
      </c>
      <c r="BA47" s="2"/>
      <c r="BB47" s="2"/>
      <c r="BC47" s="85">
        <v>0</v>
      </c>
      <c r="BD47" s="85">
        <v>0</v>
      </c>
      <c r="BE47" s="85">
        <v>0</v>
      </c>
      <c r="BF47" s="2"/>
      <c r="BG47" s="2"/>
      <c r="BH47" s="86">
        <v>0</v>
      </c>
      <c r="BI47" s="87">
        <v>0</v>
      </c>
      <c r="BJ47" s="2"/>
      <c r="BK47" s="2"/>
    </row>
    <row r="48" spans="1:63" x14ac:dyDescent="0.3">
      <c r="A48" s="1"/>
      <c r="B48" s="2"/>
      <c r="C48" s="62"/>
      <c r="D48" s="62" t="s">
        <v>42</v>
      </c>
      <c r="E48" s="62"/>
      <c r="F48" s="62"/>
      <c r="G48" s="62"/>
      <c r="H48" s="62"/>
      <c r="I48" s="62"/>
      <c r="J48" s="72">
        <v>0.1067714536626229</v>
      </c>
      <c r="K48" s="72">
        <v>0.10098906666097572</v>
      </c>
      <c r="L48" s="72">
        <v>8.222580357778711E-2</v>
      </c>
      <c r="M48" s="72">
        <v>8.0305026298017931E-2</v>
      </c>
      <c r="N48" s="72">
        <v>8.1046344561373079E-2</v>
      </c>
      <c r="O48" s="72">
        <v>7.7207622911675128E-2</v>
      </c>
      <c r="P48" s="72">
        <v>9.0801870062738793E-2</v>
      </c>
      <c r="Q48" s="72">
        <v>3.185923302800827E-2</v>
      </c>
      <c r="R48" s="72">
        <v>4.6818835971826754E-2</v>
      </c>
      <c r="S48" s="72">
        <v>-0.21761376999999968</v>
      </c>
      <c r="T48" s="72">
        <v>-0.41601538999999965</v>
      </c>
      <c r="U48" s="72">
        <v>-5.7602610000000005E-2</v>
      </c>
      <c r="V48" s="72">
        <v>-2.21065305272402E-4</v>
      </c>
      <c r="W48" s="72">
        <v>-6.1142599999999981E-3</v>
      </c>
      <c r="X48" s="72">
        <v>-2.849831078188402E-5</v>
      </c>
      <c r="Y48" s="72">
        <v>0</v>
      </c>
      <c r="Z48" s="72">
        <v>0</v>
      </c>
      <c r="AA48" s="72">
        <v>0</v>
      </c>
      <c r="AB48" s="72">
        <v>0</v>
      </c>
      <c r="AC48" s="72">
        <v>0</v>
      </c>
      <c r="AD48" s="72">
        <v>0</v>
      </c>
      <c r="AE48" s="72">
        <v>0</v>
      </c>
      <c r="AF48" s="72">
        <v>0</v>
      </c>
      <c r="AG48" s="72">
        <v>0</v>
      </c>
      <c r="AH48" s="72">
        <v>0</v>
      </c>
      <c r="AI48" s="72">
        <v>0</v>
      </c>
      <c r="AJ48" s="72">
        <v>0</v>
      </c>
      <c r="AK48" s="72">
        <v>0</v>
      </c>
      <c r="AL48" s="72">
        <v>0</v>
      </c>
      <c r="AM48" s="72">
        <v>0</v>
      </c>
      <c r="AN48" s="2"/>
      <c r="AO48" s="2"/>
      <c r="AP48" s="73">
        <v>0</v>
      </c>
      <c r="AQ48" s="74">
        <v>0</v>
      </c>
      <c r="AR48" s="2"/>
      <c r="AS48" s="2"/>
      <c r="AT48" s="74">
        <v>0</v>
      </c>
      <c r="AU48" s="74">
        <v>0</v>
      </c>
      <c r="AV48" s="74">
        <v>0</v>
      </c>
      <c r="AW48" s="2"/>
      <c r="AX48" s="2"/>
      <c r="AY48" s="75">
        <v>0</v>
      </c>
      <c r="AZ48" s="76">
        <v>0</v>
      </c>
      <c r="BA48" s="2"/>
      <c r="BB48" s="2"/>
      <c r="BC48" s="77">
        <v>0</v>
      </c>
      <c r="BD48" s="77">
        <v>0</v>
      </c>
      <c r="BE48" s="77">
        <v>0</v>
      </c>
      <c r="BF48" s="2"/>
      <c r="BG48" s="2"/>
      <c r="BH48" s="78">
        <v>0</v>
      </c>
      <c r="BI48" s="79">
        <v>0</v>
      </c>
      <c r="BJ48" s="2"/>
      <c r="BK48" s="2"/>
    </row>
    <row r="49" spans="1:63" x14ac:dyDescent="0.3">
      <c r="A49" s="1"/>
      <c r="B49" s="2"/>
      <c r="C49" s="62"/>
      <c r="D49" s="118" t="s">
        <v>43</v>
      </c>
      <c r="E49" s="62"/>
      <c r="F49" s="62"/>
      <c r="G49" s="62"/>
      <c r="H49" s="62"/>
      <c r="I49" s="62"/>
      <c r="J49" s="683">
        <v>7.1617520262240178E-2</v>
      </c>
      <c r="K49" s="683">
        <v>8.9990671362510155E-2</v>
      </c>
      <c r="L49" s="683">
        <v>5.9114979180547478E-2</v>
      </c>
      <c r="M49" s="683">
        <v>4.5685523232269043E-2</v>
      </c>
      <c r="N49" s="683">
        <v>3.636399051345364E-2</v>
      </c>
      <c r="O49" s="683">
        <v>4.3154546485775845E-2</v>
      </c>
      <c r="P49" s="683">
        <v>5.6725967866879452E-2</v>
      </c>
      <c r="Q49" s="683">
        <v>1.4986694420670087E-2</v>
      </c>
      <c r="R49" s="683">
        <v>1.9908568131828997E-2</v>
      </c>
      <c r="S49" s="683">
        <v>-7.4537176883716194E-2</v>
      </c>
      <c r="T49" s="683">
        <v>-0.13106355593405886</v>
      </c>
      <c r="U49" s="683">
        <v>-0.1029828912227243</v>
      </c>
      <c r="V49" s="683">
        <v>1</v>
      </c>
      <c r="W49" s="683">
        <v>-0.39057199052293146</v>
      </c>
      <c r="X49" s="683">
        <v>1</v>
      </c>
      <c r="Y49" s="683">
        <v>0</v>
      </c>
      <c r="Z49" s="683">
        <v>0</v>
      </c>
      <c r="AA49" s="683">
        <v>0</v>
      </c>
      <c r="AB49" s="683">
        <v>0</v>
      </c>
      <c r="AC49" s="683">
        <v>0</v>
      </c>
      <c r="AD49" s="683">
        <v>0</v>
      </c>
      <c r="AE49" s="683">
        <v>0</v>
      </c>
      <c r="AF49" s="683">
        <v>0</v>
      </c>
      <c r="AG49" s="683">
        <v>0</v>
      </c>
      <c r="AH49" s="683">
        <v>0</v>
      </c>
      <c r="AI49" s="683">
        <v>0</v>
      </c>
      <c r="AJ49" s="683">
        <v>0</v>
      </c>
      <c r="AK49" s="683">
        <v>0</v>
      </c>
      <c r="AL49" s="683">
        <v>0</v>
      </c>
      <c r="AM49" s="683">
        <v>0</v>
      </c>
      <c r="AN49" s="2"/>
      <c r="AO49" s="2"/>
      <c r="AP49" s="73"/>
      <c r="AQ49" s="74"/>
      <c r="AR49" s="2"/>
      <c r="AS49" s="2"/>
      <c r="AT49" s="74"/>
      <c r="AU49" s="74"/>
      <c r="AV49" s="74"/>
      <c r="AW49" s="2"/>
      <c r="AX49" s="2"/>
      <c r="AY49" s="75"/>
      <c r="AZ49" s="76"/>
      <c r="BA49" s="2"/>
      <c r="BB49" s="2"/>
      <c r="BC49" s="77"/>
      <c r="BD49" s="77"/>
      <c r="BE49" s="77"/>
      <c r="BF49" s="2"/>
      <c r="BG49" s="2"/>
      <c r="BH49" s="78"/>
      <c r="BI49" s="79"/>
      <c r="BJ49" s="2"/>
      <c r="BK49" s="2"/>
    </row>
    <row r="50" spans="1:63" x14ac:dyDescent="0.3">
      <c r="A50" s="1"/>
      <c r="B50" s="2"/>
      <c r="C50" s="2" t="s">
        <v>38</v>
      </c>
      <c r="D50" s="2" t="s">
        <v>44</v>
      </c>
      <c r="E50" s="117"/>
      <c r="F50" s="117"/>
      <c r="G50" s="117"/>
      <c r="H50" s="117"/>
      <c r="I50" s="117"/>
      <c r="J50" s="119">
        <v>-7.6348829317950454E-4</v>
      </c>
      <c r="K50" s="119">
        <v>-3.8516711047633723E-4</v>
      </c>
      <c r="L50" s="119">
        <v>-2.9973179834518864E-4</v>
      </c>
      <c r="M50" s="119">
        <v>-6.4402580747343263E-4</v>
      </c>
      <c r="N50" s="119">
        <v>-9.0525605779359522E-4</v>
      </c>
      <c r="O50" s="119">
        <v>-1.5395133384758085E-3</v>
      </c>
      <c r="P50" s="119">
        <v>-1.9473882096897588E-3</v>
      </c>
      <c r="Q50" s="119">
        <v>-1.236381711387569E-3</v>
      </c>
      <c r="R50" s="119">
        <v>-9.9837183025991644E-4</v>
      </c>
      <c r="S50" s="119">
        <v>-9.0165999999999998E-4</v>
      </c>
      <c r="T50" s="119">
        <v>-2.0238399999999998E-3</v>
      </c>
      <c r="U50" s="119">
        <v>2.85586E-3</v>
      </c>
      <c r="V50" s="119">
        <v>0</v>
      </c>
      <c r="W50" s="119">
        <v>0</v>
      </c>
      <c r="X50" s="119">
        <v>0</v>
      </c>
      <c r="Y50" s="119">
        <v>0</v>
      </c>
      <c r="Z50" s="119">
        <v>0</v>
      </c>
      <c r="AA50" s="119">
        <v>0</v>
      </c>
      <c r="AB50" s="119">
        <v>0</v>
      </c>
      <c r="AC50" s="119">
        <v>0</v>
      </c>
      <c r="AD50" s="119">
        <v>0</v>
      </c>
      <c r="AE50" s="119">
        <v>0</v>
      </c>
      <c r="AF50" s="119">
        <v>0</v>
      </c>
      <c r="AG50" s="119">
        <v>0</v>
      </c>
      <c r="AH50" s="119">
        <v>0</v>
      </c>
      <c r="AI50" s="119">
        <v>0</v>
      </c>
      <c r="AJ50" s="119">
        <v>0</v>
      </c>
      <c r="AK50" s="119">
        <v>0</v>
      </c>
      <c r="AL50" s="119">
        <v>0</v>
      </c>
      <c r="AM50" s="119">
        <v>0</v>
      </c>
      <c r="AN50" s="2"/>
      <c r="AO50" s="2"/>
      <c r="AP50" s="80">
        <v>0</v>
      </c>
      <c r="AQ50" s="82">
        <v>0</v>
      </c>
      <c r="AR50" s="2"/>
      <c r="AS50" s="2"/>
      <c r="AT50" s="82">
        <v>0</v>
      </c>
      <c r="AU50" s="82">
        <v>0</v>
      </c>
      <c r="AV50" s="82">
        <v>0</v>
      </c>
      <c r="AW50" s="2"/>
      <c r="AX50" s="2"/>
      <c r="AY50" s="83">
        <v>0</v>
      </c>
      <c r="AZ50" s="84">
        <v>0</v>
      </c>
      <c r="BA50" s="2"/>
      <c r="BB50" s="2"/>
      <c r="BC50" s="85">
        <v>0</v>
      </c>
      <c r="BD50" s="85">
        <v>0</v>
      </c>
      <c r="BE50" s="85">
        <v>0</v>
      </c>
      <c r="BF50" s="2"/>
      <c r="BG50" s="2"/>
      <c r="BH50" s="86">
        <v>0</v>
      </c>
      <c r="BI50" s="87">
        <v>0</v>
      </c>
      <c r="BJ50" s="2"/>
      <c r="BK50" s="2"/>
    </row>
    <row r="51" spans="1:63" x14ac:dyDescent="0.3">
      <c r="A51" s="1"/>
      <c r="B51" s="2"/>
      <c r="C51" s="2"/>
      <c r="D51" s="2"/>
      <c r="E51" s="81" t="s">
        <v>45</v>
      </c>
      <c r="F51" s="81"/>
      <c r="G51" s="81"/>
      <c r="H51" s="81"/>
      <c r="I51" s="81"/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-2.4186285378308625E-4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2"/>
      <c r="AO51" s="2"/>
      <c r="AP51" s="80">
        <v>0</v>
      </c>
      <c r="AQ51" s="82">
        <v>0</v>
      </c>
      <c r="AR51" s="2"/>
      <c r="AS51" s="2"/>
      <c r="AT51" s="82">
        <v>0</v>
      </c>
      <c r="AU51" s="82">
        <v>0</v>
      </c>
      <c r="AV51" s="82">
        <v>0</v>
      </c>
      <c r="AW51" s="2"/>
      <c r="AX51" s="2"/>
      <c r="AY51" s="83">
        <v>0</v>
      </c>
      <c r="AZ51" s="84">
        <v>0</v>
      </c>
      <c r="BA51" s="2"/>
      <c r="BB51" s="2"/>
      <c r="BC51" s="85">
        <v>0</v>
      </c>
      <c r="BD51" s="85">
        <v>0</v>
      </c>
      <c r="BE51" s="85">
        <v>0</v>
      </c>
      <c r="BF51" s="2"/>
      <c r="BG51" s="2"/>
      <c r="BH51" s="86">
        <v>0</v>
      </c>
      <c r="BI51" s="87">
        <v>0</v>
      </c>
      <c r="BJ51" s="2"/>
      <c r="BK51" s="2"/>
    </row>
    <row r="52" spans="1:63" x14ac:dyDescent="0.3">
      <c r="A52" s="1"/>
      <c r="B52" s="2"/>
      <c r="C52" s="1"/>
      <c r="D52" s="1"/>
      <c r="E52" s="81" t="s">
        <v>46</v>
      </c>
      <c r="F52" s="81"/>
      <c r="G52" s="81"/>
      <c r="H52" s="81"/>
      <c r="I52" s="81"/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2"/>
      <c r="AO52" s="2"/>
      <c r="AP52" s="80">
        <v>0</v>
      </c>
      <c r="AQ52" s="82">
        <v>0</v>
      </c>
      <c r="AR52" s="2"/>
      <c r="AS52" s="2"/>
      <c r="AT52" s="82">
        <v>0</v>
      </c>
      <c r="AU52" s="82">
        <v>0</v>
      </c>
      <c r="AV52" s="82">
        <v>0</v>
      </c>
      <c r="AW52" s="2"/>
      <c r="AX52" s="2"/>
      <c r="AY52" s="83">
        <v>0</v>
      </c>
      <c r="AZ52" s="84">
        <v>0</v>
      </c>
      <c r="BA52" s="2"/>
      <c r="BB52" s="2"/>
      <c r="BC52" s="85">
        <v>0</v>
      </c>
      <c r="BD52" s="85">
        <v>0</v>
      </c>
      <c r="BE52" s="85">
        <v>0</v>
      </c>
      <c r="BF52" s="2"/>
      <c r="BG52" s="2"/>
      <c r="BH52" s="86">
        <v>0</v>
      </c>
      <c r="BI52" s="87">
        <v>0</v>
      </c>
      <c r="BJ52" s="2"/>
      <c r="BK52" s="2"/>
    </row>
    <row r="53" spans="1:63" x14ac:dyDescent="0.3">
      <c r="A53" s="1"/>
      <c r="B53" s="2"/>
      <c r="C53" s="1"/>
      <c r="D53" s="1"/>
      <c r="E53" s="88" t="s">
        <v>47</v>
      </c>
      <c r="F53" s="81"/>
      <c r="G53" s="81"/>
      <c r="H53" s="81"/>
      <c r="I53" s="81"/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2"/>
      <c r="AO53" s="2"/>
      <c r="AP53" s="80">
        <v>0</v>
      </c>
      <c r="AQ53" s="82">
        <v>0</v>
      </c>
      <c r="AR53" s="2"/>
      <c r="AS53" s="2"/>
      <c r="AT53" s="82">
        <v>0</v>
      </c>
      <c r="AU53" s="82">
        <v>0</v>
      </c>
      <c r="AV53" s="82">
        <v>0</v>
      </c>
      <c r="AW53" s="2"/>
      <c r="AX53" s="2"/>
      <c r="AY53" s="83">
        <v>0</v>
      </c>
      <c r="AZ53" s="84">
        <v>0</v>
      </c>
      <c r="BA53" s="2"/>
      <c r="BB53" s="2"/>
      <c r="BC53" s="85">
        <v>0</v>
      </c>
      <c r="BD53" s="85">
        <v>0</v>
      </c>
      <c r="BE53" s="85">
        <v>0</v>
      </c>
      <c r="BF53" s="2"/>
      <c r="BG53" s="2"/>
      <c r="BH53" s="86">
        <v>0</v>
      </c>
      <c r="BI53" s="87">
        <v>0</v>
      </c>
      <c r="BJ53" s="2"/>
      <c r="BK53" s="2"/>
    </row>
    <row r="54" spans="1:63" x14ac:dyDescent="0.3">
      <c r="A54" s="1"/>
      <c r="B54" s="2"/>
      <c r="C54" s="1"/>
      <c r="D54" s="1"/>
      <c r="E54" s="30" t="s">
        <v>48</v>
      </c>
      <c r="F54" s="1"/>
      <c r="G54" s="1"/>
      <c r="H54" s="1"/>
      <c r="I54" s="1"/>
      <c r="J54" s="10">
        <v>0</v>
      </c>
      <c r="K54" s="10">
        <v>0</v>
      </c>
      <c r="L54" s="10">
        <v>0</v>
      </c>
      <c r="M54" s="10">
        <v>-1.2708442862579384E-4</v>
      </c>
      <c r="N54" s="10">
        <v>-1.6508074716079795E-4</v>
      </c>
      <c r="O54" s="10">
        <v>-7.8952273121531862E-4</v>
      </c>
      <c r="P54" s="10">
        <v>-9.2747389612652385E-4</v>
      </c>
      <c r="Q54" s="10">
        <v>-9.5384778895217189E-4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2"/>
      <c r="AO54" s="2"/>
      <c r="AP54" s="54">
        <v>0</v>
      </c>
      <c r="AQ54" s="55">
        <v>0</v>
      </c>
      <c r="AR54" s="2"/>
      <c r="AS54" s="2"/>
      <c r="AT54" s="55">
        <v>0</v>
      </c>
      <c r="AU54" s="55">
        <v>0</v>
      </c>
      <c r="AV54" s="55">
        <v>0</v>
      </c>
      <c r="AW54" s="2"/>
      <c r="AX54" s="2"/>
      <c r="AY54" s="56">
        <v>0</v>
      </c>
      <c r="AZ54" s="57">
        <v>0</v>
      </c>
      <c r="BA54" s="2"/>
      <c r="BB54" s="2"/>
      <c r="BC54" s="27">
        <v>0</v>
      </c>
      <c r="BD54" s="27">
        <v>0</v>
      </c>
      <c r="BE54" s="27">
        <v>0</v>
      </c>
      <c r="BF54" s="2"/>
      <c r="BG54" s="2"/>
      <c r="BH54" s="58">
        <v>0</v>
      </c>
      <c r="BI54" s="59">
        <v>0</v>
      </c>
      <c r="BJ54" s="2"/>
      <c r="BK54" s="2"/>
    </row>
    <row r="55" spans="1:63" x14ac:dyDescent="0.3">
      <c r="A55" s="1"/>
      <c r="B55" s="2"/>
      <c r="C55" s="1"/>
      <c r="D55" s="1"/>
      <c r="E55" s="30" t="s">
        <v>49</v>
      </c>
      <c r="F55" s="1"/>
      <c r="G55" s="1"/>
      <c r="H55" s="1"/>
      <c r="I55" s="1"/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2"/>
      <c r="AO55" s="2"/>
      <c r="AP55" s="54">
        <v>0</v>
      </c>
      <c r="AQ55" s="55">
        <v>0</v>
      </c>
      <c r="AR55" s="2"/>
      <c r="AS55" s="2"/>
      <c r="AT55" s="55">
        <v>0</v>
      </c>
      <c r="AU55" s="55">
        <v>0</v>
      </c>
      <c r="AV55" s="55">
        <v>0</v>
      </c>
      <c r="AW55" s="2"/>
      <c r="AX55" s="2"/>
      <c r="AY55" s="56">
        <v>0</v>
      </c>
      <c r="AZ55" s="57">
        <v>0</v>
      </c>
      <c r="BA55" s="2"/>
      <c r="BB55" s="2"/>
      <c r="BC55" s="27">
        <v>0</v>
      </c>
      <c r="BD55" s="27">
        <v>0</v>
      </c>
      <c r="BE55" s="27">
        <v>0</v>
      </c>
      <c r="BF55" s="2"/>
      <c r="BG55" s="2"/>
      <c r="BH55" s="58">
        <v>0</v>
      </c>
      <c r="BI55" s="59">
        <v>0</v>
      </c>
      <c r="BJ55" s="2"/>
      <c r="BK55" s="2"/>
    </row>
    <row r="56" spans="1:63" x14ac:dyDescent="0.3">
      <c r="A56" s="1"/>
      <c r="B56" s="2"/>
      <c r="C56" s="1"/>
      <c r="D56" s="1"/>
      <c r="E56" s="30" t="s">
        <v>50</v>
      </c>
      <c r="F56" s="60"/>
      <c r="G56" s="2"/>
      <c r="H56" s="2"/>
      <c r="I56" s="2"/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2"/>
      <c r="AO56" s="2"/>
      <c r="AP56" s="54">
        <v>0</v>
      </c>
      <c r="AQ56" s="55">
        <v>0</v>
      </c>
      <c r="AR56" s="2"/>
      <c r="AS56" s="2"/>
      <c r="AT56" s="55">
        <v>0</v>
      </c>
      <c r="AU56" s="55">
        <v>0</v>
      </c>
      <c r="AV56" s="55">
        <v>0</v>
      </c>
      <c r="AW56" s="2"/>
      <c r="AX56" s="2"/>
      <c r="AY56" s="56">
        <v>0</v>
      </c>
      <c r="AZ56" s="57">
        <v>0</v>
      </c>
      <c r="BA56" s="2"/>
      <c r="BB56" s="2"/>
      <c r="BC56" s="27">
        <v>0</v>
      </c>
      <c r="BD56" s="27">
        <v>0</v>
      </c>
      <c r="BE56" s="27">
        <v>0</v>
      </c>
      <c r="BF56" s="2"/>
      <c r="BG56" s="2"/>
      <c r="BH56" s="58">
        <v>0</v>
      </c>
      <c r="BI56" s="59">
        <v>0</v>
      </c>
      <c r="BJ56" s="2"/>
      <c r="BK56" s="2"/>
    </row>
    <row r="57" spans="1:63" x14ac:dyDescent="0.3">
      <c r="A57" s="1"/>
      <c r="B57" s="2"/>
      <c r="C57" s="1"/>
      <c r="D57" s="1"/>
      <c r="E57" s="30" t="s">
        <v>51</v>
      </c>
      <c r="F57" s="2"/>
      <c r="G57" s="2"/>
      <c r="H57" s="60"/>
      <c r="I57" s="60"/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2"/>
      <c r="AO57" s="2"/>
      <c r="AP57" s="54">
        <v>0</v>
      </c>
      <c r="AQ57" s="55">
        <v>0</v>
      </c>
      <c r="AR57" s="2"/>
      <c r="AS57" s="2"/>
      <c r="AT57" s="55">
        <v>0</v>
      </c>
      <c r="AU57" s="55">
        <v>0</v>
      </c>
      <c r="AV57" s="55">
        <v>0</v>
      </c>
      <c r="AW57" s="2"/>
      <c r="AX57" s="2"/>
      <c r="AY57" s="56">
        <v>0</v>
      </c>
      <c r="AZ57" s="57">
        <v>0</v>
      </c>
      <c r="BA57" s="2"/>
      <c r="BB57" s="2"/>
      <c r="BC57" s="27">
        <v>0</v>
      </c>
      <c r="BD57" s="27">
        <v>0</v>
      </c>
      <c r="BE57" s="27">
        <v>0</v>
      </c>
      <c r="BF57" s="2"/>
      <c r="BG57" s="2"/>
      <c r="BH57" s="58">
        <v>0</v>
      </c>
      <c r="BI57" s="59">
        <v>0</v>
      </c>
      <c r="BJ57" s="2"/>
      <c r="BK57" s="2"/>
    </row>
    <row r="58" spans="1:63" x14ac:dyDescent="0.3">
      <c r="A58" s="1"/>
      <c r="B58" s="2"/>
      <c r="C58" s="1"/>
      <c r="D58" s="1"/>
      <c r="E58" s="1" t="s">
        <v>52</v>
      </c>
      <c r="F58" s="30"/>
      <c r="G58" s="1"/>
      <c r="H58" s="1"/>
      <c r="I58" s="1"/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2"/>
      <c r="AO58" s="2"/>
      <c r="AP58" s="54">
        <v>0</v>
      </c>
      <c r="AQ58" s="55">
        <v>0</v>
      </c>
      <c r="AR58" s="2"/>
      <c r="AS58" s="2"/>
      <c r="AT58" s="55">
        <v>0</v>
      </c>
      <c r="AU58" s="55">
        <v>0</v>
      </c>
      <c r="AV58" s="55">
        <v>0</v>
      </c>
      <c r="AW58" s="2"/>
      <c r="AX58" s="2"/>
      <c r="AY58" s="56">
        <v>0</v>
      </c>
      <c r="AZ58" s="57">
        <v>0</v>
      </c>
      <c r="BA58" s="2"/>
      <c r="BB58" s="2"/>
      <c r="BC58" s="27">
        <v>0</v>
      </c>
      <c r="BD58" s="27">
        <v>0</v>
      </c>
      <c r="BE58" s="27">
        <v>0</v>
      </c>
      <c r="BF58" s="2"/>
      <c r="BG58" s="2"/>
      <c r="BH58" s="58">
        <v>0</v>
      </c>
      <c r="BI58" s="59">
        <v>0</v>
      </c>
      <c r="BJ58" s="2"/>
      <c r="BK58" s="2"/>
    </row>
    <row r="59" spans="1:63" x14ac:dyDescent="0.3">
      <c r="A59" s="120"/>
      <c r="B59" s="121"/>
      <c r="C59" s="1"/>
      <c r="D59" s="1"/>
      <c r="E59" s="88" t="s">
        <v>32</v>
      </c>
      <c r="F59" s="2"/>
      <c r="G59" s="2"/>
      <c r="H59" s="60"/>
      <c r="I59" s="60"/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2"/>
      <c r="AO59" s="2"/>
      <c r="AP59" s="54">
        <v>0</v>
      </c>
      <c r="AQ59" s="55">
        <v>0</v>
      </c>
      <c r="AR59" s="2"/>
      <c r="AS59" s="2"/>
      <c r="AT59" s="55">
        <v>0</v>
      </c>
      <c r="AU59" s="55">
        <v>0</v>
      </c>
      <c r="AV59" s="55">
        <v>0</v>
      </c>
      <c r="AW59" s="2"/>
      <c r="AX59" s="2"/>
      <c r="AY59" s="56">
        <v>0</v>
      </c>
      <c r="AZ59" s="57">
        <v>0</v>
      </c>
      <c r="BA59" s="2"/>
      <c r="BB59" s="2"/>
      <c r="BC59" s="27">
        <v>0</v>
      </c>
      <c r="BD59" s="27">
        <v>0</v>
      </c>
      <c r="BE59" s="27">
        <v>0</v>
      </c>
      <c r="BF59" s="2"/>
      <c r="BG59" s="2"/>
      <c r="BH59" s="58">
        <v>0</v>
      </c>
      <c r="BI59" s="59">
        <v>0</v>
      </c>
      <c r="BJ59" s="2"/>
      <c r="BK59" s="2"/>
    </row>
    <row r="60" spans="1:63" x14ac:dyDescent="0.3">
      <c r="A60" s="1"/>
      <c r="B60" s="2"/>
      <c r="C60" s="1"/>
      <c r="D60" s="1"/>
      <c r="E60" s="88" t="s">
        <v>33</v>
      </c>
      <c r="F60" s="2"/>
      <c r="G60" s="2"/>
      <c r="H60" s="60"/>
      <c r="I60" s="60"/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2"/>
      <c r="AO60" s="2"/>
      <c r="AP60" s="54">
        <v>0</v>
      </c>
      <c r="AQ60" s="55">
        <v>0</v>
      </c>
      <c r="AR60" s="2"/>
      <c r="AS60" s="2"/>
      <c r="AT60" s="55">
        <v>0</v>
      </c>
      <c r="AU60" s="55">
        <v>0</v>
      </c>
      <c r="AV60" s="55">
        <v>0</v>
      </c>
      <c r="AW60" s="2"/>
      <c r="AX60" s="2"/>
      <c r="AY60" s="56">
        <v>0</v>
      </c>
      <c r="AZ60" s="57">
        <v>0</v>
      </c>
      <c r="BA60" s="2"/>
      <c r="BB60" s="2"/>
      <c r="BC60" s="27">
        <v>0</v>
      </c>
      <c r="BD60" s="27">
        <v>0</v>
      </c>
      <c r="BE60" s="27">
        <v>0</v>
      </c>
      <c r="BF60" s="2"/>
      <c r="BG60" s="2"/>
      <c r="BH60" s="58">
        <v>0</v>
      </c>
      <c r="BI60" s="59">
        <v>0</v>
      </c>
      <c r="BJ60" s="2"/>
      <c r="BK60" s="2"/>
    </row>
    <row r="61" spans="1:63" x14ac:dyDescent="0.3">
      <c r="A61" s="1"/>
      <c r="B61" s="2"/>
      <c r="C61" s="1"/>
      <c r="D61" s="1"/>
      <c r="E61" s="88" t="s">
        <v>34</v>
      </c>
      <c r="F61" s="2"/>
      <c r="G61" s="2"/>
      <c r="H61" s="60"/>
      <c r="I61" s="60"/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2"/>
      <c r="AO61" s="2"/>
      <c r="AP61" s="54">
        <v>0</v>
      </c>
      <c r="AQ61" s="55">
        <v>0</v>
      </c>
      <c r="AR61" s="2"/>
      <c r="AS61" s="2"/>
      <c r="AT61" s="55">
        <v>0</v>
      </c>
      <c r="AU61" s="55">
        <v>0</v>
      </c>
      <c r="AV61" s="55">
        <v>0</v>
      </c>
      <c r="AW61" s="2"/>
      <c r="AX61" s="2"/>
      <c r="AY61" s="56">
        <v>0</v>
      </c>
      <c r="AZ61" s="57">
        <v>0</v>
      </c>
      <c r="BA61" s="2"/>
      <c r="BB61" s="2"/>
      <c r="BC61" s="27">
        <v>0</v>
      </c>
      <c r="BD61" s="27">
        <v>0</v>
      </c>
      <c r="BE61" s="27">
        <v>0</v>
      </c>
      <c r="BF61" s="2"/>
      <c r="BG61" s="2"/>
      <c r="BH61" s="58">
        <v>0</v>
      </c>
      <c r="BI61" s="59">
        <v>0</v>
      </c>
      <c r="BJ61" s="2"/>
      <c r="BK61" s="2"/>
    </row>
    <row r="62" spans="1:63" x14ac:dyDescent="0.3">
      <c r="A62" s="1"/>
      <c r="B62" s="2"/>
      <c r="C62" s="1"/>
      <c r="D62" s="1"/>
      <c r="E62" s="30" t="s">
        <v>53</v>
      </c>
      <c r="F62" s="1"/>
      <c r="G62" s="1"/>
      <c r="H62" s="1"/>
      <c r="I62" s="1"/>
      <c r="J62" s="10">
        <v>-7.6348829317950454E-4</v>
      </c>
      <c r="K62" s="10">
        <v>-3.8516711047633723E-4</v>
      </c>
      <c r="L62" s="10">
        <v>-2.9973179834518864E-4</v>
      </c>
      <c r="M62" s="10">
        <v>-5.1694137884763874E-4</v>
      </c>
      <c r="N62" s="10">
        <v>-7.401753106327973E-4</v>
      </c>
      <c r="O62" s="10">
        <v>-7.4999060726048991E-4</v>
      </c>
      <c r="P62" s="10">
        <v>-7.7805145978014872E-4</v>
      </c>
      <c r="Q62" s="10">
        <v>-2.8253392243539723E-4</v>
      </c>
      <c r="R62" s="10">
        <v>-9.9837183025991644E-4</v>
      </c>
      <c r="S62" s="10">
        <v>-9.0165999999999998E-4</v>
      </c>
      <c r="T62" s="10">
        <v>-2.0238399999999998E-3</v>
      </c>
      <c r="U62" s="10">
        <v>2.85586E-3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2"/>
      <c r="AO62" s="2"/>
      <c r="AP62" s="54">
        <v>0</v>
      </c>
      <c r="AQ62" s="55">
        <v>0</v>
      </c>
      <c r="AR62" s="2"/>
      <c r="AS62" s="2"/>
      <c r="AT62" s="55">
        <v>0</v>
      </c>
      <c r="AU62" s="55">
        <v>0</v>
      </c>
      <c r="AV62" s="55">
        <v>0</v>
      </c>
      <c r="AW62" s="2"/>
      <c r="AX62" s="2"/>
      <c r="AY62" s="56">
        <v>0</v>
      </c>
      <c r="AZ62" s="57">
        <v>0</v>
      </c>
      <c r="BA62" s="2"/>
      <c r="BB62" s="2"/>
      <c r="BC62" s="27">
        <v>0</v>
      </c>
      <c r="BD62" s="27">
        <v>0</v>
      </c>
      <c r="BE62" s="27">
        <v>0</v>
      </c>
      <c r="BF62" s="2"/>
      <c r="BG62" s="2"/>
      <c r="BH62" s="58">
        <v>0</v>
      </c>
      <c r="BI62" s="59">
        <v>0</v>
      </c>
      <c r="BJ62" s="2"/>
      <c r="BK62" s="2"/>
    </row>
    <row r="63" spans="1:63" x14ac:dyDescent="0.3">
      <c r="A63" s="1"/>
      <c r="B63" s="2"/>
      <c r="C63" s="62"/>
      <c r="D63" s="62" t="s">
        <v>54</v>
      </c>
      <c r="E63" s="62"/>
      <c r="F63" s="62"/>
      <c r="G63" s="62"/>
      <c r="H63" s="62"/>
      <c r="I63" s="62"/>
      <c r="J63" s="127">
        <v>2.8258974228028505E-2</v>
      </c>
      <c r="K63" s="127">
        <v>2.7485037005190387E-2</v>
      </c>
      <c r="L63" s="127">
        <v>2.6646642097503503E-2</v>
      </c>
      <c r="M63" s="127">
        <v>3.1893491818027836E-2</v>
      </c>
      <c r="N63" s="127">
        <v>3.5131529700650123E-2</v>
      </c>
      <c r="O63" s="127">
        <v>3.7999201102862382E-2</v>
      </c>
      <c r="P63" s="127">
        <v>2.6794896261534366E-2</v>
      </c>
      <c r="Q63" s="127">
        <v>3.6684468130013859E-2</v>
      </c>
      <c r="R63" s="127">
        <v>4.7661203250708668E-2</v>
      </c>
      <c r="S63" s="127">
        <v>5.3522220000000009E-2</v>
      </c>
      <c r="T63" s="127">
        <v>3.3065339999999999E-2</v>
      </c>
      <c r="U63" s="127">
        <v>-2.4161999999999986E-3</v>
      </c>
      <c r="V63" s="127">
        <v>0</v>
      </c>
      <c r="W63" s="127">
        <v>0</v>
      </c>
      <c r="X63" s="127">
        <v>0</v>
      </c>
      <c r="Y63" s="127">
        <v>0</v>
      </c>
      <c r="Z63" s="127">
        <v>0</v>
      </c>
      <c r="AA63" s="127">
        <v>0</v>
      </c>
      <c r="AB63" s="127">
        <v>0</v>
      </c>
      <c r="AC63" s="127">
        <v>0</v>
      </c>
      <c r="AD63" s="127">
        <v>0</v>
      </c>
      <c r="AE63" s="127">
        <v>0</v>
      </c>
      <c r="AF63" s="127">
        <v>0</v>
      </c>
      <c r="AG63" s="127">
        <v>0</v>
      </c>
      <c r="AH63" s="127">
        <v>0</v>
      </c>
      <c r="AI63" s="127">
        <v>0</v>
      </c>
      <c r="AJ63" s="127">
        <v>0</v>
      </c>
      <c r="AK63" s="127">
        <v>4.1972321849999998E-8</v>
      </c>
      <c r="AL63" s="127">
        <v>1.0239299638989E-3</v>
      </c>
      <c r="AM63" s="127">
        <v>0</v>
      </c>
      <c r="AN63" s="2"/>
      <c r="AO63" s="2"/>
      <c r="AP63" s="73">
        <v>-1.0239299638989E-3</v>
      </c>
      <c r="AQ63" s="74">
        <v>-1</v>
      </c>
      <c r="AR63" s="2"/>
      <c r="AS63" s="2"/>
      <c r="AT63" s="74">
        <v>1</v>
      </c>
      <c r="AU63" s="74">
        <v>1</v>
      </c>
      <c r="AV63" s="74">
        <v>0</v>
      </c>
      <c r="AW63" s="2"/>
      <c r="AX63" s="2"/>
      <c r="AY63" s="75">
        <v>-1</v>
      </c>
      <c r="AZ63" s="76">
        <v>-1</v>
      </c>
      <c r="BA63" s="2"/>
      <c r="BB63" s="2"/>
      <c r="BC63" s="77">
        <v>0</v>
      </c>
      <c r="BD63" s="77">
        <v>0</v>
      </c>
      <c r="BE63" s="77">
        <v>0</v>
      </c>
      <c r="BF63" s="2"/>
      <c r="BG63" s="2"/>
      <c r="BH63" s="78">
        <v>0</v>
      </c>
      <c r="BI63" s="79">
        <v>0</v>
      </c>
      <c r="BJ63" s="2"/>
      <c r="BK63" s="2"/>
    </row>
    <row r="64" spans="1:63" x14ac:dyDescent="0.3">
      <c r="A64" s="1"/>
      <c r="B64" s="2"/>
      <c r="C64" s="62"/>
      <c r="D64" s="118" t="s">
        <v>55</v>
      </c>
      <c r="E64" s="62"/>
      <c r="F64" s="62"/>
      <c r="G64" s="62"/>
      <c r="H64" s="62"/>
      <c r="I64" s="62"/>
      <c r="J64" s="684">
        <v>0.97369319393136988</v>
      </c>
      <c r="K64" s="684">
        <v>0.98617996808068498</v>
      </c>
      <c r="L64" s="684">
        <v>0.9888767297780513</v>
      </c>
      <c r="M64" s="684">
        <v>0.98020667050000521</v>
      </c>
      <c r="N64" s="684">
        <v>0.97487966701965123</v>
      </c>
      <c r="O64" s="684">
        <v>0.96106314127233661</v>
      </c>
      <c r="P64" s="684">
        <v>0.93224657519344278</v>
      </c>
      <c r="Q64" s="684">
        <v>0.9673957277709081</v>
      </c>
      <c r="R64" s="684">
        <v>0.97948252058102347</v>
      </c>
      <c r="S64" s="684">
        <v>0.9834326402307223</v>
      </c>
      <c r="T64" s="684">
        <v>0.94232296109512959</v>
      </c>
      <c r="U64" s="684">
        <v>0.45830282659909016</v>
      </c>
      <c r="V64" s="684">
        <v>0</v>
      </c>
      <c r="W64" s="684">
        <v>0</v>
      </c>
      <c r="X64" s="684">
        <v>0</v>
      </c>
      <c r="Y64" s="684">
        <v>0</v>
      </c>
      <c r="Z64" s="684">
        <v>0</v>
      </c>
      <c r="AA64" s="684">
        <v>0</v>
      </c>
      <c r="AB64" s="684">
        <v>0</v>
      </c>
      <c r="AC64" s="684">
        <v>0</v>
      </c>
      <c r="AD64" s="684">
        <v>0</v>
      </c>
      <c r="AE64" s="684">
        <v>0</v>
      </c>
      <c r="AF64" s="684">
        <v>0</v>
      </c>
      <c r="AG64" s="684">
        <v>0</v>
      </c>
      <c r="AH64" s="684">
        <v>0</v>
      </c>
      <c r="AI64" s="684">
        <v>0</v>
      </c>
      <c r="AJ64" s="684">
        <v>0</v>
      </c>
      <c r="AK64" s="684">
        <v>1</v>
      </c>
      <c r="AL64" s="684">
        <v>1</v>
      </c>
      <c r="AM64" s="684">
        <v>0</v>
      </c>
      <c r="AN64" s="2"/>
      <c r="AO64" s="2"/>
      <c r="AP64" s="73"/>
      <c r="AQ64" s="74"/>
      <c r="AR64" s="2"/>
      <c r="AS64" s="2"/>
      <c r="AT64" s="74"/>
      <c r="AU64" s="74"/>
      <c r="AV64" s="74"/>
      <c r="AW64" s="2"/>
      <c r="AX64" s="2"/>
      <c r="AY64" s="75"/>
      <c r="AZ64" s="76"/>
      <c r="BA64" s="2"/>
      <c r="BB64" s="2"/>
      <c r="BC64" s="77"/>
      <c r="BD64" s="77"/>
      <c r="BE64" s="77"/>
      <c r="BF64" s="2"/>
      <c r="BG64" s="2"/>
      <c r="BH64" s="78"/>
      <c r="BI64" s="79"/>
      <c r="BJ64" s="2"/>
      <c r="BK64" s="2"/>
    </row>
    <row r="65" spans="1:63" ht="4.05" customHeight="1" x14ac:dyDescent="0.3">
      <c r="A65" s="1"/>
      <c r="B65" s="2"/>
      <c r="C65" s="2"/>
      <c r="D65" s="1"/>
      <c r="E65" s="2"/>
      <c r="F65" s="2"/>
      <c r="G65" s="2"/>
      <c r="H65" s="2"/>
      <c r="I65" s="2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2"/>
      <c r="AO65" s="2"/>
      <c r="AP65" s="54"/>
      <c r="AQ65" s="48"/>
      <c r="AR65" s="2"/>
      <c r="AS65" s="2"/>
      <c r="AT65" s="48"/>
      <c r="AU65" s="48"/>
      <c r="AV65" s="48"/>
      <c r="AW65" s="2"/>
      <c r="AX65" s="2"/>
      <c r="AY65" s="56"/>
      <c r="AZ65" s="128"/>
      <c r="BA65" s="2"/>
      <c r="BB65" s="2"/>
      <c r="BC65" s="27"/>
      <c r="BD65" s="27"/>
      <c r="BE65" s="27"/>
      <c r="BF65" s="2"/>
      <c r="BG65" s="2"/>
      <c r="BH65" s="58"/>
      <c r="BI65" s="53"/>
      <c r="BJ65" s="2"/>
      <c r="BK65" s="2"/>
    </row>
    <row r="66" spans="1:63" x14ac:dyDescent="0.3">
      <c r="A66" s="1"/>
      <c r="B66" s="2"/>
      <c r="C66" s="122" t="s">
        <v>22</v>
      </c>
      <c r="D66" s="122" t="s">
        <v>56</v>
      </c>
      <c r="E66" s="122"/>
      <c r="F66" s="123"/>
      <c r="G66" s="122"/>
      <c r="H66" s="122"/>
      <c r="I66" s="122"/>
      <c r="J66" s="129">
        <v>0.13503042789065148</v>
      </c>
      <c r="K66" s="129">
        <v>0.12847410366616602</v>
      </c>
      <c r="L66" s="129">
        <v>0.10887244567529056</v>
      </c>
      <c r="M66" s="129">
        <v>0.11219851811604567</v>
      </c>
      <c r="N66" s="129">
        <v>0.11617787426202332</v>
      </c>
      <c r="O66" s="129">
        <v>0.11520682401453748</v>
      </c>
      <c r="P66" s="129">
        <v>0.11759676632427321</v>
      </c>
      <c r="Q66" s="129">
        <v>6.8543701158022136E-2</v>
      </c>
      <c r="R66" s="129">
        <v>9.4480039222535256E-2</v>
      </c>
      <c r="S66" s="129">
        <v>-0.16409154999999981</v>
      </c>
      <c r="T66" s="129">
        <v>-0.38295004999999971</v>
      </c>
      <c r="U66" s="129">
        <v>-6.0018810000000034E-2</v>
      </c>
      <c r="V66" s="129">
        <v>-2.21065305272402E-4</v>
      </c>
      <c r="W66" s="129">
        <v>-6.1142599999999981E-3</v>
      </c>
      <c r="X66" s="129">
        <v>-2.849831078188402E-5</v>
      </c>
      <c r="Y66" s="129">
        <v>0</v>
      </c>
      <c r="Z66" s="129">
        <v>0</v>
      </c>
      <c r="AA66" s="129">
        <v>0</v>
      </c>
      <c r="AB66" s="129">
        <v>0</v>
      </c>
      <c r="AC66" s="129">
        <v>0</v>
      </c>
      <c r="AD66" s="129">
        <v>0</v>
      </c>
      <c r="AE66" s="129">
        <v>0</v>
      </c>
      <c r="AF66" s="129">
        <v>0</v>
      </c>
      <c r="AG66" s="129">
        <v>0</v>
      </c>
      <c r="AH66" s="129">
        <v>0</v>
      </c>
      <c r="AI66" s="129">
        <v>0</v>
      </c>
      <c r="AJ66" s="129">
        <v>0</v>
      </c>
      <c r="AK66" s="129">
        <v>4.1972321849999998E-8</v>
      </c>
      <c r="AL66" s="129">
        <v>1.0239299638989E-3</v>
      </c>
      <c r="AM66" s="129">
        <v>0</v>
      </c>
      <c r="AN66" s="2"/>
      <c r="AO66" s="2"/>
      <c r="AP66" s="130">
        <v>-1.0239299638989E-3</v>
      </c>
      <c r="AQ66" s="131">
        <v>-1</v>
      </c>
      <c r="AR66" s="2"/>
      <c r="AS66" s="2"/>
      <c r="AT66" s="131">
        <v>1</v>
      </c>
      <c r="AU66" s="131">
        <v>1</v>
      </c>
      <c r="AV66" s="131">
        <v>0</v>
      </c>
      <c r="AW66" s="2"/>
      <c r="AX66" s="2"/>
      <c r="AY66" s="132">
        <v>-1</v>
      </c>
      <c r="AZ66" s="133">
        <v>-1</v>
      </c>
      <c r="BA66" s="2"/>
      <c r="BB66" s="2"/>
      <c r="BC66" s="134">
        <v>0</v>
      </c>
      <c r="BD66" s="134">
        <v>0</v>
      </c>
      <c r="BE66" s="134">
        <v>0</v>
      </c>
      <c r="BF66" s="2"/>
      <c r="BG66" s="2"/>
      <c r="BH66" s="135">
        <v>0</v>
      </c>
      <c r="BI66" s="136">
        <v>0</v>
      </c>
      <c r="BJ66" s="2"/>
      <c r="BK66" s="2"/>
    </row>
    <row r="67" spans="1:63" x14ac:dyDescent="0.3">
      <c r="A67" s="1"/>
      <c r="B67" s="2"/>
      <c r="C67" s="124"/>
      <c r="D67" s="125" t="s">
        <v>57</v>
      </c>
      <c r="E67" s="125"/>
      <c r="F67" s="126"/>
      <c r="G67" s="125"/>
      <c r="H67" s="125"/>
      <c r="I67" s="125"/>
      <c r="J67" s="685">
        <v>8.8842875791180331E-2</v>
      </c>
      <c r="K67" s="685">
        <v>0.11170813524633706</v>
      </c>
      <c r="L67" s="685">
        <v>7.6784648873728031E-2</v>
      </c>
      <c r="M67" s="685">
        <v>6.266967550651277E-2</v>
      </c>
      <c r="N67" s="685">
        <v>5.1297425846970987E-2</v>
      </c>
      <c r="O67" s="685">
        <v>6.300155429765078E-2</v>
      </c>
      <c r="P67" s="685">
        <v>7.2169469994643048E-2</v>
      </c>
      <c r="Q67" s="685">
        <v>3.167811882037759E-2</v>
      </c>
      <c r="R67" s="685">
        <v>3.9360904223597601E-2</v>
      </c>
      <c r="S67" s="685">
        <v>-5.5176164305095948E-2</v>
      </c>
      <c r="T67" s="685">
        <v>-0.11932736232522838</v>
      </c>
      <c r="U67" s="685">
        <v>-0.10832361478701893</v>
      </c>
      <c r="V67" s="685">
        <v>1</v>
      </c>
      <c r="W67" s="685">
        <v>-0.39057199052293146</v>
      </c>
      <c r="X67" s="685">
        <v>1</v>
      </c>
      <c r="Y67" s="685">
        <v>0</v>
      </c>
      <c r="Z67" s="685">
        <v>0</v>
      </c>
      <c r="AA67" s="685">
        <v>0</v>
      </c>
      <c r="AB67" s="685">
        <v>0</v>
      </c>
      <c r="AC67" s="685">
        <v>0</v>
      </c>
      <c r="AD67" s="685">
        <v>0</v>
      </c>
      <c r="AE67" s="685">
        <v>0</v>
      </c>
      <c r="AF67" s="685">
        <v>0</v>
      </c>
      <c r="AG67" s="685">
        <v>0</v>
      </c>
      <c r="AH67" s="685">
        <v>0</v>
      </c>
      <c r="AI67" s="685">
        <v>0</v>
      </c>
      <c r="AJ67" s="685">
        <v>0</v>
      </c>
      <c r="AK67" s="685">
        <v>1</v>
      </c>
      <c r="AL67" s="685">
        <v>1</v>
      </c>
      <c r="AM67" s="685">
        <v>0</v>
      </c>
      <c r="AN67" s="2"/>
      <c r="AO67" s="2"/>
      <c r="AP67" s="137"/>
      <c r="AQ67" s="138"/>
      <c r="AR67" s="2"/>
      <c r="AS67" s="2"/>
      <c r="AT67" s="138"/>
      <c r="AU67" s="138"/>
      <c r="AV67" s="138"/>
      <c r="AW67" s="2"/>
      <c r="AX67" s="2"/>
      <c r="AY67" s="139"/>
      <c r="AZ67" s="140"/>
      <c r="BA67" s="2"/>
      <c r="BB67" s="2"/>
      <c r="BC67" s="141"/>
      <c r="BD67" s="141"/>
      <c r="BE67" s="141"/>
      <c r="BF67" s="2"/>
      <c r="BG67" s="2"/>
      <c r="BH67" s="142"/>
      <c r="BI67" s="143"/>
      <c r="BJ67" s="2"/>
      <c r="BK67" s="2"/>
    </row>
    <row r="68" spans="1:63" x14ac:dyDescent="0.3">
      <c r="A68" s="1"/>
      <c r="B68" s="2"/>
      <c r="C68" s="2" t="s">
        <v>38</v>
      </c>
      <c r="D68" s="2" t="s">
        <v>58</v>
      </c>
      <c r="E68" s="2"/>
      <c r="F68" s="2"/>
      <c r="G68" s="2"/>
      <c r="H68" s="2"/>
      <c r="I68" s="2"/>
      <c r="J68" s="10">
        <v>5.6279054971157105E-4</v>
      </c>
      <c r="K68" s="10">
        <v>2.8612232491031852E-4</v>
      </c>
      <c r="L68" s="10">
        <v>1.5186143531626992E-4</v>
      </c>
      <c r="M68" s="10">
        <v>-2.2437834389580222E-2</v>
      </c>
      <c r="N68" s="10">
        <v>-8.4930026256559155E-3</v>
      </c>
      <c r="O68" s="10">
        <v>-1.083041031438511E-2</v>
      </c>
      <c r="P68" s="10">
        <v>-1.7919308110205874E-3</v>
      </c>
      <c r="Q68" s="10">
        <v>-9.6113148153393904E-2</v>
      </c>
      <c r="R68" s="10">
        <v>-6.7371039374711728E-2</v>
      </c>
      <c r="S68" s="10">
        <v>1.0394700000000002E-2</v>
      </c>
      <c r="T68" s="10">
        <v>0.17151107999999998</v>
      </c>
      <c r="U68" s="10">
        <v>3.6383120000000005E-2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2"/>
      <c r="AO68" s="2"/>
      <c r="AP68" s="54">
        <v>0</v>
      </c>
      <c r="AQ68" s="55">
        <v>0</v>
      </c>
      <c r="AR68" s="2"/>
      <c r="AS68" s="2"/>
      <c r="AT68" s="55">
        <v>0</v>
      </c>
      <c r="AU68" s="55">
        <v>0</v>
      </c>
      <c r="AV68" s="55">
        <v>0</v>
      </c>
      <c r="AW68" s="2"/>
      <c r="AX68" s="2"/>
      <c r="AY68" s="56">
        <v>0</v>
      </c>
      <c r="AZ68" s="57">
        <v>0</v>
      </c>
      <c r="BA68" s="2"/>
      <c r="BB68" s="2"/>
      <c r="BC68" s="27">
        <v>0</v>
      </c>
      <c r="BD68" s="27">
        <v>0</v>
      </c>
      <c r="BE68" s="27">
        <v>0</v>
      </c>
      <c r="BF68" s="2"/>
      <c r="BG68" s="2"/>
      <c r="BH68" s="58">
        <v>0</v>
      </c>
      <c r="BI68" s="59">
        <v>0</v>
      </c>
      <c r="BJ68" s="2"/>
      <c r="BK68" s="2"/>
    </row>
    <row r="69" spans="1:63" x14ac:dyDescent="0.3">
      <c r="A69" s="1"/>
      <c r="B69" s="2"/>
      <c r="C69" s="122" t="s">
        <v>22</v>
      </c>
      <c r="D69" s="122" t="s">
        <v>59</v>
      </c>
      <c r="E69" s="122"/>
      <c r="F69" s="123"/>
      <c r="G69" s="122"/>
      <c r="H69" s="122"/>
      <c r="I69" s="122"/>
      <c r="J69" s="129">
        <v>0.13559321844036304</v>
      </c>
      <c r="K69" s="129">
        <v>0.12876022599107634</v>
      </c>
      <c r="L69" s="129">
        <v>0.10902430711060683</v>
      </c>
      <c r="M69" s="129">
        <v>8.9760683726465451E-2</v>
      </c>
      <c r="N69" s="129">
        <v>0.1076848716363674</v>
      </c>
      <c r="O69" s="129">
        <v>0.10437641370015237</v>
      </c>
      <c r="P69" s="129">
        <v>0.11580483551325263</v>
      </c>
      <c r="Q69" s="129">
        <v>-2.7569446995371769E-2</v>
      </c>
      <c r="R69" s="129">
        <v>2.7108999847823528E-2</v>
      </c>
      <c r="S69" s="129">
        <v>-0.1536968499999998</v>
      </c>
      <c r="T69" s="129">
        <v>-0.21143896999999973</v>
      </c>
      <c r="U69" s="129">
        <v>-2.3635690000000029E-2</v>
      </c>
      <c r="V69" s="129">
        <v>-2.21065305272402E-4</v>
      </c>
      <c r="W69" s="129">
        <v>-6.1142599999999981E-3</v>
      </c>
      <c r="X69" s="129">
        <v>-2.849831078188402E-5</v>
      </c>
      <c r="Y69" s="129">
        <v>0</v>
      </c>
      <c r="Z69" s="129">
        <v>0</v>
      </c>
      <c r="AA69" s="129">
        <v>0</v>
      </c>
      <c r="AB69" s="129">
        <v>0</v>
      </c>
      <c r="AC69" s="129">
        <v>0</v>
      </c>
      <c r="AD69" s="129">
        <v>0</v>
      </c>
      <c r="AE69" s="129">
        <v>0</v>
      </c>
      <c r="AF69" s="129">
        <v>0</v>
      </c>
      <c r="AG69" s="129">
        <v>0</v>
      </c>
      <c r="AH69" s="129">
        <v>0</v>
      </c>
      <c r="AI69" s="129">
        <v>0</v>
      </c>
      <c r="AJ69" s="129">
        <v>0</v>
      </c>
      <c r="AK69" s="129">
        <v>4.1972321849999998E-8</v>
      </c>
      <c r="AL69" s="129">
        <v>1.0239299638989E-3</v>
      </c>
      <c r="AM69" s="129">
        <v>0</v>
      </c>
      <c r="AN69" s="2"/>
      <c r="AO69" s="2"/>
      <c r="AP69" s="130">
        <v>-1.0239299638989E-3</v>
      </c>
      <c r="AQ69" s="131">
        <v>-1</v>
      </c>
      <c r="AR69" s="2"/>
      <c r="AS69" s="2"/>
      <c r="AT69" s="131">
        <v>1</v>
      </c>
      <c r="AU69" s="131">
        <v>1</v>
      </c>
      <c r="AV69" s="131">
        <v>0</v>
      </c>
      <c r="AW69" s="2"/>
      <c r="AX69" s="2"/>
      <c r="AY69" s="132">
        <v>-1</v>
      </c>
      <c r="AZ69" s="133">
        <v>-1</v>
      </c>
      <c r="BA69" s="2"/>
      <c r="BB69" s="2"/>
      <c r="BC69" s="134">
        <v>0</v>
      </c>
      <c r="BD69" s="134">
        <v>0</v>
      </c>
      <c r="BE69" s="134">
        <v>0</v>
      </c>
      <c r="BF69" s="2"/>
      <c r="BG69" s="2"/>
      <c r="BH69" s="135">
        <v>0</v>
      </c>
      <c r="BI69" s="136">
        <v>0</v>
      </c>
      <c r="BJ69" s="2"/>
      <c r="BK69" s="2"/>
    </row>
    <row r="70" spans="1:63" x14ac:dyDescent="0.3">
      <c r="A70" s="1"/>
      <c r="B70" s="2"/>
      <c r="C70" s="124"/>
      <c r="D70" s="125" t="s">
        <v>60</v>
      </c>
      <c r="E70" s="125"/>
      <c r="F70" s="126"/>
      <c r="G70" s="125"/>
      <c r="H70" s="125"/>
      <c r="I70" s="125"/>
      <c r="J70" s="685">
        <v>8.9213162190220435E-2</v>
      </c>
      <c r="K70" s="685">
        <v>0.11195691838983444</v>
      </c>
      <c r="L70" s="685">
        <v>7.6891752438049507E-2</v>
      </c>
      <c r="M70" s="685">
        <v>5.0136784485532646E-2</v>
      </c>
      <c r="N70" s="685">
        <v>4.7547407393154884E-2</v>
      </c>
      <c r="O70" s="685">
        <v>5.7078878368302451E-2</v>
      </c>
      <c r="P70" s="685">
        <v>7.1069756958811611E-2</v>
      </c>
      <c r="Q70" s="685">
        <v>-1.2741480296169783E-2</v>
      </c>
      <c r="R70" s="685">
        <v>1.1293758505904559E-2</v>
      </c>
      <c r="S70" s="685">
        <v>-5.1680922319130296E-2</v>
      </c>
      <c r="T70" s="685">
        <v>-6.5884453032094087E-2</v>
      </c>
      <c r="U70" s="685">
        <v>-4.2658349587161047E-2</v>
      </c>
      <c r="V70" s="685">
        <v>1</v>
      </c>
      <c r="W70" s="685">
        <v>-0.39057199052293146</v>
      </c>
      <c r="X70" s="685">
        <v>1</v>
      </c>
      <c r="Y70" s="685">
        <v>0</v>
      </c>
      <c r="Z70" s="685">
        <v>0</v>
      </c>
      <c r="AA70" s="685">
        <v>0</v>
      </c>
      <c r="AB70" s="685">
        <v>0</v>
      </c>
      <c r="AC70" s="685">
        <v>0</v>
      </c>
      <c r="AD70" s="685">
        <v>0</v>
      </c>
      <c r="AE70" s="685">
        <v>0</v>
      </c>
      <c r="AF70" s="685">
        <v>0</v>
      </c>
      <c r="AG70" s="685">
        <v>0</v>
      </c>
      <c r="AH70" s="685">
        <v>0</v>
      </c>
      <c r="AI70" s="685">
        <v>0</v>
      </c>
      <c r="AJ70" s="685">
        <v>0</v>
      </c>
      <c r="AK70" s="685">
        <v>1</v>
      </c>
      <c r="AL70" s="685">
        <v>1</v>
      </c>
      <c r="AM70" s="685">
        <v>0</v>
      </c>
      <c r="AN70" s="2"/>
      <c r="AO70" s="2"/>
      <c r="AP70" s="137"/>
      <c r="AQ70" s="138"/>
      <c r="AR70" s="2"/>
      <c r="AS70" s="2"/>
      <c r="AT70" s="138"/>
      <c r="AU70" s="138"/>
      <c r="AV70" s="138"/>
      <c r="AW70" s="2"/>
      <c r="AX70" s="2"/>
      <c r="AY70" s="139"/>
      <c r="AZ70" s="140"/>
      <c r="BA70" s="2"/>
      <c r="BB70" s="2"/>
      <c r="BC70" s="141"/>
      <c r="BD70" s="141"/>
      <c r="BE70" s="141"/>
      <c r="BF70" s="2"/>
      <c r="BG70" s="2"/>
      <c r="BH70" s="142"/>
      <c r="BI70" s="143"/>
      <c r="BJ70" s="2"/>
      <c r="BK70" s="2"/>
    </row>
    <row r="71" spans="1:63" x14ac:dyDescent="0.3">
      <c r="A71" s="1"/>
      <c r="B71" s="2"/>
      <c r="C71" s="2" t="s">
        <v>38</v>
      </c>
      <c r="D71" s="2" t="s">
        <v>61</v>
      </c>
      <c r="E71" s="2"/>
      <c r="F71" s="2"/>
      <c r="G71" s="2"/>
      <c r="H71" s="2"/>
      <c r="I71" s="2"/>
      <c r="J71" s="10">
        <v>-8.7773176132507642E-3</v>
      </c>
      <c r="K71" s="10">
        <v>-7.0122664273772617E-3</v>
      </c>
      <c r="L71" s="10">
        <v>-1.0617711223854794E-2</v>
      </c>
      <c r="M71" s="10">
        <v>-8.9150384538393343E-3</v>
      </c>
      <c r="N71" s="10">
        <v>-7.6170811515837485E-3</v>
      </c>
      <c r="O71" s="10">
        <v>-1.3139109324487983E-2</v>
      </c>
      <c r="P71" s="10">
        <v>-7.0647384657823104E-3</v>
      </c>
      <c r="Q71" s="10">
        <v>-2.5039978623729109E-3</v>
      </c>
      <c r="R71" s="10">
        <v>-5.8573671592025934E-3</v>
      </c>
      <c r="S71" s="10">
        <v>-6.3362799999999988E-3</v>
      </c>
      <c r="T71" s="10">
        <v>-2.1319400000000001E-3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2"/>
      <c r="AO71" s="2"/>
      <c r="AP71" s="54">
        <v>0</v>
      </c>
      <c r="AQ71" s="55">
        <v>0</v>
      </c>
      <c r="AR71" s="2"/>
      <c r="AS71" s="2"/>
      <c r="AT71" s="55">
        <v>0</v>
      </c>
      <c r="AU71" s="55">
        <v>0</v>
      </c>
      <c r="AV71" s="55">
        <v>0</v>
      </c>
      <c r="AW71" s="2"/>
      <c r="AX71" s="2"/>
      <c r="AY71" s="56">
        <v>0</v>
      </c>
      <c r="AZ71" s="57">
        <v>0</v>
      </c>
      <c r="BA71" s="2"/>
      <c r="BB71" s="2"/>
      <c r="BC71" s="27">
        <v>0</v>
      </c>
      <c r="BD71" s="27">
        <v>0</v>
      </c>
      <c r="BE71" s="27">
        <v>0</v>
      </c>
      <c r="BF71" s="2"/>
      <c r="BG71" s="2"/>
      <c r="BH71" s="58">
        <v>0</v>
      </c>
      <c r="BI71" s="59">
        <v>0</v>
      </c>
      <c r="BJ71" s="2"/>
      <c r="BK71" s="2"/>
    </row>
    <row r="72" spans="1:63" x14ac:dyDescent="0.3">
      <c r="A72" s="1"/>
      <c r="B72" s="2"/>
      <c r="C72" s="2" t="s">
        <v>38</v>
      </c>
      <c r="D72" s="2" t="s">
        <v>62</v>
      </c>
      <c r="E72" s="2"/>
      <c r="F72" s="2"/>
      <c r="G72" s="2"/>
      <c r="H72" s="2"/>
      <c r="I72" s="2"/>
      <c r="J72" s="10">
        <v>-8.103750931031559E-3</v>
      </c>
      <c r="K72" s="10">
        <v>-1.0482392608122656E-2</v>
      </c>
      <c r="L72" s="10">
        <v>-7.9452333343049044E-3</v>
      </c>
      <c r="M72" s="10">
        <v>-8.1309612513940904E-3</v>
      </c>
      <c r="N72" s="10">
        <v>-1.0757619296153818E-2</v>
      </c>
      <c r="O72" s="10">
        <v>-2.1703368726858328E-2</v>
      </c>
      <c r="P72" s="10">
        <v>-2.7058435401746499E-2</v>
      </c>
      <c r="Q72" s="10">
        <v>-1.6851209553518522E-2</v>
      </c>
      <c r="R72" s="10">
        <v>-1.0221317819367231E-2</v>
      </c>
      <c r="S72" s="10">
        <v>-3.8599899999999989E-3</v>
      </c>
      <c r="T72" s="10">
        <v>-9.7152699999999998E-3</v>
      </c>
      <c r="U72" s="10">
        <v>-1.3688280000000004E-2</v>
      </c>
      <c r="V72" s="10">
        <v>0</v>
      </c>
      <c r="W72" s="10">
        <v>-2.2296999999999999E-4</v>
      </c>
      <c r="X72" s="10">
        <v>-2.0803766870775334E-4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2"/>
      <c r="AO72" s="2"/>
      <c r="AP72" s="54">
        <v>0</v>
      </c>
      <c r="AQ72" s="55">
        <v>0</v>
      </c>
      <c r="AR72" s="2"/>
      <c r="AS72" s="2"/>
      <c r="AT72" s="55">
        <v>0</v>
      </c>
      <c r="AU72" s="55">
        <v>0</v>
      </c>
      <c r="AV72" s="55">
        <v>0</v>
      </c>
      <c r="AW72" s="2"/>
      <c r="AX72" s="2"/>
      <c r="AY72" s="56">
        <v>0</v>
      </c>
      <c r="AZ72" s="57">
        <v>0</v>
      </c>
      <c r="BA72" s="2"/>
      <c r="BB72" s="2"/>
      <c r="BC72" s="27">
        <v>0</v>
      </c>
      <c r="BD72" s="27">
        <v>0</v>
      </c>
      <c r="BE72" s="27">
        <v>0</v>
      </c>
      <c r="BF72" s="2"/>
      <c r="BG72" s="2"/>
      <c r="BH72" s="58">
        <v>0</v>
      </c>
      <c r="BI72" s="59">
        <v>0</v>
      </c>
      <c r="BJ72" s="2"/>
      <c r="BK72" s="2"/>
    </row>
    <row r="73" spans="1:63" x14ac:dyDescent="0.3">
      <c r="A73" s="1"/>
      <c r="B73" s="2"/>
      <c r="C73" s="2" t="s">
        <v>38</v>
      </c>
      <c r="D73" s="2" t="s">
        <v>63</v>
      </c>
      <c r="E73" s="2"/>
      <c r="F73" s="2"/>
      <c r="G73" s="2"/>
      <c r="H73" s="2"/>
      <c r="I73" s="2"/>
      <c r="J73" s="10">
        <v>-2.7977084747200544E-3</v>
      </c>
      <c r="K73" s="10">
        <v>-3.3373570811411775E-3</v>
      </c>
      <c r="L73" s="10">
        <v>-2.579880873679179E-3</v>
      </c>
      <c r="M73" s="10">
        <v>-2.4222415205115738E-3</v>
      </c>
      <c r="N73" s="10">
        <v>-3.8753436136834594E-3</v>
      </c>
      <c r="O73" s="10">
        <v>-5.2660196553252691E-3</v>
      </c>
      <c r="P73" s="10">
        <v>-3.6613286577298274E-3</v>
      </c>
      <c r="Q73" s="10">
        <v>-4.5005571409257334E-3</v>
      </c>
      <c r="R73" s="10">
        <v>-6.4641285862483315E-3</v>
      </c>
      <c r="S73" s="10">
        <v>-2.89588E-3</v>
      </c>
      <c r="T73" s="10">
        <v>-4.2631699999999993E-3</v>
      </c>
      <c r="U73" s="10">
        <v>-3.1077999999999998E-4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2"/>
      <c r="AO73" s="2"/>
      <c r="AP73" s="54">
        <v>0</v>
      </c>
      <c r="AQ73" s="55">
        <v>0</v>
      </c>
      <c r="AR73" s="2"/>
      <c r="AS73" s="2"/>
      <c r="AT73" s="55">
        <v>0</v>
      </c>
      <c r="AU73" s="55">
        <v>0</v>
      </c>
      <c r="AV73" s="55">
        <v>0</v>
      </c>
      <c r="AW73" s="2"/>
      <c r="AX73" s="2"/>
      <c r="AY73" s="56">
        <v>0</v>
      </c>
      <c r="AZ73" s="57">
        <v>0</v>
      </c>
      <c r="BA73" s="2"/>
      <c r="BB73" s="2"/>
      <c r="BC73" s="27">
        <v>0</v>
      </c>
      <c r="BD73" s="27">
        <v>0</v>
      </c>
      <c r="BE73" s="27">
        <v>0</v>
      </c>
      <c r="BF73" s="2"/>
      <c r="BG73" s="2"/>
      <c r="BH73" s="58">
        <v>0</v>
      </c>
      <c r="BI73" s="59">
        <v>0</v>
      </c>
      <c r="BJ73" s="2"/>
      <c r="BK73" s="2"/>
    </row>
    <row r="74" spans="1:63" x14ac:dyDescent="0.3">
      <c r="A74" s="1"/>
      <c r="B74" s="2"/>
      <c r="C74" s="2" t="s">
        <v>38</v>
      </c>
      <c r="D74" s="2" t="s">
        <v>64</v>
      </c>
      <c r="E74" s="2"/>
      <c r="F74" s="2"/>
      <c r="G74" s="2"/>
      <c r="H74" s="2"/>
      <c r="I74" s="2"/>
      <c r="J74" s="10">
        <v>-0.10677976311715305</v>
      </c>
      <c r="K74" s="10">
        <v>-7.1974281267761953E-2</v>
      </c>
      <c r="L74" s="10">
        <v>-9.641146569682682E-2</v>
      </c>
      <c r="M74" s="10">
        <v>-7.6262392479492819E-2</v>
      </c>
      <c r="N74" s="10">
        <v>-7.3418726806551413E-2</v>
      </c>
      <c r="O74" s="10">
        <v>-5.6497511707353384E-2</v>
      </c>
      <c r="P74" s="10">
        <v>-9.5423045474217899E-2</v>
      </c>
      <c r="Q74" s="10">
        <v>-8.2845215331017852E-2</v>
      </c>
      <c r="R74" s="10">
        <v>-9.8137270740444704E-2</v>
      </c>
      <c r="S74" s="10">
        <v>-7.7110310000000015E-2</v>
      </c>
      <c r="T74" s="10">
        <v>-0.21029904999999999</v>
      </c>
      <c r="U74" s="10">
        <v>-7.7069330000000005E-2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-3.9999999999999998E-6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2"/>
      <c r="AO74" s="2"/>
      <c r="AP74" s="54">
        <v>0</v>
      </c>
      <c r="AQ74" s="55">
        <v>0</v>
      </c>
      <c r="AR74" s="2"/>
      <c r="AS74" s="2"/>
      <c r="AT74" s="55">
        <v>0</v>
      </c>
      <c r="AU74" s="55">
        <v>0</v>
      </c>
      <c r="AV74" s="55">
        <v>0</v>
      </c>
      <c r="AW74" s="2"/>
      <c r="AX74" s="2"/>
      <c r="AY74" s="56">
        <v>0</v>
      </c>
      <c r="AZ74" s="57">
        <v>0</v>
      </c>
      <c r="BA74" s="2"/>
      <c r="BB74" s="2"/>
      <c r="BC74" s="27">
        <v>0</v>
      </c>
      <c r="BD74" s="27">
        <v>0</v>
      </c>
      <c r="BE74" s="27">
        <v>0</v>
      </c>
      <c r="BF74" s="2"/>
      <c r="BG74" s="2"/>
      <c r="BH74" s="58">
        <v>0</v>
      </c>
      <c r="BI74" s="59">
        <v>0</v>
      </c>
      <c r="BJ74" s="2"/>
      <c r="BK74" s="2"/>
    </row>
    <row r="75" spans="1:63" x14ac:dyDescent="0.3">
      <c r="A75" s="1"/>
      <c r="B75" s="2"/>
      <c r="C75" s="2" t="s">
        <v>38</v>
      </c>
      <c r="D75" s="2" t="s">
        <v>65</v>
      </c>
      <c r="E75" s="2"/>
      <c r="F75" s="2"/>
      <c r="G75" s="2"/>
      <c r="H75" s="2"/>
      <c r="I75" s="2"/>
      <c r="J75" s="10">
        <v>0</v>
      </c>
      <c r="K75" s="10">
        <v>0</v>
      </c>
      <c r="L75" s="10">
        <v>0</v>
      </c>
      <c r="M75" s="10">
        <v>-1.9993979282749335E-3</v>
      </c>
      <c r="N75" s="10">
        <v>-1.7694924836633365E-3</v>
      </c>
      <c r="O75" s="10">
        <v>-2.3029609200608593E-3</v>
      </c>
      <c r="P75" s="10">
        <v>-9.2456225466370199E-4</v>
      </c>
      <c r="Q75" s="10">
        <v>-2.0946767734537617E-3</v>
      </c>
      <c r="R75" s="10">
        <v>-2.5562911365073051E-3</v>
      </c>
      <c r="S75" s="10">
        <v>-3.6181499999999997E-3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2"/>
      <c r="AO75" s="2"/>
      <c r="AP75" s="54">
        <v>0</v>
      </c>
      <c r="AQ75" s="55">
        <v>0</v>
      </c>
      <c r="AR75" s="2"/>
      <c r="AS75" s="2"/>
      <c r="AT75" s="55">
        <v>0</v>
      </c>
      <c r="AU75" s="55">
        <v>0</v>
      </c>
      <c r="AV75" s="55">
        <v>0</v>
      </c>
      <c r="AW75" s="2"/>
      <c r="AX75" s="2"/>
      <c r="AY75" s="56">
        <v>0</v>
      </c>
      <c r="AZ75" s="57">
        <v>0</v>
      </c>
      <c r="BA75" s="2"/>
      <c r="BB75" s="2"/>
      <c r="BC75" s="27">
        <v>0</v>
      </c>
      <c r="BD75" s="27">
        <v>0</v>
      </c>
      <c r="BE75" s="27">
        <v>0</v>
      </c>
      <c r="BF75" s="2"/>
      <c r="BG75" s="2"/>
      <c r="BH75" s="58">
        <v>0</v>
      </c>
      <c r="BI75" s="59">
        <v>0</v>
      </c>
      <c r="BJ75" s="2"/>
      <c r="BK75" s="2"/>
    </row>
    <row r="76" spans="1:63" x14ac:dyDescent="0.3">
      <c r="A76" s="1"/>
      <c r="B76" s="2"/>
      <c r="C76" s="89" t="s">
        <v>22</v>
      </c>
      <c r="D76" s="90" t="s">
        <v>66</v>
      </c>
      <c r="E76" s="90"/>
      <c r="F76" s="90"/>
      <c r="G76" s="90"/>
      <c r="H76" s="90"/>
      <c r="I76" s="90"/>
      <c r="J76" s="144">
        <v>9.1346783042076107E-3</v>
      </c>
      <c r="K76" s="144">
        <v>3.5953928606673291E-2</v>
      </c>
      <c r="L76" s="144">
        <v>-8.5299840180588643E-3</v>
      </c>
      <c r="M76" s="144">
        <v>-7.9693479070473035E-3</v>
      </c>
      <c r="N76" s="144">
        <v>1.0246608284731638E-2</v>
      </c>
      <c r="O76" s="144">
        <v>5.4674433660665493E-3</v>
      </c>
      <c r="P76" s="144">
        <v>-1.8327274740887613E-2</v>
      </c>
      <c r="Q76" s="144">
        <v>-0.13636510365666055</v>
      </c>
      <c r="R76" s="144">
        <v>-9.6127375593946643E-2</v>
      </c>
      <c r="S76" s="144">
        <v>-0.2475174599999998</v>
      </c>
      <c r="T76" s="144">
        <v>-0.43784839999999969</v>
      </c>
      <c r="U76" s="144">
        <v>-0.11470408000000004</v>
      </c>
      <c r="V76" s="144">
        <v>-2.21065305272402E-4</v>
      </c>
      <c r="W76" s="144">
        <v>-6.3372299999999984E-3</v>
      </c>
      <c r="X76" s="144">
        <v>-2.3653597948963736E-4</v>
      </c>
      <c r="Y76" s="144">
        <v>0</v>
      </c>
      <c r="Z76" s="144">
        <v>0</v>
      </c>
      <c r="AA76" s="144">
        <v>0</v>
      </c>
      <c r="AB76" s="144">
        <v>0</v>
      </c>
      <c r="AC76" s="144">
        <v>0</v>
      </c>
      <c r="AD76" s="144">
        <v>0</v>
      </c>
      <c r="AE76" s="144">
        <v>0</v>
      </c>
      <c r="AF76" s="144">
        <v>0</v>
      </c>
      <c r="AG76" s="144">
        <v>-3.9999999999999998E-6</v>
      </c>
      <c r="AH76" s="144">
        <v>0</v>
      </c>
      <c r="AI76" s="144">
        <v>0</v>
      </c>
      <c r="AJ76" s="144">
        <v>0</v>
      </c>
      <c r="AK76" s="144">
        <v>4.1972321849999998E-8</v>
      </c>
      <c r="AL76" s="144">
        <v>1.0239299638989E-3</v>
      </c>
      <c r="AM76" s="144">
        <v>0</v>
      </c>
      <c r="AN76" s="2"/>
      <c r="AO76" s="2"/>
      <c r="AP76" s="95">
        <v>-1.0239299638989E-3</v>
      </c>
      <c r="AQ76" s="96">
        <v>-1</v>
      </c>
      <c r="AR76" s="2"/>
      <c r="AS76" s="2"/>
      <c r="AT76" s="97">
        <v>1</v>
      </c>
      <c r="AU76" s="98">
        <v>1</v>
      </c>
      <c r="AV76" s="96">
        <v>0</v>
      </c>
      <c r="AW76" s="2"/>
      <c r="AX76" s="2"/>
      <c r="AY76" s="99">
        <v>-1</v>
      </c>
      <c r="AZ76" s="100">
        <v>-1</v>
      </c>
      <c r="BA76" s="2"/>
      <c r="BB76" s="2"/>
      <c r="BC76" s="101">
        <v>0</v>
      </c>
      <c r="BD76" s="102">
        <v>0</v>
      </c>
      <c r="BE76" s="103">
        <v>0</v>
      </c>
      <c r="BF76" s="2"/>
      <c r="BG76" s="2"/>
      <c r="BH76" s="104">
        <v>0</v>
      </c>
      <c r="BI76" s="105">
        <v>0</v>
      </c>
      <c r="BJ76" s="2"/>
      <c r="BK76" s="2"/>
    </row>
    <row r="77" spans="1:63" x14ac:dyDescent="0.3">
      <c r="A77" s="1"/>
      <c r="B77" s="2"/>
      <c r="C77" s="91"/>
      <c r="D77" s="92" t="s">
        <v>67</v>
      </c>
      <c r="E77" s="93"/>
      <c r="F77" s="93"/>
      <c r="G77" s="93"/>
      <c r="H77" s="93"/>
      <c r="I77" s="93"/>
      <c r="J77" s="686">
        <v>6.0101349203329629E-3</v>
      </c>
      <c r="K77" s="686">
        <v>3.1261913528252326E-2</v>
      </c>
      <c r="L77" s="686">
        <v>-6.0159558615831901E-3</v>
      </c>
      <c r="M77" s="686">
        <v>-4.4513640261861541E-3</v>
      </c>
      <c r="N77" s="686">
        <v>4.5243092284810212E-3</v>
      </c>
      <c r="O77" s="686">
        <v>2.9899047477700328E-3</v>
      </c>
      <c r="P77" s="686">
        <v>-1.124750064001594E-2</v>
      </c>
      <c r="Q77" s="686">
        <v>-6.3022420493895739E-2</v>
      </c>
      <c r="R77" s="686">
        <v>-4.0047193620519304E-2</v>
      </c>
      <c r="S77" s="686">
        <v>-8.3228320052678023E-2</v>
      </c>
      <c r="T77" s="686">
        <v>-0.13643370635497118</v>
      </c>
      <c r="U77" s="686">
        <v>-0.20702110848947855</v>
      </c>
      <c r="V77" s="686">
        <v>1</v>
      </c>
      <c r="W77" s="686">
        <v>-0.40481506110332843</v>
      </c>
      <c r="X77" s="686">
        <v>8.2999999999999989</v>
      </c>
      <c r="Y77" s="686">
        <v>0</v>
      </c>
      <c r="Z77" s="686">
        <v>0</v>
      </c>
      <c r="AA77" s="686">
        <v>0</v>
      </c>
      <c r="AB77" s="686">
        <v>0</v>
      </c>
      <c r="AC77" s="686">
        <v>0</v>
      </c>
      <c r="AD77" s="686">
        <v>0</v>
      </c>
      <c r="AE77" s="686">
        <v>0</v>
      </c>
      <c r="AF77" s="686">
        <v>0</v>
      </c>
      <c r="AG77" s="686">
        <v>0</v>
      </c>
      <c r="AH77" s="686">
        <v>0</v>
      </c>
      <c r="AI77" s="686">
        <v>0</v>
      </c>
      <c r="AJ77" s="686">
        <v>0</v>
      </c>
      <c r="AK77" s="686">
        <v>1</v>
      </c>
      <c r="AL77" s="686">
        <v>1</v>
      </c>
      <c r="AM77" s="686">
        <v>0</v>
      </c>
      <c r="AN77" s="2"/>
      <c r="AO77" s="2"/>
      <c r="AP77" s="106"/>
      <c r="AQ77" s="107"/>
      <c r="AR77" s="2"/>
      <c r="AS77" s="2"/>
      <c r="AT77" s="108"/>
      <c r="AU77" s="109"/>
      <c r="AV77" s="107"/>
      <c r="AW77" s="2"/>
      <c r="AX77" s="2"/>
      <c r="AY77" s="110"/>
      <c r="AZ77" s="111"/>
      <c r="BA77" s="2"/>
      <c r="BB77" s="2"/>
      <c r="BC77" s="112"/>
      <c r="BD77" s="113"/>
      <c r="BE77" s="114"/>
      <c r="BF77" s="2"/>
      <c r="BG77" s="2"/>
      <c r="BH77" s="115"/>
      <c r="BI77" s="116"/>
      <c r="BJ77" s="2"/>
      <c r="BK77" s="2"/>
    </row>
    <row r="78" spans="1:63" x14ac:dyDescent="0.3">
      <c r="A78" s="1"/>
      <c r="B78" s="2"/>
      <c r="C78" s="2" t="s">
        <v>38</v>
      </c>
      <c r="D78" s="2" t="s">
        <v>68</v>
      </c>
      <c r="E78" s="2"/>
      <c r="F78" s="2"/>
      <c r="G78" s="2"/>
      <c r="H78" s="2"/>
      <c r="I78" s="2"/>
      <c r="J78" s="10">
        <v>-8.0300478804325198E-2</v>
      </c>
      <c r="K78" s="10">
        <v>-7.2429848530176533E-2</v>
      </c>
      <c r="L78" s="10">
        <v>-8.5578148961910544E-2</v>
      </c>
      <c r="M78" s="10">
        <v>-8.388713811648349E-2</v>
      </c>
      <c r="N78" s="10">
        <v>-9.3631044327465066E-2</v>
      </c>
      <c r="O78" s="10">
        <v>-0.12068537129290495</v>
      </c>
      <c r="P78" s="10">
        <v>-8.4629254242623908E-2</v>
      </c>
      <c r="Q78" s="10">
        <v>-0.11379286579936332</v>
      </c>
      <c r="R78" s="10">
        <v>-0.13364324648160661</v>
      </c>
      <c r="S78" s="10">
        <v>-9.4708360000000005E-2</v>
      </c>
      <c r="T78" s="10">
        <v>-7.463417E-2</v>
      </c>
      <c r="U78" s="10">
        <v>-5.1969499999999997E-3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2"/>
      <c r="AO78" s="2"/>
      <c r="AP78" s="54">
        <v>0</v>
      </c>
      <c r="AQ78" s="55">
        <v>0</v>
      </c>
      <c r="AR78" s="2"/>
      <c r="AS78" s="2"/>
      <c r="AT78" s="55">
        <v>0</v>
      </c>
      <c r="AU78" s="55">
        <v>0</v>
      </c>
      <c r="AV78" s="55">
        <v>0</v>
      </c>
      <c r="AW78" s="2"/>
      <c r="AX78" s="2"/>
      <c r="AY78" s="56">
        <v>0</v>
      </c>
      <c r="AZ78" s="57">
        <v>0</v>
      </c>
      <c r="BA78" s="2"/>
      <c r="BB78" s="2"/>
      <c r="BC78" s="27">
        <v>0</v>
      </c>
      <c r="BD78" s="27">
        <v>0</v>
      </c>
      <c r="BE78" s="27">
        <v>0</v>
      </c>
      <c r="BF78" s="2"/>
      <c r="BG78" s="2"/>
      <c r="BH78" s="58">
        <v>0</v>
      </c>
      <c r="BI78" s="59">
        <v>0</v>
      </c>
      <c r="BJ78" s="2"/>
      <c r="BK78" s="2"/>
    </row>
    <row r="79" spans="1:63" x14ac:dyDescent="0.3">
      <c r="A79" s="1"/>
      <c r="B79" s="2"/>
      <c r="C79" s="122" t="s">
        <v>22</v>
      </c>
      <c r="D79" s="122" t="s">
        <v>69</v>
      </c>
      <c r="E79" s="122"/>
      <c r="F79" s="123"/>
      <c r="G79" s="122"/>
      <c r="H79" s="122"/>
      <c r="I79" s="122"/>
      <c r="J79" s="129">
        <v>-7.1165800500117588E-2</v>
      </c>
      <c r="K79" s="129">
        <v>-3.6475919923503242E-2</v>
      </c>
      <c r="L79" s="129">
        <v>-9.4108132979969408E-2</v>
      </c>
      <c r="M79" s="129">
        <v>-9.185648602353079E-2</v>
      </c>
      <c r="N79" s="129">
        <v>-8.3384436042733434E-2</v>
      </c>
      <c r="O79" s="129">
        <v>-0.1152179279268384</v>
      </c>
      <c r="P79" s="129">
        <v>-0.10295652898351151</v>
      </c>
      <c r="Q79" s="129">
        <v>-0.25015796945602387</v>
      </c>
      <c r="R79" s="129">
        <v>-0.22977062207555327</v>
      </c>
      <c r="S79" s="129">
        <v>-0.34222581999999979</v>
      </c>
      <c r="T79" s="129">
        <v>-0.51248256999999975</v>
      </c>
      <c r="U79" s="129">
        <v>-0.11990103000000005</v>
      </c>
      <c r="V79" s="129">
        <v>-2.21065305272402E-4</v>
      </c>
      <c r="W79" s="129">
        <v>-6.3372299999999984E-3</v>
      </c>
      <c r="X79" s="129">
        <v>-2.3653597948963736E-4</v>
      </c>
      <c r="Y79" s="129">
        <v>0</v>
      </c>
      <c r="Z79" s="129">
        <v>0</v>
      </c>
      <c r="AA79" s="129">
        <v>0</v>
      </c>
      <c r="AB79" s="129">
        <v>0</v>
      </c>
      <c r="AC79" s="129">
        <v>0</v>
      </c>
      <c r="AD79" s="129">
        <v>0</v>
      </c>
      <c r="AE79" s="129">
        <v>0</v>
      </c>
      <c r="AF79" s="129">
        <v>0</v>
      </c>
      <c r="AG79" s="129">
        <v>-3.9999999999999998E-6</v>
      </c>
      <c r="AH79" s="129">
        <v>0</v>
      </c>
      <c r="AI79" s="129">
        <v>0</v>
      </c>
      <c r="AJ79" s="129">
        <v>0</v>
      </c>
      <c r="AK79" s="129">
        <v>4.1972321849999998E-8</v>
      </c>
      <c r="AL79" s="129">
        <v>1.0239299638989E-3</v>
      </c>
      <c r="AM79" s="129">
        <v>0</v>
      </c>
      <c r="AN79" s="2"/>
      <c r="AO79" s="2"/>
      <c r="AP79" s="130">
        <v>-1.0239299638989E-3</v>
      </c>
      <c r="AQ79" s="131">
        <v>-1</v>
      </c>
      <c r="AR79" s="2"/>
      <c r="AS79" s="2"/>
      <c r="AT79" s="131">
        <v>1</v>
      </c>
      <c r="AU79" s="131">
        <v>1</v>
      </c>
      <c r="AV79" s="131">
        <v>0</v>
      </c>
      <c r="AW79" s="2"/>
      <c r="AX79" s="2"/>
      <c r="AY79" s="132">
        <v>-1</v>
      </c>
      <c r="AZ79" s="133">
        <v>-1</v>
      </c>
      <c r="BA79" s="2"/>
      <c r="BB79" s="2"/>
      <c r="BC79" s="134">
        <v>0</v>
      </c>
      <c r="BD79" s="134">
        <v>0</v>
      </c>
      <c r="BE79" s="134">
        <v>0</v>
      </c>
      <c r="BF79" s="2"/>
      <c r="BG79" s="2"/>
      <c r="BH79" s="135">
        <v>0</v>
      </c>
      <c r="BI79" s="136">
        <v>0</v>
      </c>
      <c r="BJ79" s="2"/>
      <c r="BK79" s="2"/>
    </row>
    <row r="80" spans="1:63" x14ac:dyDescent="0.3">
      <c r="A80" s="1"/>
      <c r="B80" s="2"/>
      <c r="C80" s="124"/>
      <c r="D80" s="125" t="s">
        <v>70</v>
      </c>
      <c r="E80" s="125"/>
      <c r="F80" s="126"/>
      <c r="G80" s="125"/>
      <c r="H80" s="125"/>
      <c r="I80" s="125"/>
      <c r="J80" s="685">
        <v>-4.6823330660937607E-2</v>
      </c>
      <c r="K80" s="685">
        <v>-3.1715784580502442E-2</v>
      </c>
      <c r="L80" s="685">
        <v>-6.6371797769479754E-2</v>
      </c>
      <c r="M80" s="685">
        <v>-5.1307417147071384E-2</v>
      </c>
      <c r="N80" s="685">
        <v>-3.6817741345882317E-2</v>
      </c>
      <c r="O80" s="685">
        <v>-6.3007626539809403E-2</v>
      </c>
      <c r="P80" s="685">
        <v>-6.3184714694781832E-2</v>
      </c>
      <c r="Q80" s="685">
        <v>-0.11561286808867996</v>
      </c>
      <c r="R80" s="685">
        <v>-9.5723705486726082E-2</v>
      </c>
      <c r="S80" s="685">
        <v>-0.11507422578290108</v>
      </c>
      <c r="T80" s="685">
        <v>-0.15968973842869125</v>
      </c>
      <c r="U80" s="685">
        <v>-0.21640070814944179</v>
      </c>
      <c r="V80" s="685">
        <v>1</v>
      </c>
      <c r="W80" s="685">
        <v>-0.40481506110332843</v>
      </c>
      <c r="X80" s="685">
        <v>8.2999999999999989</v>
      </c>
      <c r="Y80" s="685">
        <v>0</v>
      </c>
      <c r="Z80" s="685">
        <v>0</v>
      </c>
      <c r="AA80" s="685">
        <v>0</v>
      </c>
      <c r="AB80" s="685">
        <v>0</v>
      </c>
      <c r="AC80" s="685">
        <v>0</v>
      </c>
      <c r="AD80" s="685">
        <v>0</v>
      </c>
      <c r="AE80" s="685">
        <v>0</v>
      </c>
      <c r="AF80" s="685">
        <v>0</v>
      </c>
      <c r="AG80" s="685">
        <v>0</v>
      </c>
      <c r="AH80" s="685">
        <v>0</v>
      </c>
      <c r="AI80" s="685">
        <v>0</v>
      </c>
      <c r="AJ80" s="685">
        <v>0</v>
      </c>
      <c r="AK80" s="685">
        <v>1</v>
      </c>
      <c r="AL80" s="685">
        <v>1</v>
      </c>
      <c r="AM80" s="685">
        <v>0</v>
      </c>
      <c r="AN80" s="2"/>
      <c r="AO80" s="2"/>
      <c r="AP80" s="137"/>
      <c r="AQ80" s="138"/>
      <c r="AR80" s="2"/>
      <c r="AS80" s="2"/>
      <c r="AT80" s="138"/>
      <c r="AU80" s="138"/>
      <c r="AV80" s="138"/>
      <c r="AW80" s="2"/>
      <c r="AX80" s="2"/>
      <c r="AY80" s="139"/>
      <c r="AZ80" s="140"/>
      <c r="BA80" s="2"/>
      <c r="BB80" s="2"/>
      <c r="BC80" s="141"/>
      <c r="BD80" s="141"/>
      <c r="BE80" s="141"/>
      <c r="BF80" s="2"/>
      <c r="BG80" s="2"/>
      <c r="BH80" s="142"/>
      <c r="BI80" s="143"/>
      <c r="BJ80" s="2"/>
      <c r="BK80" s="2"/>
    </row>
    <row r="81" spans="1:63" x14ac:dyDescent="0.3">
      <c r="A81" s="1"/>
      <c r="B81" s="2"/>
      <c r="C81" s="2" t="s">
        <v>38</v>
      </c>
      <c r="D81" s="2" t="s">
        <v>71</v>
      </c>
      <c r="E81" s="2"/>
      <c r="F81" s="2"/>
      <c r="G81" s="2"/>
      <c r="H81" s="2"/>
      <c r="I81" s="2"/>
      <c r="J81" s="10">
        <v>-4.4683282645486939E-2</v>
      </c>
      <c r="K81" s="10">
        <v>-6.8564166758620981E-2</v>
      </c>
      <c r="L81" s="10">
        <v>-6.3143944498709692E-2</v>
      </c>
      <c r="M81" s="10">
        <v>-5.6828495568602519E-2</v>
      </c>
      <c r="N81" s="10">
        <v>-6.1357145413825163E-2</v>
      </c>
      <c r="O81" s="10">
        <v>-4.6757309991784402E-2</v>
      </c>
      <c r="P81" s="10">
        <v>-5.0355525551037041E-2</v>
      </c>
      <c r="Q81" s="10">
        <v>-6.0590259060758482E-2</v>
      </c>
      <c r="R81" s="10">
        <v>-4.1416007814056646E-2</v>
      </c>
      <c r="S81" s="10">
        <v>-3.766386E-2</v>
      </c>
      <c r="T81" s="10">
        <v>-2.6993170000000004E-2</v>
      </c>
      <c r="U81" s="10">
        <v>-2.987919E-2</v>
      </c>
      <c r="V81" s="10">
        <v>-3.3245201113075362E-3</v>
      </c>
      <c r="W81" s="10">
        <v>-1.224362E-2</v>
      </c>
      <c r="X81" s="10">
        <v>-2.4730402770734143E-3</v>
      </c>
      <c r="Y81" s="10">
        <v>-2.4730402770734143E-3</v>
      </c>
      <c r="Z81" s="10">
        <v>0</v>
      </c>
      <c r="AA81" s="10">
        <v>0</v>
      </c>
      <c r="AB81" s="10">
        <v>0</v>
      </c>
      <c r="AC81" s="10">
        <v>0</v>
      </c>
      <c r="AD81" s="10">
        <v>-1.9038170780000001E-5</v>
      </c>
      <c r="AE81" s="10">
        <v>0</v>
      </c>
      <c r="AF81" s="10">
        <v>0</v>
      </c>
      <c r="AG81" s="10">
        <v>-3.7921503589999999E-6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2"/>
      <c r="AO81" s="2"/>
      <c r="AP81" s="54">
        <v>0</v>
      </c>
      <c r="AQ81" s="55">
        <v>0</v>
      </c>
      <c r="AR81" s="2"/>
      <c r="AS81" s="2"/>
      <c r="AT81" s="55">
        <v>0</v>
      </c>
      <c r="AU81" s="55">
        <v>0</v>
      </c>
      <c r="AV81" s="55">
        <v>0</v>
      </c>
      <c r="AW81" s="2"/>
      <c r="AX81" s="2"/>
      <c r="AY81" s="56">
        <v>0</v>
      </c>
      <c r="AZ81" s="57">
        <v>0</v>
      </c>
      <c r="BA81" s="2"/>
      <c r="BB81" s="2"/>
      <c r="BC81" s="27">
        <v>0</v>
      </c>
      <c r="BD81" s="27">
        <v>0</v>
      </c>
      <c r="BE81" s="27">
        <v>0</v>
      </c>
      <c r="BF81" s="2"/>
      <c r="BG81" s="2"/>
      <c r="BH81" s="58">
        <v>0</v>
      </c>
      <c r="BI81" s="59">
        <v>0</v>
      </c>
      <c r="BJ81" s="2"/>
      <c r="BK81" s="2"/>
    </row>
    <row r="82" spans="1:63" x14ac:dyDescent="0.3">
      <c r="A82" s="1"/>
      <c r="B82" s="2"/>
      <c r="C82" s="2" t="s">
        <v>38</v>
      </c>
      <c r="D82" s="2" t="s">
        <v>72</v>
      </c>
      <c r="E82" s="2"/>
      <c r="F82" s="2"/>
      <c r="G82" s="2"/>
      <c r="H82" s="2"/>
      <c r="I82" s="2"/>
      <c r="J82" s="10">
        <v>-1.0127536477774006E-3</v>
      </c>
      <c r="K82" s="10">
        <v>-1.0303300153442252E-2</v>
      </c>
      <c r="L82" s="10">
        <v>-8.1777583564179284E-3</v>
      </c>
      <c r="M82" s="10">
        <v>-6.0331950034866032E-3</v>
      </c>
      <c r="N82" s="10">
        <v>-9.8670222026963229E-3</v>
      </c>
      <c r="O82" s="10">
        <v>-1.3491698889675809E-2</v>
      </c>
      <c r="P82" s="10">
        <v>-1.5726979173958329E-2</v>
      </c>
      <c r="Q82" s="10">
        <v>-1.6772504938631545E-2</v>
      </c>
      <c r="R82" s="10">
        <v>-1.1976017818241567E-2</v>
      </c>
      <c r="S82" s="10">
        <v>-1.0695259999999998E-2</v>
      </c>
      <c r="T82" s="10">
        <v>-7.917999999999998E-3</v>
      </c>
      <c r="U82" s="10">
        <v>2.1775920000000004E-2</v>
      </c>
      <c r="V82" s="10">
        <v>-1.66778259921635E-3</v>
      </c>
      <c r="W82" s="10">
        <v>-1.1454000000000001E-4</v>
      </c>
      <c r="X82" s="10">
        <v>-1.4262074625163129E-3</v>
      </c>
      <c r="Y82" s="10">
        <v>-1.4262074625163129E-3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2"/>
      <c r="AO82" s="2"/>
      <c r="AP82" s="54">
        <v>0</v>
      </c>
      <c r="AQ82" s="55">
        <v>0</v>
      </c>
      <c r="AR82" s="2"/>
      <c r="AS82" s="2"/>
      <c r="AT82" s="55">
        <v>0</v>
      </c>
      <c r="AU82" s="55">
        <v>0</v>
      </c>
      <c r="AV82" s="55">
        <v>0</v>
      </c>
      <c r="AW82" s="2"/>
      <c r="AX82" s="2"/>
      <c r="AY82" s="56">
        <v>0</v>
      </c>
      <c r="AZ82" s="57">
        <v>0</v>
      </c>
      <c r="BA82" s="2"/>
      <c r="BB82" s="2"/>
      <c r="BC82" s="27">
        <v>0</v>
      </c>
      <c r="BD82" s="27">
        <v>0</v>
      </c>
      <c r="BE82" s="27">
        <v>0</v>
      </c>
      <c r="BF82" s="2"/>
      <c r="BG82" s="2"/>
      <c r="BH82" s="58">
        <v>0</v>
      </c>
      <c r="BI82" s="59">
        <v>0</v>
      </c>
      <c r="BJ82" s="2"/>
      <c r="BK82" s="2"/>
    </row>
    <row r="83" spans="1:63" x14ac:dyDescent="0.3">
      <c r="A83" s="1"/>
      <c r="B83" s="2"/>
      <c r="C83" s="122" t="s">
        <v>22</v>
      </c>
      <c r="D83" s="122" t="s">
        <v>73</v>
      </c>
      <c r="E83" s="122"/>
      <c r="F83" s="123"/>
      <c r="G83" s="122"/>
      <c r="H83" s="122"/>
      <c r="I83" s="122"/>
      <c r="J83" s="129">
        <v>-0.11686183679338193</v>
      </c>
      <c r="K83" s="129">
        <v>-0.11534338683556647</v>
      </c>
      <c r="L83" s="129">
        <v>-0.16542983583509702</v>
      </c>
      <c r="M83" s="129">
        <v>-0.1547181765956199</v>
      </c>
      <c r="N83" s="129">
        <v>-0.15460860365925494</v>
      </c>
      <c r="O83" s="129">
        <v>-0.17546693680829858</v>
      </c>
      <c r="P83" s="129">
        <v>-0.16903903370850687</v>
      </c>
      <c r="Q83" s="129">
        <v>-0.32752073345541388</v>
      </c>
      <c r="R83" s="129">
        <v>-0.28316264770785149</v>
      </c>
      <c r="S83" s="129">
        <v>-0.39058493999999977</v>
      </c>
      <c r="T83" s="129">
        <v>-0.54739373999999974</v>
      </c>
      <c r="U83" s="129">
        <v>-0.12800430000000004</v>
      </c>
      <c r="V83" s="129">
        <v>-5.2133680157962882E-3</v>
      </c>
      <c r="W83" s="129">
        <v>-1.8695389999999999E-2</v>
      </c>
      <c r="X83" s="129">
        <v>-4.1357837190793643E-3</v>
      </c>
      <c r="Y83" s="129">
        <v>-3.8992477395897269E-3</v>
      </c>
      <c r="Z83" s="129">
        <v>0</v>
      </c>
      <c r="AA83" s="129">
        <v>0</v>
      </c>
      <c r="AB83" s="129">
        <v>0</v>
      </c>
      <c r="AC83" s="129">
        <v>0</v>
      </c>
      <c r="AD83" s="129">
        <v>-1.9038170780000001E-5</v>
      </c>
      <c r="AE83" s="129">
        <v>0</v>
      </c>
      <c r="AF83" s="129">
        <v>0</v>
      </c>
      <c r="AG83" s="129">
        <v>-7.7921503589999997E-6</v>
      </c>
      <c r="AH83" s="129">
        <v>0</v>
      </c>
      <c r="AI83" s="129">
        <v>0</v>
      </c>
      <c r="AJ83" s="129">
        <v>0</v>
      </c>
      <c r="AK83" s="129">
        <v>4.1972321849999998E-8</v>
      </c>
      <c r="AL83" s="129">
        <v>1.0239299638989E-3</v>
      </c>
      <c r="AM83" s="129">
        <v>0</v>
      </c>
      <c r="AN83" s="2"/>
      <c r="AO83" s="2"/>
      <c r="AP83" s="130">
        <v>-1.0239299638989E-3</v>
      </c>
      <c r="AQ83" s="131">
        <v>-1</v>
      </c>
      <c r="AR83" s="2"/>
      <c r="AS83" s="2"/>
      <c r="AT83" s="131">
        <v>1</v>
      </c>
      <c r="AU83" s="131">
        <v>1</v>
      </c>
      <c r="AV83" s="131">
        <v>0</v>
      </c>
      <c r="AW83" s="2"/>
      <c r="AX83" s="2"/>
      <c r="AY83" s="132">
        <v>-1</v>
      </c>
      <c r="AZ83" s="133">
        <v>-1</v>
      </c>
      <c r="BA83" s="2"/>
      <c r="BB83" s="2"/>
      <c r="BC83" s="134">
        <v>0</v>
      </c>
      <c r="BD83" s="134">
        <v>0</v>
      </c>
      <c r="BE83" s="134">
        <v>0</v>
      </c>
      <c r="BF83" s="2"/>
      <c r="BG83" s="2"/>
      <c r="BH83" s="135">
        <v>0</v>
      </c>
      <c r="BI83" s="136">
        <v>0</v>
      </c>
      <c r="BJ83" s="2"/>
      <c r="BK83" s="2"/>
    </row>
    <row r="84" spans="1:63" x14ac:dyDescent="0.3">
      <c r="A84" s="1"/>
      <c r="B84" s="2"/>
      <c r="C84" s="124"/>
      <c r="D84" s="125" t="s">
        <v>74</v>
      </c>
      <c r="E84" s="125"/>
      <c r="F84" s="125"/>
      <c r="G84" s="125"/>
      <c r="H84" s="125"/>
      <c r="I84" s="125"/>
      <c r="J84" s="685">
        <v>-7.6888904324374258E-2</v>
      </c>
      <c r="K84" s="685">
        <v>-0.10029098696713676</v>
      </c>
      <c r="L84" s="685">
        <v>-0.1166729724775469</v>
      </c>
      <c r="M84" s="685">
        <v>-8.6419482939856934E-2</v>
      </c>
      <c r="N84" s="685">
        <v>-6.8266211891835946E-2</v>
      </c>
      <c r="O84" s="685">
        <v>-9.5955164473378207E-2</v>
      </c>
      <c r="P84" s="685">
        <v>-0.10373973581475467</v>
      </c>
      <c r="Q84" s="685">
        <v>-0.15136680008887343</v>
      </c>
      <c r="R84" s="685">
        <v>-0.11796711715875995</v>
      </c>
      <c r="S84" s="685">
        <v>-0.13133509205401531</v>
      </c>
      <c r="T84" s="685">
        <v>-0.17056807055526399</v>
      </c>
      <c r="U84" s="685">
        <v>-0.23102571484309678</v>
      </c>
      <c r="V84" s="685">
        <v>23.582931791907601</v>
      </c>
      <c r="W84" s="685">
        <v>-1.1942402982376461</v>
      </c>
      <c r="X84" s="685">
        <v>145.1238198198198</v>
      </c>
      <c r="Y84" s="685">
        <v>0</v>
      </c>
      <c r="Z84" s="685">
        <v>0</v>
      </c>
      <c r="AA84" s="685">
        <v>0</v>
      </c>
      <c r="AB84" s="685">
        <v>0</v>
      </c>
      <c r="AC84" s="685">
        <v>0</v>
      </c>
      <c r="AD84" s="685">
        <v>0</v>
      </c>
      <c r="AE84" s="685">
        <v>0</v>
      </c>
      <c r="AF84" s="685">
        <v>0</v>
      </c>
      <c r="AG84" s="685">
        <v>0</v>
      </c>
      <c r="AH84" s="685">
        <v>0</v>
      </c>
      <c r="AI84" s="685">
        <v>0</v>
      </c>
      <c r="AJ84" s="685">
        <v>0</v>
      </c>
      <c r="AK84" s="685">
        <v>1</v>
      </c>
      <c r="AL84" s="685">
        <v>1</v>
      </c>
      <c r="AM84" s="685">
        <v>0</v>
      </c>
      <c r="AN84" s="2"/>
      <c r="AO84" s="2"/>
      <c r="AP84" s="137"/>
      <c r="AQ84" s="138"/>
      <c r="AR84" s="2"/>
      <c r="AS84" s="2"/>
      <c r="AT84" s="138"/>
      <c r="AU84" s="138"/>
      <c r="AV84" s="138"/>
      <c r="AW84" s="2"/>
      <c r="AX84" s="2"/>
      <c r="AY84" s="139"/>
      <c r="AZ84" s="140"/>
      <c r="BA84" s="2"/>
      <c r="BB84" s="2"/>
      <c r="BC84" s="141"/>
      <c r="BD84" s="141"/>
      <c r="BE84" s="141"/>
      <c r="BF84" s="2"/>
      <c r="BG84" s="2"/>
      <c r="BH84" s="142"/>
      <c r="BI84" s="143"/>
      <c r="BJ84" s="2"/>
      <c r="BK84" s="2"/>
    </row>
    <row r="85" spans="1:63" x14ac:dyDescent="0.3">
      <c r="A85" s="1"/>
      <c r="B85" s="2"/>
      <c r="C85" s="2" t="s">
        <v>38</v>
      </c>
      <c r="D85" s="2" t="s">
        <v>75</v>
      </c>
      <c r="E85" s="2"/>
      <c r="F85" s="2"/>
      <c r="G85" s="2"/>
      <c r="H85" s="2"/>
      <c r="I85" s="2"/>
      <c r="J85" s="10">
        <v>-6.5365543349168642E-3</v>
      </c>
      <c r="K85" s="10">
        <v>-6.8385483926039596E-3</v>
      </c>
      <c r="L85" s="10">
        <v>-6.9045456100526939E-3</v>
      </c>
      <c r="M85" s="10">
        <v>-6.9369125368183241E-3</v>
      </c>
      <c r="N85" s="10">
        <v>-4.7573378837101948E-3</v>
      </c>
      <c r="O85" s="10">
        <v>-6.096725918384927E-3</v>
      </c>
      <c r="P85" s="10">
        <v>-4.0329238119166553E-3</v>
      </c>
      <c r="Q85" s="10">
        <v>-5.0559665022376563E-3</v>
      </c>
      <c r="R85" s="10">
        <v>-7.3289764207785839E-3</v>
      </c>
      <c r="S85" s="10">
        <v>-4.2927099999999999E-3</v>
      </c>
      <c r="T85" s="10">
        <v>-3.14598E-3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2"/>
      <c r="AO85" s="2"/>
      <c r="AP85" s="54">
        <v>0</v>
      </c>
      <c r="AQ85" s="55">
        <v>0</v>
      </c>
      <c r="AR85" s="2"/>
      <c r="AS85" s="2"/>
      <c r="AT85" s="55">
        <v>0</v>
      </c>
      <c r="AU85" s="55">
        <v>0</v>
      </c>
      <c r="AV85" s="55">
        <v>0</v>
      </c>
      <c r="AW85" s="2"/>
      <c r="AX85" s="2"/>
      <c r="AY85" s="56">
        <v>0</v>
      </c>
      <c r="AZ85" s="57">
        <v>0</v>
      </c>
      <c r="BA85" s="2"/>
      <c r="BB85" s="2"/>
      <c r="BC85" s="27">
        <v>0</v>
      </c>
      <c r="BD85" s="27">
        <v>0</v>
      </c>
      <c r="BE85" s="27">
        <v>0</v>
      </c>
      <c r="BF85" s="2"/>
      <c r="BG85" s="2"/>
      <c r="BH85" s="58">
        <v>0</v>
      </c>
      <c r="BI85" s="59">
        <v>0</v>
      </c>
      <c r="BJ85" s="2"/>
      <c r="BK85" s="2"/>
    </row>
    <row r="86" spans="1:63" x14ac:dyDescent="0.3">
      <c r="A86" s="1"/>
      <c r="B86" s="2"/>
      <c r="C86" s="2" t="s">
        <v>38</v>
      </c>
      <c r="D86" s="2" t="s">
        <v>76</v>
      </c>
      <c r="E86" s="2"/>
      <c r="F86" s="2"/>
      <c r="G86" s="2"/>
      <c r="H86" s="2"/>
      <c r="I86" s="2"/>
      <c r="J86" s="10">
        <v>-2.1174075330844928E-3</v>
      </c>
      <c r="K86" s="10">
        <v>-2.4266339933917817E-3</v>
      </c>
      <c r="L86" s="10">
        <v>-5.2512376012134113E-3</v>
      </c>
      <c r="M86" s="10">
        <v>-6.8829279559697925E-3</v>
      </c>
      <c r="N86" s="10">
        <v>-7.2931530381169516E-3</v>
      </c>
      <c r="O86" s="10">
        <v>-4.3717685821363294E-3</v>
      </c>
      <c r="P86" s="10">
        <v>-9.0528078098780131E-3</v>
      </c>
      <c r="Q86" s="10">
        <v>-3.6870799718655171E-3</v>
      </c>
      <c r="R86" s="10">
        <v>-2.4288868231466406E-3</v>
      </c>
      <c r="S86" s="10">
        <v>6.8331999999999985E-3</v>
      </c>
      <c r="T86" s="10">
        <v>-3.9274900000000014E-3</v>
      </c>
      <c r="U86" s="10">
        <v>-8.7129200000000007E-3</v>
      </c>
      <c r="V86" s="10">
        <v>0</v>
      </c>
      <c r="W86" s="10">
        <v>-2.64102E-3</v>
      </c>
      <c r="X86" s="10">
        <v>0</v>
      </c>
      <c r="Y86" s="10">
        <v>0</v>
      </c>
      <c r="Z86" s="10">
        <v>-2.0198099999999999E-3</v>
      </c>
      <c r="AA86" s="10">
        <v>-6.2707000000000008E-4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2"/>
      <c r="AO86" s="2"/>
      <c r="AP86" s="54">
        <v>0</v>
      </c>
      <c r="AQ86" s="55">
        <v>0</v>
      </c>
      <c r="AR86" s="2"/>
      <c r="AS86" s="2"/>
      <c r="AT86" s="55">
        <v>0</v>
      </c>
      <c r="AU86" s="55">
        <v>0</v>
      </c>
      <c r="AV86" s="55">
        <v>0</v>
      </c>
      <c r="AW86" s="2"/>
      <c r="AX86" s="2"/>
      <c r="AY86" s="56">
        <v>0</v>
      </c>
      <c r="AZ86" s="57">
        <v>0</v>
      </c>
      <c r="BA86" s="2"/>
      <c r="BB86" s="2"/>
      <c r="BC86" s="27">
        <v>0</v>
      </c>
      <c r="BD86" s="27">
        <v>0</v>
      </c>
      <c r="BE86" s="27">
        <v>0</v>
      </c>
      <c r="BF86" s="2"/>
      <c r="BG86" s="2"/>
      <c r="BH86" s="58">
        <v>0</v>
      </c>
      <c r="BI86" s="59">
        <v>0</v>
      </c>
      <c r="BJ86" s="2"/>
      <c r="BK86" s="2"/>
    </row>
    <row r="87" spans="1:63" x14ac:dyDescent="0.3">
      <c r="A87" s="1"/>
      <c r="B87" s="2"/>
      <c r="C87" s="122" t="s">
        <v>22</v>
      </c>
      <c r="D87" s="122" t="s">
        <v>77</v>
      </c>
      <c r="E87" s="122"/>
      <c r="F87" s="123"/>
      <c r="G87" s="122"/>
      <c r="H87" s="122"/>
      <c r="I87" s="122"/>
      <c r="J87" s="129">
        <v>-0.12551579866138327</v>
      </c>
      <c r="K87" s="129">
        <v>-0.12460856922156222</v>
      </c>
      <c r="L87" s="129">
        <v>-0.17758561904636311</v>
      </c>
      <c r="M87" s="129">
        <v>-0.16853801708840802</v>
      </c>
      <c r="N87" s="129">
        <v>-0.16665909458108208</v>
      </c>
      <c r="O87" s="129">
        <v>-0.18593543130881984</v>
      </c>
      <c r="P87" s="129">
        <v>-0.18212476533030156</v>
      </c>
      <c r="Q87" s="129">
        <v>-0.33626377992951706</v>
      </c>
      <c r="R87" s="129">
        <v>-0.29292051095177668</v>
      </c>
      <c r="S87" s="129">
        <v>-0.38804444999999976</v>
      </c>
      <c r="T87" s="129">
        <v>-0.55446720999999977</v>
      </c>
      <c r="U87" s="129">
        <v>-0.13671722000000006</v>
      </c>
      <c r="V87" s="129">
        <v>-5.2133680157962882E-3</v>
      </c>
      <c r="W87" s="129">
        <v>-2.133641E-2</v>
      </c>
      <c r="X87" s="129">
        <v>-4.1357837190793643E-3</v>
      </c>
      <c r="Y87" s="129">
        <v>-3.8992477395897269E-3</v>
      </c>
      <c r="Z87" s="129">
        <v>-2.0198099999999999E-3</v>
      </c>
      <c r="AA87" s="129">
        <v>-6.2707000000000008E-4</v>
      </c>
      <c r="AB87" s="129">
        <v>0</v>
      </c>
      <c r="AC87" s="129">
        <v>0</v>
      </c>
      <c r="AD87" s="129">
        <v>-1.9038170780000001E-5</v>
      </c>
      <c r="AE87" s="129">
        <v>0</v>
      </c>
      <c r="AF87" s="129">
        <v>0</v>
      </c>
      <c r="AG87" s="129">
        <v>-7.7921503589999997E-6</v>
      </c>
      <c r="AH87" s="129">
        <v>0</v>
      </c>
      <c r="AI87" s="129">
        <v>0</v>
      </c>
      <c r="AJ87" s="129">
        <v>0</v>
      </c>
      <c r="AK87" s="129">
        <v>4.1972321849999998E-8</v>
      </c>
      <c r="AL87" s="129">
        <v>1.0239299638989E-3</v>
      </c>
      <c r="AM87" s="129">
        <v>0</v>
      </c>
      <c r="AN87" s="2"/>
      <c r="AO87" s="2"/>
      <c r="AP87" s="130">
        <v>-1.0239299638989E-3</v>
      </c>
      <c r="AQ87" s="131">
        <v>-1</v>
      </c>
      <c r="AR87" s="2"/>
      <c r="AS87" s="2"/>
      <c r="AT87" s="131">
        <v>1</v>
      </c>
      <c r="AU87" s="131">
        <v>1</v>
      </c>
      <c r="AV87" s="131">
        <v>0</v>
      </c>
      <c r="AW87" s="2"/>
      <c r="AX87" s="2"/>
      <c r="AY87" s="132">
        <v>-1</v>
      </c>
      <c r="AZ87" s="133">
        <v>-1</v>
      </c>
      <c r="BA87" s="2"/>
      <c r="BB87" s="2"/>
      <c r="BC87" s="134">
        <v>0</v>
      </c>
      <c r="BD87" s="134">
        <v>0</v>
      </c>
      <c r="BE87" s="134">
        <v>0</v>
      </c>
      <c r="BF87" s="2"/>
      <c r="BG87" s="2"/>
      <c r="BH87" s="135">
        <v>0</v>
      </c>
      <c r="BI87" s="136">
        <v>0</v>
      </c>
      <c r="BJ87" s="2"/>
      <c r="BK87" s="2"/>
    </row>
    <row r="88" spans="1:63" x14ac:dyDescent="0.3">
      <c r="A88" s="1"/>
      <c r="B88" s="2"/>
      <c r="C88" s="124"/>
      <c r="D88" s="125" t="s">
        <v>78</v>
      </c>
      <c r="E88" s="125"/>
      <c r="F88" s="125"/>
      <c r="G88" s="125"/>
      <c r="H88" s="125"/>
      <c r="I88" s="125"/>
      <c r="J88" s="685">
        <v>-8.2582753269021508E-2</v>
      </c>
      <c r="K88" s="685">
        <v>-0.1083470559921146</v>
      </c>
      <c r="L88" s="685">
        <v>-0.12524610170113393</v>
      </c>
      <c r="M88" s="685">
        <v>-9.4138701818835491E-2</v>
      </c>
      <c r="N88" s="685">
        <v>-7.3587011298854282E-2</v>
      </c>
      <c r="O88" s="685">
        <v>-0.10167992453278255</v>
      </c>
      <c r="P88" s="685">
        <v>-0.11177048653312821</v>
      </c>
      <c r="Q88" s="685">
        <v>-0.15540748158665552</v>
      </c>
      <c r="R88" s="685">
        <v>-0.12203229667955225</v>
      </c>
      <c r="S88" s="685">
        <v>-0.13048084639873656</v>
      </c>
      <c r="T88" s="685">
        <v>-0.17277216614837501</v>
      </c>
      <c r="U88" s="685">
        <v>-0.24675103478446372</v>
      </c>
      <c r="V88" s="685">
        <v>23.582931791907601</v>
      </c>
      <c r="W88" s="685">
        <v>-1.3629456588881372</v>
      </c>
      <c r="X88" s="685">
        <v>145.1238198198198</v>
      </c>
      <c r="Y88" s="685">
        <v>0</v>
      </c>
      <c r="Z88" s="685">
        <v>0</v>
      </c>
      <c r="AA88" s="685">
        <v>0</v>
      </c>
      <c r="AB88" s="685">
        <v>0</v>
      </c>
      <c r="AC88" s="685">
        <v>0</v>
      </c>
      <c r="AD88" s="685">
        <v>0</v>
      </c>
      <c r="AE88" s="685">
        <v>0</v>
      </c>
      <c r="AF88" s="685">
        <v>0</v>
      </c>
      <c r="AG88" s="685">
        <v>0</v>
      </c>
      <c r="AH88" s="685">
        <v>0</v>
      </c>
      <c r="AI88" s="685">
        <v>0</v>
      </c>
      <c r="AJ88" s="685">
        <v>0</v>
      </c>
      <c r="AK88" s="685">
        <v>1</v>
      </c>
      <c r="AL88" s="685">
        <v>1</v>
      </c>
      <c r="AM88" s="685">
        <v>0</v>
      </c>
      <c r="AN88" s="2"/>
      <c r="AO88" s="2"/>
      <c r="AP88" s="137"/>
      <c r="AQ88" s="138"/>
      <c r="AR88" s="2"/>
      <c r="AS88" s="2"/>
      <c r="AT88" s="138"/>
      <c r="AU88" s="138"/>
      <c r="AV88" s="138"/>
      <c r="AW88" s="2"/>
      <c r="AX88" s="2"/>
      <c r="AY88" s="139"/>
      <c r="AZ88" s="140"/>
      <c r="BA88" s="2"/>
      <c r="BB88" s="2"/>
      <c r="BC88" s="141"/>
      <c r="BD88" s="141"/>
      <c r="BE88" s="141"/>
      <c r="BF88" s="2"/>
      <c r="BG88" s="2"/>
      <c r="BH88" s="142"/>
      <c r="BI88" s="143"/>
      <c r="BJ88" s="2"/>
      <c r="BK88" s="2"/>
    </row>
    <row r="89" spans="1:63" x14ac:dyDescent="0.3">
      <c r="A89" s="1"/>
      <c r="B89" s="2"/>
      <c r="C89" s="2" t="s">
        <v>38</v>
      </c>
      <c r="D89" s="2" t="s">
        <v>79</v>
      </c>
      <c r="E89" s="2"/>
      <c r="F89" s="2"/>
      <c r="G89" s="2"/>
      <c r="H89" s="2"/>
      <c r="I89" s="2"/>
      <c r="J89" s="10">
        <v>-8.647957880895828E-3</v>
      </c>
      <c r="K89" s="10">
        <v>-2.5231464821750909E-2</v>
      </c>
      <c r="L89" s="10">
        <v>-2.9130458452784086E-2</v>
      </c>
      <c r="M89" s="10">
        <v>-2.1883741500713819E-2</v>
      </c>
      <c r="N89" s="10">
        <v>-3.2170352209438764E-2</v>
      </c>
      <c r="O89" s="10">
        <v>-2.2419598485504681E-2</v>
      </c>
      <c r="P89" s="10">
        <v>-2.2333402248109296E-2</v>
      </c>
      <c r="Q89" s="10">
        <v>-5.5677443992747773E-2</v>
      </c>
      <c r="R89" s="10">
        <v>-3.8572890366068757E-2</v>
      </c>
      <c r="S89" s="10">
        <v>-2.7413539999999997E-2</v>
      </c>
      <c r="T89" s="10">
        <v>-6.5047899999999999E-3</v>
      </c>
      <c r="U89" s="10">
        <v>-3.0613999999999999E-4</v>
      </c>
      <c r="V89" s="10">
        <v>-9.3895252204720007E-6</v>
      </c>
      <c r="W89" s="10">
        <v>0</v>
      </c>
      <c r="X89" s="10">
        <v>0</v>
      </c>
      <c r="Y89" s="10">
        <v>0</v>
      </c>
      <c r="Z89" s="10">
        <v>0</v>
      </c>
      <c r="AA89" s="10">
        <v>-1.00745E-3</v>
      </c>
      <c r="AB89" s="10">
        <v>-8.6432000000000002E-4</v>
      </c>
      <c r="AC89" s="10">
        <v>0</v>
      </c>
      <c r="AD89" s="10">
        <v>0</v>
      </c>
      <c r="AE89" s="10">
        <v>0</v>
      </c>
      <c r="AF89" s="10">
        <v>-4.5125844700000001E-7</v>
      </c>
      <c r="AG89" s="10">
        <v>-9.0251689400000002E-7</v>
      </c>
      <c r="AH89" s="10">
        <v>-1.3206424750000001E-5</v>
      </c>
      <c r="AI89" s="10">
        <v>0</v>
      </c>
      <c r="AJ89" s="10">
        <v>0</v>
      </c>
      <c r="AK89" s="10">
        <v>-2.3131936929999998E-7</v>
      </c>
      <c r="AL89" s="10">
        <v>-3.7882069799999999E-7</v>
      </c>
      <c r="AM89" s="10">
        <v>0</v>
      </c>
      <c r="AN89" s="2"/>
      <c r="AO89" s="2"/>
      <c r="AP89" s="54">
        <v>3.7882069799999999E-7</v>
      </c>
      <c r="AQ89" s="55">
        <v>1</v>
      </c>
      <c r="AR89" s="2"/>
      <c r="AS89" s="2"/>
      <c r="AT89" s="55">
        <v>-5.5112359551297967</v>
      </c>
      <c r="AU89" s="55">
        <v>-3.6996739167348338E-4</v>
      </c>
      <c r="AV89" s="55">
        <v>0</v>
      </c>
      <c r="AW89" s="2"/>
      <c r="AX89" s="2"/>
      <c r="AY89" s="56">
        <v>3.6996739167348338E-4</v>
      </c>
      <c r="AZ89" s="57">
        <v>1</v>
      </c>
      <c r="BA89" s="2"/>
      <c r="BB89" s="2"/>
      <c r="BC89" s="27">
        <v>0</v>
      </c>
      <c r="BD89" s="27">
        <v>0</v>
      </c>
      <c r="BE89" s="27">
        <v>0</v>
      </c>
      <c r="BF89" s="2"/>
      <c r="BG89" s="2"/>
      <c r="BH89" s="58">
        <v>0</v>
      </c>
      <c r="BI89" s="59">
        <v>0</v>
      </c>
      <c r="BJ89" s="2"/>
      <c r="BK89" s="2"/>
    </row>
    <row r="90" spans="1:63" x14ac:dyDescent="0.3">
      <c r="A90" s="1"/>
      <c r="B90" s="2"/>
      <c r="C90" s="2"/>
      <c r="D90" s="2"/>
      <c r="E90" s="2" t="s">
        <v>149</v>
      </c>
      <c r="F90" s="2"/>
      <c r="G90" s="2"/>
      <c r="H90" s="2"/>
      <c r="I90" s="2"/>
      <c r="J90" s="10">
        <v>-8.647957880895828E-3</v>
      </c>
      <c r="K90" s="10">
        <v>-2.5231464821750909E-2</v>
      </c>
      <c r="L90" s="10">
        <v>-2.9130458452784086E-2</v>
      </c>
      <c r="M90" s="10">
        <v>-2.1883741500713819E-2</v>
      </c>
      <c r="N90" s="10">
        <v>-3.2170352209438764E-2</v>
      </c>
      <c r="O90" s="10">
        <v>-2.2419598485504681E-2</v>
      </c>
      <c r="P90" s="10">
        <v>-2.2333402248109296E-2</v>
      </c>
      <c r="Q90" s="10">
        <v>-5.5677443992747773E-2</v>
      </c>
      <c r="R90" s="10">
        <v>-3.8572890366068757E-2</v>
      </c>
      <c r="S90" s="10">
        <v>-2.7413539999999997E-2</v>
      </c>
      <c r="T90" s="10">
        <v>-6.5047899999999999E-3</v>
      </c>
      <c r="U90" s="10">
        <v>-3.0613999999999999E-4</v>
      </c>
      <c r="V90" s="10">
        <v>-9.3895252204720007E-6</v>
      </c>
      <c r="W90" s="10">
        <v>0</v>
      </c>
      <c r="X90" s="10">
        <v>0</v>
      </c>
      <c r="Y90" s="10">
        <v>0</v>
      </c>
      <c r="Z90" s="10">
        <v>0</v>
      </c>
      <c r="AA90" s="10">
        <v>-1.00745E-3</v>
      </c>
      <c r="AB90" s="10">
        <v>-8.6432000000000002E-4</v>
      </c>
      <c r="AC90" s="10">
        <v>0</v>
      </c>
      <c r="AD90" s="10">
        <v>0</v>
      </c>
      <c r="AE90" s="10">
        <v>0</v>
      </c>
      <c r="AF90" s="10">
        <v>-4.5125844700000001E-7</v>
      </c>
      <c r="AG90" s="10">
        <v>-9.0251689400000002E-7</v>
      </c>
      <c r="AH90" s="10">
        <v>-1.3206424750000001E-5</v>
      </c>
      <c r="AI90" s="10">
        <v>0</v>
      </c>
      <c r="AJ90" s="10">
        <v>0</v>
      </c>
      <c r="AK90" s="10">
        <v>-2.3131936929999998E-7</v>
      </c>
      <c r="AL90" s="10">
        <v>-3.7882069799999999E-7</v>
      </c>
      <c r="AM90" s="10">
        <v>0</v>
      </c>
      <c r="AN90" s="2"/>
      <c r="AO90" s="2"/>
      <c r="AP90" s="54">
        <v>3.7882069799999999E-7</v>
      </c>
      <c r="AQ90" s="55">
        <v>1</v>
      </c>
      <c r="AR90" s="2"/>
      <c r="AS90" s="2"/>
      <c r="AT90" s="55">
        <v>-5.5112359551297967</v>
      </c>
      <c r="AU90" s="55">
        <v>-3.6996739167348338E-4</v>
      </c>
      <c r="AV90" s="55">
        <v>0</v>
      </c>
      <c r="AW90" s="2"/>
      <c r="AX90" s="2"/>
      <c r="AY90" s="56">
        <v>3.6996739167348338E-4</v>
      </c>
      <c r="AZ90" s="57">
        <v>1</v>
      </c>
      <c r="BA90" s="2"/>
      <c r="BB90" s="2"/>
      <c r="BC90" s="27">
        <v>0</v>
      </c>
      <c r="BD90" s="27">
        <v>0</v>
      </c>
      <c r="BE90" s="27">
        <v>0</v>
      </c>
      <c r="BF90" s="2"/>
      <c r="BG90" s="2"/>
      <c r="BH90" s="58">
        <v>0</v>
      </c>
      <c r="BI90" s="59">
        <v>0</v>
      </c>
      <c r="BJ90" s="2"/>
      <c r="BK90" s="2"/>
    </row>
    <row r="91" spans="1:63" x14ac:dyDescent="0.3">
      <c r="A91" s="1"/>
      <c r="B91" s="2"/>
      <c r="C91" s="2"/>
      <c r="D91" s="2"/>
      <c r="E91" s="2" t="s">
        <v>150</v>
      </c>
      <c r="F91" s="2"/>
      <c r="G91" s="2"/>
      <c r="H91" s="2"/>
      <c r="I91" s="2"/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2"/>
      <c r="AO91" s="2"/>
      <c r="AP91" s="54">
        <v>0</v>
      </c>
      <c r="AQ91" s="55">
        <v>0</v>
      </c>
      <c r="AR91" s="2"/>
      <c r="AS91" s="2"/>
      <c r="AT91" s="55">
        <v>0</v>
      </c>
      <c r="AU91" s="55">
        <v>0</v>
      </c>
      <c r="AV91" s="55">
        <v>0</v>
      </c>
      <c r="AW91" s="2"/>
      <c r="AX91" s="2"/>
      <c r="AY91" s="56">
        <v>0</v>
      </c>
      <c r="AZ91" s="57">
        <v>0</v>
      </c>
      <c r="BA91" s="2"/>
      <c r="BB91" s="2"/>
      <c r="BC91" s="27">
        <v>0</v>
      </c>
      <c r="BD91" s="27">
        <v>0</v>
      </c>
      <c r="BE91" s="27">
        <v>0</v>
      </c>
      <c r="BF91" s="2"/>
      <c r="BG91" s="2"/>
      <c r="BH91" s="58">
        <v>0</v>
      </c>
      <c r="BI91" s="59">
        <v>0</v>
      </c>
      <c r="BJ91" s="2"/>
      <c r="BK91" s="2"/>
    </row>
    <row r="92" spans="1:63" x14ac:dyDescent="0.3">
      <c r="A92" s="1"/>
      <c r="B92" s="2"/>
      <c r="C92" s="2"/>
      <c r="D92" s="2"/>
      <c r="E92" s="2" t="s">
        <v>151</v>
      </c>
      <c r="F92" s="2"/>
      <c r="G92" s="2"/>
      <c r="H92" s="2"/>
      <c r="I92" s="2"/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2"/>
      <c r="AO92" s="2"/>
      <c r="AP92" s="54">
        <v>0</v>
      </c>
      <c r="AQ92" s="55">
        <v>0</v>
      </c>
      <c r="AR92" s="2"/>
      <c r="AS92" s="2"/>
      <c r="AT92" s="55">
        <v>0</v>
      </c>
      <c r="AU92" s="55">
        <v>0</v>
      </c>
      <c r="AV92" s="55">
        <v>0</v>
      </c>
      <c r="AW92" s="2"/>
      <c r="AX92" s="2"/>
      <c r="AY92" s="56">
        <v>0</v>
      </c>
      <c r="AZ92" s="57">
        <v>0</v>
      </c>
      <c r="BA92" s="2"/>
      <c r="BB92" s="2"/>
      <c r="BC92" s="27">
        <v>0</v>
      </c>
      <c r="BD92" s="27">
        <v>0</v>
      </c>
      <c r="BE92" s="27">
        <v>0</v>
      </c>
      <c r="BF92" s="2"/>
      <c r="BG92" s="2"/>
      <c r="BH92" s="58">
        <v>0</v>
      </c>
      <c r="BI92" s="59">
        <v>0</v>
      </c>
      <c r="BJ92" s="2"/>
      <c r="BK92" s="2"/>
    </row>
    <row r="93" spans="1:63" x14ac:dyDescent="0.3">
      <c r="A93" s="1"/>
      <c r="B93" s="2"/>
      <c r="C93" s="2"/>
      <c r="D93" s="2"/>
      <c r="E93" s="2" t="s">
        <v>152</v>
      </c>
      <c r="F93" s="2"/>
      <c r="G93" s="2"/>
      <c r="H93" s="2"/>
      <c r="I93" s="2"/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2"/>
      <c r="AO93" s="2"/>
      <c r="AP93" s="54">
        <v>0</v>
      </c>
      <c r="AQ93" s="55">
        <v>0</v>
      </c>
      <c r="AR93" s="2"/>
      <c r="AS93" s="2"/>
      <c r="AT93" s="55">
        <v>0</v>
      </c>
      <c r="AU93" s="55">
        <v>0</v>
      </c>
      <c r="AV93" s="55">
        <v>0</v>
      </c>
      <c r="AW93" s="2"/>
      <c r="AX93" s="2"/>
      <c r="AY93" s="56">
        <v>0</v>
      </c>
      <c r="AZ93" s="57">
        <v>0</v>
      </c>
      <c r="BA93" s="2"/>
      <c r="BB93" s="2"/>
      <c r="BC93" s="27">
        <v>0</v>
      </c>
      <c r="BD93" s="27">
        <v>0</v>
      </c>
      <c r="BE93" s="27">
        <v>0</v>
      </c>
      <c r="BF93" s="2"/>
      <c r="BG93" s="2"/>
      <c r="BH93" s="58">
        <v>0</v>
      </c>
      <c r="BI93" s="59">
        <v>0</v>
      </c>
      <c r="BJ93" s="2"/>
      <c r="BK93" s="2"/>
    </row>
    <row r="94" spans="1:63" x14ac:dyDescent="0.3">
      <c r="A94" s="1"/>
      <c r="B94" s="2"/>
      <c r="C94" s="145" t="s">
        <v>22</v>
      </c>
      <c r="D94" s="146" t="s">
        <v>80</v>
      </c>
      <c r="E94" s="146"/>
      <c r="F94" s="146"/>
      <c r="G94" s="146"/>
      <c r="H94" s="146"/>
      <c r="I94" s="146"/>
      <c r="J94" s="150">
        <v>-0.13416375654227911</v>
      </c>
      <c r="K94" s="150">
        <v>-0.14984003404331311</v>
      </c>
      <c r="L94" s="150">
        <v>-0.20671607749914719</v>
      </c>
      <c r="M94" s="150">
        <v>-0.19042175858912183</v>
      </c>
      <c r="N94" s="150">
        <v>-0.19882944679052084</v>
      </c>
      <c r="O94" s="150">
        <v>-0.20835502979432452</v>
      </c>
      <c r="P94" s="150">
        <v>-0.20445816757841084</v>
      </c>
      <c r="Q94" s="150">
        <v>-0.39194122392226483</v>
      </c>
      <c r="R94" s="150">
        <v>-0.33149340131784544</v>
      </c>
      <c r="S94" s="150">
        <v>-0.41545798999999978</v>
      </c>
      <c r="T94" s="150">
        <v>-0.5609719999999998</v>
      </c>
      <c r="U94" s="150">
        <v>-0.13702336000000007</v>
      </c>
      <c r="V94" s="150">
        <v>-5.2227575410167607E-3</v>
      </c>
      <c r="W94" s="150">
        <v>-2.133641E-2</v>
      </c>
      <c r="X94" s="150">
        <v>-4.1357837190793643E-3</v>
      </c>
      <c r="Y94" s="150">
        <v>-3.8992477395897269E-3</v>
      </c>
      <c r="Z94" s="150">
        <v>-2.0198099999999999E-3</v>
      </c>
      <c r="AA94" s="150">
        <v>-1.63452E-3</v>
      </c>
      <c r="AB94" s="150">
        <v>-8.6432000000000002E-4</v>
      </c>
      <c r="AC94" s="150">
        <v>0</v>
      </c>
      <c r="AD94" s="150">
        <v>-1.9038170780000001E-5</v>
      </c>
      <c r="AE94" s="150">
        <v>0</v>
      </c>
      <c r="AF94" s="150">
        <v>-4.5125844700000001E-7</v>
      </c>
      <c r="AG94" s="150">
        <v>-8.6946672529999996E-6</v>
      </c>
      <c r="AH94" s="150">
        <v>-1.3206424750000001E-5</v>
      </c>
      <c r="AI94" s="150">
        <v>0</v>
      </c>
      <c r="AJ94" s="150">
        <v>0</v>
      </c>
      <c r="AK94" s="150">
        <v>-1.8934704744999998E-7</v>
      </c>
      <c r="AL94" s="150">
        <v>1.0235511432008999E-3</v>
      </c>
      <c r="AM94" s="150">
        <v>0</v>
      </c>
      <c r="AN94" s="225"/>
      <c r="AO94" s="2"/>
      <c r="AP94" s="151">
        <v>-1.0235511432008999E-3</v>
      </c>
      <c r="AQ94" s="152">
        <v>-1</v>
      </c>
      <c r="AR94" s="2"/>
      <c r="AS94" s="2"/>
      <c r="AT94" s="153">
        <v>-4.5112359551297967</v>
      </c>
      <c r="AU94" s="154">
        <v>0.99963003260832639</v>
      </c>
      <c r="AV94" s="152">
        <v>0</v>
      </c>
      <c r="AW94" s="2"/>
      <c r="AX94" s="2"/>
      <c r="AY94" s="155">
        <v>-0.99963003260832639</v>
      </c>
      <c r="AZ94" s="156">
        <v>-1</v>
      </c>
      <c r="BA94" s="2"/>
      <c r="BB94" s="2"/>
      <c r="BC94" s="157">
        <v>0</v>
      </c>
      <c r="BD94" s="158">
        <v>0</v>
      </c>
      <c r="BE94" s="159">
        <v>0</v>
      </c>
      <c r="BF94" s="2"/>
      <c r="BG94" s="2"/>
      <c r="BH94" s="160">
        <v>0</v>
      </c>
      <c r="BI94" s="161">
        <v>0</v>
      </c>
      <c r="BJ94" s="2"/>
      <c r="BK94" s="2"/>
    </row>
    <row r="95" spans="1:63" x14ac:dyDescent="0.3">
      <c r="A95" s="1"/>
      <c r="B95" s="2"/>
      <c r="C95" s="147"/>
      <c r="D95" s="148" t="s">
        <v>81</v>
      </c>
      <c r="E95" s="149"/>
      <c r="F95" s="149"/>
      <c r="G95" s="149"/>
      <c r="H95" s="149"/>
      <c r="I95" s="149"/>
      <c r="J95" s="687">
        <v>-8.8272651907882152E-2</v>
      </c>
      <c r="K95" s="687">
        <v>-0.13028579542940416</v>
      </c>
      <c r="L95" s="687">
        <v>-0.14579098805831991</v>
      </c>
      <c r="M95" s="687">
        <v>-0.10636209836405251</v>
      </c>
      <c r="N95" s="687">
        <v>-8.7791577077125427E-2</v>
      </c>
      <c r="O95" s="687">
        <v>-0.11394021868981806</v>
      </c>
      <c r="P95" s="687">
        <v>-0.12547655901966839</v>
      </c>
      <c r="Q95" s="687">
        <v>-0.18113933814851493</v>
      </c>
      <c r="R95" s="687">
        <v>-0.13810197505627364</v>
      </c>
      <c r="S95" s="687">
        <v>-0.1396987128106531</v>
      </c>
      <c r="T95" s="687">
        <v>-0.17479906086526961</v>
      </c>
      <c r="U95" s="687">
        <v>-0.24730356475683235</v>
      </c>
      <c r="V95" s="687">
        <v>23.62540578034691</v>
      </c>
      <c r="W95" s="687">
        <v>-1.3629456588881372</v>
      </c>
      <c r="X95" s="687">
        <v>145.1238198198198</v>
      </c>
      <c r="Y95" s="687">
        <v>0</v>
      </c>
      <c r="Z95" s="687">
        <v>0</v>
      </c>
      <c r="AA95" s="687">
        <v>0</v>
      </c>
      <c r="AB95" s="687">
        <v>0</v>
      </c>
      <c r="AC95" s="687">
        <v>0</v>
      </c>
      <c r="AD95" s="687">
        <v>0</v>
      </c>
      <c r="AE95" s="687">
        <v>0</v>
      </c>
      <c r="AF95" s="687">
        <v>0</v>
      </c>
      <c r="AG95" s="687">
        <v>0</v>
      </c>
      <c r="AH95" s="687">
        <v>0</v>
      </c>
      <c r="AI95" s="687">
        <v>0</v>
      </c>
      <c r="AJ95" s="687">
        <v>0</v>
      </c>
      <c r="AK95" s="687">
        <v>-4.5112359551297967</v>
      </c>
      <c r="AL95" s="687">
        <v>0.99963003260832639</v>
      </c>
      <c r="AM95" s="687">
        <v>0</v>
      </c>
      <c r="AN95" s="2"/>
      <c r="AO95" s="2"/>
      <c r="AP95" s="162"/>
      <c r="AQ95" s="163"/>
      <c r="AR95" s="2"/>
      <c r="AS95" s="2"/>
      <c r="AT95" s="164"/>
      <c r="AU95" s="165"/>
      <c r="AV95" s="163"/>
      <c r="AW95" s="2"/>
      <c r="AX95" s="2"/>
      <c r="AY95" s="166"/>
      <c r="AZ95" s="167"/>
      <c r="BA95" s="2"/>
      <c r="BB95" s="2"/>
      <c r="BC95" s="168"/>
      <c r="BD95" s="169"/>
      <c r="BE95" s="170"/>
      <c r="BF95" s="2"/>
      <c r="BG95" s="2"/>
      <c r="BH95" s="171"/>
      <c r="BI95" s="172"/>
      <c r="BJ95" s="2"/>
      <c r="BK95" s="2"/>
    </row>
    <row r="96" spans="1:63" x14ac:dyDescent="0.3">
      <c r="A96" s="1"/>
      <c r="B96" s="2"/>
      <c r="C96" s="2" t="s">
        <v>38</v>
      </c>
      <c r="D96" s="2" t="s">
        <v>82</v>
      </c>
      <c r="E96" s="2"/>
      <c r="F96" s="2"/>
      <c r="G96" s="2"/>
      <c r="H96" s="2"/>
      <c r="I96" s="2"/>
      <c r="J96" s="10">
        <v>-8.6880777061418384E-3</v>
      </c>
      <c r="K96" s="10">
        <v>-9.1498410404925127E-3</v>
      </c>
      <c r="L96" s="10">
        <v>-1.1451523534655452E-2</v>
      </c>
      <c r="M96" s="10">
        <v>-2.9142875997861837E-2</v>
      </c>
      <c r="N96" s="10">
        <v>-1.9345770035087403E-2</v>
      </c>
      <c r="O96" s="10">
        <v>-2.5793775773189129E-2</v>
      </c>
      <c r="P96" s="10">
        <v>-1.613528748902639E-2</v>
      </c>
      <c r="Q96" s="10">
        <v>-1.4705519739397543E-2</v>
      </c>
      <c r="R96" s="10">
        <v>-1.6990001281160651E-2</v>
      </c>
      <c r="S96" s="10">
        <v>-1.7858859999999997E-2</v>
      </c>
      <c r="T96" s="10">
        <v>-2.0076529999999995E-2</v>
      </c>
      <c r="U96" s="10">
        <v>-1.4879680000000003E-2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2"/>
      <c r="AO96" s="2"/>
      <c r="AP96" s="54">
        <v>0</v>
      </c>
      <c r="AQ96" s="55">
        <v>0</v>
      </c>
      <c r="AR96" s="2"/>
      <c r="AS96" s="2"/>
      <c r="AT96" s="55">
        <v>0</v>
      </c>
      <c r="AU96" s="55">
        <v>0</v>
      </c>
      <c r="AV96" s="55">
        <v>0</v>
      </c>
      <c r="AW96" s="2"/>
      <c r="AX96" s="2"/>
      <c r="AY96" s="56">
        <v>0</v>
      </c>
      <c r="AZ96" s="57">
        <v>0</v>
      </c>
      <c r="BA96" s="2"/>
      <c r="BB96" s="2"/>
      <c r="BC96" s="27">
        <v>0</v>
      </c>
      <c r="BD96" s="27">
        <v>0</v>
      </c>
      <c r="BE96" s="27">
        <v>0</v>
      </c>
      <c r="BF96" s="2"/>
      <c r="BG96" s="2"/>
      <c r="BH96" s="58">
        <v>0</v>
      </c>
      <c r="BI96" s="59">
        <v>0</v>
      </c>
      <c r="BJ96" s="2"/>
      <c r="BK96" s="2"/>
    </row>
    <row r="97" spans="1:63" x14ac:dyDescent="0.3">
      <c r="A97" s="1"/>
      <c r="B97" s="2"/>
      <c r="C97" s="2" t="s">
        <v>38</v>
      </c>
      <c r="D97" s="2" t="s">
        <v>83</v>
      </c>
      <c r="E97" s="2"/>
      <c r="F97" s="2"/>
      <c r="G97" s="2"/>
      <c r="H97" s="2"/>
      <c r="I97" s="2"/>
      <c r="J97" s="10">
        <v>-3.466859416015082E-2</v>
      </c>
      <c r="K97" s="10">
        <v>-4.0115578412498104E-2</v>
      </c>
      <c r="L97" s="10">
        <v>-3.4124407239302296E-2</v>
      </c>
      <c r="M97" s="10">
        <v>-2.6029834147731298E-2</v>
      </c>
      <c r="N97" s="10">
        <v>-2.075077728522387E-2</v>
      </c>
      <c r="O97" s="10">
        <v>-2.2240868628525114E-2</v>
      </c>
      <c r="P97" s="10">
        <v>-2.7639029583153805E-2</v>
      </c>
      <c r="Q97" s="10">
        <v>-1.4894097522268605E-2</v>
      </c>
      <c r="R97" s="10">
        <v>-1.9398760703864905E-2</v>
      </c>
      <c r="S97" s="10">
        <v>-1.861879E-2</v>
      </c>
      <c r="T97" s="10">
        <v>-1.43879E-2</v>
      </c>
      <c r="U97" s="10">
        <v>-1.0734200000000001E-3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2"/>
      <c r="AO97" s="2"/>
      <c r="AP97" s="54">
        <v>0</v>
      </c>
      <c r="AQ97" s="55">
        <v>0</v>
      </c>
      <c r="AR97" s="2"/>
      <c r="AS97" s="2"/>
      <c r="AT97" s="55">
        <v>0</v>
      </c>
      <c r="AU97" s="55">
        <v>0</v>
      </c>
      <c r="AV97" s="55">
        <v>0</v>
      </c>
      <c r="AW97" s="2"/>
      <c r="AX97" s="2"/>
      <c r="AY97" s="56">
        <v>0</v>
      </c>
      <c r="AZ97" s="57">
        <v>0</v>
      </c>
      <c r="BA97" s="2"/>
      <c r="BB97" s="2"/>
      <c r="BC97" s="27">
        <v>0</v>
      </c>
      <c r="BD97" s="27">
        <v>0</v>
      </c>
      <c r="BE97" s="27">
        <v>0</v>
      </c>
      <c r="BF97" s="2"/>
      <c r="BG97" s="2"/>
      <c r="BH97" s="58">
        <v>0</v>
      </c>
      <c r="BI97" s="59">
        <v>0</v>
      </c>
      <c r="BJ97" s="2"/>
      <c r="BK97" s="2"/>
    </row>
    <row r="98" spans="1:63" x14ac:dyDescent="0.3">
      <c r="A98" s="1"/>
      <c r="B98" s="2"/>
      <c r="C98" s="2" t="s">
        <v>38</v>
      </c>
      <c r="D98" s="2" t="s">
        <v>84</v>
      </c>
      <c r="E98" s="2"/>
      <c r="F98" s="2"/>
      <c r="G98" s="2"/>
      <c r="H98" s="2"/>
      <c r="I98" s="60"/>
      <c r="J98" s="10">
        <v>-8.3952721093027045E-3</v>
      </c>
      <c r="K98" s="10">
        <v>-1.1687365287519446E-2</v>
      </c>
      <c r="L98" s="10">
        <v>-1.0600846259695821E-2</v>
      </c>
      <c r="M98" s="10">
        <v>-1.0328585731575787E-2</v>
      </c>
      <c r="N98" s="10">
        <v>-1.7107917221651021E-2</v>
      </c>
      <c r="O98" s="10">
        <v>-1.2521035205448562E-2</v>
      </c>
      <c r="P98" s="10">
        <v>-7.5332466194653891E-3</v>
      </c>
      <c r="Q98" s="10">
        <v>-7.932361696963661E-3</v>
      </c>
      <c r="R98" s="10">
        <v>-7.7471998231884885E-3</v>
      </c>
      <c r="S98" s="10">
        <v>-1.0994519999999999E-2</v>
      </c>
      <c r="T98" s="10">
        <v>-8.3887400000000022E-3</v>
      </c>
      <c r="U98" s="10">
        <v>-1.1966059999999999E-2</v>
      </c>
      <c r="V98" s="10">
        <v>0</v>
      </c>
      <c r="W98" s="10">
        <v>-1.14387E-3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2"/>
      <c r="AO98" s="2"/>
      <c r="AP98" s="54">
        <v>0</v>
      </c>
      <c r="AQ98" s="55">
        <v>0</v>
      </c>
      <c r="AR98" s="2"/>
      <c r="AS98" s="2"/>
      <c r="AT98" s="55">
        <v>0</v>
      </c>
      <c r="AU98" s="55">
        <v>0</v>
      </c>
      <c r="AV98" s="55">
        <v>0</v>
      </c>
      <c r="AW98" s="2"/>
      <c r="AX98" s="2"/>
      <c r="AY98" s="56">
        <v>0</v>
      </c>
      <c r="AZ98" s="57">
        <v>0</v>
      </c>
      <c r="BA98" s="2"/>
      <c r="BB98" s="2"/>
      <c r="BC98" s="27">
        <v>0</v>
      </c>
      <c r="BD98" s="27">
        <v>0</v>
      </c>
      <c r="BE98" s="27">
        <v>0</v>
      </c>
      <c r="BF98" s="2"/>
      <c r="BG98" s="2"/>
      <c r="BH98" s="58">
        <v>0</v>
      </c>
      <c r="BI98" s="59">
        <v>0</v>
      </c>
      <c r="BJ98" s="2"/>
      <c r="BK98" s="2"/>
    </row>
    <row r="99" spans="1:63" x14ac:dyDescent="0.3">
      <c r="A99" s="1"/>
      <c r="B99" s="2"/>
      <c r="C99" s="2" t="s">
        <v>38</v>
      </c>
      <c r="D99" s="2" t="s">
        <v>85</v>
      </c>
      <c r="E99" s="2"/>
      <c r="F99" s="2"/>
      <c r="G99" s="2"/>
      <c r="H99" s="2"/>
      <c r="I99" s="2"/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-2.3592524720872084E-3</v>
      </c>
      <c r="S99" s="10">
        <v>-1.63894E-3</v>
      </c>
      <c r="T99" s="10">
        <v>-1.7152300000000001E-3</v>
      </c>
      <c r="U99" s="10">
        <v>-5.7579300000000005E-3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-2.3579956089999999E-5</v>
      </c>
      <c r="AL99" s="10">
        <v>0</v>
      </c>
      <c r="AM99" s="10">
        <v>0</v>
      </c>
      <c r="AN99" s="2"/>
      <c r="AO99" s="2"/>
      <c r="AP99" s="54">
        <v>0</v>
      </c>
      <c r="AQ99" s="55">
        <v>0</v>
      </c>
      <c r="AR99" s="2"/>
      <c r="AS99" s="2"/>
      <c r="AT99" s="55">
        <v>-561.79775267781622</v>
      </c>
      <c r="AU99" s="55">
        <v>0</v>
      </c>
      <c r="AV99" s="55">
        <v>0</v>
      </c>
      <c r="AW99" s="2"/>
      <c r="AX99" s="2"/>
      <c r="AY99" s="56">
        <v>0</v>
      </c>
      <c r="AZ99" s="57">
        <v>0</v>
      </c>
      <c r="BA99" s="2"/>
      <c r="BB99" s="2"/>
      <c r="BC99" s="27">
        <v>0</v>
      </c>
      <c r="BD99" s="27">
        <v>0</v>
      </c>
      <c r="BE99" s="27">
        <v>0</v>
      </c>
      <c r="BF99" s="2"/>
      <c r="BG99" s="2"/>
      <c r="BH99" s="58">
        <v>0</v>
      </c>
      <c r="BI99" s="59">
        <v>0</v>
      </c>
      <c r="BJ99" s="2"/>
      <c r="BK99" s="2"/>
    </row>
    <row r="100" spans="1:63" x14ac:dyDescent="0.3">
      <c r="A100" s="1"/>
      <c r="B100" s="2"/>
      <c r="C100" s="122" t="s">
        <v>22</v>
      </c>
      <c r="D100" s="122" t="s">
        <v>86</v>
      </c>
      <c r="E100" s="122"/>
      <c r="F100" s="123"/>
      <c r="G100" s="122"/>
      <c r="H100" s="122"/>
      <c r="I100" s="122"/>
      <c r="J100" s="129">
        <v>-0.18591570051787445</v>
      </c>
      <c r="K100" s="129">
        <v>-0.21079281878382319</v>
      </c>
      <c r="L100" s="129">
        <v>-0.26289285453280076</v>
      </c>
      <c r="M100" s="129">
        <v>-0.25592305446629077</v>
      </c>
      <c r="N100" s="129">
        <v>-0.25603391133248316</v>
      </c>
      <c r="O100" s="129">
        <v>-0.26891070940148731</v>
      </c>
      <c r="P100" s="129">
        <v>-0.25576573127005642</v>
      </c>
      <c r="Q100" s="129">
        <v>-0.42947320288089463</v>
      </c>
      <c r="R100" s="129">
        <v>-0.37798861559814667</v>
      </c>
      <c r="S100" s="129">
        <v>-0.46456909999999974</v>
      </c>
      <c r="T100" s="129">
        <v>-0.60554039999999976</v>
      </c>
      <c r="U100" s="129">
        <v>-0.17070045000000006</v>
      </c>
      <c r="V100" s="129">
        <v>-5.2227575410167607E-3</v>
      </c>
      <c r="W100" s="129">
        <v>-2.2480279999999998E-2</v>
      </c>
      <c r="X100" s="129">
        <v>-4.1357837190793643E-3</v>
      </c>
      <c r="Y100" s="129">
        <v>-3.8992477395897269E-3</v>
      </c>
      <c r="Z100" s="129">
        <v>-2.0198099999999999E-3</v>
      </c>
      <c r="AA100" s="129">
        <v>-1.63452E-3</v>
      </c>
      <c r="AB100" s="129">
        <v>-8.6432000000000002E-4</v>
      </c>
      <c r="AC100" s="129">
        <v>0</v>
      </c>
      <c r="AD100" s="129">
        <v>-1.9038170780000001E-5</v>
      </c>
      <c r="AE100" s="129">
        <v>0</v>
      </c>
      <c r="AF100" s="129">
        <v>-4.5125844700000001E-7</v>
      </c>
      <c r="AG100" s="129">
        <v>-8.6946672529999996E-6</v>
      </c>
      <c r="AH100" s="129">
        <v>-1.3206424750000001E-5</v>
      </c>
      <c r="AI100" s="129">
        <v>0</v>
      </c>
      <c r="AJ100" s="129">
        <v>0</v>
      </c>
      <c r="AK100" s="129">
        <v>-2.3769303137449999E-5</v>
      </c>
      <c r="AL100" s="129">
        <v>1.0235511432008999E-3</v>
      </c>
      <c r="AM100" s="129">
        <v>0</v>
      </c>
      <c r="AN100" s="2"/>
      <c r="AO100" s="2"/>
      <c r="AP100" s="130">
        <v>-1.0235511432008999E-3</v>
      </c>
      <c r="AQ100" s="131">
        <v>-1</v>
      </c>
      <c r="AR100" s="2"/>
      <c r="AS100" s="2"/>
      <c r="AT100" s="131">
        <v>-566.30898863294601</v>
      </c>
      <c r="AU100" s="131">
        <v>0.99963003260832639</v>
      </c>
      <c r="AV100" s="131">
        <v>0</v>
      </c>
      <c r="AW100" s="2"/>
      <c r="AX100" s="2"/>
      <c r="AY100" s="132">
        <v>-0.99963003260832639</v>
      </c>
      <c r="AZ100" s="133">
        <v>-1</v>
      </c>
      <c r="BA100" s="2"/>
      <c r="BB100" s="2"/>
      <c r="BC100" s="134">
        <v>0</v>
      </c>
      <c r="BD100" s="134">
        <v>0</v>
      </c>
      <c r="BE100" s="134">
        <v>0</v>
      </c>
      <c r="BF100" s="2"/>
      <c r="BG100" s="2"/>
      <c r="BH100" s="135">
        <v>0</v>
      </c>
      <c r="BI100" s="136">
        <v>0</v>
      </c>
      <c r="BJ100" s="2"/>
      <c r="BK100" s="2"/>
    </row>
    <row r="101" spans="1:63" x14ac:dyDescent="0.3">
      <c r="A101" s="1"/>
      <c r="B101" s="2"/>
      <c r="C101" s="124"/>
      <c r="D101" s="125" t="s">
        <v>87</v>
      </c>
      <c r="E101" s="125"/>
      <c r="F101" s="126"/>
      <c r="G101" s="125"/>
      <c r="H101" s="125"/>
      <c r="I101" s="125"/>
      <c r="J101" s="685">
        <v>-0.12232269234987247</v>
      </c>
      <c r="K101" s="685">
        <v>-0.18328419531804194</v>
      </c>
      <c r="L101" s="685">
        <v>-0.1854108760164884</v>
      </c>
      <c r="M101" s="685">
        <v>-0.14294854377175889</v>
      </c>
      <c r="N101" s="685">
        <v>-0.11304975809134127</v>
      </c>
      <c r="O101" s="685">
        <v>-0.1470554613799594</v>
      </c>
      <c r="P101" s="685">
        <v>-0.15696415680047701</v>
      </c>
      <c r="Q101" s="685">
        <v>-0.19848509667816264</v>
      </c>
      <c r="R101" s="685">
        <v>-0.15747213716884473</v>
      </c>
      <c r="S101" s="685">
        <v>-0.15621243746354133</v>
      </c>
      <c r="T101" s="685">
        <v>-0.18868658905610208</v>
      </c>
      <c r="U101" s="685">
        <v>-0.30808491187630649</v>
      </c>
      <c r="V101" s="685">
        <v>23.62540578034691</v>
      </c>
      <c r="W101" s="685">
        <v>-1.4360147764591051</v>
      </c>
      <c r="X101" s="685">
        <v>145.1238198198198</v>
      </c>
      <c r="Y101" s="685">
        <v>0</v>
      </c>
      <c r="Z101" s="685">
        <v>0</v>
      </c>
      <c r="AA101" s="685">
        <v>0</v>
      </c>
      <c r="AB101" s="685">
        <v>0</v>
      </c>
      <c r="AC101" s="685">
        <v>0</v>
      </c>
      <c r="AD101" s="685">
        <v>0</v>
      </c>
      <c r="AE101" s="685">
        <v>0</v>
      </c>
      <c r="AF101" s="685">
        <v>0</v>
      </c>
      <c r="AG101" s="685">
        <v>0</v>
      </c>
      <c r="AH101" s="685">
        <v>0</v>
      </c>
      <c r="AI101" s="685">
        <v>0</v>
      </c>
      <c r="AJ101" s="685">
        <v>0</v>
      </c>
      <c r="AK101" s="685">
        <v>-566.30898863294601</v>
      </c>
      <c r="AL101" s="685">
        <v>0.99963003260832639</v>
      </c>
      <c r="AM101" s="685">
        <v>0</v>
      </c>
      <c r="AN101" s="2"/>
      <c r="AO101" s="2"/>
      <c r="AP101" s="137"/>
      <c r="AQ101" s="138"/>
      <c r="AR101" s="2"/>
      <c r="AS101" s="2"/>
      <c r="AT101" s="138"/>
      <c r="AU101" s="138"/>
      <c r="AV101" s="138"/>
      <c r="AW101" s="2"/>
      <c r="AX101" s="2"/>
      <c r="AY101" s="139"/>
      <c r="AZ101" s="140"/>
      <c r="BA101" s="2"/>
      <c r="BB101" s="2"/>
      <c r="BC101" s="141"/>
      <c r="BD101" s="141"/>
      <c r="BE101" s="141"/>
      <c r="BF101" s="2"/>
      <c r="BG101" s="2"/>
      <c r="BH101" s="142"/>
      <c r="BI101" s="143"/>
      <c r="BJ101" s="2"/>
      <c r="BK101" s="2"/>
    </row>
    <row r="102" spans="1:63" x14ac:dyDescent="0.3">
      <c r="A102" s="1"/>
      <c r="B102" s="2"/>
      <c r="C102" s="2" t="s">
        <v>38</v>
      </c>
      <c r="D102" s="2" t="s">
        <v>88</v>
      </c>
      <c r="E102" s="2"/>
      <c r="F102" s="2"/>
      <c r="G102" s="2"/>
      <c r="H102" s="2"/>
      <c r="I102" s="2"/>
      <c r="J102" s="10">
        <v>-0.16847853485342623</v>
      </c>
      <c r="K102" s="10">
        <v>-0.16421539201184499</v>
      </c>
      <c r="L102" s="10">
        <v>-0.16034277942900638</v>
      </c>
      <c r="M102" s="10">
        <v>-0.19933739706314932</v>
      </c>
      <c r="N102" s="10">
        <v>-0.19247205976633189</v>
      </c>
      <c r="O102" s="10">
        <v>-0.20856782708752389</v>
      </c>
      <c r="P102" s="10">
        <v>-0.20818072734656268</v>
      </c>
      <c r="Q102" s="10">
        <v>-0.16037322292981113</v>
      </c>
      <c r="R102" s="10">
        <v>-0.17183977063271241</v>
      </c>
      <c r="S102" s="10">
        <v>-7.6681129999999986E-2</v>
      </c>
      <c r="T102" s="10">
        <v>-0.18303043999999999</v>
      </c>
      <c r="U102" s="10">
        <v>-0.15825013999999998</v>
      </c>
      <c r="V102" s="10">
        <v>-7.6824125022144404E-2</v>
      </c>
      <c r="W102" s="10">
        <v>-2.0002510000000001E-2</v>
      </c>
      <c r="X102" s="10">
        <v>-1.5138986197119439E-2</v>
      </c>
      <c r="Y102" s="10">
        <v>-1.5138986197119439E-2</v>
      </c>
      <c r="Z102" s="10">
        <v>-1.68221E-2</v>
      </c>
      <c r="AA102" s="10">
        <v>-7.0364199999999998E-3</v>
      </c>
      <c r="AB102" s="10">
        <v>-4.5842299999999999E-3</v>
      </c>
      <c r="AC102" s="10">
        <v>-2.739803502E-3</v>
      </c>
      <c r="AD102" s="10">
        <v>-1.9927884274000001E-3</v>
      </c>
      <c r="AE102" s="10">
        <v>-3.9236452759758905E-3</v>
      </c>
      <c r="AF102" s="10">
        <v>-4.8136530500000009E-3</v>
      </c>
      <c r="AG102" s="10">
        <v>-1.7830000000000001E-3</v>
      </c>
      <c r="AH102" s="10">
        <v>-7.1194860200000003E-3</v>
      </c>
      <c r="AI102" s="10">
        <v>-7.0574003572000006E-3</v>
      </c>
      <c r="AJ102" s="10">
        <v>-1.9754867359999999E-3</v>
      </c>
      <c r="AK102" s="10">
        <v>-3.2266340321199997E-3</v>
      </c>
      <c r="AL102" s="10">
        <v>4.5879157641399992E-4</v>
      </c>
      <c r="AM102" s="10">
        <v>-1.0384442108351702E-2</v>
      </c>
      <c r="AN102" s="225"/>
      <c r="AO102" s="2"/>
      <c r="AP102" s="54">
        <v>-1.0843233684765701E-2</v>
      </c>
      <c r="AQ102" s="55">
        <v>-23.634334722355689</v>
      </c>
      <c r="AR102" s="2"/>
      <c r="AS102" s="2"/>
      <c r="AT102" s="55">
        <v>-76875.280897046672</v>
      </c>
      <c r="AU102" s="55">
        <v>0.44806929437539122</v>
      </c>
      <c r="AV102" s="55">
        <v>0</v>
      </c>
      <c r="AW102" s="2"/>
      <c r="AX102" s="2"/>
      <c r="AY102" s="56">
        <v>-0.44806929437539122</v>
      </c>
      <c r="AZ102" s="57">
        <v>-1</v>
      </c>
      <c r="BA102" s="2"/>
      <c r="BB102" s="2"/>
      <c r="BC102" s="27">
        <v>0</v>
      </c>
      <c r="BD102" s="27">
        <v>0</v>
      </c>
      <c r="BE102" s="27">
        <v>0</v>
      </c>
      <c r="BF102" s="2"/>
      <c r="BG102" s="2"/>
      <c r="BH102" s="58">
        <v>0</v>
      </c>
      <c r="BI102" s="59">
        <v>0</v>
      </c>
      <c r="BJ102" s="2"/>
      <c r="BK102" s="2"/>
    </row>
    <row r="103" spans="1:63" x14ac:dyDescent="0.3">
      <c r="A103" s="1"/>
      <c r="B103" s="2"/>
      <c r="C103" s="122" t="s">
        <v>22</v>
      </c>
      <c r="D103" s="122" t="s">
        <v>89</v>
      </c>
      <c r="E103" s="122"/>
      <c r="F103" s="123"/>
      <c r="G103" s="122"/>
      <c r="H103" s="122"/>
      <c r="I103" s="122"/>
      <c r="J103" s="129">
        <v>-0.35439423537130066</v>
      </c>
      <c r="K103" s="129">
        <v>-0.37500821079566815</v>
      </c>
      <c r="L103" s="129">
        <v>-0.42323563396180713</v>
      </c>
      <c r="M103" s="129">
        <v>-0.45526045152944006</v>
      </c>
      <c r="N103" s="129">
        <v>-0.44850597109881507</v>
      </c>
      <c r="O103" s="129">
        <v>-0.47747853648901117</v>
      </c>
      <c r="P103" s="129">
        <v>-0.4639464586166191</v>
      </c>
      <c r="Q103" s="129">
        <v>-0.58984642581070579</v>
      </c>
      <c r="R103" s="129">
        <v>-0.54982838623085906</v>
      </c>
      <c r="S103" s="129">
        <v>-0.54125022999999972</v>
      </c>
      <c r="T103" s="129">
        <v>-0.78857083999999977</v>
      </c>
      <c r="U103" s="129">
        <v>-0.32895059000000004</v>
      </c>
      <c r="V103" s="129">
        <v>-8.2046882563161172E-2</v>
      </c>
      <c r="W103" s="129">
        <v>-4.2482789999999999E-2</v>
      </c>
      <c r="X103" s="129">
        <v>-1.9274769916198801E-2</v>
      </c>
      <c r="Y103" s="129">
        <v>-1.9038233936709167E-2</v>
      </c>
      <c r="Z103" s="129">
        <v>-1.884191E-2</v>
      </c>
      <c r="AA103" s="129">
        <v>-8.6709400000000002E-3</v>
      </c>
      <c r="AB103" s="129">
        <v>-5.4485499999999999E-3</v>
      </c>
      <c r="AC103" s="129">
        <v>-2.739803502E-3</v>
      </c>
      <c r="AD103" s="129">
        <v>-2.0118265981799999E-3</v>
      </c>
      <c r="AE103" s="129">
        <v>-3.9236452759758905E-3</v>
      </c>
      <c r="AF103" s="129">
        <v>-4.8141043084470011E-3</v>
      </c>
      <c r="AG103" s="129">
        <v>-1.7916946672530002E-3</v>
      </c>
      <c r="AH103" s="129">
        <v>-7.1326924447500002E-3</v>
      </c>
      <c r="AI103" s="129">
        <v>-7.0574003572000006E-3</v>
      </c>
      <c r="AJ103" s="129">
        <v>-1.9754867359999999E-3</v>
      </c>
      <c r="AK103" s="129">
        <v>-3.2504033352574496E-3</v>
      </c>
      <c r="AL103" s="129">
        <v>1.4823427196148998E-3</v>
      </c>
      <c r="AM103" s="129">
        <v>-1.0384442108351702E-2</v>
      </c>
      <c r="AN103" s="2"/>
      <c r="AO103" s="2"/>
      <c r="AP103" s="130">
        <v>-1.1866784827966602E-2</v>
      </c>
      <c r="AQ103" s="131">
        <v>-8.0054259186765471</v>
      </c>
      <c r="AR103" s="2"/>
      <c r="AS103" s="2"/>
      <c r="AT103" s="131">
        <v>-77441.589885679627</v>
      </c>
      <c r="AU103" s="131">
        <v>1.4476993269837177</v>
      </c>
      <c r="AV103" s="131">
        <v>0</v>
      </c>
      <c r="AW103" s="2"/>
      <c r="AX103" s="2"/>
      <c r="AY103" s="132">
        <v>-1.4476993269837177</v>
      </c>
      <c r="AZ103" s="133">
        <v>-1</v>
      </c>
      <c r="BA103" s="2"/>
      <c r="BB103" s="2"/>
      <c r="BC103" s="134">
        <v>0</v>
      </c>
      <c r="BD103" s="134">
        <v>0</v>
      </c>
      <c r="BE103" s="134">
        <v>0</v>
      </c>
      <c r="BF103" s="2"/>
      <c r="BG103" s="2"/>
      <c r="BH103" s="135">
        <v>0</v>
      </c>
      <c r="BI103" s="136">
        <v>0</v>
      </c>
      <c r="BJ103" s="2"/>
      <c r="BK103" s="2"/>
    </row>
    <row r="104" spans="1:63" x14ac:dyDescent="0.3">
      <c r="A104" s="1"/>
      <c r="B104" s="2"/>
      <c r="C104" s="124"/>
      <c r="D104" s="125" t="s">
        <v>90</v>
      </c>
      <c r="E104" s="125"/>
      <c r="F104" s="126"/>
      <c r="G104" s="125"/>
      <c r="H104" s="125"/>
      <c r="I104" s="125"/>
      <c r="J104" s="685">
        <v>-0.23317265246096885</v>
      </c>
      <c r="K104" s="685">
        <v>-0.32606935354771888</v>
      </c>
      <c r="L104" s="685">
        <v>-0.29849609185350301</v>
      </c>
      <c r="M104" s="685">
        <v>-0.25429056682182893</v>
      </c>
      <c r="N104" s="685">
        <v>-0.19803428097225792</v>
      </c>
      <c r="O104" s="685">
        <v>-0.26111204956730127</v>
      </c>
      <c r="P104" s="685">
        <v>-0.28472526133860021</v>
      </c>
      <c r="Q104" s="685">
        <v>-0.27260309622804363</v>
      </c>
      <c r="R104" s="685">
        <v>-0.22906153117563605</v>
      </c>
      <c r="S104" s="685">
        <v>-0.18199664529130835</v>
      </c>
      <c r="T104" s="685">
        <v>-0.24571893473780651</v>
      </c>
      <c r="U104" s="685">
        <v>-0.59369915856583277</v>
      </c>
      <c r="V104" s="685">
        <v>371.14318984637151</v>
      </c>
      <c r="W104" s="685">
        <v>-2.7137524170165634</v>
      </c>
      <c r="X104" s="685">
        <v>676.34780404077515</v>
      </c>
      <c r="Y104" s="685">
        <v>0</v>
      </c>
      <c r="Z104" s="685">
        <v>0</v>
      </c>
      <c r="AA104" s="685">
        <v>0</v>
      </c>
      <c r="AB104" s="685">
        <v>0</v>
      </c>
      <c r="AC104" s="685">
        <v>0</v>
      </c>
      <c r="AD104" s="685">
        <v>0</v>
      </c>
      <c r="AE104" s="685">
        <v>0</v>
      </c>
      <c r="AF104" s="685">
        <v>0</v>
      </c>
      <c r="AG104" s="685">
        <v>0</v>
      </c>
      <c r="AH104" s="685">
        <v>0</v>
      </c>
      <c r="AI104" s="685">
        <v>0</v>
      </c>
      <c r="AJ104" s="685">
        <v>0</v>
      </c>
      <c r="AK104" s="685">
        <v>-77441.589885679627</v>
      </c>
      <c r="AL104" s="685">
        <v>1.4476993269837177</v>
      </c>
      <c r="AM104" s="685">
        <v>0</v>
      </c>
      <c r="AN104" s="2"/>
      <c r="AO104" s="2"/>
      <c r="AP104" s="137"/>
      <c r="AQ104" s="138"/>
      <c r="AR104" s="2"/>
      <c r="AS104" s="2"/>
      <c r="AT104" s="138"/>
      <c r="AU104" s="138"/>
      <c r="AV104" s="138"/>
      <c r="AW104" s="2"/>
      <c r="AX104" s="2"/>
      <c r="AY104" s="139"/>
      <c r="AZ104" s="140"/>
      <c r="BA104" s="2"/>
      <c r="BB104" s="2"/>
      <c r="BC104" s="141"/>
      <c r="BD104" s="141"/>
      <c r="BE104" s="141"/>
      <c r="BF104" s="2"/>
      <c r="BG104" s="2"/>
      <c r="BH104" s="142"/>
      <c r="BI104" s="143"/>
      <c r="BJ104" s="2"/>
      <c r="BK104" s="2"/>
    </row>
    <row r="105" spans="1:63" x14ac:dyDescent="0.3">
      <c r="A105" s="1"/>
      <c r="B105" s="2"/>
      <c r="C105" s="2" t="s">
        <v>38</v>
      </c>
      <c r="D105" s="2" t="s">
        <v>91</v>
      </c>
      <c r="E105" s="2"/>
      <c r="F105" s="2"/>
      <c r="G105" s="2"/>
      <c r="H105" s="2"/>
      <c r="I105" s="2"/>
      <c r="J105" s="10">
        <v>-5.0328095409921794E-2</v>
      </c>
      <c r="K105" s="10">
        <v>-6.5099683242521758E-2</v>
      </c>
      <c r="L105" s="10">
        <v>-6.7336082960535601E-2</v>
      </c>
      <c r="M105" s="10">
        <v>-5.1612359729390107E-2</v>
      </c>
      <c r="N105" s="10">
        <v>-6.4323853635055384E-2</v>
      </c>
      <c r="O105" s="10">
        <v>-4.7027887213224359E-2</v>
      </c>
      <c r="P105" s="10">
        <v>-6.1200792308634511E-2</v>
      </c>
      <c r="Q105" s="10">
        <v>-5.3147186163691011E-2</v>
      </c>
      <c r="R105" s="10">
        <v>-5.1497209000181093E-2</v>
      </c>
      <c r="S105" s="10">
        <v>-1.4377150000000005E-2</v>
      </c>
      <c r="T105" s="10">
        <v>-3.8744979999999998E-2</v>
      </c>
      <c r="U105" s="10">
        <v>-3.3642170000000006E-2</v>
      </c>
      <c r="V105" s="10">
        <v>-4.6752741110564116E-3</v>
      </c>
      <c r="W105" s="10">
        <v>-4.0064699999999998E-3</v>
      </c>
      <c r="X105" s="10">
        <v>-3.78459E-3</v>
      </c>
      <c r="Y105" s="10">
        <v>-3.78459E-3</v>
      </c>
      <c r="Z105" s="10">
        <v>-2.2879099999999998E-3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2"/>
      <c r="AO105" s="2"/>
      <c r="AP105" s="54">
        <v>0</v>
      </c>
      <c r="AQ105" s="55">
        <v>0</v>
      </c>
      <c r="AR105" s="2"/>
      <c r="AS105" s="2"/>
      <c r="AT105" s="55">
        <v>0</v>
      </c>
      <c r="AU105" s="55">
        <v>0</v>
      </c>
      <c r="AV105" s="55">
        <v>0</v>
      </c>
      <c r="AW105" s="2"/>
      <c r="AX105" s="2"/>
      <c r="AY105" s="56">
        <v>0</v>
      </c>
      <c r="AZ105" s="57">
        <v>0</v>
      </c>
      <c r="BA105" s="2"/>
      <c r="BB105" s="2"/>
      <c r="BC105" s="27">
        <v>0</v>
      </c>
      <c r="BD105" s="27">
        <v>0</v>
      </c>
      <c r="BE105" s="27">
        <v>0</v>
      </c>
      <c r="BF105" s="2"/>
      <c r="BG105" s="2"/>
      <c r="BH105" s="58">
        <v>0</v>
      </c>
      <c r="BI105" s="59">
        <v>0</v>
      </c>
      <c r="BJ105" s="2"/>
      <c r="BK105" s="2"/>
    </row>
    <row r="106" spans="1:63" x14ac:dyDescent="0.3">
      <c r="A106" s="1"/>
      <c r="B106" s="2"/>
      <c r="C106" s="2" t="s">
        <v>17</v>
      </c>
      <c r="D106" s="2" t="s">
        <v>92</v>
      </c>
      <c r="E106" s="2"/>
      <c r="F106" s="2"/>
      <c r="G106" s="2"/>
      <c r="H106" s="2"/>
      <c r="I106" s="2"/>
      <c r="J106" s="10">
        <v>8.647957880895828E-3</v>
      </c>
      <c r="K106" s="10">
        <v>2.5231464821750909E-2</v>
      </c>
      <c r="L106" s="10">
        <v>2.9130458452784086E-2</v>
      </c>
      <c r="M106" s="10">
        <v>2.1883741500713819E-2</v>
      </c>
      <c r="N106" s="10">
        <v>3.2170352209438764E-2</v>
      </c>
      <c r="O106" s="10">
        <v>2.2419598485504681E-2</v>
      </c>
      <c r="P106" s="10">
        <v>2.2333402248109296E-2</v>
      </c>
      <c r="Q106" s="10">
        <v>5.5677443992747773E-2</v>
      </c>
      <c r="R106" s="10">
        <v>3.8572890366068757E-2</v>
      </c>
      <c r="S106" s="10">
        <v>2.7413539999999997E-2</v>
      </c>
      <c r="T106" s="10">
        <v>6.5047899999999999E-3</v>
      </c>
      <c r="U106" s="10">
        <v>3.0613999999999999E-4</v>
      </c>
      <c r="V106" s="10">
        <v>9.3895252204720007E-6</v>
      </c>
      <c r="W106" s="10">
        <v>0</v>
      </c>
      <c r="X106" s="10">
        <v>0</v>
      </c>
      <c r="Y106" s="10">
        <v>0</v>
      </c>
      <c r="Z106" s="10">
        <v>0</v>
      </c>
      <c r="AA106" s="10">
        <v>1.00745E-3</v>
      </c>
      <c r="AB106" s="10">
        <v>8.6432000000000002E-4</v>
      </c>
      <c r="AC106" s="10">
        <v>0</v>
      </c>
      <c r="AD106" s="10">
        <v>0</v>
      </c>
      <c r="AE106" s="10">
        <v>0</v>
      </c>
      <c r="AF106" s="10">
        <v>4.5125844700000001E-7</v>
      </c>
      <c r="AG106" s="10">
        <v>9.0251689400000002E-7</v>
      </c>
      <c r="AH106" s="10">
        <v>1.3206424750000001E-5</v>
      </c>
      <c r="AI106" s="10">
        <v>0</v>
      </c>
      <c r="AJ106" s="10">
        <v>0</v>
      </c>
      <c r="AK106" s="10">
        <v>2.3131936929999998E-7</v>
      </c>
      <c r="AL106" s="10">
        <v>3.7882069799999999E-7</v>
      </c>
      <c r="AM106" s="10">
        <v>0</v>
      </c>
      <c r="AN106" s="2"/>
      <c r="AO106" s="2"/>
      <c r="AP106" s="54">
        <v>-3.7882069799999999E-7</v>
      </c>
      <c r="AQ106" s="55">
        <v>-1</v>
      </c>
      <c r="AR106" s="2"/>
      <c r="AS106" s="2"/>
      <c r="AT106" s="55">
        <v>5.5112359551297967</v>
      </c>
      <c r="AU106" s="55">
        <v>3.6996739167348338E-4</v>
      </c>
      <c r="AV106" s="55">
        <v>0</v>
      </c>
      <c r="AW106" s="2"/>
      <c r="AX106" s="2"/>
      <c r="AY106" s="56">
        <v>-3.6996739167348338E-4</v>
      </c>
      <c r="AZ106" s="57">
        <v>-1</v>
      </c>
      <c r="BA106" s="2"/>
      <c r="BB106" s="2"/>
      <c r="BC106" s="27">
        <v>0</v>
      </c>
      <c r="BD106" s="27">
        <v>0</v>
      </c>
      <c r="BE106" s="27">
        <v>0</v>
      </c>
      <c r="BF106" s="2"/>
      <c r="BG106" s="2"/>
      <c r="BH106" s="58">
        <v>0</v>
      </c>
      <c r="BI106" s="59">
        <v>0</v>
      </c>
      <c r="BJ106" s="2"/>
      <c r="BK106" s="2"/>
    </row>
    <row r="107" spans="1:63" x14ac:dyDescent="0.3">
      <c r="A107" s="1"/>
      <c r="B107" s="2"/>
      <c r="C107" s="2"/>
      <c r="D107" s="2"/>
      <c r="E107" s="2" t="s">
        <v>149</v>
      </c>
      <c r="F107" s="2"/>
      <c r="G107" s="2"/>
      <c r="H107" s="2"/>
      <c r="I107" s="2"/>
      <c r="J107" s="10">
        <v>8.647957880895828E-3</v>
      </c>
      <c r="K107" s="10">
        <v>2.5231464821750909E-2</v>
      </c>
      <c r="L107" s="10">
        <v>2.9130458452784086E-2</v>
      </c>
      <c r="M107" s="10">
        <v>2.1883741500713819E-2</v>
      </c>
      <c r="N107" s="10">
        <v>3.2170352209438764E-2</v>
      </c>
      <c r="O107" s="10">
        <v>2.2419598485504681E-2</v>
      </c>
      <c r="P107" s="10">
        <v>2.2333402248109296E-2</v>
      </c>
      <c r="Q107" s="10">
        <v>5.5677443992747773E-2</v>
      </c>
      <c r="R107" s="10">
        <v>3.8572890366068757E-2</v>
      </c>
      <c r="S107" s="10">
        <v>2.7413539999999997E-2</v>
      </c>
      <c r="T107" s="10">
        <v>6.5047899999999999E-3</v>
      </c>
      <c r="U107" s="10">
        <v>3.0613999999999999E-4</v>
      </c>
      <c r="V107" s="10">
        <v>9.3895252204720007E-6</v>
      </c>
      <c r="W107" s="10">
        <v>0</v>
      </c>
      <c r="X107" s="10">
        <v>0</v>
      </c>
      <c r="Y107" s="10">
        <v>0</v>
      </c>
      <c r="Z107" s="10">
        <v>0</v>
      </c>
      <c r="AA107" s="10">
        <v>1.00745E-3</v>
      </c>
      <c r="AB107" s="10">
        <v>8.6432000000000002E-4</v>
      </c>
      <c r="AC107" s="10">
        <v>0</v>
      </c>
      <c r="AD107" s="10">
        <v>0</v>
      </c>
      <c r="AE107" s="10">
        <v>0</v>
      </c>
      <c r="AF107" s="10">
        <v>4.5125844700000001E-7</v>
      </c>
      <c r="AG107" s="10">
        <v>9.0251689400000002E-7</v>
      </c>
      <c r="AH107" s="10">
        <v>1.3206424750000001E-5</v>
      </c>
      <c r="AI107" s="10">
        <v>0</v>
      </c>
      <c r="AJ107" s="10">
        <v>0</v>
      </c>
      <c r="AK107" s="10">
        <v>2.3131936929999998E-7</v>
      </c>
      <c r="AL107" s="10">
        <v>3.7882069799999999E-7</v>
      </c>
      <c r="AM107" s="10">
        <v>0</v>
      </c>
      <c r="AN107" s="2"/>
      <c r="AO107" s="2"/>
      <c r="AP107" s="54">
        <v>-3.7882069799999999E-7</v>
      </c>
      <c r="AQ107" s="55">
        <v>-1</v>
      </c>
      <c r="AR107" s="2"/>
      <c r="AS107" s="2"/>
      <c r="AT107" s="55">
        <v>5.5112359551297967</v>
      </c>
      <c r="AU107" s="55">
        <v>3.6996739167348338E-4</v>
      </c>
      <c r="AV107" s="55">
        <v>0</v>
      </c>
      <c r="AW107" s="2"/>
      <c r="AX107" s="2"/>
      <c r="AY107" s="56">
        <v>-3.6996739167348338E-4</v>
      </c>
      <c r="AZ107" s="57">
        <v>-1</v>
      </c>
      <c r="BA107" s="2"/>
      <c r="BB107" s="2"/>
      <c r="BC107" s="27">
        <v>0</v>
      </c>
      <c r="BD107" s="27">
        <v>0</v>
      </c>
      <c r="BE107" s="27">
        <v>0</v>
      </c>
      <c r="BF107" s="2"/>
      <c r="BG107" s="2"/>
      <c r="BH107" s="58">
        <v>0</v>
      </c>
      <c r="BI107" s="59">
        <v>0</v>
      </c>
      <c r="BJ107" s="2"/>
      <c r="BK107" s="2"/>
    </row>
    <row r="108" spans="1:63" x14ac:dyDescent="0.3">
      <c r="A108" s="1"/>
      <c r="B108" s="2"/>
      <c r="C108" s="2"/>
      <c r="D108" s="2"/>
      <c r="E108" s="2" t="s">
        <v>150</v>
      </c>
      <c r="F108" s="2"/>
      <c r="G108" s="2"/>
      <c r="H108" s="2"/>
      <c r="I108" s="2"/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2"/>
      <c r="AO108" s="2"/>
      <c r="AP108" s="54">
        <v>0</v>
      </c>
      <c r="AQ108" s="55">
        <v>0</v>
      </c>
      <c r="AR108" s="2"/>
      <c r="AS108" s="2"/>
      <c r="AT108" s="55">
        <v>0</v>
      </c>
      <c r="AU108" s="55">
        <v>0</v>
      </c>
      <c r="AV108" s="55">
        <v>0</v>
      </c>
      <c r="AW108" s="2"/>
      <c r="AX108" s="2"/>
      <c r="AY108" s="56">
        <v>0</v>
      </c>
      <c r="AZ108" s="57">
        <v>0</v>
      </c>
      <c r="BA108" s="2"/>
      <c r="BB108" s="2"/>
      <c r="BC108" s="27">
        <v>0</v>
      </c>
      <c r="BD108" s="27">
        <v>0</v>
      </c>
      <c r="BE108" s="27">
        <v>0</v>
      </c>
      <c r="BF108" s="2"/>
      <c r="BG108" s="2"/>
      <c r="BH108" s="58">
        <v>0</v>
      </c>
      <c r="BI108" s="59">
        <v>0</v>
      </c>
      <c r="BJ108" s="2"/>
      <c r="BK108" s="2"/>
    </row>
    <row r="109" spans="1:63" x14ac:dyDescent="0.3">
      <c r="A109" s="1"/>
      <c r="B109" s="2"/>
      <c r="C109" s="2"/>
      <c r="D109" s="2"/>
      <c r="E109" s="2" t="s">
        <v>151</v>
      </c>
      <c r="F109" s="2"/>
      <c r="G109" s="2"/>
      <c r="H109" s="2"/>
      <c r="I109" s="2"/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2"/>
      <c r="AO109" s="2"/>
      <c r="AP109" s="54">
        <v>0</v>
      </c>
      <c r="AQ109" s="55">
        <v>0</v>
      </c>
      <c r="AR109" s="2"/>
      <c r="AS109" s="2"/>
      <c r="AT109" s="55">
        <v>0</v>
      </c>
      <c r="AU109" s="55">
        <v>0</v>
      </c>
      <c r="AV109" s="55">
        <v>0</v>
      </c>
      <c r="AW109" s="2"/>
      <c r="AX109" s="2"/>
      <c r="AY109" s="56">
        <v>0</v>
      </c>
      <c r="AZ109" s="57">
        <v>0</v>
      </c>
      <c r="BA109" s="2"/>
      <c r="BB109" s="2"/>
      <c r="BC109" s="27">
        <v>0</v>
      </c>
      <c r="BD109" s="27">
        <v>0</v>
      </c>
      <c r="BE109" s="27">
        <v>0</v>
      </c>
      <c r="BF109" s="2"/>
      <c r="BG109" s="2"/>
      <c r="BH109" s="58">
        <v>0</v>
      </c>
      <c r="BI109" s="59">
        <v>0</v>
      </c>
      <c r="BJ109" s="2"/>
      <c r="BK109" s="2"/>
    </row>
    <row r="110" spans="1:63" x14ac:dyDescent="0.3">
      <c r="A110" s="1"/>
      <c r="B110" s="2"/>
      <c r="C110" s="2"/>
      <c r="D110" s="2"/>
      <c r="E110" s="2" t="s">
        <v>152</v>
      </c>
      <c r="F110" s="2"/>
      <c r="G110" s="2"/>
      <c r="H110" s="2"/>
      <c r="I110" s="2"/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2"/>
      <c r="AO110" s="2"/>
      <c r="AP110" s="54">
        <v>0</v>
      </c>
      <c r="AQ110" s="55">
        <v>0</v>
      </c>
      <c r="AR110" s="2"/>
      <c r="AS110" s="2"/>
      <c r="AT110" s="55">
        <v>0</v>
      </c>
      <c r="AU110" s="55">
        <v>0</v>
      </c>
      <c r="AV110" s="55">
        <v>0</v>
      </c>
      <c r="AW110" s="2"/>
      <c r="AX110" s="2"/>
      <c r="AY110" s="56">
        <v>0</v>
      </c>
      <c r="AZ110" s="57">
        <v>0</v>
      </c>
      <c r="BA110" s="2"/>
      <c r="BB110" s="2"/>
      <c r="BC110" s="27">
        <v>0</v>
      </c>
      <c r="BD110" s="27">
        <v>0</v>
      </c>
      <c r="BE110" s="27">
        <v>0</v>
      </c>
      <c r="BF110" s="2"/>
      <c r="BG110" s="2"/>
      <c r="BH110" s="58">
        <v>0</v>
      </c>
      <c r="BI110" s="59">
        <v>0</v>
      </c>
      <c r="BJ110" s="2"/>
      <c r="BK110" s="2"/>
    </row>
    <row r="111" spans="1:63" x14ac:dyDescent="0.3">
      <c r="A111" s="1"/>
      <c r="B111" s="2"/>
      <c r="C111" s="2" t="s">
        <v>93</v>
      </c>
      <c r="D111" s="2" t="s">
        <v>94</v>
      </c>
      <c r="E111" s="2"/>
      <c r="F111" s="2"/>
      <c r="G111" s="2"/>
      <c r="H111" s="2"/>
      <c r="I111" s="2"/>
      <c r="J111" s="10">
        <v>-6.8467878149623433E-3</v>
      </c>
      <c r="K111" s="10">
        <v>-1.4589327734113122E-2</v>
      </c>
      <c r="L111" s="10">
        <v>-8.1561484673725593E-3</v>
      </c>
      <c r="M111" s="10">
        <v>-1.2376729660929335E-2</v>
      </c>
      <c r="N111" s="10">
        <v>-1.206124034953618E-2</v>
      </c>
      <c r="O111" s="10">
        <v>-1.2235520393592277E-2</v>
      </c>
      <c r="P111" s="10">
        <v>-5.0038450452999728E-3</v>
      </c>
      <c r="Q111" s="10">
        <v>-7.1116360716410032E-3</v>
      </c>
      <c r="R111" s="10">
        <v>-2.081573078363853E-2</v>
      </c>
      <c r="S111" s="10">
        <v>-1.509043E-2</v>
      </c>
      <c r="T111" s="10">
        <v>-1.2550279999999999E-2</v>
      </c>
      <c r="U111" s="10">
        <v>-3.7206000000000218E-4</v>
      </c>
      <c r="V111" s="10">
        <v>2.2045398942244637E-2</v>
      </c>
      <c r="W111" s="10">
        <v>1.282205E-2</v>
      </c>
      <c r="X111" s="10">
        <v>-0.29964648025194146</v>
      </c>
      <c r="Y111" s="10">
        <v>-3.7830932461904621E-3</v>
      </c>
      <c r="Z111" s="10">
        <v>-4.8780219999999999E-2</v>
      </c>
      <c r="AA111" s="10">
        <v>5.0104530000000001E-2</v>
      </c>
      <c r="AB111" s="10">
        <v>-3.8566000000000002E-4</v>
      </c>
      <c r="AC111" s="10">
        <v>-3.8985724199000004E-5</v>
      </c>
      <c r="AD111" s="10">
        <v>1.5226100943999998E-5</v>
      </c>
      <c r="AE111" s="10">
        <v>-5.6543738299000004E-5</v>
      </c>
      <c r="AF111" s="10">
        <v>0</v>
      </c>
      <c r="AG111" s="10">
        <v>-1.8878352004600001E-4</v>
      </c>
      <c r="AH111" s="10">
        <v>-5.9919095781E-5</v>
      </c>
      <c r="AI111" s="10">
        <v>-4.0233194530300002E-4</v>
      </c>
      <c r="AJ111" s="10">
        <v>-5.98141879712E-5</v>
      </c>
      <c r="AK111" s="10">
        <v>-4.5441169194699993E-5</v>
      </c>
      <c r="AL111" s="10">
        <v>-4.1382062575211001E-3</v>
      </c>
      <c r="AM111" s="10">
        <v>-4.6956351632000002E-5</v>
      </c>
      <c r="AN111" s="2"/>
      <c r="AO111" s="2"/>
      <c r="AP111" s="54">
        <v>4.0912499058890998E-3</v>
      </c>
      <c r="AQ111" s="55">
        <v>0.98865296973860151</v>
      </c>
      <c r="AR111" s="2"/>
      <c r="AS111" s="2"/>
      <c r="AT111" s="55">
        <v>-1082.6460674988843</v>
      </c>
      <c r="AU111" s="55">
        <v>-4.0414934648105438</v>
      </c>
      <c r="AV111" s="55">
        <v>0</v>
      </c>
      <c r="AW111" s="2"/>
      <c r="AX111" s="2"/>
      <c r="AY111" s="56">
        <v>4.0414934648105438</v>
      </c>
      <c r="AZ111" s="57">
        <v>1</v>
      </c>
      <c r="BA111" s="2"/>
      <c r="BB111" s="2"/>
      <c r="BC111" s="27">
        <v>0</v>
      </c>
      <c r="BD111" s="27">
        <v>0</v>
      </c>
      <c r="BE111" s="27">
        <v>0</v>
      </c>
      <c r="BF111" s="2"/>
      <c r="BG111" s="2"/>
      <c r="BH111" s="58">
        <v>0</v>
      </c>
      <c r="BI111" s="59">
        <v>0</v>
      </c>
      <c r="BJ111" s="2"/>
      <c r="BK111" s="2"/>
    </row>
    <row r="112" spans="1:63" ht="4.05" customHeight="1" x14ac:dyDescent="0.3">
      <c r="A112" s="1"/>
      <c r="B112" s="2"/>
      <c r="C112" s="2"/>
      <c r="D112" s="1"/>
      <c r="E112" s="2"/>
      <c r="F112" s="2"/>
      <c r="G112" s="2"/>
      <c r="H112" s="2"/>
      <c r="I112" s="2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2"/>
      <c r="AO112" s="2"/>
      <c r="AP112" s="54"/>
      <c r="AQ112" s="55"/>
      <c r="AR112" s="2"/>
      <c r="AS112" s="2"/>
      <c r="AT112" s="55"/>
      <c r="AU112" s="55"/>
      <c r="AV112" s="55"/>
      <c r="AW112" s="2"/>
      <c r="AX112" s="2"/>
      <c r="AY112" s="56"/>
      <c r="AZ112" s="57"/>
      <c r="BA112" s="2"/>
      <c r="BB112" s="2"/>
      <c r="BC112" s="27"/>
      <c r="BD112" s="27"/>
      <c r="BE112" s="27"/>
      <c r="BF112" s="2"/>
      <c r="BG112" s="2"/>
      <c r="BH112" s="58"/>
      <c r="BI112" s="59"/>
      <c r="BJ112" s="2"/>
      <c r="BK112" s="2"/>
    </row>
    <row r="113" spans="1:63" x14ac:dyDescent="0.3">
      <c r="A113" s="1"/>
      <c r="B113" s="2"/>
      <c r="C113" s="89" t="s">
        <v>22</v>
      </c>
      <c r="D113" s="90" t="s">
        <v>95</v>
      </c>
      <c r="E113" s="90"/>
      <c r="F113" s="90"/>
      <c r="G113" s="90"/>
      <c r="H113" s="90"/>
      <c r="I113" s="90"/>
      <c r="J113" s="144">
        <v>-0.40292116071528894</v>
      </c>
      <c r="K113" s="144">
        <v>-0.42946575695055211</v>
      </c>
      <c r="L113" s="144">
        <v>-0.46959740693693119</v>
      </c>
      <c r="M113" s="144">
        <v>-0.49736579941904574</v>
      </c>
      <c r="N113" s="144">
        <v>-0.49272071287396796</v>
      </c>
      <c r="O113" s="144">
        <v>-0.51432234561032319</v>
      </c>
      <c r="P113" s="144">
        <v>-0.50781769372244423</v>
      </c>
      <c r="Q113" s="144">
        <v>-0.59442780405328999</v>
      </c>
      <c r="R113" s="144">
        <v>-0.58356843564860994</v>
      </c>
      <c r="S113" s="144">
        <v>-0.54330426999999981</v>
      </c>
      <c r="T113" s="144">
        <v>-0.8333613099999998</v>
      </c>
      <c r="U113" s="144">
        <v>-0.36265868000000007</v>
      </c>
      <c r="V113" s="144">
        <v>-6.4667368206752465E-2</v>
      </c>
      <c r="W113" s="144">
        <v>-3.3667209999999996E-2</v>
      </c>
      <c r="X113" s="144">
        <v>-0.32270584016814025</v>
      </c>
      <c r="Y113" s="144">
        <v>-2.6605917182899629E-2</v>
      </c>
      <c r="Z113" s="144">
        <v>-6.9910040000000007E-2</v>
      </c>
      <c r="AA113" s="144">
        <v>4.2441039999999999E-2</v>
      </c>
      <c r="AB113" s="144">
        <v>-4.9698900000000002E-3</v>
      </c>
      <c r="AC113" s="144">
        <v>-2.7787892261989999E-3</v>
      </c>
      <c r="AD113" s="144">
        <v>-1.9966004972360001E-3</v>
      </c>
      <c r="AE113" s="144">
        <v>-3.9801890142748906E-3</v>
      </c>
      <c r="AF113" s="144">
        <v>-4.8136530500000009E-3</v>
      </c>
      <c r="AG113" s="144">
        <v>-1.9795756704050001E-3</v>
      </c>
      <c r="AH113" s="144">
        <v>-7.1794051157810001E-3</v>
      </c>
      <c r="AI113" s="144">
        <v>-7.4597323025030002E-3</v>
      </c>
      <c r="AJ113" s="144">
        <v>-2.0353009239711998E-3</v>
      </c>
      <c r="AK113" s="144">
        <v>-3.2956131850828498E-3</v>
      </c>
      <c r="AL113" s="144">
        <v>-2.6554847172082004E-3</v>
      </c>
      <c r="AM113" s="144">
        <v>-1.0431398459983702E-2</v>
      </c>
      <c r="AN113" s="225"/>
      <c r="AO113" s="2"/>
      <c r="AP113" s="95">
        <v>-7.7759137427755014E-3</v>
      </c>
      <c r="AQ113" s="96">
        <v>-2.9282464675415563</v>
      </c>
      <c r="AR113" s="2"/>
      <c r="AS113" s="2"/>
      <c r="AT113" s="97">
        <v>-78518.724717223377</v>
      </c>
      <c r="AU113" s="98">
        <v>-2.5934241704351528</v>
      </c>
      <c r="AV113" s="96">
        <v>0</v>
      </c>
      <c r="AW113" s="2"/>
      <c r="AX113" s="2"/>
      <c r="AY113" s="99">
        <v>2.5934241704351528</v>
      </c>
      <c r="AZ113" s="100">
        <v>1</v>
      </c>
      <c r="BA113" s="2"/>
      <c r="BB113" s="2"/>
      <c r="BC113" s="101">
        <v>0</v>
      </c>
      <c r="BD113" s="102">
        <v>0</v>
      </c>
      <c r="BE113" s="103">
        <v>0</v>
      </c>
      <c r="BF113" s="2"/>
      <c r="BG113" s="2"/>
      <c r="BH113" s="104">
        <v>0</v>
      </c>
      <c r="BI113" s="105">
        <v>0</v>
      </c>
      <c r="BJ113" s="2"/>
      <c r="BK113" s="2"/>
    </row>
    <row r="114" spans="1:63" x14ac:dyDescent="0.3">
      <c r="A114" s="1"/>
      <c r="B114" s="2"/>
      <c r="C114" s="91"/>
      <c r="D114" s="92" t="s">
        <v>96</v>
      </c>
      <c r="E114" s="93"/>
      <c r="F114" s="93"/>
      <c r="G114" s="93"/>
      <c r="H114" s="93"/>
      <c r="I114" s="93"/>
      <c r="J114" s="686">
        <v>-0.26510080131016844</v>
      </c>
      <c r="K114" s="686">
        <v>-0.37342014843522964</v>
      </c>
      <c r="L114" s="686">
        <v>-0.33119373575208527</v>
      </c>
      <c r="M114" s="686">
        <v>-0.27780895666902117</v>
      </c>
      <c r="N114" s="686">
        <v>-0.21755695215178461</v>
      </c>
      <c r="O114" s="686">
        <v>-0.28126031127613649</v>
      </c>
      <c r="P114" s="686">
        <v>-0.31164916311381641</v>
      </c>
      <c r="Q114" s="686">
        <v>-0.27472042344962294</v>
      </c>
      <c r="R114" s="686">
        <v>-0.24311782142021904</v>
      </c>
      <c r="S114" s="686">
        <v>-0.18268732100574486</v>
      </c>
      <c r="T114" s="686">
        <v>-0.25967566001413767</v>
      </c>
      <c r="U114" s="686">
        <v>-0.65453645534606153</v>
      </c>
      <c r="V114" s="686">
        <v>292.52608466565016</v>
      </c>
      <c r="W114" s="686">
        <v>-2.1506231702697538</v>
      </c>
      <c r="X114" s="686">
        <v>11323.683099606025</v>
      </c>
      <c r="Y114" s="686">
        <v>0</v>
      </c>
      <c r="Z114" s="686">
        <v>0</v>
      </c>
      <c r="AA114" s="686">
        <v>0</v>
      </c>
      <c r="AB114" s="686">
        <v>0</v>
      </c>
      <c r="AC114" s="686">
        <v>0</v>
      </c>
      <c r="AD114" s="686">
        <v>0</v>
      </c>
      <c r="AE114" s="686">
        <v>0</v>
      </c>
      <c r="AF114" s="686">
        <v>0</v>
      </c>
      <c r="AG114" s="686">
        <v>0</v>
      </c>
      <c r="AH114" s="686">
        <v>0</v>
      </c>
      <c r="AI114" s="686">
        <v>0</v>
      </c>
      <c r="AJ114" s="686">
        <v>0</v>
      </c>
      <c r="AK114" s="686">
        <v>-78518.724717223377</v>
      </c>
      <c r="AL114" s="686">
        <v>-2.5934241704351528</v>
      </c>
      <c r="AM114" s="686">
        <v>0</v>
      </c>
      <c r="AN114" s="2"/>
      <c r="AO114" s="2"/>
      <c r="AP114" s="106"/>
      <c r="AQ114" s="107"/>
      <c r="AR114" s="2"/>
      <c r="AS114" s="2"/>
      <c r="AT114" s="108"/>
      <c r="AU114" s="109"/>
      <c r="AV114" s="107"/>
      <c r="AW114" s="2"/>
      <c r="AX114" s="2"/>
      <c r="AY114" s="110"/>
      <c r="AZ114" s="111"/>
      <c r="BA114" s="2"/>
      <c r="BB114" s="2"/>
      <c r="BC114" s="112"/>
      <c r="BD114" s="113"/>
      <c r="BE114" s="114"/>
      <c r="BF114" s="2"/>
      <c r="BG114" s="2"/>
      <c r="BH114" s="115"/>
      <c r="BI114" s="116"/>
      <c r="BJ114" s="2"/>
      <c r="BK114" s="2"/>
    </row>
    <row r="115" spans="1:63" ht="4.05" customHeight="1" x14ac:dyDescent="0.3">
      <c r="A115" s="1"/>
      <c r="B115" s="2"/>
      <c r="C115" s="2"/>
      <c r="D115" s="1"/>
      <c r="E115" s="2"/>
      <c r="F115" s="2"/>
      <c r="G115" s="2"/>
      <c r="H115" s="2"/>
      <c r="I115" s="2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2"/>
      <c r="AO115" s="2"/>
      <c r="AP115" s="54"/>
      <c r="AQ115" s="48"/>
      <c r="AR115" s="2"/>
      <c r="AS115" s="2"/>
      <c r="AT115" s="48"/>
      <c r="AU115" s="48"/>
      <c r="AV115" s="48"/>
      <c r="AW115" s="2"/>
      <c r="AX115" s="2"/>
      <c r="AY115" s="56"/>
      <c r="AZ115" s="128"/>
      <c r="BA115" s="2"/>
      <c r="BB115" s="2"/>
      <c r="BC115" s="27"/>
      <c r="BD115" s="27"/>
      <c r="BE115" s="27"/>
      <c r="BF115" s="2"/>
      <c r="BG115" s="2"/>
      <c r="BH115" s="58"/>
      <c r="BI115" s="53"/>
      <c r="BJ115" s="2"/>
      <c r="BK115" s="2"/>
    </row>
    <row r="116" spans="1:63" x14ac:dyDescent="0.3">
      <c r="A116" s="1"/>
      <c r="B116" s="2"/>
      <c r="C116" s="2" t="s">
        <v>38</v>
      </c>
      <c r="D116" s="2" t="s">
        <v>97</v>
      </c>
      <c r="E116" s="2"/>
      <c r="F116" s="2"/>
      <c r="G116" s="2"/>
      <c r="H116" s="2"/>
      <c r="I116" s="2"/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2"/>
      <c r="AO116" s="2"/>
      <c r="AP116" s="54">
        <v>0</v>
      </c>
      <c r="AQ116" s="48">
        <v>0</v>
      </c>
      <c r="AR116" s="2"/>
      <c r="AS116" s="2"/>
      <c r="AT116" s="48">
        <v>0</v>
      </c>
      <c r="AU116" s="48">
        <v>0</v>
      </c>
      <c r="AV116" s="48">
        <v>0</v>
      </c>
      <c r="AW116" s="2"/>
      <c r="AX116" s="2"/>
      <c r="AY116" s="56">
        <v>0</v>
      </c>
      <c r="AZ116" s="128">
        <v>0</v>
      </c>
      <c r="BA116" s="2"/>
      <c r="BB116" s="2"/>
      <c r="BC116" s="27">
        <v>0</v>
      </c>
      <c r="BD116" s="27">
        <v>0</v>
      </c>
      <c r="BE116" s="27">
        <v>0</v>
      </c>
      <c r="BF116" s="2"/>
      <c r="BG116" s="2"/>
      <c r="BH116" s="58">
        <v>0</v>
      </c>
      <c r="BI116" s="53">
        <v>0</v>
      </c>
      <c r="BJ116" s="2"/>
      <c r="BK116" s="2"/>
    </row>
    <row r="117" spans="1:63" ht="4.05" customHeight="1" x14ac:dyDescent="0.3">
      <c r="A117" s="1"/>
      <c r="B117" s="2"/>
      <c r="C117" s="2"/>
      <c r="D117" s="1"/>
      <c r="E117" s="2"/>
      <c r="F117" s="2"/>
      <c r="G117" s="2"/>
      <c r="H117" s="2"/>
      <c r="I117" s="2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2"/>
      <c r="AO117" s="2"/>
      <c r="AP117" s="54"/>
      <c r="AQ117" s="48"/>
      <c r="AR117" s="2"/>
      <c r="AS117" s="2"/>
      <c r="AT117" s="48"/>
      <c r="AU117" s="48"/>
      <c r="AV117" s="48"/>
      <c r="AW117" s="2"/>
      <c r="AX117" s="2"/>
      <c r="AY117" s="56"/>
      <c r="AZ117" s="128"/>
      <c r="BA117" s="2"/>
      <c r="BB117" s="2"/>
      <c r="BC117" s="27"/>
      <c r="BD117" s="27"/>
      <c r="BE117" s="27"/>
      <c r="BF117" s="2"/>
      <c r="BG117" s="2"/>
      <c r="BH117" s="58"/>
      <c r="BI117" s="53"/>
      <c r="BJ117" s="2"/>
      <c r="BK117" s="2"/>
    </row>
    <row r="118" spans="1:63" x14ac:dyDescent="0.3">
      <c r="A118" s="1"/>
      <c r="B118" s="2"/>
      <c r="C118" s="89" t="s">
        <v>22</v>
      </c>
      <c r="D118" s="90" t="s">
        <v>98</v>
      </c>
      <c r="E118" s="90"/>
      <c r="F118" s="90"/>
      <c r="G118" s="90"/>
      <c r="H118" s="90"/>
      <c r="I118" s="90"/>
      <c r="J118" s="144">
        <v>-0.40292116071528894</v>
      </c>
      <c r="K118" s="144">
        <v>-0.42946575695055211</v>
      </c>
      <c r="L118" s="144">
        <v>-0.46959740693693119</v>
      </c>
      <c r="M118" s="144">
        <v>-0.49736579941904574</v>
      </c>
      <c r="N118" s="144">
        <v>-0.49272071287396796</v>
      </c>
      <c r="O118" s="144">
        <v>-0.51432234561032319</v>
      </c>
      <c r="P118" s="144">
        <v>-0.50781769372244423</v>
      </c>
      <c r="Q118" s="144">
        <v>-0.59442780405328999</v>
      </c>
      <c r="R118" s="144">
        <v>-0.58356843564860994</v>
      </c>
      <c r="S118" s="144">
        <v>-0.54330426999999981</v>
      </c>
      <c r="T118" s="144">
        <v>-0.8333613099999998</v>
      </c>
      <c r="U118" s="144">
        <v>-0.36265868000000007</v>
      </c>
      <c r="V118" s="144">
        <v>-6.4667368206752465E-2</v>
      </c>
      <c r="W118" s="144">
        <v>-3.3667209999999996E-2</v>
      </c>
      <c r="X118" s="144">
        <v>-0.32270584016814025</v>
      </c>
      <c r="Y118" s="144">
        <v>-2.6605917182899629E-2</v>
      </c>
      <c r="Z118" s="144">
        <v>-6.9910040000000007E-2</v>
      </c>
      <c r="AA118" s="144">
        <v>4.2441039999999999E-2</v>
      </c>
      <c r="AB118" s="144">
        <v>-4.9698900000000002E-3</v>
      </c>
      <c r="AC118" s="144">
        <v>-2.7787892261989999E-3</v>
      </c>
      <c r="AD118" s="144">
        <v>-1.9966004972360001E-3</v>
      </c>
      <c r="AE118" s="144">
        <v>-3.9801890142748906E-3</v>
      </c>
      <c r="AF118" s="144">
        <v>-4.8136530500000009E-3</v>
      </c>
      <c r="AG118" s="144">
        <v>-1.9795756704050001E-3</v>
      </c>
      <c r="AH118" s="144">
        <v>-7.1794051157810001E-3</v>
      </c>
      <c r="AI118" s="144">
        <v>-7.4597323025030002E-3</v>
      </c>
      <c r="AJ118" s="144">
        <v>-2.0353009239711998E-3</v>
      </c>
      <c r="AK118" s="144">
        <v>-3.2956131850828498E-3</v>
      </c>
      <c r="AL118" s="144">
        <v>-2.6554847172082004E-3</v>
      </c>
      <c r="AM118" s="144">
        <v>-1.0431398459983702E-2</v>
      </c>
      <c r="AN118" s="225"/>
      <c r="AO118" s="2"/>
      <c r="AP118" s="95">
        <v>-7.7759137427755014E-3</v>
      </c>
      <c r="AQ118" s="96">
        <v>-2.9282464675415563</v>
      </c>
      <c r="AR118" s="2"/>
      <c r="AS118" s="2"/>
      <c r="AT118" s="97">
        <v>-78518.724717223377</v>
      </c>
      <c r="AU118" s="98">
        <v>-2.5934241704351528</v>
      </c>
      <c r="AV118" s="96">
        <v>0</v>
      </c>
      <c r="AW118" s="2"/>
      <c r="AX118" s="2"/>
      <c r="AY118" s="99">
        <v>2.5934241704351528</v>
      </c>
      <c r="AZ118" s="100">
        <v>1</v>
      </c>
      <c r="BA118" s="2"/>
      <c r="BB118" s="2"/>
      <c r="BC118" s="101">
        <v>0</v>
      </c>
      <c r="BD118" s="102">
        <v>0</v>
      </c>
      <c r="BE118" s="103">
        <v>0</v>
      </c>
      <c r="BF118" s="2"/>
      <c r="BG118" s="2"/>
      <c r="BH118" s="104">
        <v>0</v>
      </c>
      <c r="BI118" s="105">
        <v>0</v>
      </c>
      <c r="BJ118" s="2"/>
      <c r="BK118" s="2"/>
    </row>
    <row r="119" spans="1:63" x14ac:dyDescent="0.3">
      <c r="A119" s="1"/>
      <c r="B119" s="2"/>
      <c r="C119" s="91"/>
      <c r="D119" s="92" t="s">
        <v>96</v>
      </c>
      <c r="E119" s="93"/>
      <c r="F119" s="93"/>
      <c r="G119" s="93"/>
      <c r="H119" s="93"/>
      <c r="I119" s="93"/>
      <c r="J119" s="686">
        <v>-0.26510080131016844</v>
      </c>
      <c r="K119" s="686">
        <v>-0.37342014843522964</v>
      </c>
      <c r="L119" s="686">
        <v>-0.33119373575208527</v>
      </c>
      <c r="M119" s="686">
        <v>-0.27780895666902117</v>
      </c>
      <c r="N119" s="686">
        <v>-0.21755695215178461</v>
      </c>
      <c r="O119" s="686">
        <v>-0.28126031127613649</v>
      </c>
      <c r="P119" s="686">
        <v>-0.31164916311381641</v>
      </c>
      <c r="Q119" s="686">
        <v>-0.27472042344962294</v>
      </c>
      <c r="R119" s="686">
        <v>-0.24311782142021904</v>
      </c>
      <c r="S119" s="686">
        <v>-0.18268732100574486</v>
      </c>
      <c r="T119" s="686">
        <v>-0.25967566001413767</v>
      </c>
      <c r="U119" s="686">
        <v>-0.65453645534606153</v>
      </c>
      <c r="V119" s="686">
        <v>292.52608466565016</v>
      </c>
      <c r="W119" s="686">
        <v>-2.1506231702697538</v>
      </c>
      <c r="X119" s="686">
        <v>11323.683099606025</v>
      </c>
      <c r="Y119" s="686">
        <v>0</v>
      </c>
      <c r="Z119" s="686">
        <v>0</v>
      </c>
      <c r="AA119" s="686">
        <v>0</v>
      </c>
      <c r="AB119" s="686">
        <v>0</v>
      </c>
      <c r="AC119" s="686">
        <v>0</v>
      </c>
      <c r="AD119" s="686">
        <v>0</v>
      </c>
      <c r="AE119" s="686">
        <v>0</v>
      </c>
      <c r="AF119" s="686">
        <v>0</v>
      </c>
      <c r="AG119" s="686">
        <v>0</v>
      </c>
      <c r="AH119" s="686">
        <v>0</v>
      </c>
      <c r="AI119" s="686">
        <v>0</v>
      </c>
      <c r="AJ119" s="686">
        <v>0</v>
      </c>
      <c r="AK119" s="686">
        <v>-78518.724717223377</v>
      </c>
      <c r="AL119" s="686">
        <v>-2.5934241704351528</v>
      </c>
      <c r="AM119" s="686">
        <v>0</v>
      </c>
      <c r="AN119" s="2"/>
      <c r="AO119" s="2"/>
      <c r="AP119" s="106"/>
      <c r="AQ119" s="107"/>
      <c r="AR119" s="2"/>
      <c r="AS119" s="2"/>
      <c r="AT119" s="108"/>
      <c r="AU119" s="109"/>
      <c r="AV119" s="107"/>
      <c r="AW119" s="2"/>
      <c r="AX119" s="2"/>
      <c r="AY119" s="110"/>
      <c r="AZ119" s="111"/>
      <c r="BA119" s="2"/>
      <c r="BB119" s="2"/>
      <c r="BC119" s="112"/>
      <c r="BD119" s="113"/>
      <c r="BE119" s="114"/>
      <c r="BF119" s="2"/>
      <c r="BG119" s="2"/>
      <c r="BH119" s="115"/>
      <c r="BI119" s="116"/>
      <c r="BJ119" s="2"/>
      <c r="BK119" s="2"/>
    </row>
    <row r="120" spans="1:63" ht="4.05" customHeight="1" x14ac:dyDescent="0.3">
      <c r="A120" s="1"/>
      <c r="B120" s="2"/>
      <c r="C120" s="2"/>
      <c r="D120" s="1"/>
      <c r="E120" s="2"/>
      <c r="F120" s="2"/>
      <c r="G120" s="2"/>
      <c r="H120" s="2"/>
      <c r="I120" s="2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2"/>
      <c r="AO120" s="2"/>
      <c r="AP120" s="54"/>
      <c r="AQ120" s="48"/>
      <c r="AR120" s="2"/>
      <c r="AS120" s="2"/>
      <c r="AT120" s="48"/>
      <c r="AU120" s="48"/>
      <c r="AV120" s="48"/>
      <c r="AW120" s="2"/>
      <c r="AX120" s="2"/>
      <c r="AY120" s="56"/>
      <c r="AZ120" s="128"/>
      <c r="BA120" s="2"/>
      <c r="BB120" s="2"/>
      <c r="BC120" s="27"/>
      <c r="BD120" s="27"/>
      <c r="BE120" s="27"/>
      <c r="BF120" s="2"/>
      <c r="BG120" s="2"/>
      <c r="BH120" s="58"/>
      <c r="BI120" s="53"/>
      <c r="BJ120" s="2"/>
      <c r="BK120" s="2"/>
    </row>
    <row r="121" spans="1:63" x14ac:dyDescent="0.3">
      <c r="A121" s="1"/>
      <c r="B121" s="2"/>
      <c r="C121" s="2" t="s">
        <v>38</v>
      </c>
      <c r="D121" s="2" t="s">
        <v>99</v>
      </c>
      <c r="E121" s="2"/>
      <c r="F121" s="2"/>
      <c r="G121" s="2"/>
      <c r="H121" s="2"/>
      <c r="I121" s="2"/>
      <c r="J121" s="40">
        <v>-8.6478793667288788E-3</v>
      </c>
      <c r="K121" s="40">
        <v>-2.5231412491073493E-2</v>
      </c>
      <c r="L121" s="40">
        <v>-2.9130858095882364E-2</v>
      </c>
      <c r="M121" s="40">
        <v>-2.1883741500713819E-2</v>
      </c>
      <c r="N121" s="40">
        <v>-3.2170303715803789E-2</v>
      </c>
      <c r="O121" s="40">
        <v>-2.2419879196274826E-2</v>
      </c>
      <c r="P121" s="40">
        <v>-2.2333928280056238E-2</v>
      </c>
      <c r="Q121" s="40">
        <v>-5.5677780576637977E-2</v>
      </c>
      <c r="R121" s="40">
        <v>-3.8572514102189301E-2</v>
      </c>
      <c r="S121" s="40">
        <v>-2.7413539999999997E-2</v>
      </c>
      <c r="T121" s="40">
        <v>-6.5047899999999999E-3</v>
      </c>
      <c r="U121" s="40">
        <v>-3.0615999999999998E-4</v>
      </c>
      <c r="V121" s="40">
        <v>-9.3895252204720007E-6</v>
      </c>
      <c r="W121" s="40">
        <v>0</v>
      </c>
      <c r="X121" s="40">
        <v>1.2179818590023223E-6</v>
      </c>
      <c r="Y121" s="40">
        <v>1.2179818590023223E-6</v>
      </c>
      <c r="Z121" s="40">
        <v>5.5999999999999993E-7</v>
      </c>
      <c r="AA121" s="40">
        <v>-1.00745E-3</v>
      </c>
      <c r="AB121" s="40">
        <v>-8.6405E-4</v>
      </c>
      <c r="AC121" s="40">
        <v>0</v>
      </c>
      <c r="AD121" s="40">
        <v>-2.6852615859999994E-7</v>
      </c>
      <c r="AE121" s="40">
        <v>-1.2429181900000003E-8</v>
      </c>
      <c r="AF121" s="40">
        <v>3.014406426E-7</v>
      </c>
      <c r="AG121" s="40">
        <v>-9.5238095239000004E-7</v>
      </c>
      <c r="AH121" s="40">
        <v>-1.3206424750000001E-5</v>
      </c>
      <c r="AI121" s="40">
        <v>3.8310529450000001E-8</v>
      </c>
      <c r="AJ121" s="40">
        <v>1.3059656700000001E-7</v>
      </c>
      <c r="AK121" s="40">
        <v>-2.3131936929999998E-7</v>
      </c>
      <c r="AL121" s="40">
        <v>-5.677496992E-7</v>
      </c>
      <c r="AM121" s="40">
        <v>4.3526103399999999E-8</v>
      </c>
      <c r="AN121" s="2"/>
      <c r="AO121" s="2"/>
      <c r="AP121" s="54">
        <v>6.1127580259999999E-7</v>
      </c>
      <c r="AQ121" s="55">
        <v>1.0766642473986889</v>
      </c>
      <c r="AR121" s="2"/>
      <c r="AS121" s="2"/>
      <c r="AT121" s="55">
        <v>-5.5112359551297967</v>
      </c>
      <c r="AU121" s="55">
        <v>-5.5448098914708389E-4</v>
      </c>
      <c r="AV121" s="55">
        <v>0</v>
      </c>
      <c r="AW121" s="2"/>
      <c r="AX121" s="2"/>
      <c r="AY121" s="56">
        <v>5.5448098914708389E-4</v>
      </c>
      <c r="AZ121" s="57">
        <v>1</v>
      </c>
      <c r="BA121" s="2"/>
      <c r="BB121" s="2"/>
      <c r="BC121" s="27">
        <v>0</v>
      </c>
      <c r="BD121" s="27">
        <v>0</v>
      </c>
      <c r="BE121" s="27">
        <v>0</v>
      </c>
      <c r="BF121" s="2"/>
      <c r="BG121" s="2"/>
      <c r="BH121" s="58">
        <v>0</v>
      </c>
      <c r="BI121" s="59">
        <v>0</v>
      </c>
      <c r="BJ121" s="2"/>
      <c r="BK121" s="2"/>
    </row>
    <row r="122" spans="1:63" x14ac:dyDescent="0.3">
      <c r="A122" s="1"/>
      <c r="B122" s="2"/>
      <c r="C122" s="2"/>
      <c r="D122" s="173" t="s">
        <v>100</v>
      </c>
      <c r="E122" s="2"/>
      <c r="F122" s="2"/>
      <c r="G122" s="2"/>
      <c r="H122" s="2"/>
      <c r="I122" s="2"/>
      <c r="J122" s="10">
        <v>7.8514166949440108E-8</v>
      </c>
      <c r="K122" s="10">
        <v>5.2330677415258042E-8</v>
      </c>
      <c r="L122" s="10">
        <v>-3.9964309827664563E-7</v>
      </c>
      <c r="M122" s="10">
        <v>0</v>
      </c>
      <c r="N122" s="10">
        <v>4.8493634978413832E-8</v>
      </c>
      <c r="O122" s="10">
        <v>-2.807107701460691E-7</v>
      </c>
      <c r="P122" s="10">
        <v>-5.260319469411387E-7</v>
      </c>
      <c r="Q122" s="10">
        <v>-3.365838902056471E-7</v>
      </c>
      <c r="R122" s="10">
        <v>3.7626387945878158E-7</v>
      </c>
      <c r="S122" s="10">
        <v>0</v>
      </c>
      <c r="T122" s="10">
        <v>0</v>
      </c>
      <c r="U122" s="10">
        <v>-2.0000000000000004E-8</v>
      </c>
      <c r="V122" s="10">
        <v>0</v>
      </c>
      <c r="W122" s="10">
        <v>0</v>
      </c>
      <c r="X122" s="10">
        <v>1.2179818590023223E-6</v>
      </c>
      <c r="Y122" s="10">
        <v>1.2179818590023223E-6</v>
      </c>
      <c r="Z122" s="10">
        <v>5.5999999999999993E-7</v>
      </c>
      <c r="AA122" s="10">
        <v>0</v>
      </c>
      <c r="AB122" s="10">
        <v>2.7000000000000001E-7</v>
      </c>
      <c r="AC122" s="10">
        <v>0</v>
      </c>
      <c r="AD122" s="10">
        <v>-2.6852615859999994E-7</v>
      </c>
      <c r="AE122" s="10">
        <v>-1.2429181900000003E-8</v>
      </c>
      <c r="AF122" s="10">
        <v>7.5269908960000001E-7</v>
      </c>
      <c r="AG122" s="10">
        <v>-4.9864058390000003E-8</v>
      </c>
      <c r="AH122" s="10">
        <v>0</v>
      </c>
      <c r="AI122" s="10">
        <v>3.8310529450000001E-8</v>
      </c>
      <c r="AJ122" s="10">
        <v>1.3059656700000001E-7</v>
      </c>
      <c r="AK122" s="10">
        <v>0</v>
      </c>
      <c r="AL122" s="10">
        <v>-1.889290012E-7</v>
      </c>
      <c r="AM122" s="10">
        <v>4.3526103399999999E-8</v>
      </c>
      <c r="AN122" s="2"/>
      <c r="AO122" s="2"/>
      <c r="AP122" s="54">
        <v>2.324551046E-7</v>
      </c>
      <c r="AQ122" s="55">
        <v>1.2303833880639814</v>
      </c>
      <c r="AR122" s="2"/>
      <c r="AS122" s="2"/>
      <c r="AT122" s="55">
        <v>0</v>
      </c>
      <c r="AU122" s="55">
        <v>-1.845135974736006E-4</v>
      </c>
      <c r="AV122" s="55">
        <v>0</v>
      </c>
      <c r="AW122" s="2"/>
      <c r="AX122" s="2"/>
      <c r="AY122" s="56">
        <v>1.845135974736006E-4</v>
      </c>
      <c r="AZ122" s="57">
        <v>1</v>
      </c>
      <c r="BA122" s="2"/>
      <c r="BB122" s="2"/>
      <c r="BC122" s="27">
        <v>0</v>
      </c>
      <c r="BD122" s="27">
        <v>0</v>
      </c>
      <c r="BE122" s="27">
        <v>0</v>
      </c>
      <c r="BF122" s="2"/>
      <c r="BG122" s="2"/>
      <c r="BH122" s="58">
        <v>0</v>
      </c>
      <c r="BI122" s="59">
        <v>0</v>
      </c>
      <c r="BJ122" s="2"/>
      <c r="BK122" s="2"/>
    </row>
    <row r="123" spans="1:63" x14ac:dyDescent="0.3">
      <c r="A123" s="1"/>
      <c r="B123" s="2"/>
      <c r="C123" s="2"/>
      <c r="D123" s="173" t="s">
        <v>79</v>
      </c>
      <c r="E123" s="2"/>
      <c r="F123" s="2"/>
      <c r="G123" s="2"/>
      <c r="H123" s="2"/>
      <c r="I123" s="2"/>
      <c r="J123" s="10">
        <v>-8.647957880895828E-3</v>
      </c>
      <c r="K123" s="10">
        <v>-2.5231464821750909E-2</v>
      </c>
      <c r="L123" s="10">
        <v>-2.9130458452784086E-2</v>
      </c>
      <c r="M123" s="10">
        <v>-2.1883741500713819E-2</v>
      </c>
      <c r="N123" s="10">
        <v>-3.2170352209438764E-2</v>
      </c>
      <c r="O123" s="10">
        <v>-2.2419598485504681E-2</v>
      </c>
      <c r="P123" s="10">
        <v>-2.2333402248109296E-2</v>
      </c>
      <c r="Q123" s="10">
        <v>-5.5677443992747773E-2</v>
      </c>
      <c r="R123" s="10">
        <v>-3.8572890366068757E-2</v>
      </c>
      <c r="S123" s="10">
        <v>-2.7413539999999997E-2</v>
      </c>
      <c r="T123" s="10">
        <v>-6.5047899999999999E-3</v>
      </c>
      <c r="U123" s="10">
        <v>-3.0613999999999999E-4</v>
      </c>
      <c r="V123" s="10">
        <v>-9.3895252204720007E-6</v>
      </c>
      <c r="W123" s="10">
        <v>0</v>
      </c>
      <c r="X123" s="10">
        <v>0</v>
      </c>
      <c r="Y123" s="10">
        <v>0</v>
      </c>
      <c r="Z123" s="10">
        <v>0</v>
      </c>
      <c r="AA123" s="10">
        <v>-1.00745E-3</v>
      </c>
      <c r="AB123" s="10">
        <v>-8.6432000000000002E-4</v>
      </c>
      <c r="AC123" s="10">
        <v>0</v>
      </c>
      <c r="AD123" s="10">
        <v>0</v>
      </c>
      <c r="AE123" s="10">
        <v>0</v>
      </c>
      <c r="AF123" s="10">
        <v>-4.5125844700000001E-7</v>
      </c>
      <c r="AG123" s="10">
        <v>-9.0251689400000002E-7</v>
      </c>
      <c r="AH123" s="10">
        <v>-1.3206424750000001E-5</v>
      </c>
      <c r="AI123" s="10">
        <v>0</v>
      </c>
      <c r="AJ123" s="10">
        <v>0</v>
      </c>
      <c r="AK123" s="10">
        <v>-2.3131936929999998E-7</v>
      </c>
      <c r="AL123" s="10">
        <v>-3.7882069799999999E-7</v>
      </c>
      <c r="AM123" s="10">
        <v>0</v>
      </c>
      <c r="AN123" s="2"/>
      <c r="AO123" s="2"/>
      <c r="AP123" s="54">
        <v>3.7882069799999999E-7</v>
      </c>
      <c r="AQ123" s="55">
        <v>1</v>
      </c>
      <c r="AR123" s="2"/>
      <c r="AS123" s="2"/>
      <c r="AT123" s="55">
        <v>-5.5112359551297967</v>
      </c>
      <c r="AU123" s="55">
        <v>-3.6996739167348338E-4</v>
      </c>
      <c r="AV123" s="55">
        <v>0</v>
      </c>
      <c r="AW123" s="2"/>
      <c r="AX123" s="2"/>
      <c r="AY123" s="56">
        <v>3.6996739167348338E-4</v>
      </c>
      <c r="AZ123" s="57">
        <v>1</v>
      </c>
      <c r="BA123" s="2"/>
      <c r="BB123" s="2"/>
      <c r="BC123" s="27">
        <v>0</v>
      </c>
      <c r="BD123" s="27">
        <v>0</v>
      </c>
      <c r="BE123" s="27">
        <v>0</v>
      </c>
      <c r="BF123" s="2"/>
      <c r="BG123" s="2"/>
      <c r="BH123" s="58">
        <v>0</v>
      </c>
      <c r="BI123" s="59">
        <v>0</v>
      </c>
      <c r="BJ123" s="2"/>
      <c r="BK123" s="2"/>
    </row>
    <row r="124" spans="1:63" x14ac:dyDescent="0.3">
      <c r="A124" s="1"/>
      <c r="B124" s="2"/>
      <c r="C124" s="2"/>
      <c r="D124" s="173"/>
      <c r="E124" s="2" t="s">
        <v>149</v>
      </c>
      <c r="F124" s="2"/>
      <c r="G124" s="2"/>
      <c r="H124" s="2"/>
      <c r="I124" s="2"/>
      <c r="J124" s="10">
        <v>-8.647957880895828E-3</v>
      </c>
      <c r="K124" s="10">
        <v>-2.5231464821750909E-2</v>
      </c>
      <c r="L124" s="10">
        <v>-2.9130458452784086E-2</v>
      </c>
      <c r="M124" s="10">
        <v>-2.1883741500713819E-2</v>
      </c>
      <c r="N124" s="10">
        <v>-3.2170352209438764E-2</v>
      </c>
      <c r="O124" s="10">
        <v>-2.2419598485504681E-2</v>
      </c>
      <c r="P124" s="10">
        <v>-2.2333402248109296E-2</v>
      </c>
      <c r="Q124" s="10">
        <v>-5.5677443992747773E-2</v>
      </c>
      <c r="R124" s="10">
        <v>-3.8572890366068757E-2</v>
      </c>
      <c r="S124" s="10">
        <v>-2.7413539999999997E-2</v>
      </c>
      <c r="T124" s="10">
        <v>-6.5047899999999999E-3</v>
      </c>
      <c r="U124" s="10">
        <v>-3.0613999999999999E-4</v>
      </c>
      <c r="V124" s="10">
        <v>-9.3895252204720007E-6</v>
      </c>
      <c r="W124" s="10">
        <v>0</v>
      </c>
      <c r="X124" s="10">
        <v>0</v>
      </c>
      <c r="Y124" s="10">
        <v>0</v>
      </c>
      <c r="Z124" s="10">
        <v>0</v>
      </c>
      <c r="AA124" s="10">
        <v>-1.00745E-3</v>
      </c>
      <c r="AB124" s="10">
        <v>-8.6432000000000002E-4</v>
      </c>
      <c r="AC124" s="10">
        <v>0</v>
      </c>
      <c r="AD124" s="10">
        <v>0</v>
      </c>
      <c r="AE124" s="10">
        <v>0</v>
      </c>
      <c r="AF124" s="10">
        <v>-4.5125844700000001E-7</v>
      </c>
      <c r="AG124" s="10">
        <v>-9.0251689400000002E-7</v>
      </c>
      <c r="AH124" s="10">
        <v>-1.3206424750000001E-5</v>
      </c>
      <c r="AI124" s="10">
        <v>0</v>
      </c>
      <c r="AJ124" s="10">
        <v>0</v>
      </c>
      <c r="AK124" s="10">
        <v>-2.3131936929999998E-7</v>
      </c>
      <c r="AL124" s="10">
        <v>-3.7882069799999999E-7</v>
      </c>
      <c r="AM124" s="10">
        <v>0</v>
      </c>
      <c r="AN124" s="2"/>
      <c r="AO124" s="2"/>
      <c r="AP124" s="54">
        <v>3.7882069799999999E-7</v>
      </c>
      <c r="AQ124" s="55">
        <v>1</v>
      </c>
      <c r="AR124" s="2"/>
      <c r="AS124" s="2"/>
      <c r="AT124" s="55">
        <v>-5.5112359551297967</v>
      </c>
      <c r="AU124" s="55">
        <v>-3.6996739167348338E-4</v>
      </c>
      <c r="AV124" s="55">
        <v>0</v>
      </c>
      <c r="AW124" s="2"/>
      <c r="AX124" s="2"/>
      <c r="AY124" s="56">
        <v>3.6996739167348338E-4</v>
      </c>
      <c r="AZ124" s="57">
        <v>1</v>
      </c>
      <c r="BA124" s="2"/>
      <c r="BB124" s="2"/>
      <c r="BC124" s="27">
        <v>0</v>
      </c>
      <c r="BD124" s="27">
        <v>0</v>
      </c>
      <c r="BE124" s="27">
        <v>0</v>
      </c>
      <c r="BF124" s="2"/>
      <c r="BG124" s="2"/>
      <c r="BH124" s="58">
        <v>0</v>
      </c>
      <c r="BI124" s="59">
        <v>0</v>
      </c>
      <c r="BJ124" s="2"/>
      <c r="BK124" s="2"/>
    </row>
    <row r="125" spans="1:63" x14ac:dyDescent="0.3">
      <c r="A125" s="1"/>
      <c r="B125" s="2"/>
      <c r="C125" s="2"/>
      <c r="D125" s="173"/>
      <c r="E125" s="2" t="s">
        <v>150</v>
      </c>
      <c r="F125" s="2"/>
      <c r="G125" s="2"/>
      <c r="H125" s="2"/>
      <c r="I125" s="2"/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2"/>
      <c r="AO125" s="2"/>
      <c r="AP125" s="54">
        <v>0</v>
      </c>
      <c r="AQ125" s="55">
        <v>0</v>
      </c>
      <c r="AR125" s="2"/>
      <c r="AS125" s="2"/>
      <c r="AT125" s="55">
        <v>0</v>
      </c>
      <c r="AU125" s="55">
        <v>0</v>
      </c>
      <c r="AV125" s="55">
        <v>0</v>
      </c>
      <c r="AW125" s="2"/>
      <c r="AX125" s="2"/>
      <c r="AY125" s="56">
        <v>0</v>
      </c>
      <c r="AZ125" s="57">
        <v>0</v>
      </c>
      <c r="BA125" s="2"/>
      <c r="BB125" s="2"/>
      <c r="BC125" s="27">
        <v>0</v>
      </c>
      <c r="BD125" s="27">
        <v>0</v>
      </c>
      <c r="BE125" s="27">
        <v>0</v>
      </c>
      <c r="BF125" s="2"/>
      <c r="BG125" s="2"/>
      <c r="BH125" s="58">
        <v>0</v>
      </c>
      <c r="BI125" s="59">
        <v>0</v>
      </c>
      <c r="BJ125" s="2"/>
      <c r="BK125" s="2"/>
    </row>
    <row r="126" spans="1:63" x14ac:dyDescent="0.3">
      <c r="A126" s="1"/>
      <c r="B126" s="2"/>
      <c r="C126" s="2"/>
      <c r="D126" s="173"/>
      <c r="E126" s="2" t="s">
        <v>151</v>
      </c>
      <c r="F126" s="2"/>
      <c r="G126" s="2"/>
      <c r="H126" s="2"/>
      <c r="I126" s="2"/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2"/>
      <c r="AO126" s="2"/>
      <c r="AP126" s="54">
        <v>0</v>
      </c>
      <c r="AQ126" s="55">
        <v>0</v>
      </c>
      <c r="AR126" s="2"/>
      <c r="AS126" s="2"/>
      <c r="AT126" s="55">
        <v>0</v>
      </c>
      <c r="AU126" s="55">
        <v>0</v>
      </c>
      <c r="AV126" s="55">
        <v>0</v>
      </c>
      <c r="AW126" s="2"/>
      <c r="AX126" s="2"/>
      <c r="AY126" s="56">
        <v>0</v>
      </c>
      <c r="AZ126" s="57">
        <v>0</v>
      </c>
      <c r="BA126" s="2"/>
      <c r="BB126" s="2"/>
      <c r="BC126" s="27">
        <v>0</v>
      </c>
      <c r="BD126" s="27">
        <v>0</v>
      </c>
      <c r="BE126" s="27">
        <v>0</v>
      </c>
      <c r="BF126" s="2"/>
      <c r="BG126" s="2"/>
      <c r="BH126" s="58">
        <v>0</v>
      </c>
      <c r="BI126" s="59">
        <v>0</v>
      </c>
      <c r="BJ126" s="2"/>
      <c r="BK126" s="2"/>
    </row>
    <row r="127" spans="1:63" x14ac:dyDescent="0.3">
      <c r="A127" s="1"/>
      <c r="B127" s="2"/>
      <c r="C127" s="2"/>
      <c r="D127" s="173"/>
      <c r="E127" s="2" t="s">
        <v>152</v>
      </c>
      <c r="F127" s="2"/>
      <c r="G127" s="2"/>
      <c r="H127" s="2"/>
      <c r="I127" s="2"/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2"/>
      <c r="AO127" s="2"/>
      <c r="AP127" s="54">
        <v>0</v>
      </c>
      <c r="AQ127" s="55">
        <v>0</v>
      </c>
      <c r="AR127" s="2"/>
      <c r="AS127" s="2"/>
      <c r="AT127" s="55">
        <v>0</v>
      </c>
      <c r="AU127" s="55">
        <v>0</v>
      </c>
      <c r="AV127" s="55">
        <v>0</v>
      </c>
      <c r="AW127" s="2"/>
      <c r="AX127" s="2"/>
      <c r="AY127" s="56">
        <v>0</v>
      </c>
      <c r="AZ127" s="57">
        <v>0</v>
      </c>
      <c r="BA127" s="2"/>
      <c r="BB127" s="2"/>
      <c r="BC127" s="27">
        <v>0</v>
      </c>
      <c r="BD127" s="27">
        <v>0</v>
      </c>
      <c r="BE127" s="27">
        <v>0</v>
      </c>
      <c r="BF127" s="2"/>
      <c r="BG127" s="2"/>
      <c r="BH127" s="58">
        <v>0</v>
      </c>
      <c r="BI127" s="59">
        <v>0</v>
      </c>
      <c r="BJ127" s="2"/>
      <c r="BK127" s="2"/>
    </row>
    <row r="128" spans="1:63" ht="4.05" customHeight="1" x14ac:dyDescent="0.3">
      <c r="A128" s="1"/>
      <c r="B128" s="2"/>
      <c r="C128" s="2"/>
      <c r="D128" s="60"/>
      <c r="E128" s="2"/>
      <c r="F128" s="2"/>
      <c r="G128" s="2"/>
      <c r="H128" s="2"/>
      <c r="I128" s="2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2"/>
      <c r="AO128" s="2"/>
      <c r="AP128" s="54"/>
      <c r="AQ128" s="55"/>
      <c r="AR128" s="2"/>
      <c r="AS128" s="2"/>
      <c r="AT128" s="55"/>
      <c r="AU128" s="55"/>
      <c r="AV128" s="55"/>
      <c r="AW128" s="2"/>
      <c r="AX128" s="2"/>
      <c r="AY128" s="56"/>
      <c r="AZ128" s="57"/>
      <c r="BA128" s="2"/>
      <c r="BB128" s="2"/>
      <c r="BC128" s="27"/>
      <c r="BD128" s="27"/>
      <c r="BE128" s="27"/>
      <c r="BF128" s="2"/>
      <c r="BG128" s="2"/>
      <c r="BH128" s="58"/>
      <c r="BI128" s="59"/>
      <c r="BJ128" s="2"/>
      <c r="BK128" s="2"/>
    </row>
    <row r="129" spans="1:63" x14ac:dyDescent="0.3">
      <c r="A129" s="1"/>
      <c r="B129" s="2"/>
      <c r="C129" s="89" t="s">
        <v>22</v>
      </c>
      <c r="D129" s="90" t="s">
        <v>101</v>
      </c>
      <c r="E129" s="90"/>
      <c r="F129" s="90"/>
      <c r="G129" s="90"/>
      <c r="H129" s="90"/>
      <c r="I129" s="90"/>
      <c r="J129" s="144">
        <v>-0.41156904008201783</v>
      </c>
      <c r="K129" s="144">
        <v>-0.45469716944162558</v>
      </c>
      <c r="L129" s="144">
        <v>-0.49872826503281353</v>
      </c>
      <c r="M129" s="144">
        <v>-0.51924954091975961</v>
      </c>
      <c r="N129" s="144">
        <v>-0.52489101658977178</v>
      </c>
      <c r="O129" s="144">
        <v>-0.53674222480659806</v>
      </c>
      <c r="P129" s="144">
        <v>-0.53015162200250043</v>
      </c>
      <c r="Q129" s="144">
        <v>-0.65010558462992796</v>
      </c>
      <c r="R129" s="144">
        <v>-0.62214094975079925</v>
      </c>
      <c r="S129" s="144">
        <v>-0.57071780999999977</v>
      </c>
      <c r="T129" s="144">
        <v>-0.83986609999999984</v>
      </c>
      <c r="U129" s="144">
        <v>-0.36296484000000007</v>
      </c>
      <c r="V129" s="144">
        <v>-6.4676757731972942E-2</v>
      </c>
      <c r="W129" s="144">
        <v>-3.3667209999999996E-2</v>
      </c>
      <c r="X129" s="144">
        <v>-0.32270462218628126</v>
      </c>
      <c r="Y129" s="144">
        <v>-2.6604699201040628E-2</v>
      </c>
      <c r="Z129" s="144">
        <v>-6.990948000000001E-2</v>
      </c>
      <c r="AA129" s="144">
        <v>4.1433589999999999E-2</v>
      </c>
      <c r="AB129" s="144">
        <v>-5.8339400000000001E-3</v>
      </c>
      <c r="AC129" s="144">
        <v>-2.7787892261989999E-3</v>
      </c>
      <c r="AD129" s="144">
        <v>-1.9968690233946001E-3</v>
      </c>
      <c r="AE129" s="144">
        <v>-3.9802014434567904E-3</v>
      </c>
      <c r="AF129" s="144">
        <v>-4.8133516093574009E-3</v>
      </c>
      <c r="AG129" s="144">
        <v>-1.9805280513573902E-3</v>
      </c>
      <c r="AH129" s="144">
        <v>-7.192611540531E-3</v>
      </c>
      <c r="AI129" s="144">
        <v>-7.4596939919735501E-3</v>
      </c>
      <c r="AJ129" s="144">
        <v>-2.0351703274041999E-3</v>
      </c>
      <c r="AK129" s="144">
        <v>-3.2958445044521498E-3</v>
      </c>
      <c r="AL129" s="144">
        <v>-2.6560524669074002E-3</v>
      </c>
      <c r="AM129" s="144">
        <v>-1.0431354933880302E-2</v>
      </c>
      <c r="AN129" s="225"/>
      <c r="AO129" s="2"/>
      <c r="AP129" s="95">
        <v>-7.7753024669729009E-3</v>
      </c>
      <c r="AQ129" s="96">
        <v>-2.9273903900046627</v>
      </c>
      <c r="AR129" s="2"/>
      <c r="AS129" s="2"/>
      <c r="AT129" s="97">
        <v>-78524.235953178504</v>
      </c>
      <c r="AU129" s="98">
        <v>-2.5939786514242997</v>
      </c>
      <c r="AV129" s="96">
        <v>0</v>
      </c>
      <c r="AW129" s="2"/>
      <c r="AX129" s="2"/>
      <c r="AY129" s="99">
        <v>2.5939786514242997</v>
      </c>
      <c r="AZ129" s="100">
        <v>1</v>
      </c>
      <c r="BA129" s="2"/>
      <c r="BB129" s="2"/>
      <c r="BC129" s="101">
        <v>0</v>
      </c>
      <c r="BD129" s="102">
        <v>0</v>
      </c>
      <c r="BE129" s="103">
        <v>0</v>
      </c>
      <c r="BF129" s="2"/>
      <c r="BG129" s="2"/>
      <c r="BH129" s="104">
        <v>0</v>
      </c>
      <c r="BI129" s="105">
        <v>0</v>
      </c>
      <c r="BJ129" s="2"/>
      <c r="BK129" s="2"/>
    </row>
    <row r="130" spans="1:63" x14ac:dyDescent="0.3">
      <c r="A130" s="1"/>
      <c r="B130" s="2"/>
      <c r="C130" s="91"/>
      <c r="D130" s="92" t="s">
        <v>102</v>
      </c>
      <c r="E130" s="93"/>
      <c r="F130" s="93"/>
      <c r="G130" s="93"/>
      <c r="H130" s="93"/>
      <c r="I130" s="93"/>
      <c r="J130" s="686">
        <v>-0.27079064829086219</v>
      </c>
      <c r="K130" s="686">
        <v>-0.39535884237103508</v>
      </c>
      <c r="L130" s="686">
        <v>-0.3517389039662166</v>
      </c>
      <c r="M130" s="686">
        <v>-0.2900323532142382</v>
      </c>
      <c r="N130" s="686">
        <v>-0.23176149651807296</v>
      </c>
      <c r="O130" s="686">
        <v>-0.29352075894156859</v>
      </c>
      <c r="P130" s="686">
        <v>-0.32535555842765868</v>
      </c>
      <c r="Q130" s="686">
        <v>-0.30045243556690587</v>
      </c>
      <c r="R130" s="686">
        <v>-0.25918734304333785</v>
      </c>
      <c r="S130" s="686">
        <v>-0.19190518741766138</v>
      </c>
      <c r="T130" s="686">
        <v>-0.26170255473103227</v>
      </c>
      <c r="U130" s="686">
        <v>-0.65508902141498548</v>
      </c>
      <c r="V130" s="686">
        <v>292.56855865408949</v>
      </c>
      <c r="W130" s="686">
        <v>-2.1506231702697538</v>
      </c>
      <c r="X130" s="686">
        <v>11323.640360867286</v>
      </c>
      <c r="Y130" s="686">
        <v>0</v>
      </c>
      <c r="Z130" s="686">
        <v>0</v>
      </c>
      <c r="AA130" s="686">
        <v>0</v>
      </c>
      <c r="AB130" s="686">
        <v>0</v>
      </c>
      <c r="AC130" s="686">
        <v>0</v>
      </c>
      <c r="AD130" s="686">
        <v>0</v>
      </c>
      <c r="AE130" s="686">
        <v>0</v>
      </c>
      <c r="AF130" s="686">
        <v>0</v>
      </c>
      <c r="AG130" s="686">
        <v>0</v>
      </c>
      <c r="AH130" s="686">
        <v>0</v>
      </c>
      <c r="AI130" s="686">
        <v>0</v>
      </c>
      <c r="AJ130" s="686">
        <v>0</v>
      </c>
      <c r="AK130" s="686">
        <v>-78524.235953178504</v>
      </c>
      <c r="AL130" s="686">
        <v>-2.5939786514242997</v>
      </c>
      <c r="AM130" s="686">
        <v>0</v>
      </c>
      <c r="AN130" s="2"/>
      <c r="AO130" s="2"/>
      <c r="AP130" s="106"/>
      <c r="AQ130" s="107"/>
      <c r="AR130" s="2"/>
      <c r="AS130" s="2"/>
      <c r="AT130" s="108"/>
      <c r="AU130" s="109"/>
      <c r="AV130" s="107"/>
      <c r="AW130" s="2"/>
      <c r="AX130" s="2"/>
      <c r="AY130" s="110"/>
      <c r="AZ130" s="111"/>
      <c r="BA130" s="2"/>
      <c r="BB130" s="2"/>
      <c r="BC130" s="112"/>
      <c r="BD130" s="113"/>
      <c r="BE130" s="114"/>
      <c r="BF130" s="2"/>
      <c r="BG130" s="2"/>
      <c r="BH130" s="115"/>
      <c r="BI130" s="116"/>
      <c r="BJ130" s="2"/>
      <c r="BK130" s="2"/>
    </row>
    <row r="131" spans="1:63" x14ac:dyDescent="0.3">
      <c r="A131" s="1"/>
      <c r="B131" s="2"/>
      <c r="C131" s="2" t="s">
        <v>17</v>
      </c>
      <c r="D131" s="2" t="s">
        <v>103</v>
      </c>
      <c r="E131" s="2"/>
      <c r="F131" s="2"/>
      <c r="G131" s="2"/>
      <c r="H131" s="2"/>
      <c r="I131" s="2"/>
      <c r="J131" s="10">
        <v>8.6478793667288788E-3</v>
      </c>
      <c r="K131" s="10">
        <v>2.5231412491073493E-2</v>
      </c>
      <c r="L131" s="10">
        <v>2.9130858095882364E-2</v>
      </c>
      <c r="M131" s="10">
        <v>2.1883741500713819E-2</v>
      </c>
      <c r="N131" s="10">
        <v>3.2170303715803789E-2</v>
      </c>
      <c r="O131" s="10">
        <v>2.2419879196274826E-2</v>
      </c>
      <c r="P131" s="10">
        <v>2.2333928280056238E-2</v>
      </c>
      <c r="Q131" s="10">
        <v>5.5677780576637977E-2</v>
      </c>
      <c r="R131" s="10">
        <v>3.8572514102189301E-2</v>
      </c>
      <c r="S131" s="10">
        <v>2.7413539999999997E-2</v>
      </c>
      <c r="T131" s="10">
        <v>6.5047899999999999E-3</v>
      </c>
      <c r="U131" s="10">
        <v>3.0615999999999998E-4</v>
      </c>
      <c r="V131" s="10">
        <v>9.3895252204720007E-6</v>
      </c>
      <c r="W131" s="10">
        <v>0</v>
      </c>
      <c r="X131" s="10">
        <v>-1.2179818590023223E-6</v>
      </c>
      <c r="Y131" s="10">
        <v>-1.2179818590023223E-6</v>
      </c>
      <c r="Z131" s="10">
        <v>-5.5999999999999993E-7</v>
      </c>
      <c r="AA131" s="10">
        <v>1.00745E-3</v>
      </c>
      <c r="AB131" s="10">
        <v>8.6405E-4</v>
      </c>
      <c r="AC131" s="10">
        <v>0</v>
      </c>
      <c r="AD131" s="10">
        <v>2.6852615859999994E-7</v>
      </c>
      <c r="AE131" s="10">
        <v>1.2429181900000003E-8</v>
      </c>
      <c r="AF131" s="10">
        <v>-3.014406426E-7</v>
      </c>
      <c r="AG131" s="10">
        <v>9.5238095239000004E-7</v>
      </c>
      <c r="AH131" s="10">
        <v>1.3206424750000001E-5</v>
      </c>
      <c r="AI131" s="10">
        <v>-3.8310529450000001E-8</v>
      </c>
      <c r="AJ131" s="10">
        <v>-1.3059656700000001E-7</v>
      </c>
      <c r="AK131" s="10">
        <v>2.3131936929999998E-7</v>
      </c>
      <c r="AL131" s="10">
        <v>5.677496992E-7</v>
      </c>
      <c r="AM131" s="10">
        <v>-4.3526103399999999E-8</v>
      </c>
      <c r="AN131" s="671"/>
      <c r="AO131" s="2"/>
      <c r="AP131" s="54">
        <v>-6.1127580259999999E-7</v>
      </c>
      <c r="AQ131" s="55">
        <v>-1.0766642473986889</v>
      </c>
      <c r="AR131" s="2"/>
      <c r="AS131" s="2"/>
      <c r="AT131" s="55">
        <v>5.5112359551297967</v>
      </c>
      <c r="AU131" s="55">
        <v>5.5448098914708389E-4</v>
      </c>
      <c r="AV131" s="55">
        <v>0</v>
      </c>
      <c r="AW131" s="2"/>
      <c r="AX131" s="2"/>
      <c r="AY131" s="56">
        <v>-5.5448098914708389E-4</v>
      </c>
      <c r="AZ131" s="57">
        <v>-1</v>
      </c>
      <c r="BA131" s="2"/>
      <c r="BB131" s="2"/>
      <c r="BC131" s="27">
        <v>0</v>
      </c>
      <c r="BD131" s="27">
        <v>0</v>
      </c>
      <c r="BE131" s="27">
        <v>0</v>
      </c>
      <c r="BF131" s="2"/>
      <c r="BG131" s="2"/>
      <c r="BH131" s="58">
        <v>0</v>
      </c>
      <c r="BI131" s="59">
        <v>0</v>
      </c>
      <c r="BJ131" s="2"/>
      <c r="BK131" s="2"/>
    </row>
    <row r="132" spans="1:63" ht="4.05" customHeight="1" x14ac:dyDescent="0.3">
      <c r="A132" s="1"/>
      <c r="B132" s="2"/>
      <c r="C132" s="2"/>
      <c r="D132" s="174"/>
      <c r="E132" s="2"/>
      <c r="F132" s="2"/>
      <c r="G132" s="2"/>
      <c r="H132" s="2"/>
      <c r="I132" s="2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2"/>
      <c r="AO132" s="2"/>
      <c r="AP132" s="54"/>
      <c r="AQ132" s="55"/>
      <c r="AR132" s="2"/>
      <c r="AS132" s="2"/>
      <c r="AT132" s="55"/>
      <c r="AU132" s="55"/>
      <c r="AV132" s="55"/>
      <c r="AW132" s="2"/>
      <c r="AX132" s="2"/>
      <c r="AY132" s="56"/>
      <c r="AZ132" s="57"/>
      <c r="BA132" s="2"/>
      <c r="BB132" s="2"/>
      <c r="BC132" s="27"/>
      <c r="BD132" s="27"/>
      <c r="BE132" s="27"/>
      <c r="BF132" s="2"/>
      <c r="BG132" s="2"/>
      <c r="BH132" s="58"/>
      <c r="BI132" s="59"/>
      <c r="BJ132" s="2"/>
      <c r="BK132" s="2"/>
    </row>
    <row r="133" spans="1:63" x14ac:dyDescent="0.3">
      <c r="A133" s="1"/>
      <c r="B133" s="2"/>
      <c r="C133" s="2" t="s">
        <v>38</v>
      </c>
      <c r="D133" s="2" t="s">
        <v>104</v>
      </c>
      <c r="E133" s="2"/>
      <c r="F133" s="2"/>
      <c r="G133" s="2"/>
      <c r="H133" s="2"/>
      <c r="I133" s="2"/>
      <c r="J133" s="10">
        <v>-4.1656599932134379E-2</v>
      </c>
      <c r="K133" s="10">
        <v>-4.1429899585893312E-2</v>
      </c>
      <c r="L133" s="10">
        <v>-4.3145267150825152E-2</v>
      </c>
      <c r="M133" s="10">
        <v>-4.5163511857755329E-2</v>
      </c>
      <c r="N133" s="10">
        <v>-4.6334122989915842E-2</v>
      </c>
      <c r="O133" s="10">
        <v>-4.9975702685247321E-2</v>
      </c>
      <c r="P133" s="10">
        <v>-5.233066376879137E-2</v>
      </c>
      <c r="Q133" s="10">
        <v>-5.2051258434343925E-2</v>
      </c>
      <c r="R133" s="10">
        <v>-5.2539022298959299E-2</v>
      </c>
      <c r="S133" s="10">
        <v>-4.8224680000000006E-2</v>
      </c>
      <c r="T133" s="10">
        <v>-5.0469270000000004E-2</v>
      </c>
      <c r="U133" s="10">
        <v>-2.9329299999999998E-3</v>
      </c>
      <c r="V133" s="10">
        <v>-4.3476348785235902E-3</v>
      </c>
      <c r="W133" s="10">
        <v>-4.3300700000000001E-3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2"/>
      <c r="AO133" s="2"/>
      <c r="AP133" s="54">
        <v>0</v>
      </c>
      <c r="AQ133" s="55">
        <v>0</v>
      </c>
      <c r="AR133" s="2"/>
      <c r="AS133" s="2"/>
      <c r="AT133" s="55">
        <v>0</v>
      </c>
      <c r="AU133" s="55">
        <v>0</v>
      </c>
      <c r="AV133" s="55">
        <v>0</v>
      </c>
      <c r="AW133" s="2"/>
      <c r="AX133" s="2"/>
      <c r="AY133" s="56">
        <v>0</v>
      </c>
      <c r="AZ133" s="57">
        <v>0</v>
      </c>
      <c r="BA133" s="2"/>
      <c r="BB133" s="2"/>
      <c r="BC133" s="27">
        <v>0</v>
      </c>
      <c r="BD133" s="27">
        <v>0</v>
      </c>
      <c r="BE133" s="27">
        <v>0</v>
      </c>
      <c r="BF133" s="2"/>
      <c r="BG133" s="2"/>
      <c r="BH133" s="58">
        <v>0</v>
      </c>
      <c r="BI133" s="59">
        <v>0</v>
      </c>
      <c r="BJ133" s="2"/>
      <c r="BK133" s="2"/>
    </row>
    <row r="134" spans="1:63" x14ac:dyDescent="0.3">
      <c r="A134" s="1"/>
      <c r="B134" s="2"/>
      <c r="C134" s="2"/>
      <c r="D134" s="1" t="s">
        <v>105</v>
      </c>
      <c r="E134" s="2"/>
      <c r="F134" s="2"/>
      <c r="G134" s="2"/>
      <c r="H134" s="2"/>
      <c r="I134" s="2"/>
      <c r="J134" s="690">
        <v>-2.7407838303308292E-2</v>
      </c>
      <c r="K134" s="690">
        <v>-3.602326612224456E-2</v>
      </c>
      <c r="L134" s="690">
        <v>-3.042913354422044E-2</v>
      </c>
      <c r="M134" s="690">
        <v>-2.5226559854673262E-2</v>
      </c>
      <c r="N134" s="690">
        <v>-2.0458467271479302E-2</v>
      </c>
      <c r="O134" s="690">
        <v>-2.7329517788725419E-2</v>
      </c>
      <c r="P134" s="690">
        <v>-3.2115477208338822E-2</v>
      </c>
      <c r="Q134" s="690">
        <v>-2.405598066016235E-2</v>
      </c>
      <c r="R134" s="690">
        <v>-2.188804578965017E-2</v>
      </c>
      <c r="S134" s="690">
        <v>-1.6215660509274716E-2</v>
      </c>
      <c r="T134" s="690">
        <v>-1.5726241235847295E-2</v>
      </c>
      <c r="U134" s="690">
        <v>-5.2934335005524313E-3</v>
      </c>
      <c r="V134" s="690">
        <v>19.666744508670547</v>
      </c>
      <c r="W134" s="690">
        <v>-0.2765999579677067</v>
      </c>
      <c r="X134" s="690">
        <v>0</v>
      </c>
      <c r="Y134" s="690">
        <v>0</v>
      </c>
      <c r="Z134" s="690">
        <v>0</v>
      </c>
      <c r="AA134" s="690">
        <v>0</v>
      </c>
      <c r="AB134" s="690">
        <v>0</v>
      </c>
      <c r="AC134" s="690">
        <v>0</v>
      </c>
      <c r="AD134" s="690">
        <v>0</v>
      </c>
      <c r="AE134" s="690">
        <v>0</v>
      </c>
      <c r="AF134" s="690">
        <v>0</v>
      </c>
      <c r="AG134" s="690">
        <v>0</v>
      </c>
      <c r="AH134" s="690">
        <v>0</v>
      </c>
      <c r="AI134" s="690">
        <v>0</v>
      </c>
      <c r="AJ134" s="690">
        <v>0</v>
      </c>
      <c r="AK134" s="690">
        <v>0</v>
      </c>
      <c r="AL134" s="690">
        <v>0</v>
      </c>
      <c r="AM134" s="690">
        <v>0</v>
      </c>
      <c r="AN134" s="2"/>
      <c r="AO134" s="2"/>
      <c r="AP134" s="54"/>
      <c r="AQ134" s="55"/>
      <c r="AR134" s="2"/>
      <c r="AS134" s="2"/>
      <c r="AT134" s="55"/>
      <c r="AU134" s="55"/>
      <c r="AV134" s="55"/>
      <c r="AW134" s="2"/>
      <c r="AX134" s="2"/>
      <c r="AY134" s="56"/>
      <c r="AZ134" s="57"/>
      <c r="BA134" s="2"/>
      <c r="BB134" s="2"/>
      <c r="BC134" s="27"/>
      <c r="BD134" s="27"/>
      <c r="BE134" s="27"/>
      <c r="BF134" s="2"/>
      <c r="BG134" s="2"/>
      <c r="BH134" s="58"/>
      <c r="BI134" s="59"/>
      <c r="BJ134" s="2"/>
      <c r="BK134" s="2"/>
    </row>
    <row r="135" spans="1:63" x14ac:dyDescent="0.3">
      <c r="A135" s="1"/>
      <c r="B135" s="2"/>
      <c r="C135" s="175" t="s">
        <v>22</v>
      </c>
      <c r="D135" s="122" t="s">
        <v>106</v>
      </c>
      <c r="E135" s="122"/>
      <c r="F135" s="122"/>
      <c r="G135" s="122"/>
      <c r="H135" s="122"/>
      <c r="I135" s="122"/>
      <c r="J135" s="129">
        <v>-0.44457776064742333</v>
      </c>
      <c r="K135" s="129">
        <v>-0.47089565653644544</v>
      </c>
      <c r="L135" s="129">
        <v>-0.51274267408775631</v>
      </c>
      <c r="M135" s="129">
        <v>-0.54252931127680115</v>
      </c>
      <c r="N135" s="129">
        <v>-0.53905483586388381</v>
      </c>
      <c r="O135" s="129">
        <v>-0.56429804829557051</v>
      </c>
      <c r="P135" s="129">
        <v>-0.56014835749123559</v>
      </c>
      <c r="Q135" s="129">
        <v>-0.64647906248763387</v>
      </c>
      <c r="R135" s="129">
        <v>-0.63610745794756929</v>
      </c>
      <c r="S135" s="129">
        <v>-0.59152894999999983</v>
      </c>
      <c r="T135" s="129">
        <v>-0.88383057999999981</v>
      </c>
      <c r="U135" s="129">
        <v>-0.36559161000000007</v>
      </c>
      <c r="V135" s="129">
        <v>-6.9015003085276055E-2</v>
      </c>
      <c r="W135" s="129">
        <v>-3.7997279999999994E-2</v>
      </c>
      <c r="X135" s="129">
        <v>-0.32270584016814025</v>
      </c>
      <c r="Y135" s="129">
        <v>-2.6605917182899629E-2</v>
      </c>
      <c r="Z135" s="129">
        <v>-6.9910040000000007E-2</v>
      </c>
      <c r="AA135" s="129">
        <v>4.2441039999999999E-2</v>
      </c>
      <c r="AB135" s="129">
        <v>-4.9698900000000002E-3</v>
      </c>
      <c r="AC135" s="129">
        <v>-2.7787892261989999E-3</v>
      </c>
      <c r="AD135" s="129">
        <v>-1.9966004972360001E-3</v>
      </c>
      <c r="AE135" s="129">
        <v>-3.9801890142748906E-3</v>
      </c>
      <c r="AF135" s="129">
        <v>-4.8136530500000009E-3</v>
      </c>
      <c r="AG135" s="129">
        <v>-1.9795756704050001E-3</v>
      </c>
      <c r="AH135" s="129">
        <v>-7.1794051157810001E-3</v>
      </c>
      <c r="AI135" s="129">
        <v>-7.4597323025030002E-3</v>
      </c>
      <c r="AJ135" s="129">
        <v>-2.0353009239711998E-3</v>
      </c>
      <c r="AK135" s="129">
        <v>-3.2956131850828498E-3</v>
      </c>
      <c r="AL135" s="129">
        <v>-2.6554847172082004E-3</v>
      </c>
      <c r="AM135" s="129">
        <v>-1.0431398459983702E-2</v>
      </c>
      <c r="AN135" s="671"/>
      <c r="AO135" s="2"/>
      <c r="AP135" s="179">
        <v>-7.7759137427755014E-3</v>
      </c>
      <c r="AQ135" s="180">
        <v>-2.9282464675415563</v>
      </c>
      <c r="AR135" s="2"/>
      <c r="AS135" s="2"/>
      <c r="AT135" s="181">
        <v>-78518.724717223377</v>
      </c>
      <c r="AU135" s="131">
        <v>-2.5934241704351528</v>
      </c>
      <c r="AV135" s="180">
        <v>0</v>
      </c>
      <c r="AW135" s="2"/>
      <c r="AX135" s="2"/>
      <c r="AY135" s="182">
        <v>2.5934241704351528</v>
      </c>
      <c r="AZ135" s="183">
        <v>1</v>
      </c>
      <c r="BA135" s="2"/>
      <c r="BB135" s="2"/>
      <c r="BC135" s="184">
        <v>0</v>
      </c>
      <c r="BD135" s="134">
        <v>0</v>
      </c>
      <c r="BE135" s="185">
        <v>0</v>
      </c>
      <c r="BF135" s="2"/>
      <c r="BG135" s="2"/>
      <c r="BH135" s="186">
        <v>0</v>
      </c>
      <c r="BI135" s="187">
        <v>0</v>
      </c>
      <c r="BJ135" s="2"/>
      <c r="BK135" s="2"/>
    </row>
    <row r="136" spans="1:63" x14ac:dyDescent="0.3">
      <c r="A136" s="1"/>
      <c r="B136" s="2"/>
      <c r="C136" s="176"/>
      <c r="D136" s="177" t="s">
        <v>107</v>
      </c>
      <c r="E136" s="178"/>
      <c r="F136" s="178"/>
      <c r="G136" s="178"/>
      <c r="H136" s="178"/>
      <c r="I136" s="178"/>
      <c r="J136" s="688">
        <v>-0.29250863961347673</v>
      </c>
      <c r="K136" s="688">
        <v>-0.40944341455747418</v>
      </c>
      <c r="L136" s="688">
        <v>-0.36162286929630566</v>
      </c>
      <c r="M136" s="688">
        <v>-0.30303551652369448</v>
      </c>
      <c r="N136" s="688">
        <v>-0.2380154194232639</v>
      </c>
      <c r="O136" s="688">
        <v>-0.30858982906486193</v>
      </c>
      <c r="P136" s="688">
        <v>-0.3437646403221552</v>
      </c>
      <c r="Q136" s="688">
        <v>-0.29877640410978523</v>
      </c>
      <c r="R136" s="688">
        <v>-0.26500586720986924</v>
      </c>
      <c r="S136" s="688">
        <v>-0.19890298151501959</v>
      </c>
      <c r="T136" s="688">
        <v>-0.27540190124998498</v>
      </c>
      <c r="U136" s="688">
        <v>-0.65982988884661398</v>
      </c>
      <c r="V136" s="688">
        <v>312.19282917432071</v>
      </c>
      <c r="W136" s="688">
        <v>-2.4272231282374603</v>
      </c>
      <c r="X136" s="688">
        <v>11323.683099606025</v>
      </c>
      <c r="Y136" s="688">
        <v>0</v>
      </c>
      <c r="Z136" s="688">
        <v>0</v>
      </c>
      <c r="AA136" s="688">
        <v>0</v>
      </c>
      <c r="AB136" s="688">
        <v>0</v>
      </c>
      <c r="AC136" s="688">
        <v>0</v>
      </c>
      <c r="AD136" s="688">
        <v>0</v>
      </c>
      <c r="AE136" s="688">
        <v>0</v>
      </c>
      <c r="AF136" s="688">
        <v>0</v>
      </c>
      <c r="AG136" s="688">
        <v>0</v>
      </c>
      <c r="AH136" s="688">
        <v>0</v>
      </c>
      <c r="AI136" s="688">
        <v>0</v>
      </c>
      <c r="AJ136" s="688">
        <v>0</v>
      </c>
      <c r="AK136" s="688">
        <v>-78518.724717223377</v>
      </c>
      <c r="AL136" s="688">
        <v>-2.5934241704351528</v>
      </c>
      <c r="AM136" s="688">
        <v>0</v>
      </c>
      <c r="AN136" s="2"/>
      <c r="AO136" s="2"/>
      <c r="AP136" s="188"/>
      <c r="AQ136" s="189"/>
      <c r="AR136" s="2"/>
      <c r="AS136" s="2"/>
      <c r="AT136" s="190"/>
      <c r="AU136" s="191"/>
      <c r="AV136" s="189"/>
      <c r="AW136" s="2"/>
      <c r="AX136" s="2"/>
      <c r="AY136" s="192"/>
      <c r="AZ136" s="193"/>
      <c r="BA136" s="2"/>
      <c r="BB136" s="2"/>
      <c r="BC136" s="194"/>
      <c r="BD136" s="195"/>
      <c r="BE136" s="196"/>
      <c r="BF136" s="2"/>
      <c r="BG136" s="2"/>
      <c r="BH136" s="197"/>
      <c r="BI136" s="198"/>
      <c r="BJ136" s="2"/>
      <c r="BK136" s="2"/>
    </row>
    <row r="137" spans="1:63" x14ac:dyDescent="0.3">
      <c r="A137" s="1"/>
      <c r="B137" s="2"/>
      <c r="C137" s="2" t="s">
        <v>38</v>
      </c>
      <c r="D137" s="2" t="s">
        <v>100</v>
      </c>
      <c r="E137" s="2"/>
      <c r="F137" s="2"/>
      <c r="G137" s="2"/>
      <c r="H137" s="2"/>
      <c r="I137" s="2"/>
      <c r="J137" s="199">
        <v>7.8514166949440108E-8</v>
      </c>
      <c r="K137" s="199">
        <v>5.2330677415258042E-8</v>
      </c>
      <c r="L137" s="199">
        <v>-3.9964309827664563E-7</v>
      </c>
      <c r="M137" s="199">
        <v>0</v>
      </c>
      <c r="N137" s="199">
        <v>4.8493634978413832E-8</v>
      </c>
      <c r="O137" s="199">
        <v>-2.807107701460691E-7</v>
      </c>
      <c r="P137" s="199">
        <v>-5.260319469411387E-7</v>
      </c>
      <c r="Q137" s="199">
        <v>-3.365838902056471E-7</v>
      </c>
      <c r="R137" s="199">
        <v>3.7626387945878158E-7</v>
      </c>
      <c r="S137" s="199">
        <v>0</v>
      </c>
      <c r="T137" s="199">
        <v>0</v>
      </c>
      <c r="U137" s="199">
        <v>-2.0000000000000004E-8</v>
      </c>
      <c r="V137" s="199">
        <v>0</v>
      </c>
      <c r="W137" s="199">
        <v>0</v>
      </c>
      <c r="X137" s="199">
        <v>1.2179818590023223E-6</v>
      </c>
      <c r="Y137" s="199">
        <v>1.2179818590023223E-6</v>
      </c>
      <c r="Z137" s="199">
        <v>5.5999999999999993E-7</v>
      </c>
      <c r="AA137" s="199">
        <v>0</v>
      </c>
      <c r="AB137" s="199">
        <v>2.7000000000000001E-7</v>
      </c>
      <c r="AC137" s="199">
        <v>0</v>
      </c>
      <c r="AD137" s="199">
        <v>-2.6852615859999994E-7</v>
      </c>
      <c r="AE137" s="199">
        <v>-1.2429181900000003E-8</v>
      </c>
      <c r="AF137" s="199">
        <v>7.5269908960000001E-7</v>
      </c>
      <c r="AG137" s="199">
        <v>-4.9864058390000003E-8</v>
      </c>
      <c r="AH137" s="199">
        <v>0</v>
      </c>
      <c r="AI137" s="199">
        <v>3.8310529450000001E-8</v>
      </c>
      <c r="AJ137" s="199">
        <v>1.3059656700000001E-7</v>
      </c>
      <c r="AK137" s="199">
        <v>0</v>
      </c>
      <c r="AL137" s="199">
        <v>-1.889290012E-7</v>
      </c>
      <c r="AM137" s="199">
        <v>4.3526103399999999E-8</v>
      </c>
      <c r="AN137" s="2"/>
      <c r="AO137" s="2"/>
      <c r="AP137" s="54">
        <v>2.324551046E-7</v>
      </c>
      <c r="AQ137" s="55">
        <v>1.2303833880639814</v>
      </c>
      <c r="AR137" s="2"/>
      <c r="AS137" s="2"/>
      <c r="AT137" s="55">
        <v>0</v>
      </c>
      <c r="AU137" s="55">
        <v>-1.845135974736006E-4</v>
      </c>
      <c r="AV137" s="55">
        <v>0</v>
      </c>
      <c r="AW137" s="2"/>
      <c r="AX137" s="2"/>
      <c r="AY137" s="56">
        <v>1.845135974736006E-4</v>
      </c>
      <c r="AZ137" s="57">
        <v>1</v>
      </c>
      <c r="BA137" s="2"/>
      <c r="BB137" s="2"/>
      <c r="BC137" s="27">
        <v>0</v>
      </c>
      <c r="BD137" s="27">
        <v>0</v>
      </c>
      <c r="BE137" s="27">
        <v>0</v>
      </c>
      <c r="BF137" s="2"/>
      <c r="BG137" s="2"/>
      <c r="BH137" s="58">
        <v>0</v>
      </c>
      <c r="BI137" s="59">
        <v>0</v>
      </c>
      <c r="BJ137" s="2"/>
      <c r="BK137" s="2"/>
    </row>
    <row r="138" spans="1:63" x14ac:dyDescent="0.3">
      <c r="A138" s="1"/>
      <c r="B138" s="2"/>
      <c r="C138" s="2" t="s">
        <v>38</v>
      </c>
      <c r="D138" s="173" t="s">
        <v>79</v>
      </c>
      <c r="E138" s="2"/>
      <c r="F138" s="2"/>
      <c r="G138" s="2"/>
      <c r="H138" s="2"/>
      <c r="I138" s="2"/>
      <c r="J138" s="10">
        <v>-8.647957880895828E-3</v>
      </c>
      <c r="K138" s="10">
        <v>-2.5231464821750909E-2</v>
      </c>
      <c r="L138" s="10">
        <v>-2.9130458452784086E-2</v>
      </c>
      <c r="M138" s="10">
        <v>-2.1883741500713819E-2</v>
      </c>
      <c r="N138" s="10">
        <v>-3.2170352209438764E-2</v>
      </c>
      <c r="O138" s="10">
        <v>-2.2419598485504681E-2</v>
      </c>
      <c r="P138" s="10">
        <v>-2.2333402248109296E-2</v>
      </c>
      <c r="Q138" s="10">
        <v>-5.5677443992747773E-2</v>
      </c>
      <c r="R138" s="10">
        <v>-3.8572890366068757E-2</v>
      </c>
      <c r="S138" s="10">
        <v>-2.7413539999999997E-2</v>
      </c>
      <c r="T138" s="10">
        <v>-6.5047899999999999E-3</v>
      </c>
      <c r="U138" s="10">
        <v>-3.0613999999999999E-4</v>
      </c>
      <c r="V138" s="10">
        <v>-9.3895252204720007E-6</v>
      </c>
      <c r="W138" s="10">
        <v>0</v>
      </c>
      <c r="X138" s="10">
        <v>0</v>
      </c>
      <c r="Y138" s="10">
        <v>0</v>
      </c>
      <c r="Z138" s="10">
        <v>0</v>
      </c>
      <c r="AA138" s="10">
        <v>-1.00745E-3</v>
      </c>
      <c r="AB138" s="10">
        <v>-8.6432000000000002E-4</v>
      </c>
      <c r="AC138" s="10">
        <v>0</v>
      </c>
      <c r="AD138" s="10">
        <v>0</v>
      </c>
      <c r="AE138" s="10">
        <v>0</v>
      </c>
      <c r="AF138" s="10">
        <v>-4.5125844700000001E-7</v>
      </c>
      <c r="AG138" s="10">
        <v>-9.0251689400000002E-7</v>
      </c>
      <c r="AH138" s="10">
        <v>-1.3206424750000001E-5</v>
      </c>
      <c r="AI138" s="10">
        <v>0</v>
      </c>
      <c r="AJ138" s="10">
        <v>0</v>
      </c>
      <c r="AK138" s="10">
        <v>-2.3131936929999998E-7</v>
      </c>
      <c r="AL138" s="10">
        <v>-3.7882069799999999E-7</v>
      </c>
      <c r="AM138" s="10">
        <v>0</v>
      </c>
      <c r="AN138" s="2"/>
      <c r="AO138" s="2"/>
      <c r="AP138" s="54">
        <v>3.7882069799999999E-7</v>
      </c>
      <c r="AQ138" s="55">
        <v>1</v>
      </c>
      <c r="AR138" s="2"/>
      <c r="AS138" s="2"/>
      <c r="AT138" s="55">
        <v>-5.5112359551297967</v>
      </c>
      <c r="AU138" s="55">
        <v>-3.6996739167348338E-4</v>
      </c>
      <c r="AV138" s="55">
        <v>0</v>
      </c>
      <c r="AW138" s="2"/>
      <c r="AX138" s="2"/>
      <c r="AY138" s="56">
        <v>3.6996739167348338E-4</v>
      </c>
      <c r="AZ138" s="57">
        <v>1</v>
      </c>
      <c r="BA138" s="2"/>
      <c r="BB138" s="2"/>
      <c r="BC138" s="27">
        <v>0</v>
      </c>
      <c r="BD138" s="27">
        <v>0</v>
      </c>
      <c r="BE138" s="27">
        <v>0</v>
      </c>
      <c r="BF138" s="2"/>
      <c r="BG138" s="2"/>
      <c r="BH138" s="58">
        <v>0</v>
      </c>
      <c r="BI138" s="59">
        <v>0</v>
      </c>
      <c r="BJ138" s="2"/>
      <c r="BK138" s="2"/>
    </row>
    <row r="139" spans="1:63" x14ac:dyDescent="0.3">
      <c r="A139" s="1"/>
      <c r="B139" s="2"/>
      <c r="C139" s="2"/>
      <c r="D139" s="173"/>
      <c r="E139" s="2" t="s">
        <v>149</v>
      </c>
      <c r="F139" s="2"/>
      <c r="G139" s="2"/>
      <c r="H139" s="2"/>
      <c r="I139" s="2"/>
      <c r="J139" s="10">
        <v>-8.647957880895828E-3</v>
      </c>
      <c r="K139" s="10">
        <v>-2.5231464821750909E-2</v>
      </c>
      <c r="L139" s="10">
        <v>-2.9130458452784086E-2</v>
      </c>
      <c r="M139" s="10">
        <v>-2.1883741500713819E-2</v>
      </c>
      <c r="N139" s="10">
        <v>-3.2170352209438764E-2</v>
      </c>
      <c r="O139" s="10">
        <v>-2.2419598485504681E-2</v>
      </c>
      <c r="P139" s="10">
        <v>-2.2333402248109296E-2</v>
      </c>
      <c r="Q139" s="10">
        <v>-5.5677443992747773E-2</v>
      </c>
      <c r="R139" s="10">
        <v>-3.8572890366068757E-2</v>
      </c>
      <c r="S139" s="10">
        <v>-2.7413539999999997E-2</v>
      </c>
      <c r="T139" s="10">
        <v>-6.5047899999999999E-3</v>
      </c>
      <c r="U139" s="10">
        <v>-3.0613999999999999E-4</v>
      </c>
      <c r="V139" s="10">
        <v>-9.3895252204720007E-6</v>
      </c>
      <c r="W139" s="10">
        <v>0</v>
      </c>
      <c r="X139" s="10">
        <v>0</v>
      </c>
      <c r="Y139" s="10">
        <v>0</v>
      </c>
      <c r="Z139" s="10">
        <v>0</v>
      </c>
      <c r="AA139" s="10">
        <v>-1.00745E-3</v>
      </c>
      <c r="AB139" s="10">
        <v>-8.6432000000000002E-4</v>
      </c>
      <c r="AC139" s="10">
        <v>0</v>
      </c>
      <c r="AD139" s="10">
        <v>0</v>
      </c>
      <c r="AE139" s="10">
        <v>0</v>
      </c>
      <c r="AF139" s="10">
        <v>-4.5125844700000001E-7</v>
      </c>
      <c r="AG139" s="10">
        <v>-9.0251689400000002E-7</v>
      </c>
      <c r="AH139" s="10">
        <v>-1.3206424750000001E-5</v>
      </c>
      <c r="AI139" s="10">
        <v>0</v>
      </c>
      <c r="AJ139" s="10">
        <v>0</v>
      </c>
      <c r="AK139" s="10">
        <v>-2.3131936929999998E-7</v>
      </c>
      <c r="AL139" s="10">
        <v>-3.7882069799999999E-7</v>
      </c>
      <c r="AM139" s="10">
        <v>0</v>
      </c>
      <c r="AN139" s="2"/>
      <c r="AO139" s="2"/>
      <c r="AP139" s="54">
        <v>3.7882069799999999E-7</v>
      </c>
      <c r="AQ139" s="55">
        <v>1</v>
      </c>
      <c r="AR139" s="2"/>
      <c r="AS139" s="2"/>
      <c r="AT139" s="55">
        <v>-5.5112359551297967</v>
      </c>
      <c r="AU139" s="55">
        <v>-3.6996739167348338E-4</v>
      </c>
      <c r="AV139" s="55">
        <v>0</v>
      </c>
      <c r="AW139" s="2"/>
      <c r="AX139" s="2"/>
      <c r="AY139" s="56">
        <v>3.6996739167348338E-4</v>
      </c>
      <c r="AZ139" s="57">
        <v>1</v>
      </c>
      <c r="BA139" s="2"/>
      <c r="BB139" s="2"/>
      <c r="BC139" s="27">
        <v>0</v>
      </c>
      <c r="BD139" s="27">
        <v>0</v>
      </c>
      <c r="BE139" s="27">
        <v>0</v>
      </c>
      <c r="BF139" s="2"/>
      <c r="BG139" s="2"/>
      <c r="BH139" s="58">
        <v>0</v>
      </c>
      <c r="BI139" s="59">
        <v>0</v>
      </c>
      <c r="BJ139" s="2"/>
      <c r="BK139" s="2"/>
    </row>
    <row r="140" spans="1:63" x14ac:dyDescent="0.3">
      <c r="A140" s="1"/>
      <c r="B140" s="2"/>
      <c r="C140" s="2"/>
      <c r="D140" s="173"/>
      <c r="E140" s="2" t="s">
        <v>150</v>
      </c>
      <c r="F140" s="2"/>
      <c r="G140" s="2"/>
      <c r="H140" s="2"/>
      <c r="I140" s="2"/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2"/>
      <c r="AO140" s="2"/>
      <c r="AP140" s="54">
        <v>0</v>
      </c>
      <c r="AQ140" s="55">
        <v>0</v>
      </c>
      <c r="AR140" s="2"/>
      <c r="AS140" s="2"/>
      <c r="AT140" s="55">
        <v>0</v>
      </c>
      <c r="AU140" s="55">
        <v>0</v>
      </c>
      <c r="AV140" s="55">
        <v>0</v>
      </c>
      <c r="AW140" s="2"/>
      <c r="AX140" s="2"/>
      <c r="AY140" s="56">
        <v>0</v>
      </c>
      <c r="AZ140" s="57">
        <v>0</v>
      </c>
      <c r="BA140" s="2"/>
      <c r="BB140" s="2"/>
      <c r="BC140" s="27">
        <v>0</v>
      </c>
      <c r="BD140" s="27">
        <v>0</v>
      </c>
      <c r="BE140" s="27">
        <v>0</v>
      </c>
      <c r="BF140" s="2"/>
      <c r="BG140" s="2"/>
      <c r="BH140" s="58">
        <v>0</v>
      </c>
      <c r="BI140" s="59">
        <v>0</v>
      </c>
      <c r="BJ140" s="2"/>
      <c r="BK140" s="2"/>
    </row>
    <row r="141" spans="1:63" x14ac:dyDescent="0.3">
      <c r="A141" s="1"/>
      <c r="B141" s="2"/>
      <c r="C141" s="2"/>
      <c r="D141" s="173"/>
      <c r="E141" s="2" t="s">
        <v>151</v>
      </c>
      <c r="F141" s="2"/>
      <c r="G141" s="2"/>
      <c r="H141" s="2"/>
      <c r="I141" s="2"/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2"/>
      <c r="AO141" s="2"/>
      <c r="AP141" s="54">
        <v>0</v>
      </c>
      <c r="AQ141" s="55">
        <v>0</v>
      </c>
      <c r="AR141" s="2"/>
      <c r="AS141" s="2"/>
      <c r="AT141" s="55">
        <v>0</v>
      </c>
      <c r="AU141" s="55">
        <v>0</v>
      </c>
      <c r="AV141" s="55">
        <v>0</v>
      </c>
      <c r="AW141" s="2"/>
      <c r="AX141" s="2"/>
      <c r="AY141" s="56">
        <v>0</v>
      </c>
      <c r="AZ141" s="57">
        <v>0</v>
      </c>
      <c r="BA141" s="2"/>
      <c r="BB141" s="2"/>
      <c r="BC141" s="27">
        <v>0</v>
      </c>
      <c r="BD141" s="27">
        <v>0</v>
      </c>
      <c r="BE141" s="27">
        <v>0</v>
      </c>
      <c r="BF141" s="2"/>
      <c r="BG141" s="2"/>
      <c r="BH141" s="58">
        <v>0</v>
      </c>
      <c r="BI141" s="59">
        <v>0</v>
      </c>
      <c r="BJ141" s="2"/>
      <c r="BK141" s="2"/>
    </row>
    <row r="142" spans="1:63" x14ac:dyDescent="0.3">
      <c r="A142" s="1"/>
      <c r="B142" s="2"/>
      <c r="C142" s="2"/>
      <c r="D142" s="173"/>
      <c r="E142" s="2" t="s">
        <v>152</v>
      </c>
      <c r="F142" s="2"/>
      <c r="G142" s="2"/>
      <c r="H142" s="2"/>
      <c r="I142" s="2"/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2"/>
      <c r="AO142" s="2"/>
      <c r="AP142" s="54">
        <v>0</v>
      </c>
      <c r="AQ142" s="55">
        <v>0</v>
      </c>
      <c r="AR142" s="2"/>
      <c r="AS142" s="2"/>
      <c r="AT142" s="55">
        <v>0</v>
      </c>
      <c r="AU142" s="55">
        <v>0</v>
      </c>
      <c r="AV142" s="55">
        <v>0</v>
      </c>
      <c r="AW142" s="2"/>
      <c r="AX142" s="2"/>
      <c r="AY142" s="56">
        <v>0</v>
      </c>
      <c r="AZ142" s="57">
        <v>0</v>
      </c>
      <c r="BA142" s="2"/>
      <c r="BB142" s="2"/>
      <c r="BC142" s="27">
        <v>0</v>
      </c>
      <c r="BD142" s="27">
        <v>0</v>
      </c>
      <c r="BE142" s="27">
        <v>0</v>
      </c>
      <c r="BF142" s="2"/>
      <c r="BG142" s="2"/>
      <c r="BH142" s="58">
        <v>0</v>
      </c>
      <c r="BI142" s="59">
        <v>0</v>
      </c>
      <c r="BJ142" s="2"/>
      <c r="BK142" s="2"/>
    </row>
    <row r="143" spans="1:63" x14ac:dyDescent="0.3">
      <c r="A143" s="1"/>
      <c r="B143" s="2"/>
      <c r="C143" s="2" t="s">
        <v>93</v>
      </c>
      <c r="D143" s="2" t="s">
        <v>108</v>
      </c>
      <c r="E143" s="2"/>
      <c r="F143" s="2"/>
      <c r="G143" s="2"/>
      <c r="H143" s="2"/>
      <c r="I143" s="2"/>
      <c r="J143" s="10">
        <v>0</v>
      </c>
      <c r="K143" s="10">
        <v>0</v>
      </c>
      <c r="L143" s="10">
        <v>3.5581567951756779E-2</v>
      </c>
      <c r="M143" s="10">
        <v>-1.9585642487741889E-2</v>
      </c>
      <c r="N143" s="10">
        <v>9.1306564749608174E-2</v>
      </c>
      <c r="O143" s="10">
        <v>-3.209889222577831E-2</v>
      </c>
      <c r="P143" s="10">
        <v>5.4636071467805671E-2</v>
      </c>
      <c r="Q143" s="10">
        <v>-2.8951552608663961E-2</v>
      </c>
      <c r="R143" s="10">
        <v>3.3039457361947702E-2</v>
      </c>
      <c r="S143" s="10">
        <v>-2.671809999999995E-3</v>
      </c>
      <c r="T143" s="10">
        <v>-2.9437990000000001E-2</v>
      </c>
      <c r="U143" s="10">
        <v>2.4241449999999998E-2</v>
      </c>
      <c r="V143" s="10">
        <v>1.83100750909007E-3</v>
      </c>
      <c r="W143" s="10">
        <v>0</v>
      </c>
      <c r="X143" s="10">
        <v>3.0521826920413228E-3</v>
      </c>
      <c r="Y143" s="10">
        <v>3.0521826920413228E-3</v>
      </c>
      <c r="Z143" s="10">
        <v>2.0901000000000001E-3</v>
      </c>
      <c r="AA143" s="10">
        <v>0</v>
      </c>
      <c r="AB143" s="10">
        <v>0</v>
      </c>
      <c r="AC143" s="10">
        <v>2.3860232030000001E-4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4.9261154069999998E-6</v>
      </c>
      <c r="AJ143" s="10">
        <v>5.2472531510000002E-3</v>
      </c>
      <c r="AK143" s="10">
        <v>-1.4872939410000001E-4</v>
      </c>
      <c r="AL143" s="10">
        <v>1.2151583634176001E-3</v>
      </c>
      <c r="AM143" s="10">
        <v>1.9476513021151999E-3</v>
      </c>
      <c r="AN143" s="2"/>
      <c r="AO143" s="2"/>
      <c r="AP143" s="54">
        <v>7.3249293869759985E-4</v>
      </c>
      <c r="AQ143" s="55">
        <v>0.60279627804024094</v>
      </c>
      <c r="AR143" s="2"/>
      <c r="AS143" s="2"/>
      <c r="AT143" s="55">
        <v>-3543.5112365602909</v>
      </c>
      <c r="AU143" s="55">
        <v>1.1867592572352745</v>
      </c>
      <c r="AV143" s="55">
        <v>0</v>
      </c>
      <c r="AW143" s="2"/>
      <c r="AX143" s="2"/>
      <c r="AY143" s="56">
        <v>-1.1867592572352745</v>
      </c>
      <c r="AZ143" s="57">
        <v>-1</v>
      </c>
      <c r="BA143" s="2"/>
      <c r="BB143" s="2"/>
      <c r="BC143" s="27">
        <v>0</v>
      </c>
      <c r="BD143" s="27">
        <v>0</v>
      </c>
      <c r="BE143" s="27">
        <v>0</v>
      </c>
      <c r="BF143" s="2"/>
      <c r="BG143" s="2"/>
      <c r="BH143" s="58">
        <v>0</v>
      </c>
      <c r="BI143" s="59">
        <v>0</v>
      </c>
      <c r="BJ143" s="2"/>
      <c r="BK143" s="2"/>
    </row>
    <row r="144" spans="1:63" x14ac:dyDescent="0.3">
      <c r="A144" s="1"/>
      <c r="B144" s="2"/>
      <c r="C144" s="61" t="s">
        <v>22</v>
      </c>
      <c r="D144" s="61" t="s">
        <v>109</v>
      </c>
      <c r="E144" s="61"/>
      <c r="F144" s="61"/>
      <c r="G144" s="61"/>
      <c r="H144" s="61"/>
      <c r="I144" s="61"/>
      <c r="J144" s="200">
        <v>-0.45322564001415222</v>
      </c>
      <c r="K144" s="200">
        <v>-0.49612706902751896</v>
      </c>
      <c r="L144" s="200">
        <v>-0.50629196423188183</v>
      </c>
      <c r="M144" s="200">
        <v>-0.58399869526525683</v>
      </c>
      <c r="N144" s="200">
        <v>-0.47991857483007938</v>
      </c>
      <c r="O144" s="200">
        <v>-0.6188168197176237</v>
      </c>
      <c r="P144" s="200">
        <v>-0.52784621430348611</v>
      </c>
      <c r="Q144" s="200">
        <v>-0.73110839567293584</v>
      </c>
      <c r="R144" s="200">
        <v>-0.6416405146878108</v>
      </c>
      <c r="S144" s="200">
        <v>-0.62161429999999973</v>
      </c>
      <c r="T144" s="200">
        <v>-0.91977335999999987</v>
      </c>
      <c r="U144" s="200">
        <v>-0.34165632000000007</v>
      </c>
      <c r="V144" s="200">
        <v>-6.7193385101406461E-2</v>
      </c>
      <c r="W144" s="200">
        <v>-3.7997279999999994E-2</v>
      </c>
      <c r="X144" s="200">
        <v>-0.31965243949423994</v>
      </c>
      <c r="Y144" s="200">
        <v>-2.3552516508999304E-2</v>
      </c>
      <c r="Z144" s="200">
        <v>-6.7819380000000012E-2</v>
      </c>
      <c r="AA144" s="200">
        <v>4.1433589999999999E-2</v>
      </c>
      <c r="AB144" s="200">
        <v>-5.8339400000000001E-3</v>
      </c>
      <c r="AC144" s="200">
        <v>-2.5401869058989997E-3</v>
      </c>
      <c r="AD144" s="200">
        <v>-1.9968690233946001E-3</v>
      </c>
      <c r="AE144" s="200">
        <v>-3.9802014434567904E-3</v>
      </c>
      <c r="AF144" s="200">
        <v>-4.8133516093574009E-3</v>
      </c>
      <c r="AG144" s="200">
        <v>-1.9805280513573902E-3</v>
      </c>
      <c r="AH144" s="200">
        <v>-7.192611540531E-3</v>
      </c>
      <c r="AI144" s="200">
        <v>-7.4547678765665504E-3</v>
      </c>
      <c r="AJ144" s="200">
        <v>3.2120828235958003E-3</v>
      </c>
      <c r="AK144" s="200">
        <v>-3.4445738985521496E-3</v>
      </c>
      <c r="AL144" s="200">
        <v>-1.4408941034898006E-3</v>
      </c>
      <c r="AM144" s="200">
        <v>-8.4837036317651007E-3</v>
      </c>
      <c r="AN144" s="670"/>
      <c r="AO144" s="2"/>
      <c r="AP144" s="65">
        <v>-7.0428095282752999E-3</v>
      </c>
      <c r="AQ144" s="66">
        <v>-4.8878050865902187</v>
      </c>
      <c r="AR144" s="2"/>
      <c r="AS144" s="2"/>
      <c r="AT144" s="66">
        <v>-82067.747189738802</v>
      </c>
      <c r="AU144" s="66">
        <v>-1.4072193941890254</v>
      </c>
      <c r="AV144" s="66">
        <v>0</v>
      </c>
      <c r="AW144" s="2"/>
      <c r="AX144" s="2"/>
      <c r="AY144" s="67">
        <v>1.4072193941890254</v>
      </c>
      <c r="AZ144" s="68">
        <v>1</v>
      </c>
      <c r="BA144" s="2"/>
      <c r="BB144" s="2"/>
      <c r="BC144" s="69">
        <v>0</v>
      </c>
      <c r="BD144" s="69">
        <v>0</v>
      </c>
      <c r="BE144" s="69">
        <v>0</v>
      </c>
      <c r="BF144" s="2"/>
      <c r="BG144" s="2"/>
      <c r="BH144" s="70">
        <v>0</v>
      </c>
      <c r="BI144" s="71">
        <v>0</v>
      </c>
      <c r="BJ144" s="2"/>
      <c r="BK144" s="2"/>
    </row>
    <row r="145" spans="1:64" x14ac:dyDescent="0.3">
      <c r="A145" s="1"/>
      <c r="B145" s="2"/>
      <c r="C145" s="2" t="s">
        <v>110</v>
      </c>
      <c r="D145" s="2" t="s">
        <v>111</v>
      </c>
      <c r="E145" s="1"/>
      <c r="F145" s="60"/>
      <c r="G145" s="1"/>
      <c r="H145" s="1"/>
      <c r="I145" s="1"/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-2.810251403493683E-2</v>
      </c>
      <c r="Q145" s="10">
        <v>-1.1620889988243396E-2</v>
      </c>
      <c r="R145" s="10">
        <v>0</v>
      </c>
      <c r="S145" s="10">
        <v>-0.2535135</v>
      </c>
      <c r="T145" s="10">
        <v>-7.6597270000000009E-2</v>
      </c>
      <c r="U145" s="10">
        <v>-2.5008379999999999</v>
      </c>
      <c r="V145" s="10">
        <v>-0.14648958057880199</v>
      </c>
      <c r="W145" s="10">
        <v>-6.2030000000000002E-3</v>
      </c>
      <c r="X145" s="10">
        <v>-2.3301119999999998E-2</v>
      </c>
      <c r="Y145" s="10">
        <v>3.7545568487018801E-3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2"/>
      <c r="AO145" s="2"/>
      <c r="AP145" s="54">
        <v>0</v>
      </c>
      <c r="AQ145" s="48">
        <v>0</v>
      </c>
      <c r="AR145" s="2"/>
      <c r="AS145" s="2"/>
      <c r="AT145" s="48">
        <v>0</v>
      </c>
      <c r="AU145" s="48">
        <v>0</v>
      </c>
      <c r="AV145" s="48">
        <v>0</v>
      </c>
      <c r="AW145" s="2"/>
      <c r="AX145" s="2"/>
      <c r="AY145" s="56">
        <v>0</v>
      </c>
      <c r="AZ145" s="128">
        <v>0</v>
      </c>
      <c r="BA145" s="2"/>
      <c r="BB145" s="2"/>
      <c r="BC145" s="27">
        <v>0</v>
      </c>
      <c r="BD145" s="27">
        <v>0</v>
      </c>
      <c r="BE145" s="27">
        <v>0</v>
      </c>
      <c r="BF145" s="2"/>
      <c r="BG145" s="2"/>
      <c r="BH145" s="58">
        <v>0</v>
      </c>
      <c r="BI145" s="53">
        <v>0</v>
      </c>
      <c r="BJ145" s="2"/>
      <c r="BK145" s="2"/>
    </row>
    <row r="146" spans="1:64" ht="4.05" customHeight="1" x14ac:dyDescent="0.3">
      <c r="A146" s="1"/>
      <c r="B146" s="2"/>
      <c r="C146" s="2"/>
      <c r="D146" s="173"/>
      <c r="E146" s="1"/>
      <c r="F146" s="60"/>
      <c r="G146" s="1"/>
      <c r="H146" s="1"/>
      <c r="I146" s="1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2"/>
      <c r="AO146" s="2"/>
      <c r="AP146" s="54"/>
      <c r="AQ146" s="55"/>
      <c r="AR146" s="2"/>
      <c r="AS146" s="2"/>
      <c r="AT146" s="55"/>
      <c r="AU146" s="55"/>
      <c r="AV146" s="55"/>
      <c r="AW146" s="2"/>
      <c r="AX146" s="2"/>
      <c r="AY146" s="56"/>
      <c r="AZ146" s="57"/>
      <c r="BA146" s="2"/>
      <c r="BB146" s="2"/>
      <c r="BC146" s="27"/>
      <c r="BD146" s="27"/>
      <c r="BE146" s="27"/>
      <c r="BF146" s="2"/>
      <c r="BG146" s="2"/>
      <c r="BH146" s="58"/>
      <c r="BI146" s="59"/>
      <c r="BJ146" s="2"/>
      <c r="BK146" s="2"/>
    </row>
    <row r="147" spans="1:64" x14ac:dyDescent="0.3">
      <c r="A147" s="1"/>
      <c r="B147" s="2"/>
      <c r="C147" s="61" t="s">
        <v>22</v>
      </c>
      <c r="D147" s="61" t="s">
        <v>112</v>
      </c>
      <c r="E147" s="61"/>
      <c r="F147" s="61"/>
      <c r="G147" s="61"/>
      <c r="H147" s="61"/>
      <c r="I147" s="61"/>
      <c r="J147" s="200">
        <v>-0.45322564001415222</v>
      </c>
      <c r="K147" s="200">
        <v>-0.49612706902751896</v>
      </c>
      <c r="L147" s="200">
        <v>-0.50629196423188183</v>
      </c>
      <c r="M147" s="200">
        <v>-0.58399869526525683</v>
      </c>
      <c r="N147" s="200">
        <v>-0.47991857483007938</v>
      </c>
      <c r="O147" s="200">
        <v>-0.6188168197176237</v>
      </c>
      <c r="P147" s="200">
        <v>-0.5559487283384229</v>
      </c>
      <c r="Q147" s="200">
        <v>-0.74272928566117924</v>
      </c>
      <c r="R147" s="200">
        <v>-0.6416405146878108</v>
      </c>
      <c r="S147" s="200">
        <v>-0.87512779999999979</v>
      </c>
      <c r="T147" s="200">
        <v>-0.99637062999999992</v>
      </c>
      <c r="U147" s="200">
        <v>-2.8424943200000001</v>
      </c>
      <c r="V147" s="200">
        <v>-0.21368296568020845</v>
      </c>
      <c r="W147" s="200">
        <v>-4.4200279999999995E-2</v>
      </c>
      <c r="X147" s="200">
        <v>-0.34295355949423995</v>
      </c>
      <c r="Y147" s="200">
        <v>-1.9797959660297425E-2</v>
      </c>
      <c r="Z147" s="200">
        <v>-6.7819380000000012E-2</v>
      </c>
      <c r="AA147" s="200">
        <v>4.1433589999999999E-2</v>
      </c>
      <c r="AB147" s="200">
        <v>-5.8339400000000001E-3</v>
      </c>
      <c r="AC147" s="200">
        <v>-2.5401869058989997E-3</v>
      </c>
      <c r="AD147" s="200">
        <v>-1.9968690233946001E-3</v>
      </c>
      <c r="AE147" s="200">
        <v>-3.9802014434567904E-3</v>
      </c>
      <c r="AF147" s="200">
        <v>-4.8133516093574009E-3</v>
      </c>
      <c r="AG147" s="200">
        <v>-1.9805280513573902E-3</v>
      </c>
      <c r="AH147" s="200">
        <v>-7.192611540531E-3</v>
      </c>
      <c r="AI147" s="200">
        <v>-7.4547678765665504E-3</v>
      </c>
      <c r="AJ147" s="200">
        <v>3.2120828235958003E-3</v>
      </c>
      <c r="AK147" s="200">
        <v>-3.4445738985521496E-3</v>
      </c>
      <c r="AL147" s="200">
        <v>-1.4408941034898006E-3</v>
      </c>
      <c r="AM147" s="200">
        <v>-8.4837036317651007E-3</v>
      </c>
      <c r="AN147" s="2"/>
      <c r="AO147" s="2"/>
      <c r="AP147" s="65">
        <v>-7.0428095282752999E-3</v>
      </c>
      <c r="AQ147" s="66">
        <v>-4.8878050865902187</v>
      </c>
      <c r="AR147" s="2"/>
      <c r="AS147" s="2"/>
      <c r="AT147" s="66">
        <v>-82067.747189738802</v>
      </c>
      <c r="AU147" s="66">
        <v>-1.4072193941890254</v>
      </c>
      <c r="AV147" s="66">
        <v>0</v>
      </c>
      <c r="AW147" s="2"/>
      <c r="AX147" s="2"/>
      <c r="AY147" s="67">
        <v>1.4072193941890254</v>
      </c>
      <c r="AZ147" s="68">
        <v>1</v>
      </c>
      <c r="BA147" s="2"/>
      <c r="BB147" s="2"/>
      <c r="BC147" s="69">
        <v>0</v>
      </c>
      <c r="BD147" s="69">
        <v>0</v>
      </c>
      <c r="BE147" s="69">
        <v>0</v>
      </c>
      <c r="BF147" s="2"/>
      <c r="BG147" s="2"/>
      <c r="BH147" s="70">
        <v>0</v>
      </c>
      <c r="BI147" s="71">
        <v>0</v>
      </c>
      <c r="BJ147" s="2"/>
      <c r="BK147" s="2"/>
    </row>
    <row r="148" spans="1:64" x14ac:dyDescent="0.3">
      <c r="A148" s="1"/>
      <c r="B148" s="2"/>
      <c r="C148" s="2" t="s">
        <v>38</v>
      </c>
      <c r="D148" s="2" t="s">
        <v>113</v>
      </c>
      <c r="E148" s="2"/>
      <c r="F148" s="2"/>
      <c r="G148" s="2"/>
      <c r="H148" s="2"/>
      <c r="I148" s="2"/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2"/>
      <c r="AO148" s="2"/>
      <c r="AP148" s="54">
        <v>0</v>
      </c>
      <c r="AQ148" s="55">
        <v>0</v>
      </c>
      <c r="AR148" s="2"/>
      <c r="AS148" s="2"/>
      <c r="AT148" s="55">
        <v>0</v>
      </c>
      <c r="AU148" s="55">
        <v>0</v>
      </c>
      <c r="AV148" s="55">
        <v>0</v>
      </c>
      <c r="AW148" s="2"/>
      <c r="AX148" s="2"/>
      <c r="AY148" s="56">
        <v>0</v>
      </c>
      <c r="AZ148" s="57">
        <v>0</v>
      </c>
      <c r="BA148" s="2"/>
      <c r="BB148" s="2"/>
      <c r="BC148" s="27">
        <v>0</v>
      </c>
      <c r="BD148" s="27">
        <v>0</v>
      </c>
      <c r="BE148" s="27">
        <v>0</v>
      </c>
      <c r="BF148" s="2"/>
      <c r="BG148" s="2"/>
      <c r="BH148" s="58">
        <v>0</v>
      </c>
      <c r="BI148" s="59">
        <v>0</v>
      </c>
      <c r="BJ148" s="2"/>
      <c r="BK148" s="2"/>
    </row>
    <row r="149" spans="1:64" x14ac:dyDescent="0.3">
      <c r="A149" s="1"/>
      <c r="B149" s="2"/>
      <c r="C149" s="175" t="s">
        <v>22</v>
      </c>
      <c r="D149" s="122" t="s">
        <v>114</v>
      </c>
      <c r="E149" s="122"/>
      <c r="F149" s="122"/>
      <c r="G149" s="122"/>
      <c r="H149" s="122"/>
      <c r="I149" s="122"/>
      <c r="J149" s="129">
        <v>-0.45322564001415222</v>
      </c>
      <c r="K149" s="129">
        <v>-0.49612706902751896</v>
      </c>
      <c r="L149" s="129">
        <v>-0.50629196423188183</v>
      </c>
      <c r="M149" s="129">
        <v>-0.58399869526525683</v>
      </c>
      <c r="N149" s="129">
        <v>-0.47991857483007938</v>
      </c>
      <c r="O149" s="129">
        <v>-0.6188168197176237</v>
      </c>
      <c r="P149" s="129">
        <v>-0.5559487283384229</v>
      </c>
      <c r="Q149" s="129">
        <v>-0.74272928566117924</v>
      </c>
      <c r="R149" s="129">
        <v>-0.6416405146878108</v>
      </c>
      <c r="S149" s="129">
        <v>-0.87512779999999979</v>
      </c>
      <c r="T149" s="129">
        <v>-0.99637062999999992</v>
      </c>
      <c r="U149" s="129">
        <v>-2.8424943200000001</v>
      </c>
      <c r="V149" s="129">
        <v>-0.21368296568020845</v>
      </c>
      <c r="W149" s="129">
        <v>-4.4200279999999995E-2</v>
      </c>
      <c r="X149" s="129">
        <v>-0.34295355949423995</v>
      </c>
      <c r="Y149" s="129">
        <v>-1.9797959660297425E-2</v>
      </c>
      <c r="Z149" s="129">
        <v>-6.7819380000000012E-2</v>
      </c>
      <c r="AA149" s="129">
        <v>4.1433589999999999E-2</v>
      </c>
      <c r="AB149" s="129">
        <v>-5.8339400000000001E-3</v>
      </c>
      <c r="AC149" s="129">
        <v>-2.5401869058989997E-3</v>
      </c>
      <c r="AD149" s="129">
        <v>-1.9968690233946001E-3</v>
      </c>
      <c r="AE149" s="129">
        <v>-3.9802014434567904E-3</v>
      </c>
      <c r="AF149" s="129">
        <v>-4.8133516093574009E-3</v>
      </c>
      <c r="AG149" s="129">
        <v>-1.9805280513573902E-3</v>
      </c>
      <c r="AH149" s="129">
        <v>-7.192611540531E-3</v>
      </c>
      <c r="AI149" s="129">
        <v>-7.4547678765665504E-3</v>
      </c>
      <c r="AJ149" s="129">
        <v>3.2120828235958003E-3</v>
      </c>
      <c r="AK149" s="129">
        <v>-3.4445738985521496E-3</v>
      </c>
      <c r="AL149" s="129">
        <v>-1.4408941034898006E-3</v>
      </c>
      <c r="AM149" s="129">
        <v>-8.4837036317651007E-3</v>
      </c>
      <c r="AN149" s="2"/>
      <c r="AO149" s="2"/>
      <c r="AP149" s="179">
        <v>-7.0428095282752999E-3</v>
      </c>
      <c r="AQ149" s="180">
        <v>-4.8878050865902187</v>
      </c>
      <c r="AR149" s="2"/>
      <c r="AS149" s="2"/>
      <c r="AT149" s="181">
        <v>-82067.747189738802</v>
      </c>
      <c r="AU149" s="131">
        <v>-1.4072193941890254</v>
      </c>
      <c r="AV149" s="180">
        <v>0</v>
      </c>
      <c r="AW149" s="2"/>
      <c r="AX149" s="2"/>
      <c r="AY149" s="182">
        <v>1.4072193941890254</v>
      </c>
      <c r="AZ149" s="183">
        <v>1</v>
      </c>
      <c r="BA149" s="2"/>
      <c r="BB149" s="2"/>
      <c r="BC149" s="184">
        <v>0</v>
      </c>
      <c r="BD149" s="134">
        <v>0</v>
      </c>
      <c r="BE149" s="185">
        <v>0</v>
      </c>
      <c r="BF149" s="2"/>
      <c r="BG149" s="2"/>
      <c r="BH149" s="186">
        <v>0</v>
      </c>
      <c r="BI149" s="187">
        <v>0</v>
      </c>
      <c r="BJ149" s="2"/>
      <c r="BK149" s="2"/>
    </row>
    <row r="150" spans="1:64" x14ac:dyDescent="0.3">
      <c r="A150" s="1"/>
      <c r="B150" s="2"/>
      <c r="C150" s="176"/>
      <c r="D150" s="177" t="s">
        <v>115</v>
      </c>
      <c r="E150" s="178"/>
      <c r="F150" s="178"/>
      <c r="G150" s="178"/>
      <c r="H150" s="178"/>
      <c r="I150" s="178"/>
      <c r="J150" s="688">
        <v>-0.29819848659417048</v>
      </c>
      <c r="K150" s="688">
        <v>-0.43138210849327968</v>
      </c>
      <c r="L150" s="688">
        <v>-0.35707336654381966</v>
      </c>
      <c r="M150" s="688">
        <v>-0.32619868197052782</v>
      </c>
      <c r="N150" s="688">
        <v>-0.21190426887486455</v>
      </c>
      <c r="O150" s="688">
        <v>-0.33840375169807568</v>
      </c>
      <c r="P150" s="688">
        <v>-0.34118731596532054</v>
      </c>
      <c r="Q150" s="688">
        <v>-0.34325935374143907</v>
      </c>
      <c r="R150" s="688">
        <v>-0.26731096909391283</v>
      </c>
      <c r="S150" s="688">
        <v>-0.29426375264757504</v>
      </c>
      <c r="T150" s="688">
        <v>-0.31046941807743894</v>
      </c>
      <c r="U150" s="688">
        <v>-5.130212674226116</v>
      </c>
      <c r="V150" s="688">
        <v>966.60561645755831</v>
      </c>
      <c r="W150" s="688">
        <v>-2.8234637292609279</v>
      </c>
      <c r="X150" s="688">
        <v>12034.17150297381</v>
      </c>
      <c r="Y150" s="688">
        <v>0</v>
      </c>
      <c r="Z150" s="688">
        <v>0</v>
      </c>
      <c r="AA150" s="688">
        <v>0</v>
      </c>
      <c r="AB150" s="688">
        <v>0</v>
      </c>
      <c r="AC150" s="688">
        <v>0</v>
      </c>
      <c r="AD150" s="688">
        <v>0</v>
      </c>
      <c r="AE150" s="688">
        <v>0</v>
      </c>
      <c r="AF150" s="688">
        <v>0</v>
      </c>
      <c r="AG150" s="688">
        <v>0</v>
      </c>
      <c r="AH150" s="688">
        <v>0</v>
      </c>
      <c r="AI150" s="688">
        <v>0</v>
      </c>
      <c r="AJ150" s="688">
        <v>0</v>
      </c>
      <c r="AK150" s="688">
        <v>-82067.747189738802</v>
      </c>
      <c r="AL150" s="688">
        <v>-1.4072193941890254</v>
      </c>
      <c r="AM150" s="688">
        <v>0</v>
      </c>
      <c r="AN150" s="2"/>
      <c r="AO150" s="2"/>
      <c r="AP150" s="188"/>
      <c r="AQ150" s="189"/>
      <c r="AR150" s="2"/>
      <c r="AS150" s="2"/>
      <c r="AT150" s="190"/>
      <c r="AU150" s="191"/>
      <c r="AV150" s="189"/>
      <c r="AW150" s="2"/>
      <c r="AX150" s="2"/>
      <c r="AY150" s="192"/>
      <c r="AZ150" s="193"/>
      <c r="BA150" s="2"/>
      <c r="BB150" s="2"/>
      <c r="BC150" s="194"/>
      <c r="BD150" s="195"/>
      <c r="BE150" s="196"/>
      <c r="BF150" s="2"/>
      <c r="BG150" s="2"/>
      <c r="BH150" s="197"/>
      <c r="BI150" s="198"/>
      <c r="BJ150" s="2"/>
      <c r="BK150" s="2"/>
    </row>
    <row r="151" spans="1:64" ht="4.0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2"/>
      <c r="AO151" s="2"/>
      <c r="AP151" s="54"/>
      <c r="AQ151" s="55"/>
      <c r="AR151" s="2"/>
      <c r="AS151" s="2"/>
      <c r="AT151" s="55"/>
      <c r="AU151" s="55"/>
      <c r="AV151" s="55"/>
      <c r="AW151" s="2"/>
      <c r="AX151" s="2"/>
      <c r="AY151" s="56"/>
      <c r="AZ151" s="57"/>
      <c r="BA151" s="2"/>
      <c r="BB151" s="2"/>
      <c r="BC151" s="27"/>
      <c r="BD151" s="27"/>
      <c r="BE151" s="27"/>
      <c r="BF151" s="2"/>
      <c r="BG151" s="2"/>
      <c r="BH151" s="58"/>
      <c r="BI151" s="59"/>
      <c r="BJ151" s="2"/>
      <c r="BK151" s="2"/>
    </row>
    <row r="152" spans="1:64" x14ac:dyDescent="0.3">
      <c r="A152" s="1"/>
      <c r="B152" s="2"/>
      <c r="C152" s="2" t="s">
        <v>110</v>
      </c>
      <c r="D152" s="2" t="s">
        <v>116</v>
      </c>
      <c r="E152" s="2"/>
      <c r="F152" s="2"/>
      <c r="G152" s="2"/>
      <c r="H152" s="2"/>
      <c r="I152" s="2"/>
      <c r="J152" s="40">
        <v>4.1093809382422811E-2</v>
      </c>
      <c r="K152" s="40">
        <v>4.1143777260982992E-2</v>
      </c>
      <c r="L152" s="40">
        <v>7.4118377637521007E-3</v>
      </c>
      <c r="M152" s="40">
        <v>8.7186988735077436E-2</v>
      </c>
      <c r="N152" s="40">
        <v>2.3156772846157227E-2</v>
      </c>
      <c r="O152" s="40">
        <v>0.12609491803565553</v>
      </c>
      <c r="P152" s="40">
        <v>-5.1347688799371211E-4</v>
      </c>
      <c r="Q152" s="40">
        <v>0.1771159591964018</v>
      </c>
      <c r="R152" s="40">
        <v>8.6870604311723318E-2</v>
      </c>
      <c r="S152" s="40">
        <v>-5.4156639999999985E-2</v>
      </c>
      <c r="T152" s="40">
        <v>-8.7644819999999971E-2</v>
      </c>
      <c r="U152" s="40">
        <v>2.1583164299999997</v>
      </c>
      <c r="V152" s="40">
        <v>9.2762736943352033E-4</v>
      </c>
      <c r="W152" s="40">
        <v>4.3300700000000001E-3</v>
      </c>
      <c r="X152" s="40">
        <v>-3.0521826920413228E-3</v>
      </c>
      <c r="Y152" s="40">
        <v>-3.0521826920413228E-3</v>
      </c>
      <c r="Z152" s="40">
        <v>-2.0901000000000001E-3</v>
      </c>
      <c r="AA152" s="40">
        <v>0</v>
      </c>
      <c r="AB152" s="40">
        <v>0</v>
      </c>
      <c r="AC152" s="40">
        <v>-2.3860232030000001E-4</v>
      </c>
      <c r="AD152" s="40">
        <v>0</v>
      </c>
      <c r="AE152" s="40">
        <v>0</v>
      </c>
      <c r="AF152" s="40">
        <v>0</v>
      </c>
      <c r="AG152" s="40">
        <v>0</v>
      </c>
      <c r="AH152" s="40">
        <v>1.9707555030000001E-5</v>
      </c>
      <c r="AI152" s="40">
        <v>-4.9261154069999998E-6</v>
      </c>
      <c r="AJ152" s="40">
        <v>-5.2472531510000002E-3</v>
      </c>
      <c r="AK152" s="40">
        <v>1.4872939410000001E-4</v>
      </c>
      <c r="AL152" s="40">
        <v>-1.2151583634176001E-3</v>
      </c>
      <c r="AM152" s="40">
        <v>-1.9476513021151999E-3</v>
      </c>
      <c r="AN152" s="2"/>
      <c r="AO152" s="2"/>
      <c r="AP152" s="54">
        <v>-7.3249293869759985E-4</v>
      </c>
      <c r="AQ152" s="55">
        <v>-0.60279627804024094</v>
      </c>
      <c r="AR152" s="2"/>
      <c r="AS152" s="2"/>
      <c r="AT152" s="55">
        <v>3543.5112365602909</v>
      </c>
      <c r="AU152" s="55">
        <v>-1.1867592572352745</v>
      </c>
      <c r="AV152" s="55">
        <v>0</v>
      </c>
      <c r="AW152" s="2"/>
      <c r="AX152" s="2"/>
      <c r="AY152" s="56">
        <v>1.1867592572352745</v>
      </c>
      <c r="AZ152" s="57">
        <v>1</v>
      </c>
      <c r="BA152" s="2"/>
      <c r="BB152" s="2"/>
      <c r="BC152" s="27">
        <v>0</v>
      </c>
      <c r="BD152" s="27">
        <v>0</v>
      </c>
      <c r="BE152" s="27">
        <v>0</v>
      </c>
      <c r="BF152" s="2"/>
      <c r="BG152" s="2"/>
      <c r="BH152" s="58">
        <v>0</v>
      </c>
      <c r="BI152" s="59">
        <v>0</v>
      </c>
      <c r="BJ152" s="2"/>
      <c r="BK152" s="2"/>
    </row>
    <row r="153" spans="1:64" x14ac:dyDescent="0.3">
      <c r="A153" s="1"/>
      <c r="B153" s="2"/>
      <c r="C153" s="2"/>
      <c r="D153" s="2"/>
      <c r="E153" s="173" t="s">
        <v>117</v>
      </c>
      <c r="F153" s="2"/>
      <c r="G153" s="2"/>
      <c r="H153" s="2"/>
      <c r="I153" s="2"/>
      <c r="J153" s="10">
        <v>4.1656599932134379E-2</v>
      </c>
      <c r="K153" s="10">
        <v>4.1429899585893312E-2</v>
      </c>
      <c r="L153" s="10">
        <v>4.3145267150825152E-2</v>
      </c>
      <c r="M153" s="10">
        <v>4.5163511857755329E-2</v>
      </c>
      <c r="N153" s="10">
        <v>4.6334122989915842E-2</v>
      </c>
      <c r="O153" s="10">
        <v>4.9975702685247321E-2</v>
      </c>
      <c r="P153" s="10">
        <v>5.233066376879137E-2</v>
      </c>
      <c r="Q153" s="10">
        <v>5.2051258434343925E-2</v>
      </c>
      <c r="R153" s="10">
        <v>5.2539022298959299E-2</v>
      </c>
      <c r="S153" s="10">
        <v>4.8224680000000006E-2</v>
      </c>
      <c r="T153" s="10">
        <v>5.0469270000000004E-2</v>
      </c>
      <c r="U153" s="10">
        <v>2.2157809999999998</v>
      </c>
      <c r="V153" s="10">
        <v>4.3476348785235902E-3</v>
      </c>
      <c r="W153" s="10">
        <v>4.3300700000000001E-3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2"/>
      <c r="AO153" s="2"/>
      <c r="AP153" s="54">
        <v>0</v>
      </c>
      <c r="AQ153" s="55">
        <v>0</v>
      </c>
      <c r="AR153" s="2"/>
      <c r="AS153" s="2"/>
      <c r="AT153" s="55">
        <v>0</v>
      </c>
      <c r="AU153" s="55">
        <v>0</v>
      </c>
      <c r="AV153" s="55">
        <v>0</v>
      </c>
      <c r="AW153" s="2"/>
      <c r="AX153" s="2"/>
      <c r="AY153" s="56">
        <v>0</v>
      </c>
      <c r="AZ153" s="57">
        <v>0</v>
      </c>
      <c r="BA153" s="2"/>
      <c r="BB153" s="2"/>
      <c r="BC153" s="27">
        <v>0</v>
      </c>
      <c r="BD153" s="27">
        <v>0</v>
      </c>
      <c r="BE153" s="27">
        <v>0</v>
      </c>
      <c r="BF153" s="2"/>
      <c r="BG153" s="2"/>
      <c r="BH153" s="58">
        <v>0</v>
      </c>
      <c r="BI153" s="59">
        <v>0</v>
      </c>
      <c r="BJ153" s="2"/>
      <c r="BK153" s="2"/>
    </row>
    <row r="154" spans="1:64" x14ac:dyDescent="0.3">
      <c r="A154" s="1"/>
      <c r="B154" s="2"/>
      <c r="C154" s="2"/>
      <c r="D154" s="2"/>
      <c r="E154" s="173" t="s">
        <v>58</v>
      </c>
      <c r="F154" s="2"/>
      <c r="G154" s="2"/>
      <c r="H154" s="2"/>
      <c r="I154" s="2"/>
      <c r="J154" s="10">
        <v>-5.6279054971157105E-4</v>
      </c>
      <c r="K154" s="10">
        <v>-2.8612232491031852E-4</v>
      </c>
      <c r="L154" s="10">
        <v>-1.5186143531626992E-4</v>
      </c>
      <c r="M154" s="10">
        <v>2.2437834389580222E-2</v>
      </c>
      <c r="N154" s="10">
        <v>8.4930026256559155E-3</v>
      </c>
      <c r="O154" s="10">
        <v>1.083041031438511E-2</v>
      </c>
      <c r="P154" s="10">
        <v>1.7919308110205874E-3</v>
      </c>
      <c r="Q154" s="10">
        <v>9.6113148153393904E-2</v>
      </c>
      <c r="R154" s="10">
        <v>6.7371039374711728E-2</v>
      </c>
      <c r="S154" s="10">
        <v>-1.0394700000000002E-2</v>
      </c>
      <c r="T154" s="10">
        <v>-0.17151107999999998</v>
      </c>
      <c r="U154" s="10">
        <v>-3.6383120000000005E-2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2"/>
      <c r="AO154" s="2"/>
      <c r="AP154" s="54">
        <v>0</v>
      </c>
      <c r="AQ154" s="55">
        <v>0</v>
      </c>
      <c r="AR154" s="2"/>
      <c r="AS154" s="2"/>
      <c r="AT154" s="55">
        <v>0</v>
      </c>
      <c r="AU154" s="55">
        <v>0</v>
      </c>
      <c r="AV154" s="55">
        <v>0</v>
      </c>
      <c r="AW154" s="2"/>
      <c r="AX154" s="2"/>
      <c r="AY154" s="56">
        <v>0</v>
      </c>
      <c r="AZ154" s="57">
        <v>0</v>
      </c>
      <c r="BA154" s="2"/>
      <c r="BB154" s="2"/>
      <c r="BC154" s="27">
        <v>0</v>
      </c>
      <c r="BD154" s="27">
        <v>0</v>
      </c>
      <c r="BE154" s="27">
        <v>0</v>
      </c>
      <c r="BF154" s="2"/>
      <c r="BG154" s="2"/>
      <c r="BH154" s="58">
        <v>0</v>
      </c>
      <c r="BI154" s="59">
        <v>0</v>
      </c>
      <c r="BJ154" s="2"/>
      <c r="BK154" s="2"/>
    </row>
    <row r="155" spans="1:64" x14ac:dyDescent="0.3">
      <c r="A155" s="1"/>
      <c r="B155" s="2"/>
      <c r="C155" s="2"/>
      <c r="D155" s="2"/>
      <c r="E155" s="173" t="s">
        <v>118</v>
      </c>
      <c r="F155" s="2"/>
      <c r="G155" s="2"/>
      <c r="H155" s="2"/>
      <c r="I155" s="2"/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2"/>
      <c r="AO155" s="2"/>
      <c r="AP155" s="54">
        <v>0</v>
      </c>
      <c r="AQ155" s="55">
        <v>0</v>
      </c>
      <c r="AR155" s="2"/>
      <c r="AS155" s="2"/>
      <c r="AT155" s="55">
        <v>0</v>
      </c>
      <c r="AU155" s="55">
        <v>0</v>
      </c>
      <c r="AV155" s="55">
        <v>0</v>
      </c>
      <c r="AW155" s="2"/>
      <c r="AX155" s="2"/>
      <c r="AY155" s="56">
        <v>0</v>
      </c>
      <c r="AZ155" s="57">
        <v>0</v>
      </c>
      <c r="BA155" s="2"/>
      <c r="BB155" s="2"/>
      <c r="BC155" s="27">
        <v>0</v>
      </c>
      <c r="BD155" s="27">
        <v>0</v>
      </c>
      <c r="BE155" s="27">
        <v>0</v>
      </c>
      <c r="BF155" s="2"/>
      <c r="BG155" s="2"/>
      <c r="BH155" s="58">
        <v>0</v>
      </c>
      <c r="BI155" s="59">
        <v>0</v>
      </c>
      <c r="BJ155" s="2"/>
      <c r="BK155" s="2"/>
    </row>
    <row r="156" spans="1:64" x14ac:dyDescent="0.3">
      <c r="A156" s="1"/>
      <c r="B156" s="2"/>
      <c r="C156" s="2"/>
      <c r="D156" s="2"/>
      <c r="E156" s="173" t="s">
        <v>119</v>
      </c>
      <c r="F156" s="2"/>
      <c r="G156" s="2"/>
      <c r="H156" s="2"/>
      <c r="I156" s="2"/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2"/>
      <c r="AO156" s="2"/>
      <c r="AP156" s="54">
        <v>0</v>
      </c>
      <c r="AQ156" s="55">
        <v>0</v>
      </c>
      <c r="AR156" s="2"/>
      <c r="AS156" s="2"/>
      <c r="AT156" s="55">
        <v>0</v>
      </c>
      <c r="AU156" s="55">
        <v>0</v>
      </c>
      <c r="AV156" s="55">
        <v>0</v>
      </c>
      <c r="AW156" s="2"/>
      <c r="AX156" s="2"/>
      <c r="AY156" s="56">
        <v>0</v>
      </c>
      <c r="AZ156" s="57">
        <v>0</v>
      </c>
      <c r="BA156" s="2"/>
      <c r="BB156" s="2"/>
      <c r="BC156" s="27">
        <v>0</v>
      </c>
      <c r="BD156" s="27">
        <v>0</v>
      </c>
      <c r="BE156" s="27">
        <v>0</v>
      </c>
      <c r="BF156" s="2"/>
      <c r="BG156" s="2"/>
      <c r="BH156" s="58">
        <v>0</v>
      </c>
      <c r="BI156" s="59">
        <v>0</v>
      </c>
      <c r="BJ156" s="2"/>
      <c r="BK156" s="2"/>
    </row>
    <row r="157" spans="1:64" x14ac:dyDescent="0.3">
      <c r="A157" s="1"/>
      <c r="B157" s="2"/>
      <c r="C157" s="2"/>
      <c r="D157" s="2"/>
      <c r="E157" s="173" t="s">
        <v>120</v>
      </c>
      <c r="F157" s="2"/>
      <c r="G157" s="2"/>
      <c r="H157" s="2"/>
      <c r="I157" s="2"/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2"/>
      <c r="AO157" s="2"/>
      <c r="AP157" s="54">
        <v>0</v>
      </c>
      <c r="AQ157" s="55">
        <v>0</v>
      </c>
      <c r="AR157" s="2"/>
      <c r="AS157" s="2"/>
      <c r="AT157" s="55">
        <v>0</v>
      </c>
      <c r="AU157" s="55">
        <v>0</v>
      </c>
      <c r="AV157" s="55">
        <v>0</v>
      </c>
      <c r="AW157" s="2"/>
      <c r="AX157" s="2"/>
      <c r="AY157" s="56">
        <v>0</v>
      </c>
      <c r="AZ157" s="57">
        <v>0</v>
      </c>
      <c r="BA157" s="2"/>
      <c r="BB157" s="2"/>
      <c r="BC157" s="27">
        <v>0</v>
      </c>
      <c r="BD157" s="27">
        <v>0</v>
      </c>
      <c r="BE157" s="27">
        <v>0</v>
      </c>
      <c r="BF157" s="2"/>
      <c r="BG157" s="2"/>
      <c r="BH157" s="58">
        <v>0</v>
      </c>
      <c r="BI157" s="59">
        <v>0</v>
      </c>
      <c r="BJ157" s="2"/>
      <c r="BK157" s="2"/>
    </row>
    <row r="158" spans="1:64" x14ac:dyDescent="0.3">
      <c r="A158" s="1"/>
      <c r="B158" s="2"/>
      <c r="C158" s="2"/>
      <c r="D158" s="2"/>
      <c r="E158" s="173" t="s">
        <v>121</v>
      </c>
      <c r="F158" s="2"/>
      <c r="G158" s="2"/>
      <c r="H158" s="2"/>
      <c r="I158" s="2"/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2"/>
      <c r="AO158" s="2"/>
      <c r="AP158" s="54">
        <v>0</v>
      </c>
      <c r="AQ158" s="55">
        <v>0</v>
      </c>
      <c r="AR158" s="2"/>
      <c r="AS158" s="2"/>
      <c r="AT158" s="55">
        <v>0</v>
      </c>
      <c r="AU158" s="55">
        <v>0</v>
      </c>
      <c r="AV158" s="55">
        <v>0</v>
      </c>
      <c r="AW158" s="2"/>
      <c r="AX158" s="2"/>
      <c r="AY158" s="56">
        <v>0</v>
      </c>
      <c r="AZ158" s="57">
        <v>0</v>
      </c>
      <c r="BA158" s="2"/>
      <c r="BB158" s="2"/>
      <c r="BC158" s="27">
        <v>0</v>
      </c>
      <c r="BD158" s="27">
        <v>0</v>
      </c>
      <c r="BE158" s="27">
        <v>0</v>
      </c>
      <c r="BF158" s="2"/>
      <c r="BG158" s="2"/>
      <c r="BH158" s="58">
        <v>0</v>
      </c>
      <c r="BI158" s="59">
        <v>0</v>
      </c>
      <c r="BJ158" s="2"/>
      <c r="BK158" s="2"/>
    </row>
    <row r="159" spans="1:64" x14ac:dyDescent="0.3">
      <c r="A159" s="1"/>
      <c r="B159" s="2"/>
      <c r="C159" s="2"/>
      <c r="D159" s="2"/>
      <c r="E159" s="173" t="s">
        <v>122</v>
      </c>
      <c r="F159" s="2"/>
      <c r="G159" s="2"/>
      <c r="H159" s="2"/>
      <c r="I159" s="2"/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2"/>
      <c r="AO159" s="2"/>
      <c r="AP159" s="54">
        <v>0</v>
      </c>
      <c r="AQ159" s="55">
        <v>0</v>
      </c>
      <c r="AR159" s="2"/>
      <c r="AS159" s="2"/>
      <c r="AT159" s="55">
        <v>0</v>
      </c>
      <c r="AU159" s="55">
        <v>0</v>
      </c>
      <c r="AV159" s="55">
        <v>0</v>
      </c>
      <c r="AW159" s="2"/>
      <c r="AX159" s="2"/>
      <c r="AY159" s="56">
        <v>0</v>
      </c>
      <c r="AZ159" s="57">
        <v>0</v>
      </c>
      <c r="BA159" s="2"/>
      <c r="BB159" s="2"/>
      <c r="BC159" s="27">
        <v>0</v>
      </c>
      <c r="BD159" s="27">
        <v>0</v>
      </c>
      <c r="BE159" s="27">
        <v>0</v>
      </c>
      <c r="BF159" s="2"/>
      <c r="BG159" s="2"/>
      <c r="BH159" s="58">
        <v>0</v>
      </c>
      <c r="BI159" s="59">
        <v>0</v>
      </c>
      <c r="BJ159" s="2"/>
      <c r="BK159" s="2"/>
    </row>
    <row r="160" spans="1:64" x14ac:dyDescent="0.3">
      <c r="A160" s="1"/>
      <c r="B160" s="2"/>
      <c r="C160" s="2"/>
      <c r="D160" s="2"/>
      <c r="E160" s="2" t="s">
        <v>146</v>
      </c>
      <c r="F160" s="2"/>
      <c r="G160" s="2"/>
      <c r="H160" s="2"/>
      <c r="I160" s="2"/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/>
      <c r="AO160" s="2"/>
      <c r="AP160" s="2"/>
      <c r="AQ160" s="54"/>
      <c r="AR160" s="55"/>
      <c r="AS160" s="2"/>
      <c r="AT160" s="2"/>
      <c r="AU160" s="55"/>
      <c r="AV160" s="55"/>
      <c r="AW160" s="55"/>
      <c r="AX160" s="2"/>
      <c r="AY160" s="2"/>
      <c r="AZ160" s="56"/>
      <c r="BA160" s="57"/>
      <c r="BB160" s="2"/>
      <c r="BC160" s="2"/>
      <c r="BD160" s="27"/>
      <c r="BE160" s="27"/>
      <c r="BF160" s="27"/>
      <c r="BG160" s="2"/>
      <c r="BH160" s="2"/>
      <c r="BI160" s="58"/>
      <c r="BJ160" s="59"/>
      <c r="BK160" s="2"/>
      <c r="BL160" s="2"/>
    </row>
    <row r="161" spans="1:63" x14ac:dyDescent="0.3">
      <c r="A161" s="1"/>
      <c r="B161" s="2"/>
      <c r="C161" s="2"/>
      <c r="D161" s="173"/>
      <c r="E161" s="2" t="s">
        <v>123</v>
      </c>
      <c r="F161" s="2"/>
      <c r="G161" s="2"/>
      <c r="H161" s="60"/>
      <c r="I161" s="60"/>
      <c r="J161" s="10">
        <v>0</v>
      </c>
      <c r="K161" s="10">
        <v>0</v>
      </c>
      <c r="L161" s="10">
        <v>-3.5581567951756779E-2</v>
      </c>
      <c r="M161" s="10">
        <v>1.9585642487741889E-2</v>
      </c>
      <c r="N161" s="10">
        <v>-9.1306564749608174E-2</v>
      </c>
      <c r="O161" s="10">
        <v>3.209889222577831E-2</v>
      </c>
      <c r="P161" s="10">
        <v>-5.4636071467805671E-2</v>
      </c>
      <c r="Q161" s="10">
        <v>2.8951552608663961E-2</v>
      </c>
      <c r="R161" s="10">
        <v>-3.3039457361947702E-2</v>
      </c>
      <c r="S161" s="10">
        <v>2.671809999999995E-3</v>
      </c>
      <c r="T161" s="10">
        <v>2.9437990000000001E-2</v>
      </c>
      <c r="U161" s="10">
        <v>-2.4241449999999998E-2</v>
      </c>
      <c r="V161" s="10">
        <v>-1.83100750909007E-3</v>
      </c>
      <c r="W161" s="10">
        <v>0</v>
      </c>
      <c r="X161" s="10">
        <v>-3.0521826920413228E-3</v>
      </c>
      <c r="Y161" s="10">
        <v>-3.0521826920413228E-3</v>
      </c>
      <c r="Z161" s="10">
        <v>-2.0901000000000001E-3</v>
      </c>
      <c r="AA161" s="10">
        <v>0</v>
      </c>
      <c r="AB161" s="10">
        <v>0</v>
      </c>
      <c r="AC161" s="10">
        <v>-2.3860232030000001E-4</v>
      </c>
      <c r="AD161" s="10">
        <v>0</v>
      </c>
      <c r="AE161" s="10">
        <v>0</v>
      </c>
      <c r="AF161" s="10">
        <v>0</v>
      </c>
      <c r="AG161" s="10">
        <v>0</v>
      </c>
      <c r="AH161" s="10">
        <v>1.9707555030000001E-5</v>
      </c>
      <c r="AI161" s="10">
        <v>-4.9261154069999998E-6</v>
      </c>
      <c r="AJ161" s="10">
        <v>-5.2472531510000002E-3</v>
      </c>
      <c r="AK161" s="10">
        <v>1.4872939410000001E-4</v>
      </c>
      <c r="AL161" s="10">
        <v>-1.2151583634176001E-3</v>
      </c>
      <c r="AM161" s="10">
        <v>-1.9476513021151999E-3</v>
      </c>
      <c r="AN161" s="2"/>
      <c r="AO161" s="2"/>
      <c r="AP161" s="54">
        <v>-7.3249293869759985E-4</v>
      </c>
      <c r="AQ161" s="55">
        <v>-0.60279627804024094</v>
      </c>
      <c r="AR161" s="2"/>
      <c r="AS161" s="2"/>
      <c r="AT161" s="55">
        <v>3543.5112365602909</v>
      </c>
      <c r="AU161" s="55">
        <v>-1.1867592572352745</v>
      </c>
      <c r="AV161" s="55">
        <v>0</v>
      </c>
      <c r="AW161" s="2"/>
      <c r="AX161" s="2"/>
      <c r="AY161" s="56">
        <v>1.1867592572352745</v>
      </c>
      <c r="AZ161" s="57">
        <v>1</v>
      </c>
      <c r="BA161" s="2"/>
      <c r="BB161" s="2"/>
      <c r="BC161" s="27">
        <v>0</v>
      </c>
      <c r="BD161" s="27">
        <v>0</v>
      </c>
      <c r="BE161" s="27">
        <v>0</v>
      </c>
      <c r="BF161" s="2"/>
      <c r="BG161" s="2"/>
      <c r="BH161" s="58">
        <v>0</v>
      </c>
      <c r="BI161" s="59">
        <v>0</v>
      </c>
      <c r="BJ161" s="2"/>
      <c r="BK161" s="2"/>
    </row>
    <row r="162" spans="1:63" x14ac:dyDescent="0.3">
      <c r="A162" s="1"/>
      <c r="B162" s="2"/>
      <c r="C162" s="2"/>
      <c r="D162" s="2"/>
      <c r="E162" s="173" t="s">
        <v>124</v>
      </c>
      <c r="F162" s="2"/>
      <c r="G162" s="2"/>
      <c r="H162" s="2"/>
      <c r="I162" s="2"/>
      <c r="J162" s="10">
        <v>0</v>
      </c>
      <c r="K162" s="10">
        <v>0</v>
      </c>
      <c r="L162" s="10">
        <v>0</v>
      </c>
      <c r="M162" s="10">
        <v>0</v>
      </c>
      <c r="N162" s="10">
        <v>5.9636211980193643E-2</v>
      </c>
      <c r="O162" s="10">
        <v>3.3189912810244811E-2</v>
      </c>
      <c r="P162" s="10">
        <v>0</v>
      </c>
      <c r="Q162" s="10">
        <v>0</v>
      </c>
      <c r="R162" s="10">
        <v>0</v>
      </c>
      <c r="S162" s="10">
        <v>-9.4658429999999988E-2</v>
      </c>
      <c r="T162" s="10">
        <v>3.9589999999999998E-3</v>
      </c>
      <c r="U162" s="10">
        <v>3.16E-3</v>
      </c>
      <c r="V162" s="10">
        <v>-1.5889999999999999E-3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2"/>
      <c r="AO162" s="2"/>
      <c r="AP162" s="54">
        <v>0</v>
      </c>
      <c r="AQ162" s="55">
        <v>0</v>
      </c>
      <c r="AR162" s="2"/>
      <c r="AS162" s="2"/>
      <c r="AT162" s="55">
        <v>0</v>
      </c>
      <c r="AU162" s="55">
        <v>0</v>
      </c>
      <c r="AV162" s="55">
        <v>0</v>
      </c>
      <c r="AW162" s="2"/>
      <c r="AX162" s="2"/>
      <c r="AY162" s="56">
        <v>0</v>
      </c>
      <c r="AZ162" s="57">
        <v>0</v>
      </c>
      <c r="BA162" s="2"/>
      <c r="BB162" s="2"/>
      <c r="BC162" s="27">
        <v>0</v>
      </c>
      <c r="BD162" s="27">
        <v>0</v>
      </c>
      <c r="BE162" s="27">
        <v>0</v>
      </c>
      <c r="BF162" s="2"/>
      <c r="BG162" s="2"/>
      <c r="BH162" s="58">
        <v>0</v>
      </c>
      <c r="BI162" s="59">
        <v>0</v>
      </c>
      <c r="BJ162" s="2"/>
      <c r="BK162" s="2"/>
    </row>
    <row r="163" spans="1:63" ht="4.05" customHeight="1" x14ac:dyDescent="0.3">
      <c r="A163" s="1"/>
      <c r="B163" s="2"/>
      <c r="C163" s="2"/>
      <c r="D163" s="2"/>
      <c r="E163" s="60"/>
      <c r="F163" s="2"/>
      <c r="G163" s="2"/>
      <c r="H163" s="2"/>
      <c r="I163" s="2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2"/>
      <c r="AO163" s="2"/>
      <c r="AP163" s="54"/>
      <c r="AQ163" s="55"/>
      <c r="AR163" s="2"/>
      <c r="AS163" s="2"/>
      <c r="AT163" s="55"/>
      <c r="AU163" s="55"/>
      <c r="AV163" s="55"/>
      <c r="AW163" s="2"/>
      <c r="AX163" s="2"/>
      <c r="AY163" s="56"/>
      <c r="AZ163" s="57"/>
      <c r="BA163" s="2"/>
      <c r="BB163" s="2"/>
      <c r="BC163" s="27"/>
      <c r="BD163" s="27"/>
      <c r="BE163" s="27"/>
      <c r="BF163" s="2"/>
      <c r="BG163" s="2"/>
      <c r="BH163" s="58"/>
      <c r="BI163" s="59"/>
      <c r="BJ163" s="2"/>
      <c r="BK163" s="2"/>
    </row>
    <row r="164" spans="1:63" x14ac:dyDescent="0.3">
      <c r="A164" s="1"/>
      <c r="B164" s="2"/>
      <c r="C164" s="201" t="s">
        <v>22</v>
      </c>
      <c r="D164" s="202" t="s">
        <v>125</v>
      </c>
      <c r="E164" s="202"/>
      <c r="F164" s="202"/>
      <c r="G164" s="202"/>
      <c r="H164" s="202"/>
      <c r="I164" s="202"/>
      <c r="J164" s="203">
        <v>-0.41213183063172942</v>
      </c>
      <c r="K164" s="203">
        <v>-0.45498329176653596</v>
      </c>
      <c r="L164" s="203">
        <v>-0.49888012646812974</v>
      </c>
      <c r="M164" s="203">
        <v>-0.49681170653017936</v>
      </c>
      <c r="N164" s="203">
        <v>-0.45676180198392213</v>
      </c>
      <c r="O164" s="203">
        <v>-0.49272190168196817</v>
      </c>
      <c r="P164" s="203">
        <v>-0.55646220522641665</v>
      </c>
      <c r="Q164" s="203">
        <v>-0.56561332646477747</v>
      </c>
      <c r="R164" s="203">
        <v>-0.55476991037608747</v>
      </c>
      <c r="S164" s="203">
        <v>-0.92928443999999977</v>
      </c>
      <c r="T164" s="203">
        <v>-1.0840154499999999</v>
      </c>
      <c r="U164" s="203">
        <v>-0.6841778900000004</v>
      </c>
      <c r="V164" s="203">
        <v>-0.21275533831077492</v>
      </c>
      <c r="W164" s="203">
        <v>-3.9870209999999996E-2</v>
      </c>
      <c r="X164" s="203">
        <v>-0.34600574218628127</v>
      </c>
      <c r="Y164" s="203">
        <v>-2.2850142352338749E-2</v>
      </c>
      <c r="Z164" s="203">
        <v>-6.990948000000001E-2</v>
      </c>
      <c r="AA164" s="203">
        <v>4.1433589999999999E-2</v>
      </c>
      <c r="AB164" s="203">
        <v>-5.8339400000000001E-3</v>
      </c>
      <c r="AC164" s="203">
        <v>-2.7787892261989999E-3</v>
      </c>
      <c r="AD164" s="203">
        <v>-1.9968690233946001E-3</v>
      </c>
      <c r="AE164" s="203">
        <v>-3.9802014434567904E-3</v>
      </c>
      <c r="AF164" s="203">
        <v>-4.8133516093574009E-3</v>
      </c>
      <c r="AG164" s="203">
        <v>-1.9805280513573902E-3</v>
      </c>
      <c r="AH164" s="203">
        <v>-7.1729039855009998E-3</v>
      </c>
      <c r="AI164" s="203">
        <v>-7.4596939919735501E-3</v>
      </c>
      <c r="AJ164" s="203">
        <v>-2.0351703274041999E-3</v>
      </c>
      <c r="AK164" s="203">
        <v>-3.2958445044521498E-3</v>
      </c>
      <c r="AL164" s="203">
        <v>-2.6560524669074007E-3</v>
      </c>
      <c r="AM164" s="203">
        <v>-1.04313549338803E-2</v>
      </c>
      <c r="AN164" s="2"/>
      <c r="AO164" s="2"/>
      <c r="AP164" s="204">
        <v>-7.7753024669728991E-3</v>
      </c>
      <c r="AQ164" s="205">
        <v>-2.9273903900046614</v>
      </c>
      <c r="AR164" s="2"/>
      <c r="AS164" s="2"/>
      <c r="AT164" s="206">
        <v>-78524.235953178504</v>
      </c>
      <c r="AU164" s="207">
        <v>-2.5939786514242997</v>
      </c>
      <c r="AV164" s="205">
        <v>0</v>
      </c>
      <c r="AW164" s="2"/>
      <c r="AX164" s="2"/>
      <c r="AY164" s="208">
        <v>2.5939786514242997</v>
      </c>
      <c r="AZ164" s="209">
        <v>1</v>
      </c>
      <c r="BA164" s="2"/>
      <c r="BB164" s="2"/>
      <c r="BC164" s="210">
        <v>0</v>
      </c>
      <c r="BD164" s="211">
        <v>0</v>
      </c>
      <c r="BE164" s="212">
        <v>0</v>
      </c>
      <c r="BF164" s="2"/>
      <c r="BG164" s="2"/>
      <c r="BH164" s="213">
        <v>0</v>
      </c>
      <c r="BI164" s="214">
        <v>0</v>
      </c>
      <c r="BJ164" s="2"/>
      <c r="BK164" s="2"/>
    </row>
    <row r="165" spans="1:63" ht="4.0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2"/>
      <c r="AO165" s="2"/>
      <c r="AP165" s="54"/>
      <c r="AQ165" s="55"/>
      <c r="AR165" s="2"/>
      <c r="AS165" s="2"/>
      <c r="AT165" s="55"/>
      <c r="AU165" s="55"/>
      <c r="AV165" s="55"/>
      <c r="AW165" s="2"/>
      <c r="AX165" s="2"/>
      <c r="AY165" s="56"/>
      <c r="AZ165" s="57"/>
      <c r="BA165" s="2"/>
      <c r="BB165" s="2"/>
      <c r="BC165" s="27"/>
      <c r="BD165" s="27"/>
      <c r="BE165" s="27"/>
      <c r="BF165" s="2"/>
      <c r="BG165" s="2"/>
      <c r="BH165" s="58"/>
      <c r="BI165" s="59"/>
      <c r="BJ165" s="2"/>
      <c r="BK165" s="2"/>
    </row>
    <row r="166" spans="1:63" x14ac:dyDescent="0.3">
      <c r="A166" s="1"/>
      <c r="B166" s="2"/>
      <c r="C166" s="2" t="s">
        <v>38</v>
      </c>
      <c r="D166" s="2" t="s">
        <v>126</v>
      </c>
      <c r="E166" s="2"/>
      <c r="F166" s="2"/>
      <c r="G166" s="2"/>
      <c r="H166" s="2"/>
      <c r="I166" s="2"/>
      <c r="J166" s="40">
        <v>-2.0063252035968784E-2</v>
      </c>
      <c r="K166" s="40">
        <v>-8.4041770852635068E-3</v>
      </c>
      <c r="L166" s="40">
        <v>-1.2571826219651161E-2</v>
      </c>
      <c r="M166" s="40">
        <v>-1.7116348326099817E-2</v>
      </c>
      <c r="N166" s="40">
        <v>-1.7910881478533546E-2</v>
      </c>
      <c r="O166" s="40">
        <v>-1.2065503893927423E-2</v>
      </c>
      <c r="P166" s="40">
        <v>0</v>
      </c>
      <c r="Q166" s="40">
        <v>0</v>
      </c>
      <c r="R166" s="40">
        <v>-1.1477156266631471E-2</v>
      </c>
      <c r="S166" s="40">
        <v>0</v>
      </c>
      <c r="T166" s="40">
        <v>0</v>
      </c>
      <c r="U166" s="40">
        <v>0</v>
      </c>
      <c r="V166" s="40">
        <v>0</v>
      </c>
      <c r="W166" s="40">
        <v>0</v>
      </c>
      <c r="X166" s="40">
        <v>0.38315551012143179</v>
      </c>
      <c r="Y166" s="40">
        <v>0</v>
      </c>
      <c r="Z166" s="40">
        <v>0</v>
      </c>
      <c r="AA166" s="40">
        <v>0</v>
      </c>
      <c r="AB166" s="40">
        <v>0</v>
      </c>
      <c r="AC166" s="40">
        <v>0</v>
      </c>
      <c r="AD166" s="40">
        <v>0</v>
      </c>
      <c r="AE166" s="40">
        <v>0</v>
      </c>
      <c r="AF166" s="40">
        <v>0</v>
      </c>
      <c r="AG166" s="40">
        <v>0</v>
      </c>
      <c r="AH166" s="40">
        <v>0</v>
      </c>
      <c r="AI166" s="40">
        <v>0</v>
      </c>
      <c r="AJ166" s="40">
        <v>0</v>
      </c>
      <c r="AK166" s="40">
        <v>0</v>
      </c>
      <c r="AL166" s="40">
        <v>0</v>
      </c>
      <c r="AM166" s="40">
        <v>0</v>
      </c>
      <c r="AN166" s="2"/>
      <c r="AO166" s="2"/>
      <c r="AP166" s="54">
        <v>0</v>
      </c>
      <c r="AQ166" s="55">
        <v>0</v>
      </c>
      <c r="AR166" s="2"/>
      <c r="AS166" s="2"/>
      <c r="AT166" s="55">
        <v>0</v>
      </c>
      <c r="AU166" s="55">
        <v>0</v>
      </c>
      <c r="AV166" s="55">
        <v>0</v>
      </c>
      <c r="AW166" s="2"/>
      <c r="AX166" s="2"/>
      <c r="AY166" s="56">
        <v>0</v>
      </c>
      <c r="AZ166" s="57">
        <v>0</v>
      </c>
      <c r="BA166" s="2"/>
      <c r="BB166" s="2"/>
      <c r="BC166" s="27">
        <v>0</v>
      </c>
      <c r="BD166" s="27">
        <v>0</v>
      </c>
      <c r="BE166" s="27">
        <v>0</v>
      </c>
      <c r="BF166" s="2"/>
      <c r="BG166" s="2"/>
      <c r="BH166" s="58">
        <v>0</v>
      </c>
      <c r="BI166" s="59">
        <v>0</v>
      </c>
      <c r="BJ166" s="2"/>
      <c r="BK166" s="2"/>
    </row>
    <row r="167" spans="1:63" x14ac:dyDescent="0.3">
      <c r="A167" s="1"/>
      <c r="B167" s="2"/>
      <c r="C167" s="2"/>
      <c r="D167" s="2"/>
      <c r="E167" s="173" t="s">
        <v>127</v>
      </c>
      <c r="F167" s="2"/>
      <c r="G167" s="2"/>
      <c r="H167" s="2"/>
      <c r="I167" s="2"/>
      <c r="J167" s="10">
        <v>-1.4903032745164576E-3</v>
      </c>
      <c r="K167" s="10">
        <v>0</v>
      </c>
      <c r="L167" s="10">
        <v>0</v>
      </c>
      <c r="M167" s="10">
        <v>0</v>
      </c>
      <c r="N167" s="10">
        <v>0</v>
      </c>
      <c r="O167" s="10">
        <v>-9.0764598995736381E-3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2"/>
      <c r="AO167" s="2"/>
      <c r="AP167" s="54">
        <v>0</v>
      </c>
      <c r="AQ167" s="55">
        <v>0</v>
      </c>
      <c r="AR167" s="2"/>
      <c r="AS167" s="2"/>
      <c r="AT167" s="55">
        <v>0</v>
      </c>
      <c r="AU167" s="55">
        <v>0</v>
      </c>
      <c r="AV167" s="55">
        <v>0</v>
      </c>
      <c r="AW167" s="2"/>
      <c r="AX167" s="2"/>
      <c r="AY167" s="56">
        <v>0</v>
      </c>
      <c r="AZ167" s="57">
        <v>0</v>
      </c>
      <c r="BA167" s="2"/>
      <c r="BB167" s="2"/>
      <c r="BC167" s="27">
        <v>0</v>
      </c>
      <c r="BD167" s="27">
        <v>0</v>
      </c>
      <c r="BE167" s="27">
        <v>0</v>
      </c>
      <c r="BF167" s="2"/>
      <c r="BG167" s="2"/>
      <c r="BH167" s="58">
        <v>0</v>
      </c>
      <c r="BI167" s="59">
        <v>0</v>
      </c>
      <c r="BJ167" s="2"/>
      <c r="BK167" s="2"/>
    </row>
    <row r="168" spans="1:63" x14ac:dyDescent="0.3">
      <c r="A168" s="1"/>
      <c r="B168" s="2"/>
      <c r="C168" s="2"/>
      <c r="D168" s="2"/>
      <c r="E168" s="173" t="s">
        <v>128</v>
      </c>
      <c r="F168" s="2"/>
      <c r="G168" s="2"/>
      <c r="H168" s="2"/>
      <c r="I168" s="2"/>
      <c r="J168" s="10">
        <v>-8.0420828384798106E-3</v>
      </c>
      <c r="K168" s="10">
        <v>-8.4041770852635068E-3</v>
      </c>
      <c r="L168" s="10">
        <v>-1.2571826219651161E-2</v>
      </c>
      <c r="M168" s="10">
        <v>-1.7116348326099817E-2</v>
      </c>
      <c r="N168" s="10">
        <v>-1.7910881478533546E-2</v>
      </c>
      <c r="O168" s="10">
        <v>-2.9890439943537849E-3</v>
      </c>
      <c r="P168" s="10">
        <v>0</v>
      </c>
      <c r="Q168" s="10">
        <v>0</v>
      </c>
      <c r="R168" s="10">
        <v>-1.6223542241723642E-3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0.38315551012143179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0</v>
      </c>
      <c r="AN168" s="2"/>
      <c r="AO168" s="2"/>
      <c r="AP168" s="54">
        <v>0</v>
      </c>
      <c r="AQ168" s="55">
        <v>0</v>
      </c>
      <c r="AR168" s="2"/>
      <c r="AS168" s="2"/>
      <c r="AT168" s="55">
        <v>0</v>
      </c>
      <c r="AU168" s="55">
        <v>0</v>
      </c>
      <c r="AV168" s="55">
        <v>0</v>
      </c>
      <c r="AW168" s="2"/>
      <c r="AX168" s="2"/>
      <c r="AY168" s="56">
        <v>0</v>
      </c>
      <c r="AZ168" s="57">
        <v>0</v>
      </c>
      <c r="BA168" s="2"/>
      <c r="BB168" s="2"/>
      <c r="BC168" s="27">
        <v>0</v>
      </c>
      <c r="BD168" s="27">
        <v>0</v>
      </c>
      <c r="BE168" s="27">
        <v>0</v>
      </c>
      <c r="BF168" s="2"/>
      <c r="BG168" s="2"/>
      <c r="BH168" s="58">
        <v>0</v>
      </c>
      <c r="BI168" s="59">
        <v>0</v>
      </c>
      <c r="BJ168" s="2"/>
      <c r="BK168" s="2"/>
    </row>
    <row r="169" spans="1:63" x14ac:dyDescent="0.3">
      <c r="A169" s="1"/>
      <c r="B169" s="2"/>
      <c r="C169" s="2"/>
      <c r="D169" s="2"/>
      <c r="E169" s="173" t="s">
        <v>129</v>
      </c>
      <c r="F169" s="2"/>
      <c r="G169" s="2"/>
      <c r="H169" s="2"/>
      <c r="I169" s="2"/>
      <c r="J169" s="10">
        <v>-1.0530865922972515E-2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-9.8548020424591067E-3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2"/>
      <c r="AO169" s="2"/>
      <c r="AP169" s="54">
        <v>0</v>
      </c>
      <c r="AQ169" s="55">
        <v>0</v>
      </c>
      <c r="AR169" s="2"/>
      <c r="AS169" s="2"/>
      <c r="AT169" s="55">
        <v>0</v>
      </c>
      <c r="AU169" s="55">
        <v>0</v>
      </c>
      <c r="AV169" s="55">
        <v>0</v>
      </c>
      <c r="AW169" s="2"/>
      <c r="AX169" s="2"/>
      <c r="AY169" s="56">
        <v>0</v>
      </c>
      <c r="AZ169" s="57">
        <v>0</v>
      </c>
      <c r="BA169" s="2"/>
      <c r="BB169" s="2"/>
      <c r="BC169" s="27">
        <v>0</v>
      </c>
      <c r="BD169" s="27">
        <v>0</v>
      </c>
      <c r="BE169" s="27">
        <v>0</v>
      </c>
      <c r="BF169" s="2"/>
      <c r="BG169" s="2"/>
      <c r="BH169" s="58">
        <v>0</v>
      </c>
      <c r="BI169" s="59">
        <v>0</v>
      </c>
      <c r="BJ169" s="2"/>
      <c r="BK169" s="2"/>
    </row>
    <row r="170" spans="1:63" x14ac:dyDescent="0.3">
      <c r="A170" s="1"/>
      <c r="B170" s="2"/>
      <c r="C170" s="2"/>
      <c r="D170" s="2"/>
      <c r="E170" s="173" t="s">
        <v>130</v>
      </c>
      <c r="F170" s="2"/>
      <c r="G170" s="2"/>
      <c r="H170" s="2"/>
      <c r="I170" s="2"/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2"/>
      <c r="AO170" s="2"/>
      <c r="AP170" s="54">
        <v>0</v>
      </c>
      <c r="AQ170" s="55">
        <v>0</v>
      </c>
      <c r="AR170" s="2"/>
      <c r="AS170" s="2"/>
      <c r="AT170" s="55">
        <v>0</v>
      </c>
      <c r="AU170" s="55">
        <v>0</v>
      </c>
      <c r="AV170" s="55">
        <v>0</v>
      </c>
      <c r="AW170" s="2"/>
      <c r="AX170" s="2"/>
      <c r="AY170" s="56">
        <v>0</v>
      </c>
      <c r="AZ170" s="57">
        <v>0</v>
      </c>
      <c r="BA170" s="2"/>
      <c r="BB170" s="2"/>
      <c r="BC170" s="27">
        <v>0</v>
      </c>
      <c r="BD170" s="27">
        <v>0</v>
      </c>
      <c r="BE170" s="27">
        <v>0</v>
      </c>
      <c r="BF170" s="2"/>
      <c r="BG170" s="2"/>
      <c r="BH170" s="58">
        <v>0</v>
      </c>
      <c r="BI170" s="59">
        <v>0</v>
      </c>
      <c r="BJ170" s="2"/>
      <c r="BK170" s="2"/>
    </row>
    <row r="171" spans="1:63" x14ac:dyDescent="0.3">
      <c r="A171" s="1"/>
      <c r="B171" s="2"/>
      <c r="C171" s="2"/>
      <c r="D171" s="2"/>
      <c r="E171" s="173" t="s">
        <v>131</v>
      </c>
      <c r="F171" s="2"/>
      <c r="G171" s="2"/>
      <c r="H171" s="2"/>
      <c r="I171" s="2"/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2"/>
      <c r="AO171" s="2"/>
      <c r="AP171" s="54">
        <v>0</v>
      </c>
      <c r="AQ171" s="55">
        <v>0</v>
      </c>
      <c r="AR171" s="2"/>
      <c r="AS171" s="2"/>
      <c r="AT171" s="55">
        <v>0</v>
      </c>
      <c r="AU171" s="55">
        <v>0</v>
      </c>
      <c r="AV171" s="55">
        <v>0</v>
      </c>
      <c r="AW171" s="2"/>
      <c r="AX171" s="2"/>
      <c r="AY171" s="56">
        <v>0</v>
      </c>
      <c r="AZ171" s="57">
        <v>0</v>
      </c>
      <c r="BA171" s="2"/>
      <c r="BB171" s="2"/>
      <c r="BC171" s="27">
        <v>0</v>
      </c>
      <c r="BD171" s="27">
        <v>0</v>
      </c>
      <c r="BE171" s="27">
        <v>0</v>
      </c>
      <c r="BF171" s="2"/>
      <c r="BG171" s="2"/>
      <c r="BH171" s="58">
        <v>0</v>
      </c>
      <c r="BI171" s="59">
        <v>0</v>
      </c>
      <c r="BJ171" s="2"/>
      <c r="BK171" s="2"/>
    </row>
    <row r="172" spans="1:63" x14ac:dyDescent="0.3">
      <c r="A172" s="1"/>
      <c r="B172" s="2"/>
      <c r="C172" s="2"/>
      <c r="D172" s="2"/>
      <c r="E172" s="173" t="s">
        <v>132</v>
      </c>
      <c r="F172" s="2"/>
      <c r="G172" s="2"/>
      <c r="H172" s="2"/>
      <c r="I172" s="2"/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2"/>
      <c r="AO172" s="2"/>
      <c r="AP172" s="54">
        <v>0</v>
      </c>
      <c r="AQ172" s="55">
        <v>0</v>
      </c>
      <c r="AR172" s="2"/>
      <c r="AS172" s="2"/>
      <c r="AT172" s="55">
        <v>0</v>
      </c>
      <c r="AU172" s="55">
        <v>0</v>
      </c>
      <c r="AV172" s="55">
        <v>0</v>
      </c>
      <c r="AW172" s="2"/>
      <c r="AX172" s="2"/>
      <c r="AY172" s="56">
        <v>0</v>
      </c>
      <c r="AZ172" s="57">
        <v>0</v>
      </c>
      <c r="BA172" s="2"/>
      <c r="BB172" s="2"/>
      <c r="BC172" s="27">
        <v>0</v>
      </c>
      <c r="BD172" s="27">
        <v>0</v>
      </c>
      <c r="BE172" s="27">
        <v>0</v>
      </c>
      <c r="BF172" s="2"/>
      <c r="BG172" s="2"/>
      <c r="BH172" s="58">
        <v>0</v>
      </c>
      <c r="BI172" s="59">
        <v>0</v>
      </c>
      <c r="BJ172" s="2"/>
      <c r="BK172" s="2"/>
    </row>
    <row r="173" spans="1:63" x14ac:dyDescent="0.3">
      <c r="A173" s="1"/>
      <c r="B173" s="2"/>
      <c r="C173" s="2"/>
      <c r="D173" s="2"/>
      <c r="E173" s="173" t="s">
        <v>133</v>
      </c>
      <c r="F173" s="2"/>
      <c r="G173" s="2"/>
      <c r="H173" s="2"/>
      <c r="I173" s="2"/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2"/>
      <c r="AO173" s="2"/>
      <c r="AP173" s="54">
        <v>0</v>
      </c>
      <c r="AQ173" s="55">
        <v>0</v>
      </c>
      <c r="AR173" s="2"/>
      <c r="AS173" s="2"/>
      <c r="AT173" s="55">
        <v>0</v>
      </c>
      <c r="AU173" s="55">
        <v>0</v>
      </c>
      <c r="AV173" s="55">
        <v>0</v>
      </c>
      <c r="AW173" s="2"/>
      <c r="AX173" s="2"/>
      <c r="AY173" s="56">
        <v>0</v>
      </c>
      <c r="AZ173" s="57">
        <v>0</v>
      </c>
      <c r="BA173" s="2"/>
      <c r="BB173" s="2"/>
      <c r="BC173" s="27">
        <v>0</v>
      </c>
      <c r="BD173" s="27">
        <v>0</v>
      </c>
      <c r="BE173" s="27">
        <v>0</v>
      </c>
      <c r="BF173" s="2"/>
      <c r="BG173" s="2"/>
      <c r="BH173" s="58">
        <v>0</v>
      </c>
      <c r="BI173" s="59">
        <v>0</v>
      </c>
      <c r="BJ173" s="2"/>
      <c r="BK173" s="2"/>
    </row>
    <row r="174" spans="1:63" ht="10.25" customHeight="1" x14ac:dyDescent="0.3">
      <c r="A174" s="1"/>
      <c r="B174" s="2"/>
      <c r="C174" s="201" t="s">
        <v>22</v>
      </c>
      <c r="D174" s="215" t="s">
        <v>134</v>
      </c>
      <c r="E174" s="215"/>
      <c r="F174" s="215"/>
      <c r="G174" s="215"/>
      <c r="H174" s="215"/>
      <c r="I174" s="215"/>
      <c r="J174" s="216">
        <v>-0.43219508266769818</v>
      </c>
      <c r="K174" s="216">
        <v>-0.46338746885179949</v>
      </c>
      <c r="L174" s="216">
        <v>-0.51145195268778088</v>
      </c>
      <c r="M174" s="216">
        <v>-0.51392805485627924</v>
      </c>
      <c r="N174" s="216">
        <v>-0.47467268346245567</v>
      </c>
      <c r="O174" s="216">
        <v>-0.50478740557589563</v>
      </c>
      <c r="P174" s="216">
        <v>-0.55646220522641665</v>
      </c>
      <c r="Q174" s="216">
        <v>-0.56561332646477747</v>
      </c>
      <c r="R174" s="216">
        <v>-0.56624706664271895</v>
      </c>
      <c r="S174" s="216">
        <v>-0.92928443999999977</v>
      </c>
      <c r="T174" s="216">
        <v>-1.0840154499999999</v>
      </c>
      <c r="U174" s="216">
        <v>-0.6841778900000004</v>
      </c>
      <c r="V174" s="216">
        <v>-0.21275533831077492</v>
      </c>
      <c r="W174" s="216">
        <v>-3.9870209999999996E-2</v>
      </c>
      <c r="X174" s="216">
        <v>3.7149767935150513E-2</v>
      </c>
      <c r="Y174" s="216">
        <v>-2.2850142352338749E-2</v>
      </c>
      <c r="Z174" s="216">
        <v>-6.990948000000001E-2</v>
      </c>
      <c r="AA174" s="216">
        <v>4.1433589999999999E-2</v>
      </c>
      <c r="AB174" s="216">
        <v>-5.8339400000000001E-3</v>
      </c>
      <c r="AC174" s="216">
        <v>-2.7787892261989999E-3</v>
      </c>
      <c r="AD174" s="216">
        <v>-1.9968690233946001E-3</v>
      </c>
      <c r="AE174" s="216">
        <v>-3.9802014434567904E-3</v>
      </c>
      <c r="AF174" s="216">
        <v>-4.8133516093574009E-3</v>
      </c>
      <c r="AG174" s="216">
        <v>-1.9805280513573902E-3</v>
      </c>
      <c r="AH174" s="216">
        <v>-7.1729039855009998E-3</v>
      </c>
      <c r="AI174" s="216">
        <v>-7.4596939919735501E-3</v>
      </c>
      <c r="AJ174" s="216">
        <v>-2.0351703274041999E-3</v>
      </c>
      <c r="AK174" s="216">
        <v>-3.2958445044521498E-3</v>
      </c>
      <c r="AL174" s="216">
        <v>-2.6560524669074007E-3</v>
      </c>
      <c r="AM174" s="216">
        <v>-1.04313549338803E-2</v>
      </c>
      <c r="AN174" s="2"/>
      <c r="AO174" s="2"/>
      <c r="AP174" s="204">
        <v>-7.7753024669728991E-3</v>
      </c>
      <c r="AQ174" s="205">
        <v>-2.9273903900046614</v>
      </c>
      <c r="AR174" s="2"/>
      <c r="AS174" s="2"/>
      <c r="AT174" s="206">
        <v>-78524.235953178504</v>
      </c>
      <c r="AU174" s="207">
        <v>-2.5939786514242997</v>
      </c>
      <c r="AV174" s="205">
        <v>0</v>
      </c>
      <c r="AW174" s="2"/>
      <c r="AX174" s="2"/>
      <c r="AY174" s="208">
        <v>2.5939786514242997</v>
      </c>
      <c r="AZ174" s="209">
        <v>1</v>
      </c>
      <c r="BA174" s="2"/>
      <c r="BB174" s="2"/>
      <c r="BC174" s="210">
        <v>0</v>
      </c>
      <c r="BD174" s="211">
        <v>0</v>
      </c>
      <c r="BE174" s="212">
        <v>0</v>
      </c>
      <c r="BF174" s="2"/>
      <c r="BG174" s="2"/>
      <c r="BH174" s="213">
        <v>0</v>
      </c>
      <c r="BI174" s="214">
        <v>0</v>
      </c>
      <c r="BJ174" s="2"/>
      <c r="BK174" s="2"/>
    </row>
    <row r="175" spans="1:63" ht="4.0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2"/>
      <c r="AO175" s="2"/>
      <c r="AP175" s="40"/>
      <c r="AQ175" s="55"/>
      <c r="AR175" s="2"/>
      <c r="AS175" s="2"/>
      <c r="AT175" s="55"/>
      <c r="AU175" s="55"/>
      <c r="AV175" s="55"/>
      <c r="AW175" s="2"/>
      <c r="AX175" s="2"/>
      <c r="AY175" s="56"/>
      <c r="AZ175" s="57"/>
      <c r="BA175" s="2"/>
      <c r="BB175" s="2"/>
      <c r="BC175" s="27"/>
      <c r="BD175" s="27"/>
      <c r="BE175" s="27"/>
      <c r="BF175" s="2"/>
      <c r="BG175" s="2"/>
      <c r="BH175" s="58"/>
      <c r="BI175" s="59"/>
      <c r="BJ175" s="2"/>
      <c r="BK175" s="2"/>
    </row>
    <row r="176" spans="1:63" ht="10.25" customHeight="1" x14ac:dyDescent="0.3">
      <c r="A176" s="1"/>
      <c r="B176" s="2"/>
      <c r="C176" s="218" t="s">
        <v>135</v>
      </c>
      <c r="D176" s="2"/>
      <c r="E176" s="2"/>
      <c r="F176" s="2"/>
      <c r="G176" s="2"/>
      <c r="H176" s="2"/>
      <c r="I176" s="2"/>
      <c r="J176" s="221">
        <v>0</v>
      </c>
      <c r="K176" s="221">
        <v>0</v>
      </c>
      <c r="L176" s="221">
        <v>0</v>
      </c>
      <c r="M176" s="221">
        <v>0</v>
      </c>
      <c r="N176" s="221">
        <v>0</v>
      </c>
      <c r="O176" s="221">
        <v>0</v>
      </c>
      <c r="P176" s="221">
        <v>0</v>
      </c>
      <c r="Q176" s="221">
        <v>0</v>
      </c>
      <c r="R176" s="221">
        <v>0</v>
      </c>
      <c r="S176" s="221">
        <v>0</v>
      </c>
      <c r="T176" s="221">
        <v>0</v>
      </c>
      <c r="U176" s="221">
        <v>0</v>
      </c>
      <c r="V176" s="221">
        <v>0</v>
      </c>
      <c r="W176" s="221">
        <v>0</v>
      </c>
      <c r="X176" s="679">
        <v>1.9999999999999999E-6</v>
      </c>
      <c r="Y176" s="679">
        <v>1.9999999999999999E-6</v>
      </c>
      <c r="Z176" s="679">
        <v>9.9999999999999995E-7</v>
      </c>
      <c r="AA176" s="221">
        <v>0</v>
      </c>
      <c r="AB176" s="221">
        <v>0</v>
      </c>
      <c r="AC176" s="221">
        <v>0</v>
      </c>
      <c r="AD176" s="221">
        <v>0</v>
      </c>
      <c r="AE176" s="221">
        <v>0</v>
      </c>
      <c r="AF176" s="221">
        <v>0</v>
      </c>
      <c r="AG176" s="221">
        <v>0</v>
      </c>
      <c r="AH176" s="221">
        <v>0</v>
      </c>
      <c r="AI176" s="221">
        <v>0</v>
      </c>
      <c r="AJ176" s="221">
        <v>0</v>
      </c>
      <c r="AK176" s="221">
        <v>0</v>
      </c>
      <c r="AL176" s="221">
        <v>0</v>
      </c>
      <c r="AM176" s="221">
        <v>0</v>
      </c>
      <c r="AN176" s="2"/>
      <c r="AO176" s="2"/>
      <c r="AP176" s="40"/>
      <c r="AQ176" s="55"/>
      <c r="AR176" s="2"/>
      <c r="AS176" s="2"/>
      <c r="AT176" s="55"/>
      <c r="AU176" s="55"/>
      <c r="AV176" s="55"/>
      <c r="AW176" s="2"/>
      <c r="AX176" s="2"/>
      <c r="AY176" s="56"/>
      <c r="AZ176" s="57"/>
      <c r="BA176" s="2"/>
      <c r="BB176" s="2"/>
      <c r="BC176" s="27"/>
      <c r="BD176" s="27"/>
      <c r="BE176" s="27"/>
      <c r="BF176" s="2"/>
      <c r="BG176" s="2"/>
      <c r="BH176" s="58"/>
      <c r="BI176" s="59"/>
      <c r="BJ176" s="2"/>
      <c r="BK176" s="2"/>
    </row>
    <row r="177" spans="1:63" ht="4.0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2"/>
      <c r="AO177" s="2"/>
      <c r="AP177" s="40"/>
      <c r="AQ177" s="55"/>
      <c r="AR177" s="2"/>
      <c r="AS177" s="2"/>
      <c r="AT177" s="55"/>
      <c r="AU177" s="55"/>
      <c r="AV177" s="55"/>
      <c r="AW177" s="2"/>
      <c r="AX177" s="2"/>
      <c r="AY177" s="56"/>
      <c r="AZ177" s="57"/>
      <c r="BA177" s="2"/>
      <c r="BB177" s="2"/>
      <c r="BC177" s="27"/>
      <c r="BD177" s="27"/>
      <c r="BE177" s="27"/>
      <c r="BF177" s="2"/>
      <c r="BG177" s="2"/>
      <c r="BH177" s="58"/>
      <c r="BI177" s="59"/>
      <c r="BJ177" s="2"/>
      <c r="BK177" s="2"/>
    </row>
    <row r="178" spans="1:63" ht="4.0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2"/>
      <c r="AO178" s="2"/>
      <c r="AP178" s="40"/>
      <c r="AQ178" s="55"/>
      <c r="AR178" s="2"/>
      <c r="AS178" s="2"/>
      <c r="AT178" s="55"/>
      <c r="AU178" s="55"/>
      <c r="AV178" s="55"/>
      <c r="AW178" s="2"/>
      <c r="AX178" s="2"/>
      <c r="AY178" s="56"/>
      <c r="AZ178" s="57"/>
      <c r="BA178" s="2"/>
      <c r="BB178" s="2"/>
      <c r="BC178" s="27"/>
      <c r="BD178" s="27"/>
      <c r="BE178" s="27"/>
      <c r="BF178" s="2"/>
      <c r="BG178" s="2"/>
      <c r="BH178" s="58"/>
      <c r="BI178" s="59"/>
      <c r="BJ178" s="2"/>
      <c r="BK17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9AF3-E21F-4146-B418-5FC18B4C11A0}">
  <sheetPr>
    <tabColor rgb="FFEDF0F3"/>
  </sheetPr>
  <dimension ref="A1:BL178"/>
  <sheetViews>
    <sheetView workbookViewId="0">
      <pane xSplit="8" ySplit="10" topLeftCell="I11" activePane="bottomRight" state="frozen"/>
      <selection pane="topRight" activeCell="I1" sqref="I1"/>
      <selection pane="bottomLeft" activeCell="A11" sqref="A11"/>
      <selection pane="bottomRight"/>
    </sheetView>
  </sheetViews>
  <sheetFormatPr baseColWidth="10" defaultColWidth="0" defaultRowHeight="10.15" zeroHeight="1" x14ac:dyDescent="0.3"/>
  <cols>
    <col min="1" max="2" width="0.9140625" customWidth="1"/>
    <col min="3" max="7" width="2.9140625" customWidth="1"/>
    <col min="8" max="8" width="33.75" customWidth="1"/>
    <col min="9" max="9" width="0.9140625" customWidth="1"/>
    <col min="10" max="30" width="9.58203125" customWidth="1"/>
    <col min="31" max="39" width="9" customWidth="1"/>
    <col min="40" max="41" width="0.9140625" customWidth="1"/>
    <col min="42" max="43" width="9.08203125" customWidth="1"/>
    <col min="44" max="45" width="0.9140625" customWidth="1"/>
    <col min="46" max="48" width="9.58203125" customWidth="1"/>
    <col min="49" max="50" width="0.9140625" customWidth="1"/>
    <col min="51" max="52" width="9.58203125" customWidth="1"/>
    <col min="53" max="54" width="0.9140625" customWidth="1"/>
    <col min="55" max="57" width="9.58203125" customWidth="1"/>
    <col min="58" max="59" width="0.9140625" customWidth="1"/>
    <col min="60" max="61" width="9.58203125" customWidth="1"/>
    <col min="62" max="63" width="0.9140625" customWidth="1"/>
    <col min="64" max="16384" width="9.08203125" hidden="1"/>
  </cols>
  <sheetData>
    <row r="1" spans="1:63" ht="4.05" customHeight="1" x14ac:dyDescent="0.3">
      <c r="A1" s="219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4.0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3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x14ac:dyDescent="0.3">
      <c r="A4" s="1"/>
      <c r="B4" s="2"/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x14ac:dyDescent="0.3">
      <c r="A5" s="1"/>
      <c r="B5" s="2"/>
      <c r="C5" s="3" t="s">
        <v>142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x14ac:dyDescent="0.3">
      <c r="A6" s="1"/>
      <c r="B6" s="2"/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4.05" customHeight="1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x14ac:dyDescent="0.3">
      <c r="A8" s="4"/>
      <c r="B8" s="5"/>
      <c r="C8" s="2" t="s">
        <v>2</v>
      </c>
      <c r="D8" s="5"/>
      <c r="E8" s="5"/>
      <c r="F8" s="5"/>
      <c r="G8" s="5"/>
      <c r="H8" s="5"/>
      <c r="I8" s="5"/>
      <c r="J8" s="11">
        <v>3.8161999999999998</v>
      </c>
      <c r="K8" s="11">
        <v>3.8207</v>
      </c>
      <c r="L8" s="11">
        <v>3.7685</v>
      </c>
      <c r="M8" s="11">
        <v>3.7463000000000002</v>
      </c>
      <c r="N8" s="11">
        <v>3.6732</v>
      </c>
      <c r="O8" s="11">
        <v>3.6322000000000001</v>
      </c>
      <c r="P8" s="11">
        <v>3.5870000000000002</v>
      </c>
      <c r="Q8" s="11">
        <v>3.6812999999999998</v>
      </c>
      <c r="R8" s="11">
        <v>3.7153</v>
      </c>
      <c r="S8" s="11">
        <v>3.8309000000000002</v>
      </c>
      <c r="T8" s="11">
        <v>3.7471999999999999</v>
      </c>
      <c r="U8" s="11">
        <v>3.7158000000000002</v>
      </c>
      <c r="V8" s="11">
        <v>3.7237</v>
      </c>
      <c r="W8" s="11">
        <v>3.8128000000000002</v>
      </c>
      <c r="X8" s="11">
        <v>3.7004999999999999</v>
      </c>
      <c r="Y8" s="11">
        <v>3.7004999999999999</v>
      </c>
      <c r="Z8" s="11">
        <v>3.72</v>
      </c>
      <c r="AA8" s="11">
        <v>3.7686999999999999</v>
      </c>
      <c r="AB8" s="11">
        <v>3.7443</v>
      </c>
      <c r="AC8" s="11">
        <v>3.7229999999999999</v>
      </c>
      <c r="AD8" s="11">
        <v>3.7544</v>
      </c>
      <c r="AE8" s="11">
        <v>3.7505999999999999</v>
      </c>
      <c r="AF8" s="11">
        <v>3.7759999999999998</v>
      </c>
      <c r="AG8" s="11">
        <v>3.7309999999999999</v>
      </c>
      <c r="AH8" s="11">
        <v>3.7465000000000002</v>
      </c>
      <c r="AI8" s="11">
        <v>3.6985999999999999</v>
      </c>
      <c r="AJ8" s="11">
        <v>3.6718000000000002</v>
      </c>
      <c r="AK8" s="11">
        <v>3.6997</v>
      </c>
      <c r="AL8" s="11">
        <v>3.6581999999999999</v>
      </c>
      <c r="AM8" s="11">
        <v>3.6036000000000001</v>
      </c>
      <c r="AN8" s="5"/>
      <c r="AO8" s="5"/>
      <c r="AP8" s="12" t="s">
        <v>10</v>
      </c>
      <c r="AQ8" s="13"/>
      <c r="AR8" s="14"/>
      <c r="AS8" s="14"/>
      <c r="AT8" s="12" t="s">
        <v>11</v>
      </c>
      <c r="AU8" s="12"/>
      <c r="AV8" s="12"/>
      <c r="AW8" s="14"/>
      <c r="AX8" s="14"/>
      <c r="AY8" s="12" t="s">
        <v>10</v>
      </c>
      <c r="AZ8" s="13"/>
      <c r="BA8" s="14"/>
      <c r="BB8" s="14"/>
      <c r="BC8" s="12" t="s">
        <v>12</v>
      </c>
      <c r="BD8" s="13"/>
      <c r="BE8" s="13"/>
      <c r="BF8" s="14"/>
      <c r="BG8" s="14"/>
      <c r="BH8" s="12" t="s">
        <v>10</v>
      </c>
      <c r="BI8" s="13"/>
      <c r="BJ8" s="14"/>
      <c r="BK8" s="14"/>
    </row>
    <row r="9" spans="1:63" ht="4.05" customHeight="1" x14ac:dyDescent="0.3">
      <c r="A9" s="1"/>
      <c r="B9" s="2"/>
      <c r="C9" s="2"/>
      <c r="D9" s="2"/>
      <c r="E9" s="2"/>
      <c r="F9" s="2"/>
      <c r="G9" s="2"/>
      <c r="H9" s="2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2"/>
      <c r="AO9" s="2"/>
      <c r="AP9" s="16"/>
      <c r="AQ9" s="17"/>
      <c r="AR9" s="18"/>
      <c r="AS9" s="18"/>
      <c r="AT9" s="16"/>
      <c r="AU9" s="16"/>
      <c r="AV9" s="16"/>
      <c r="AW9" s="18"/>
      <c r="AX9" s="18"/>
      <c r="AY9" s="16"/>
      <c r="AZ9" s="17"/>
      <c r="BA9" s="18"/>
      <c r="BB9" s="18"/>
      <c r="BC9" s="16"/>
      <c r="BD9" s="17"/>
      <c r="BE9" s="17"/>
      <c r="BF9" s="18"/>
      <c r="BG9" s="18"/>
      <c r="BH9" s="16"/>
      <c r="BI9" s="17"/>
      <c r="BJ9" s="18"/>
      <c r="BK9" s="18"/>
    </row>
    <row r="10" spans="1:63" x14ac:dyDescent="0.3">
      <c r="A10" s="1"/>
      <c r="B10" s="2"/>
      <c r="C10" s="6" t="s">
        <v>3</v>
      </c>
      <c r="D10" s="7"/>
      <c r="E10" s="7"/>
      <c r="F10" s="7"/>
      <c r="G10" s="7"/>
      <c r="H10" s="7"/>
      <c r="I10" s="7"/>
      <c r="J10" s="7">
        <v>44957</v>
      </c>
      <c r="K10" s="7">
        <v>44985</v>
      </c>
      <c r="L10" s="7">
        <v>45016</v>
      </c>
      <c r="M10" s="7">
        <v>45046</v>
      </c>
      <c r="N10" s="7">
        <v>45077</v>
      </c>
      <c r="O10" s="7">
        <v>45107</v>
      </c>
      <c r="P10" s="7">
        <v>45138</v>
      </c>
      <c r="Q10" s="7">
        <v>45169</v>
      </c>
      <c r="R10" s="7">
        <v>45199</v>
      </c>
      <c r="S10" s="7">
        <v>45230</v>
      </c>
      <c r="T10" s="7">
        <v>45260</v>
      </c>
      <c r="U10" s="7">
        <v>45291</v>
      </c>
      <c r="V10" s="7">
        <v>45322</v>
      </c>
      <c r="W10" s="7">
        <v>45351</v>
      </c>
      <c r="X10" s="7">
        <v>45382</v>
      </c>
      <c r="Y10" s="7">
        <v>45412</v>
      </c>
      <c r="Z10" s="7">
        <v>45443</v>
      </c>
      <c r="AA10" s="7">
        <v>45473</v>
      </c>
      <c r="AB10" s="7">
        <v>45504</v>
      </c>
      <c r="AC10" s="7">
        <v>45535</v>
      </c>
      <c r="AD10" s="7">
        <v>45565</v>
      </c>
      <c r="AE10" s="7">
        <v>45596</v>
      </c>
      <c r="AF10" s="7">
        <v>45626</v>
      </c>
      <c r="AG10" s="7">
        <v>45657</v>
      </c>
      <c r="AH10" s="7">
        <v>45688</v>
      </c>
      <c r="AI10" s="7">
        <v>45716</v>
      </c>
      <c r="AJ10" s="7">
        <v>45747</v>
      </c>
      <c r="AK10" s="7">
        <v>45777</v>
      </c>
      <c r="AL10" s="7">
        <v>45808</v>
      </c>
      <c r="AM10" s="7">
        <v>45838</v>
      </c>
      <c r="AN10" s="18"/>
      <c r="AO10" s="18"/>
      <c r="AP10" s="7" t="s">
        <v>13</v>
      </c>
      <c r="AQ10" s="7" t="s">
        <v>14</v>
      </c>
      <c r="AR10" s="18"/>
      <c r="AS10" s="18"/>
      <c r="AT10" s="7">
        <v>45777</v>
      </c>
      <c r="AU10" s="7">
        <v>45808</v>
      </c>
      <c r="AV10" s="7">
        <v>45838</v>
      </c>
      <c r="AW10" s="18"/>
      <c r="AX10" s="18"/>
      <c r="AY10" s="7" t="s">
        <v>13</v>
      </c>
      <c r="AZ10" s="7" t="s">
        <v>14</v>
      </c>
      <c r="BA10" s="18"/>
      <c r="BB10" s="18"/>
      <c r="BC10" s="7">
        <v>45777</v>
      </c>
      <c r="BD10" s="7">
        <v>45808</v>
      </c>
      <c r="BE10" s="7">
        <v>45838</v>
      </c>
      <c r="BF10" s="18"/>
      <c r="BG10" s="18"/>
      <c r="BH10" s="7" t="s">
        <v>13</v>
      </c>
      <c r="BI10" s="7" t="s">
        <v>14</v>
      </c>
      <c r="BJ10" s="2"/>
      <c r="BK10" s="2"/>
    </row>
    <row r="11" spans="1:63" ht="4.05" customHeight="1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x14ac:dyDescent="0.3">
      <c r="A12" s="1"/>
      <c r="B12" s="2"/>
      <c r="C12" s="8" t="s">
        <v>4</v>
      </c>
      <c r="D12" s="8"/>
      <c r="E12" s="8"/>
      <c r="F12" s="8"/>
      <c r="G12" s="8"/>
      <c r="H12" s="8"/>
      <c r="I12" s="8"/>
      <c r="J12" s="19">
        <v>427</v>
      </c>
      <c r="K12" s="19">
        <v>409</v>
      </c>
      <c r="L12" s="19">
        <v>425</v>
      </c>
      <c r="M12" s="19">
        <v>421</v>
      </c>
      <c r="N12" s="19">
        <v>360</v>
      </c>
      <c r="O12" s="19">
        <v>330</v>
      </c>
      <c r="P12" s="19">
        <v>343</v>
      </c>
      <c r="Q12" s="19">
        <v>334</v>
      </c>
      <c r="R12" s="19">
        <v>375</v>
      </c>
      <c r="S12" s="19">
        <v>400</v>
      </c>
      <c r="T12" s="19">
        <v>257</v>
      </c>
      <c r="U12" s="19">
        <v>41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2"/>
      <c r="AO12" s="2"/>
      <c r="AP12" s="20">
        <v>0</v>
      </c>
      <c r="AQ12" s="21">
        <v>0</v>
      </c>
      <c r="AR12" s="2"/>
      <c r="AS12" s="2"/>
      <c r="AT12" s="20">
        <v>0</v>
      </c>
      <c r="AU12" s="20">
        <v>0</v>
      </c>
      <c r="AV12" s="20">
        <v>0</v>
      </c>
      <c r="AW12" s="2"/>
      <c r="AX12" s="2"/>
      <c r="AY12" s="20">
        <v>0</v>
      </c>
      <c r="AZ12" s="22">
        <v>0</v>
      </c>
      <c r="BA12" s="2"/>
      <c r="BB12" s="2"/>
      <c r="BC12" s="20">
        <v>0</v>
      </c>
      <c r="BD12" s="20">
        <v>0</v>
      </c>
      <c r="BE12" s="20">
        <v>0</v>
      </c>
      <c r="BF12" s="2"/>
      <c r="BG12" s="2"/>
      <c r="BH12" s="20">
        <v>0</v>
      </c>
      <c r="BI12" s="23">
        <v>0</v>
      </c>
      <c r="BJ12" s="2"/>
      <c r="BK12" s="2"/>
    </row>
    <row r="13" spans="1:63" x14ac:dyDescent="0.3">
      <c r="A13" s="1"/>
      <c r="B13" s="2"/>
      <c r="C13" s="9" t="s">
        <v>5</v>
      </c>
      <c r="D13" s="9"/>
      <c r="E13" s="9"/>
      <c r="F13" s="9"/>
      <c r="G13" s="9"/>
      <c r="H13" s="9"/>
      <c r="I13" s="9"/>
      <c r="J13" s="24">
        <v>61</v>
      </c>
      <c r="K13" s="24">
        <v>91</v>
      </c>
      <c r="L13" s="24">
        <v>98</v>
      </c>
      <c r="M13" s="24">
        <v>65</v>
      </c>
      <c r="N13" s="24">
        <v>95</v>
      </c>
      <c r="O13" s="24">
        <v>108</v>
      </c>
      <c r="P13" s="24">
        <v>95</v>
      </c>
      <c r="Q13" s="24">
        <v>142</v>
      </c>
      <c r="R13" s="24">
        <v>151</v>
      </c>
      <c r="S13" s="24">
        <v>48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"/>
      <c r="AO13" s="2"/>
      <c r="AP13" s="25">
        <v>0</v>
      </c>
      <c r="AQ13" s="26">
        <v>0</v>
      </c>
      <c r="AR13" s="2"/>
      <c r="AS13" s="2"/>
      <c r="AT13" s="25">
        <v>0</v>
      </c>
      <c r="AU13" s="25">
        <v>0</v>
      </c>
      <c r="AV13" s="25">
        <v>0</v>
      </c>
      <c r="AW13" s="2"/>
      <c r="AX13" s="2"/>
      <c r="AY13" s="25">
        <v>0</v>
      </c>
      <c r="AZ13" s="26">
        <v>0</v>
      </c>
      <c r="BA13" s="2"/>
      <c r="BB13" s="2"/>
      <c r="BC13" s="25">
        <v>0</v>
      </c>
      <c r="BD13" s="25">
        <v>0</v>
      </c>
      <c r="BE13" s="25">
        <v>0</v>
      </c>
      <c r="BF13" s="2"/>
      <c r="BG13" s="2"/>
      <c r="BH13" s="25">
        <v>0</v>
      </c>
      <c r="BI13" s="26">
        <v>0</v>
      </c>
      <c r="BJ13" s="2"/>
      <c r="BK13" s="2"/>
    </row>
    <row r="14" spans="1:63" x14ac:dyDescent="0.3">
      <c r="A14" s="1"/>
      <c r="B14" s="2"/>
      <c r="C14" s="9" t="s">
        <v>6</v>
      </c>
      <c r="D14" s="9"/>
      <c r="E14" s="9"/>
      <c r="F14" s="9"/>
      <c r="G14" s="9"/>
      <c r="H14" s="9"/>
      <c r="I14" s="9"/>
      <c r="J14" s="24">
        <v>79</v>
      </c>
      <c r="K14" s="24">
        <v>74</v>
      </c>
      <c r="L14" s="24">
        <v>102</v>
      </c>
      <c r="M14" s="24">
        <v>126</v>
      </c>
      <c r="N14" s="24">
        <v>125</v>
      </c>
      <c r="O14" s="24">
        <v>92</v>
      </c>
      <c r="P14" s="24">
        <v>104</v>
      </c>
      <c r="Q14" s="24">
        <v>101</v>
      </c>
      <c r="R14" s="24">
        <v>126</v>
      </c>
      <c r="S14" s="24">
        <v>191</v>
      </c>
      <c r="T14" s="24">
        <v>195</v>
      </c>
      <c r="U14" s="24">
        <v>41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"/>
      <c r="AO14" s="2"/>
      <c r="AP14" s="25">
        <v>0</v>
      </c>
      <c r="AQ14" s="26">
        <v>0</v>
      </c>
      <c r="AR14" s="2"/>
      <c r="AS14" s="2"/>
      <c r="AT14" s="25">
        <v>0</v>
      </c>
      <c r="AU14" s="25">
        <v>0</v>
      </c>
      <c r="AV14" s="25">
        <v>0</v>
      </c>
      <c r="AW14" s="2"/>
      <c r="AX14" s="2"/>
      <c r="AY14" s="25">
        <v>0</v>
      </c>
      <c r="AZ14" s="26">
        <v>0</v>
      </c>
      <c r="BA14" s="2"/>
      <c r="BB14" s="2"/>
      <c r="BC14" s="25">
        <v>0</v>
      </c>
      <c r="BD14" s="25">
        <v>0</v>
      </c>
      <c r="BE14" s="25">
        <v>0</v>
      </c>
      <c r="BF14" s="2"/>
      <c r="BG14" s="2"/>
      <c r="BH14" s="25">
        <v>0</v>
      </c>
      <c r="BI14" s="26">
        <v>0</v>
      </c>
      <c r="BJ14" s="2"/>
      <c r="BK14" s="2"/>
    </row>
    <row r="15" spans="1:63" x14ac:dyDescent="0.3">
      <c r="A15" s="1"/>
      <c r="B15" s="2"/>
      <c r="C15" s="9" t="s">
        <v>7</v>
      </c>
      <c r="D15" s="9"/>
      <c r="E15" s="9"/>
      <c r="F15" s="9"/>
      <c r="G15" s="9"/>
      <c r="H15" s="9"/>
      <c r="I15" s="9"/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21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"/>
      <c r="AO15" s="2"/>
      <c r="AP15" s="25">
        <v>0</v>
      </c>
      <c r="AQ15" s="26">
        <v>0</v>
      </c>
      <c r="AR15" s="2"/>
      <c r="AS15" s="2"/>
      <c r="AT15" s="25">
        <v>0</v>
      </c>
      <c r="AU15" s="25">
        <v>0</v>
      </c>
      <c r="AV15" s="25">
        <v>0</v>
      </c>
      <c r="AW15" s="2"/>
      <c r="AX15" s="2"/>
      <c r="AY15" s="25">
        <v>0</v>
      </c>
      <c r="AZ15" s="26">
        <v>0</v>
      </c>
      <c r="BA15" s="2"/>
      <c r="BB15" s="2"/>
      <c r="BC15" s="25">
        <v>0</v>
      </c>
      <c r="BD15" s="25">
        <v>0</v>
      </c>
      <c r="BE15" s="25">
        <v>0</v>
      </c>
      <c r="BF15" s="2"/>
      <c r="BG15" s="2"/>
      <c r="BH15" s="25">
        <v>0</v>
      </c>
      <c r="BI15" s="26">
        <v>0</v>
      </c>
      <c r="BJ15" s="2"/>
      <c r="BK15" s="2"/>
    </row>
    <row r="16" spans="1:63" x14ac:dyDescent="0.3">
      <c r="A16" s="1"/>
      <c r="B16" s="2"/>
      <c r="C16" s="9" t="s">
        <v>8</v>
      </c>
      <c r="D16" s="9"/>
      <c r="E16" s="9"/>
      <c r="F16" s="9"/>
      <c r="G16" s="9"/>
      <c r="H16" s="9"/>
      <c r="I16" s="9"/>
      <c r="J16" s="24">
        <v>0</v>
      </c>
      <c r="K16" s="24">
        <v>1</v>
      </c>
      <c r="L16" s="24">
        <v>0</v>
      </c>
      <c r="M16" s="24">
        <v>0</v>
      </c>
      <c r="N16" s="24">
        <v>0</v>
      </c>
      <c r="O16" s="24">
        <v>3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"/>
      <c r="AO16" s="2"/>
      <c r="AP16" s="25">
        <v>0</v>
      </c>
      <c r="AQ16" s="26">
        <v>0</v>
      </c>
      <c r="AR16" s="2"/>
      <c r="AS16" s="2"/>
      <c r="AT16" s="25">
        <v>0</v>
      </c>
      <c r="AU16" s="25">
        <v>0</v>
      </c>
      <c r="AV16" s="25">
        <v>0</v>
      </c>
      <c r="AW16" s="2"/>
      <c r="AX16" s="2"/>
      <c r="AY16" s="25">
        <v>0</v>
      </c>
      <c r="AZ16" s="26">
        <v>0</v>
      </c>
      <c r="BA16" s="2"/>
      <c r="BB16" s="2"/>
      <c r="BC16" s="25">
        <v>0</v>
      </c>
      <c r="BD16" s="25">
        <v>0</v>
      </c>
      <c r="BE16" s="25">
        <v>0</v>
      </c>
      <c r="BF16" s="2"/>
      <c r="BG16" s="2"/>
      <c r="BH16" s="25">
        <v>0</v>
      </c>
      <c r="BI16" s="26">
        <v>0</v>
      </c>
      <c r="BJ16" s="2"/>
      <c r="BK16" s="2"/>
    </row>
    <row r="17" spans="1:63" x14ac:dyDescent="0.3">
      <c r="A17" s="1"/>
      <c r="B17" s="2"/>
      <c r="C17" s="8" t="s">
        <v>9</v>
      </c>
      <c r="D17" s="8"/>
      <c r="E17" s="8"/>
      <c r="F17" s="8"/>
      <c r="G17" s="8"/>
      <c r="H17" s="8"/>
      <c r="I17" s="8"/>
      <c r="J17" s="19">
        <v>409</v>
      </c>
      <c r="K17" s="19">
        <v>425</v>
      </c>
      <c r="L17" s="19">
        <v>421</v>
      </c>
      <c r="M17" s="19">
        <v>360</v>
      </c>
      <c r="N17" s="19">
        <v>330</v>
      </c>
      <c r="O17" s="19">
        <v>343</v>
      </c>
      <c r="P17" s="19">
        <v>334</v>
      </c>
      <c r="Q17" s="19">
        <v>375</v>
      </c>
      <c r="R17" s="19">
        <v>400</v>
      </c>
      <c r="S17" s="19">
        <v>257</v>
      </c>
      <c r="T17" s="19">
        <v>41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2"/>
      <c r="AO17" s="2"/>
      <c r="AP17" s="20">
        <v>0</v>
      </c>
      <c r="AQ17" s="23">
        <v>0</v>
      </c>
      <c r="AR17" s="2"/>
      <c r="AS17" s="2"/>
      <c r="AT17" s="20">
        <v>0</v>
      </c>
      <c r="AU17" s="20">
        <v>0</v>
      </c>
      <c r="AV17" s="20">
        <v>0</v>
      </c>
      <c r="AW17" s="2"/>
      <c r="AX17" s="2"/>
      <c r="AY17" s="20">
        <v>0</v>
      </c>
      <c r="AZ17" s="23">
        <v>0</v>
      </c>
      <c r="BA17" s="2"/>
      <c r="BB17" s="2"/>
      <c r="BC17" s="20">
        <v>0</v>
      </c>
      <c r="BD17" s="20">
        <v>0</v>
      </c>
      <c r="BE17" s="20">
        <v>0</v>
      </c>
      <c r="BF17" s="2"/>
      <c r="BG17" s="2"/>
      <c r="BH17" s="20">
        <v>0</v>
      </c>
      <c r="BI17" s="23">
        <v>0</v>
      </c>
      <c r="BJ17" s="2"/>
      <c r="BK17" s="2"/>
    </row>
    <row r="18" spans="1:63" ht="4.05" customHeight="1" x14ac:dyDescent="0.3">
      <c r="A18" s="1"/>
      <c r="B18" s="2"/>
      <c r="C18" s="2"/>
      <c r="D18" s="2"/>
      <c r="E18" s="2"/>
      <c r="F18" s="2"/>
      <c r="G18" s="2"/>
      <c r="H18" s="2"/>
      <c r="I18" s="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"/>
      <c r="AO18" s="2"/>
      <c r="AP18" s="25"/>
      <c r="AQ18" s="26"/>
      <c r="AR18" s="2"/>
      <c r="AS18" s="2"/>
      <c r="AT18" s="25"/>
      <c r="AU18" s="25"/>
      <c r="AV18" s="25"/>
      <c r="AW18" s="2"/>
      <c r="AX18" s="2"/>
      <c r="AY18" s="25"/>
      <c r="AZ18" s="26"/>
      <c r="BA18" s="2"/>
      <c r="BB18" s="2"/>
      <c r="BC18" s="25"/>
      <c r="BD18" s="25"/>
      <c r="BE18" s="25"/>
      <c r="BF18" s="2"/>
      <c r="BG18" s="2"/>
      <c r="BH18" s="25"/>
      <c r="BI18" s="26"/>
      <c r="BJ18" s="2"/>
      <c r="BK18" s="2"/>
    </row>
    <row r="19" spans="1:63" x14ac:dyDescent="0.3">
      <c r="A19" s="1"/>
      <c r="B19" s="2"/>
      <c r="C19" s="28" t="s">
        <v>5</v>
      </c>
      <c r="D19" s="29"/>
      <c r="E19" s="29"/>
      <c r="F19" s="29"/>
      <c r="G19" s="29"/>
      <c r="H19" s="29"/>
      <c r="I19" s="29"/>
      <c r="J19" s="31">
        <v>61</v>
      </c>
      <c r="K19" s="31">
        <v>91</v>
      </c>
      <c r="L19" s="31">
        <v>98</v>
      </c>
      <c r="M19" s="31">
        <v>65</v>
      </c>
      <c r="N19" s="31">
        <v>95</v>
      </c>
      <c r="O19" s="31">
        <v>108</v>
      </c>
      <c r="P19" s="31">
        <v>95</v>
      </c>
      <c r="Q19" s="31">
        <v>142</v>
      </c>
      <c r="R19" s="31">
        <v>151</v>
      </c>
      <c r="S19" s="31">
        <v>48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2"/>
      <c r="AO19" s="2"/>
      <c r="AP19" s="32">
        <v>0</v>
      </c>
      <c r="AQ19" s="33">
        <v>0</v>
      </c>
      <c r="AR19" s="2"/>
      <c r="AS19" s="2"/>
      <c r="AT19" s="34">
        <v>0</v>
      </c>
      <c r="AU19" s="35">
        <v>0</v>
      </c>
      <c r="AV19" s="36">
        <v>0</v>
      </c>
      <c r="AW19" s="2"/>
      <c r="AX19" s="2"/>
      <c r="AY19" s="32">
        <v>0</v>
      </c>
      <c r="AZ19" s="33">
        <v>0</v>
      </c>
      <c r="BA19" s="2"/>
      <c r="BB19" s="2"/>
      <c r="BC19" s="32">
        <v>0</v>
      </c>
      <c r="BD19" s="37">
        <v>0</v>
      </c>
      <c r="BE19" s="38">
        <v>0</v>
      </c>
      <c r="BF19" s="2"/>
      <c r="BG19" s="2"/>
      <c r="BH19" s="32">
        <v>0</v>
      </c>
      <c r="BI19" s="33">
        <v>0</v>
      </c>
      <c r="BJ19" s="2"/>
      <c r="BK19" s="2"/>
    </row>
    <row r="20" spans="1:63" ht="4.05" customHeight="1" x14ac:dyDescent="0.3">
      <c r="A20" s="1"/>
      <c r="B20" s="2"/>
      <c r="C20" s="30"/>
      <c r="D20" s="30"/>
      <c r="E20" s="30"/>
      <c r="F20" s="30"/>
      <c r="G20" s="30"/>
      <c r="H20" s="30"/>
      <c r="I20" s="30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2"/>
      <c r="AO20" s="2"/>
      <c r="AP20" s="40"/>
      <c r="AQ20" s="41"/>
      <c r="AR20" s="2"/>
      <c r="AS20" s="2"/>
      <c r="AT20" s="30"/>
      <c r="AU20" s="30"/>
      <c r="AV20" s="30"/>
      <c r="AW20" s="2"/>
      <c r="AX20" s="2"/>
      <c r="AY20" s="42"/>
      <c r="AZ20" s="41"/>
      <c r="BA20" s="2"/>
      <c r="BB20" s="2"/>
      <c r="BC20" s="42"/>
      <c r="BD20" s="42"/>
      <c r="BE20" s="42"/>
      <c r="BF20" s="2"/>
      <c r="BG20" s="2"/>
      <c r="BH20" s="42"/>
      <c r="BI20" s="41"/>
      <c r="BJ20" s="2"/>
      <c r="BK20" s="2"/>
    </row>
    <row r="21" spans="1:63" x14ac:dyDescent="0.3">
      <c r="A21" s="1"/>
      <c r="B21" s="2"/>
      <c r="C21" s="28" t="s">
        <v>15</v>
      </c>
      <c r="D21" s="29"/>
      <c r="E21" s="29"/>
      <c r="F21" s="29"/>
      <c r="G21" s="29"/>
      <c r="H21" s="29"/>
      <c r="I21" s="29"/>
      <c r="J21" s="31">
        <v>79</v>
      </c>
      <c r="K21" s="31">
        <v>74</v>
      </c>
      <c r="L21" s="31">
        <v>102</v>
      </c>
      <c r="M21" s="31">
        <v>126</v>
      </c>
      <c r="N21" s="31">
        <v>125</v>
      </c>
      <c r="O21" s="31">
        <v>92</v>
      </c>
      <c r="P21" s="31">
        <v>104</v>
      </c>
      <c r="Q21" s="31">
        <v>101</v>
      </c>
      <c r="R21" s="31">
        <v>126</v>
      </c>
      <c r="S21" s="31">
        <v>191</v>
      </c>
      <c r="T21" s="31">
        <v>195</v>
      </c>
      <c r="U21" s="31">
        <v>41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2"/>
      <c r="AO21" s="2"/>
      <c r="AP21" s="32">
        <v>0</v>
      </c>
      <c r="AQ21" s="33">
        <v>0</v>
      </c>
      <c r="AR21" s="2"/>
      <c r="AS21" s="2"/>
      <c r="AT21" s="34">
        <v>0</v>
      </c>
      <c r="AU21" s="35">
        <v>0</v>
      </c>
      <c r="AV21" s="36">
        <v>0</v>
      </c>
      <c r="AW21" s="2"/>
      <c r="AX21" s="2"/>
      <c r="AY21" s="32">
        <v>0</v>
      </c>
      <c r="AZ21" s="33">
        <v>0</v>
      </c>
      <c r="BA21" s="2"/>
      <c r="BB21" s="2"/>
      <c r="BC21" s="32">
        <v>0</v>
      </c>
      <c r="BD21" s="37">
        <v>0</v>
      </c>
      <c r="BE21" s="38">
        <v>0</v>
      </c>
      <c r="BF21" s="2"/>
      <c r="BG21" s="2"/>
      <c r="BH21" s="32">
        <v>0</v>
      </c>
      <c r="BI21" s="33">
        <v>0</v>
      </c>
      <c r="BJ21" s="2"/>
      <c r="BK21" s="2"/>
    </row>
    <row r="22" spans="1:63" ht="4.05" customHeight="1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40"/>
      <c r="AQ22" s="41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42"/>
      <c r="BD22" s="42"/>
      <c r="BE22" s="42"/>
      <c r="BF22" s="2"/>
      <c r="BG22" s="2"/>
      <c r="BH22" s="2"/>
      <c r="BI22" s="2"/>
      <c r="BJ22" s="2"/>
      <c r="BK22" s="2"/>
    </row>
    <row r="23" spans="1:63" x14ac:dyDescent="0.3">
      <c r="A23" s="1"/>
      <c r="B23" s="2"/>
      <c r="C23" s="43" t="s">
        <v>16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2"/>
      <c r="AO23" s="2"/>
      <c r="AP23" s="44"/>
      <c r="AQ23" s="45"/>
      <c r="AR23" s="2"/>
      <c r="AS23" s="2"/>
      <c r="AT23" s="43"/>
      <c r="AU23" s="43"/>
      <c r="AV23" s="43"/>
      <c r="AW23" s="2"/>
      <c r="AX23" s="2"/>
      <c r="AY23" s="43"/>
      <c r="AZ23" s="43"/>
      <c r="BA23" s="2"/>
      <c r="BB23" s="2"/>
      <c r="BC23" s="43"/>
      <c r="BD23" s="43"/>
      <c r="BE23" s="43"/>
      <c r="BF23" s="2"/>
      <c r="BG23" s="2"/>
      <c r="BH23" s="43"/>
      <c r="BI23" s="43"/>
      <c r="BJ23" s="2"/>
      <c r="BK23" s="2"/>
    </row>
    <row r="24" spans="1:63" ht="4.05" customHeight="1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40"/>
      <c r="AQ24" s="41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x14ac:dyDescent="0.3">
      <c r="A25" s="1"/>
      <c r="B25" s="2"/>
      <c r="C25" s="2" t="s">
        <v>17</v>
      </c>
      <c r="D25" s="2" t="s">
        <v>18</v>
      </c>
      <c r="E25" s="2"/>
      <c r="F25" s="2"/>
      <c r="G25" s="2"/>
      <c r="H25" s="2"/>
      <c r="I25" s="2"/>
      <c r="J25" s="10">
        <v>1.4391039999999999</v>
      </c>
      <c r="K25" s="10">
        <v>1.1092310000000001</v>
      </c>
      <c r="L25" s="10">
        <v>1.672369</v>
      </c>
      <c r="M25" s="10">
        <v>1.9273910000000001</v>
      </c>
      <c r="N25" s="10">
        <v>1.9190050000000001</v>
      </c>
      <c r="O25" s="10">
        <v>1.4890920000000001</v>
      </c>
      <c r="P25" s="10">
        <v>1.5293019999999999</v>
      </c>
      <c r="Q25" s="10">
        <v>1.6218570000000001</v>
      </c>
      <c r="R25" s="10">
        <v>1.8817349999999999</v>
      </c>
      <c r="S25" s="10">
        <v>2.5919219999999998</v>
      </c>
      <c r="T25" s="10">
        <v>2.6260569999999999</v>
      </c>
      <c r="U25" s="10">
        <v>0.60128599999999999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2"/>
      <c r="AO25" s="2"/>
      <c r="AP25" s="46">
        <v>0</v>
      </c>
      <c r="AQ25" s="47">
        <v>0</v>
      </c>
      <c r="AR25" s="2"/>
      <c r="AS25" s="2"/>
      <c r="AT25" s="48">
        <v>0</v>
      </c>
      <c r="AU25" s="48">
        <v>0</v>
      </c>
      <c r="AV25" s="48">
        <v>0</v>
      </c>
      <c r="AW25" s="2"/>
      <c r="AX25" s="2"/>
      <c r="AY25" s="49">
        <v>0</v>
      </c>
      <c r="AZ25" s="50">
        <v>0</v>
      </c>
      <c r="BA25" s="2"/>
      <c r="BB25" s="2"/>
      <c r="BC25" s="51">
        <v>0</v>
      </c>
      <c r="BD25" s="51">
        <v>0</v>
      </c>
      <c r="BE25" s="51">
        <v>0</v>
      </c>
      <c r="BF25" s="2"/>
      <c r="BG25" s="2"/>
      <c r="BH25" s="52">
        <v>0</v>
      </c>
      <c r="BI25" s="53">
        <v>0</v>
      </c>
      <c r="BJ25" s="2"/>
      <c r="BK25" s="2"/>
    </row>
    <row r="26" spans="1:63" x14ac:dyDescent="0.3">
      <c r="A26" s="1"/>
      <c r="B26" s="2"/>
      <c r="C26" s="2" t="s">
        <v>17</v>
      </c>
      <c r="D26" s="2" t="s">
        <v>19</v>
      </c>
      <c r="E26" s="2"/>
      <c r="F26" s="2"/>
      <c r="G26" s="2"/>
      <c r="H26" s="2"/>
      <c r="I26" s="2"/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2"/>
      <c r="AO26" s="2"/>
      <c r="AP26" s="54">
        <v>0</v>
      </c>
      <c r="AQ26" s="55">
        <v>0</v>
      </c>
      <c r="AR26" s="2"/>
      <c r="AS26" s="2"/>
      <c r="AT26" s="55">
        <v>0</v>
      </c>
      <c r="AU26" s="55">
        <v>0</v>
      </c>
      <c r="AV26" s="55">
        <v>0</v>
      </c>
      <c r="AW26" s="2"/>
      <c r="AX26" s="2"/>
      <c r="AY26" s="56">
        <v>0</v>
      </c>
      <c r="AZ26" s="57">
        <v>0</v>
      </c>
      <c r="BA26" s="2"/>
      <c r="BB26" s="2"/>
      <c r="BC26" s="27">
        <v>0</v>
      </c>
      <c r="BD26" s="27">
        <v>0</v>
      </c>
      <c r="BE26" s="27">
        <v>0</v>
      </c>
      <c r="BF26" s="2"/>
      <c r="BG26" s="2"/>
      <c r="BH26" s="58">
        <v>0</v>
      </c>
      <c r="BI26" s="59">
        <v>0</v>
      </c>
      <c r="BJ26" s="2"/>
      <c r="BK26" s="2"/>
    </row>
    <row r="27" spans="1:63" x14ac:dyDescent="0.3">
      <c r="A27" s="1"/>
      <c r="B27" s="2"/>
      <c r="C27" s="2" t="s">
        <v>17</v>
      </c>
      <c r="D27" s="2" t="s">
        <v>20</v>
      </c>
      <c r="E27" s="2"/>
      <c r="F27" s="2"/>
      <c r="G27" s="2"/>
      <c r="H27" s="2"/>
      <c r="I27" s="60"/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2"/>
      <c r="AO27" s="2"/>
      <c r="AP27" s="54">
        <v>0</v>
      </c>
      <c r="AQ27" s="55">
        <v>0</v>
      </c>
      <c r="AR27" s="2"/>
      <c r="AS27" s="2"/>
      <c r="AT27" s="55">
        <v>0</v>
      </c>
      <c r="AU27" s="55">
        <v>0</v>
      </c>
      <c r="AV27" s="55">
        <v>0</v>
      </c>
      <c r="AW27" s="2"/>
      <c r="AX27" s="2"/>
      <c r="AY27" s="56">
        <v>0</v>
      </c>
      <c r="AZ27" s="57">
        <v>0</v>
      </c>
      <c r="BA27" s="2"/>
      <c r="BB27" s="2"/>
      <c r="BC27" s="27">
        <v>0</v>
      </c>
      <c r="BD27" s="27">
        <v>0</v>
      </c>
      <c r="BE27" s="27">
        <v>0</v>
      </c>
      <c r="BF27" s="2"/>
      <c r="BG27" s="2"/>
      <c r="BH27" s="58">
        <v>0</v>
      </c>
      <c r="BI27" s="59">
        <v>0</v>
      </c>
      <c r="BJ27" s="2"/>
      <c r="BK27" s="2"/>
    </row>
    <row r="28" spans="1:63" x14ac:dyDescent="0.3">
      <c r="A28" s="1"/>
      <c r="B28" s="2"/>
      <c r="C28" s="2" t="s">
        <v>17</v>
      </c>
      <c r="D28" s="2" t="s">
        <v>21</v>
      </c>
      <c r="E28" s="2"/>
      <c r="F28" s="2"/>
      <c r="G28" s="2"/>
      <c r="H28" s="2"/>
      <c r="I28" s="60"/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2"/>
      <c r="AO28" s="2"/>
      <c r="AP28" s="54">
        <v>0</v>
      </c>
      <c r="AQ28" s="55">
        <v>0</v>
      </c>
      <c r="AR28" s="2"/>
      <c r="AS28" s="2"/>
      <c r="AT28" s="55">
        <v>0</v>
      </c>
      <c r="AU28" s="55">
        <v>0</v>
      </c>
      <c r="AV28" s="55">
        <v>0</v>
      </c>
      <c r="AW28" s="2"/>
      <c r="AX28" s="2"/>
      <c r="AY28" s="56">
        <v>0</v>
      </c>
      <c r="AZ28" s="57">
        <v>0</v>
      </c>
      <c r="BA28" s="2"/>
      <c r="BB28" s="2"/>
      <c r="BC28" s="27">
        <v>0</v>
      </c>
      <c r="BD28" s="27">
        <v>0</v>
      </c>
      <c r="BE28" s="27">
        <v>0</v>
      </c>
      <c r="BF28" s="2"/>
      <c r="BG28" s="2"/>
      <c r="BH28" s="58">
        <v>0</v>
      </c>
      <c r="BI28" s="59">
        <v>0</v>
      </c>
      <c r="BJ28" s="2"/>
      <c r="BK28" s="2"/>
    </row>
    <row r="29" spans="1:63" x14ac:dyDescent="0.3">
      <c r="A29" s="1"/>
      <c r="B29" s="2"/>
      <c r="C29" s="61" t="s">
        <v>22</v>
      </c>
      <c r="D29" s="61" t="s">
        <v>23</v>
      </c>
      <c r="E29" s="61"/>
      <c r="F29" s="61"/>
      <c r="G29" s="61"/>
      <c r="H29" s="61"/>
      <c r="I29" s="61"/>
      <c r="J29" s="64">
        <v>1.4391039999999999</v>
      </c>
      <c r="K29" s="64">
        <v>1.1092310000000001</v>
      </c>
      <c r="L29" s="64">
        <v>1.672369</v>
      </c>
      <c r="M29" s="64">
        <v>1.9273910000000001</v>
      </c>
      <c r="N29" s="64">
        <v>1.9190050000000001</v>
      </c>
      <c r="O29" s="64">
        <v>1.4890920000000001</v>
      </c>
      <c r="P29" s="64">
        <v>1.5293019999999999</v>
      </c>
      <c r="Q29" s="64">
        <v>1.6218570000000001</v>
      </c>
      <c r="R29" s="64">
        <v>1.8817349999999999</v>
      </c>
      <c r="S29" s="64">
        <v>2.5919219999999998</v>
      </c>
      <c r="T29" s="64">
        <v>2.6260569999999999</v>
      </c>
      <c r="U29" s="64">
        <v>0.60128599999999999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2"/>
      <c r="AO29" s="2"/>
      <c r="AP29" s="65">
        <v>0</v>
      </c>
      <c r="AQ29" s="66">
        <v>0</v>
      </c>
      <c r="AR29" s="2"/>
      <c r="AS29" s="2"/>
      <c r="AT29" s="66">
        <v>0</v>
      </c>
      <c r="AU29" s="66">
        <v>0</v>
      </c>
      <c r="AV29" s="66">
        <v>0</v>
      </c>
      <c r="AW29" s="2"/>
      <c r="AX29" s="2"/>
      <c r="AY29" s="67">
        <v>0</v>
      </c>
      <c r="AZ29" s="68">
        <v>0</v>
      </c>
      <c r="BA29" s="2"/>
      <c r="BB29" s="2"/>
      <c r="BC29" s="69">
        <v>0</v>
      </c>
      <c r="BD29" s="69">
        <v>0</v>
      </c>
      <c r="BE29" s="69">
        <v>0</v>
      </c>
      <c r="BF29" s="2"/>
      <c r="BG29" s="2"/>
      <c r="BH29" s="70">
        <v>0</v>
      </c>
      <c r="BI29" s="71">
        <v>0</v>
      </c>
      <c r="BJ29" s="2"/>
      <c r="BK29" s="2"/>
    </row>
    <row r="30" spans="1:63" x14ac:dyDescent="0.3">
      <c r="A30" s="1"/>
      <c r="B30" s="2"/>
      <c r="C30" s="62" t="s">
        <v>17</v>
      </c>
      <c r="D30" s="62" t="s">
        <v>24</v>
      </c>
      <c r="E30" s="62"/>
      <c r="F30" s="62"/>
      <c r="G30" s="62"/>
      <c r="H30" s="63"/>
      <c r="I30" s="63"/>
      <c r="J30" s="72">
        <v>2.8449999999999999E-3</v>
      </c>
      <c r="K30" s="72">
        <v>1.0367000000000001E-2</v>
      </c>
      <c r="L30" s="72">
        <v>9.1170000000000001E-3</v>
      </c>
      <c r="M30" s="72">
        <v>1.9175999999999999E-2</v>
      </c>
      <c r="N30" s="72">
        <v>2.6034000000000002E-2</v>
      </c>
      <c r="O30" s="72">
        <v>3.1528E-2</v>
      </c>
      <c r="P30" s="72">
        <v>3.0336999999999999E-2</v>
      </c>
      <c r="Q30" s="72">
        <v>2.8179000000000003E-2</v>
      </c>
      <c r="R30" s="72">
        <v>3.7866999999999998E-2</v>
      </c>
      <c r="S30" s="72">
        <v>3.2135999999999998E-2</v>
      </c>
      <c r="T30" s="72">
        <v>3.7478999999999998E-2</v>
      </c>
      <c r="U30" s="72">
        <v>2.5460000000000001E-3</v>
      </c>
      <c r="V30" s="72">
        <v>0</v>
      </c>
      <c r="W30" s="72">
        <v>0</v>
      </c>
      <c r="X30" s="72">
        <v>0</v>
      </c>
      <c r="Y30" s="72">
        <v>0</v>
      </c>
      <c r="Z30" s="72">
        <v>0</v>
      </c>
      <c r="AA30" s="72">
        <v>0</v>
      </c>
      <c r="AB30" s="72">
        <v>0</v>
      </c>
      <c r="AC30" s="72">
        <v>0</v>
      </c>
      <c r="AD30" s="72">
        <v>0</v>
      </c>
      <c r="AE30" s="72">
        <v>0</v>
      </c>
      <c r="AF30" s="72">
        <v>0</v>
      </c>
      <c r="AG30" s="72">
        <v>0</v>
      </c>
      <c r="AH30" s="72">
        <v>0</v>
      </c>
      <c r="AI30" s="72">
        <v>0</v>
      </c>
      <c r="AJ30" s="72">
        <v>0</v>
      </c>
      <c r="AK30" s="72">
        <v>0</v>
      </c>
      <c r="AL30" s="72">
        <v>0</v>
      </c>
      <c r="AM30" s="72">
        <v>0</v>
      </c>
      <c r="AN30" s="2"/>
      <c r="AO30" s="2"/>
      <c r="AP30" s="73">
        <v>0</v>
      </c>
      <c r="AQ30" s="74">
        <v>0</v>
      </c>
      <c r="AR30" s="2"/>
      <c r="AS30" s="2"/>
      <c r="AT30" s="74">
        <v>0</v>
      </c>
      <c r="AU30" s="74">
        <v>0</v>
      </c>
      <c r="AV30" s="74">
        <v>0</v>
      </c>
      <c r="AW30" s="2"/>
      <c r="AX30" s="2"/>
      <c r="AY30" s="75">
        <v>0</v>
      </c>
      <c r="AZ30" s="76">
        <v>0</v>
      </c>
      <c r="BA30" s="2"/>
      <c r="BB30" s="2"/>
      <c r="BC30" s="77">
        <v>0</v>
      </c>
      <c r="BD30" s="77">
        <v>0</v>
      </c>
      <c r="BE30" s="77">
        <v>0</v>
      </c>
      <c r="BF30" s="2"/>
      <c r="BG30" s="2"/>
      <c r="BH30" s="78">
        <v>0</v>
      </c>
      <c r="BI30" s="79">
        <v>0</v>
      </c>
      <c r="BJ30" s="2"/>
      <c r="BK30" s="2"/>
    </row>
    <row r="31" spans="1:63" x14ac:dyDescent="0.3">
      <c r="A31" s="1"/>
      <c r="B31" s="2"/>
      <c r="C31" s="1"/>
      <c r="D31" s="1"/>
      <c r="E31" s="1" t="s">
        <v>25</v>
      </c>
      <c r="F31" s="1"/>
      <c r="G31" s="1"/>
      <c r="H31" s="1"/>
      <c r="I31" s="1"/>
      <c r="J31" s="10">
        <v>1.3500000000000001E-3</v>
      </c>
      <c r="K31" s="10">
        <v>8.2780000000000006E-3</v>
      </c>
      <c r="L31" s="10">
        <v>6.4549999999999998E-3</v>
      </c>
      <c r="M31" s="10">
        <v>4.6569999999999997E-3</v>
      </c>
      <c r="N31" s="10">
        <v>8.8690000000000001E-3</v>
      </c>
      <c r="O31" s="10">
        <v>1.7611000000000002E-2</v>
      </c>
      <c r="P31" s="10">
        <v>1.1384999999999999E-2</v>
      </c>
      <c r="Q31" s="10">
        <v>9.7520000000000003E-3</v>
      </c>
      <c r="R31" s="10">
        <v>1.3464E-2</v>
      </c>
      <c r="S31" s="10">
        <v>4.9040000000000004E-3</v>
      </c>
      <c r="T31" s="10">
        <v>1.9036000000000001E-2</v>
      </c>
      <c r="U31" s="10">
        <v>3.19E-4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2"/>
      <c r="AO31" s="2"/>
      <c r="AP31" s="54">
        <v>0</v>
      </c>
      <c r="AQ31" s="55">
        <v>0</v>
      </c>
      <c r="AR31" s="2"/>
      <c r="AS31" s="2"/>
      <c r="AT31" s="55">
        <v>0</v>
      </c>
      <c r="AU31" s="55">
        <v>0</v>
      </c>
      <c r="AV31" s="55">
        <v>0</v>
      </c>
      <c r="AW31" s="2"/>
      <c r="AX31" s="2"/>
      <c r="AY31" s="56">
        <v>0</v>
      </c>
      <c r="AZ31" s="57">
        <v>0</v>
      </c>
      <c r="BA31" s="2"/>
      <c r="BB31" s="2"/>
      <c r="BC31" s="27">
        <v>0</v>
      </c>
      <c r="BD31" s="27">
        <v>0</v>
      </c>
      <c r="BE31" s="27">
        <v>0</v>
      </c>
      <c r="BF31" s="2"/>
      <c r="BG31" s="2"/>
      <c r="BH31" s="58">
        <v>0</v>
      </c>
      <c r="BI31" s="59">
        <v>0</v>
      </c>
      <c r="BJ31" s="2"/>
      <c r="BK31" s="2"/>
    </row>
    <row r="32" spans="1:63" x14ac:dyDescent="0.3">
      <c r="A32" s="1"/>
      <c r="B32" s="2"/>
      <c r="C32" s="1"/>
      <c r="D32" s="1"/>
      <c r="E32" s="1" t="s">
        <v>26</v>
      </c>
      <c r="F32" s="1"/>
      <c r="G32" s="1"/>
      <c r="H32" s="1"/>
      <c r="I32" s="1"/>
      <c r="J32" s="10">
        <v>3.6200000000000002E-4</v>
      </c>
      <c r="K32" s="10">
        <v>6.3699999999999998E-4</v>
      </c>
      <c r="L32" s="10">
        <v>1.0870000000000001E-3</v>
      </c>
      <c r="M32" s="10">
        <v>9.7099999999999997E-4</v>
      </c>
      <c r="N32" s="10">
        <v>1.3470000000000001E-3</v>
      </c>
      <c r="O32" s="10">
        <v>1.578E-3</v>
      </c>
      <c r="P32" s="10">
        <v>2.8930000000000002E-3</v>
      </c>
      <c r="Q32" s="10">
        <v>1.5039999999999999E-3</v>
      </c>
      <c r="R32" s="10">
        <v>2.0709999999999999E-3</v>
      </c>
      <c r="S32" s="10">
        <v>1.317E-3</v>
      </c>
      <c r="T32" s="10">
        <v>1.088E-3</v>
      </c>
      <c r="U32" s="10">
        <v>3.6999999999999998E-5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2"/>
      <c r="AO32" s="2"/>
      <c r="AP32" s="54">
        <v>0</v>
      </c>
      <c r="AQ32" s="55">
        <v>0</v>
      </c>
      <c r="AR32" s="2"/>
      <c r="AS32" s="2"/>
      <c r="AT32" s="55">
        <v>0</v>
      </c>
      <c r="AU32" s="55">
        <v>0</v>
      </c>
      <c r="AV32" s="55">
        <v>0</v>
      </c>
      <c r="AW32" s="2"/>
      <c r="AX32" s="2"/>
      <c r="AY32" s="56">
        <v>0</v>
      </c>
      <c r="AZ32" s="57">
        <v>0</v>
      </c>
      <c r="BA32" s="2"/>
      <c r="BB32" s="2"/>
      <c r="BC32" s="27">
        <v>0</v>
      </c>
      <c r="BD32" s="27">
        <v>0</v>
      </c>
      <c r="BE32" s="27">
        <v>0</v>
      </c>
      <c r="BF32" s="2"/>
      <c r="BG32" s="2"/>
      <c r="BH32" s="58">
        <v>0</v>
      </c>
      <c r="BI32" s="59">
        <v>0</v>
      </c>
      <c r="BJ32" s="2"/>
      <c r="BK32" s="2"/>
    </row>
    <row r="33" spans="1:63" x14ac:dyDescent="0.3">
      <c r="A33" s="1"/>
      <c r="B33" s="2"/>
      <c r="C33" s="1"/>
      <c r="D33" s="1"/>
      <c r="E33" s="1" t="s">
        <v>27</v>
      </c>
      <c r="F33" s="2"/>
      <c r="G33" s="1"/>
      <c r="H33" s="60"/>
      <c r="I33" s="60"/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2"/>
      <c r="AO33" s="2"/>
      <c r="AP33" s="54">
        <v>0</v>
      </c>
      <c r="AQ33" s="55">
        <v>0</v>
      </c>
      <c r="AR33" s="2"/>
      <c r="AS33" s="2"/>
      <c r="AT33" s="55">
        <v>0</v>
      </c>
      <c r="AU33" s="55">
        <v>0</v>
      </c>
      <c r="AV33" s="55">
        <v>0</v>
      </c>
      <c r="AW33" s="2"/>
      <c r="AX33" s="2"/>
      <c r="AY33" s="56">
        <v>0</v>
      </c>
      <c r="AZ33" s="57">
        <v>0</v>
      </c>
      <c r="BA33" s="2"/>
      <c r="BB33" s="2"/>
      <c r="BC33" s="27">
        <v>0</v>
      </c>
      <c r="BD33" s="27">
        <v>0</v>
      </c>
      <c r="BE33" s="27">
        <v>0</v>
      </c>
      <c r="BF33" s="2"/>
      <c r="BG33" s="2"/>
      <c r="BH33" s="58">
        <v>0</v>
      </c>
      <c r="BI33" s="59">
        <v>0</v>
      </c>
      <c r="BJ33" s="2"/>
      <c r="BK33" s="2"/>
    </row>
    <row r="34" spans="1:63" x14ac:dyDescent="0.3">
      <c r="A34" s="1"/>
      <c r="B34" s="2"/>
      <c r="C34" s="1"/>
      <c r="D34" s="1"/>
      <c r="E34" s="1" t="s">
        <v>28</v>
      </c>
      <c r="F34" s="1"/>
      <c r="G34" s="1"/>
      <c r="H34" s="1"/>
      <c r="I34" s="1"/>
      <c r="J34" s="10">
        <v>1.1329999999999999E-3</v>
      </c>
      <c r="K34" s="10">
        <v>1.4519999999999999E-3</v>
      </c>
      <c r="L34" s="10">
        <v>1.575E-3</v>
      </c>
      <c r="M34" s="10">
        <v>1.9610000000000001E-3</v>
      </c>
      <c r="N34" s="10">
        <v>2.8189999999999999E-3</v>
      </c>
      <c r="O34" s="10">
        <v>2.3440000000000002E-3</v>
      </c>
      <c r="P34" s="10">
        <v>3.2169999999999998E-3</v>
      </c>
      <c r="Q34" s="10">
        <v>3.388E-3</v>
      </c>
      <c r="R34" s="10">
        <v>3.31E-3</v>
      </c>
      <c r="S34" s="10">
        <v>3.209E-3</v>
      </c>
      <c r="T34" s="10">
        <v>3.8019999999999998E-3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2"/>
      <c r="AO34" s="2"/>
      <c r="AP34" s="54">
        <v>0</v>
      </c>
      <c r="AQ34" s="55">
        <v>0</v>
      </c>
      <c r="AR34" s="2"/>
      <c r="AS34" s="2"/>
      <c r="AT34" s="55">
        <v>0</v>
      </c>
      <c r="AU34" s="55">
        <v>0</v>
      </c>
      <c r="AV34" s="55">
        <v>0</v>
      </c>
      <c r="AW34" s="2"/>
      <c r="AX34" s="2"/>
      <c r="AY34" s="56">
        <v>0</v>
      </c>
      <c r="AZ34" s="57">
        <v>0</v>
      </c>
      <c r="BA34" s="2"/>
      <c r="BB34" s="2"/>
      <c r="BC34" s="27">
        <v>0</v>
      </c>
      <c r="BD34" s="27">
        <v>0</v>
      </c>
      <c r="BE34" s="27">
        <v>0</v>
      </c>
      <c r="BF34" s="2"/>
      <c r="BG34" s="2"/>
      <c r="BH34" s="58">
        <v>0</v>
      </c>
      <c r="BI34" s="59">
        <v>0</v>
      </c>
      <c r="BJ34" s="2"/>
      <c r="BK34" s="2"/>
    </row>
    <row r="35" spans="1:63" x14ac:dyDescent="0.3">
      <c r="A35" s="1"/>
      <c r="B35" s="2"/>
      <c r="C35" s="1"/>
      <c r="D35" s="1"/>
      <c r="E35" s="81" t="s">
        <v>29</v>
      </c>
      <c r="F35" s="81"/>
      <c r="G35" s="81"/>
      <c r="H35" s="81"/>
      <c r="I35" s="81"/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2"/>
      <c r="AO35" s="2"/>
      <c r="AP35" s="80">
        <v>0</v>
      </c>
      <c r="AQ35" s="82">
        <v>0</v>
      </c>
      <c r="AR35" s="2"/>
      <c r="AS35" s="2"/>
      <c r="AT35" s="82">
        <v>0</v>
      </c>
      <c r="AU35" s="82">
        <v>0</v>
      </c>
      <c r="AV35" s="82">
        <v>0</v>
      </c>
      <c r="AW35" s="2"/>
      <c r="AX35" s="2"/>
      <c r="AY35" s="83">
        <v>0</v>
      </c>
      <c r="AZ35" s="84">
        <v>0</v>
      </c>
      <c r="BA35" s="2"/>
      <c r="BB35" s="2"/>
      <c r="BC35" s="85">
        <v>0</v>
      </c>
      <c r="BD35" s="85">
        <v>0</v>
      </c>
      <c r="BE35" s="85">
        <v>0</v>
      </c>
      <c r="BF35" s="2"/>
      <c r="BG35" s="2"/>
      <c r="BH35" s="86">
        <v>0</v>
      </c>
      <c r="BI35" s="87">
        <v>0</v>
      </c>
      <c r="BJ35" s="2"/>
      <c r="BK35" s="2"/>
    </row>
    <row r="36" spans="1:63" x14ac:dyDescent="0.3">
      <c r="A36" s="1"/>
      <c r="B36" s="2"/>
      <c r="C36" s="1"/>
      <c r="D36" s="1"/>
      <c r="E36" s="81" t="s">
        <v>30</v>
      </c>
      <c r="F36" s="60"/>
      <c r="G36" s="1"/>
      <c r="H36" s="1"/>
      <c r="I36" s="1"/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2"/>
      <c r="AO36" s="2"/>
      <c r="AP36" s="54">
        <v>0</v>
      </c>
      <c r="AQ36" s="55">
        <v>0</v>
      </c>
      <c r="AR36" s="2"/>
      <c r="AS36" s="2"/>
      <c r="AT36" s="55">
        <v>0</v>
      </c>
      <c r="AU36" s="55">
        <v>0</v>
      </c>
      <c r="AV36" s="55">
        <v>0</v>
      </c>
      <c r="AW36" s="2"/>
      <c r="AX36" s="2"/>
      <c r="AY36" s="56">
        <v>0</v>
      </c>
      <c r="AZ36" s="57">
        <v>0</v>
      </c>
      <c r="BA36" s="2"/>
      <c r="BB36" s="2"/>
      <c r="BC36" s="27">
        <v>0</v>
      </c>
      <c r="BD36" s="27">
        <v>0</v>
      </c>
      <c r="BE36" s="27">
        <v>0</v>
      </c>
      <c r="BF36" s="2"/>
      <c r="BG36" s="2"/>
      <c r="BH36" s="58">
        <v>0</v>
      </c>
      <c r="BI36" s="59">
        <v>0</v>
      </c>
      <c r="BJ36" s="2"/>
      <c r="BK36" s="2"/>
    </row>
    <row r="37" spans="1:63" x14ac:dyDescent="0.3">
      <c r="A37" s="1"/>
      <c r="B37" s="2"/>
      <c r="C37" s="1"/>
      <c r="D37" s="1"/>
      <c r="E37" s="81" t="s">
        <v>148</v>
      </c>
      <c r="F37" s="60"/>
      <c r="G37" s="1"/>
      <c r="H37" s="1"/>
      <c r="I37" s="1"/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2"/>
      <c r="AO37" s="2"/>
      <c r="AP37" s="54"/>
      <c r="AQ37" s="55"/>
      <c r="AR37" s="2"/>
      <c r="AS37" s="2"/>
      <c r="AT37" s="55"/>
      <c r="AU37" s="55"/>
      <c r="AV37" s="55"/>
      <c r="AW37" s="2"/>
      <c r="AX37" s="2"/>
      <c r="AY37" s="56"/>
      <c r="AZ37" s="57"/>
      <c r="BA37" s="2"/>
      <c r="BB37" s="2"/>
      <c r="BC37" s="27"/>
      <c r="BD37" s="27"/>
      <c r="BE37" s="27"/>
      <c r="BF37" s="2"/>
      <c r="BG37" s="2"/>
      <c r="BH37" s="58"/>
      <c r="BI37" s="59"/>
      <c r="BJ37" s="2"/>
      <c r="BK37" s="2"/>
    </row>
    <row r="38" spans="1:63" x14ac:dyDescent="0.3">
      <c r="A38" s="1"/>
      <c r="B38" s="2"/>
      <c r="C38" s="1"/>
      <c r="D38" s="1"/>
      <c r="E38" s="88" t="s">
        <v>31</v>
      </c>
      <c r="F38" s="88"/>
      <c r="G38" s="88"/>
      <c r="H38" s="88"/>
      <c r="I38" s="88"/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2"/>
      <c r="AO38" s="2"/>
      <c r="AP38" s="80">
        <v>0</v>
      </c>
      <c r="AQ38" s="82">
        <v>0</v>
      </c>
      <c r="AR38" s="2"/>
      <c r="AS38" s="2"/>
      <c r="AT38" s="82">
        <v>0</v>
      </c>
      <c r="AU38" s="82">
        <v>0</v>
      </c>
      <c r="AV38" s="82">
        <v>0</v>
      </c>
      <c r="AW38" s="2"/>
      <c r="AX38" s="2"/>
      <c r="AY38" s="83">
        <v>0</v>
      </c>
      <c r="AZ38" s="84">
        <v>0</v>
      </c>
      <c r="BA38" s="2"/>
      <c r="BB38" s="2"/>
      <c r="BC38" s="85">
        <v>0</v>
      </c>
      <c r="BD38" s="85">
        <v>0</v>
      </c>
      <c r="BE38" s="85">
        <v>0</v>
      </c>
      <c r="BF38" s="2"/>
      <c r="BG38" s="2"/>
      <c r="BH38" s="86">
        <v>0</v>
      </c>
      <c r="BI38" s="87">
        <v>0</v>
      </c>
      <c r="BJ38" s="2"/>
      <c r="BK38" s="2"/>
    </row>
    <row r="39" spans="1:63" x14ac:dyDescent="0.3">
      <c r="A39" s="1"/>
      <c r="B39" s="2"/>
      <c r="C39" s="1"/>
      <c r="D39" s="1"/>
      <c r="E39" s="88" t="s">
        <v>32</v>
      </c>
      <c r="F39" s="2"/>
      <c r="G39" s="1"/>
      <c r="H39" s="60"/>
      <c r="I39" s="60"/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2"/>
      <c r="AO39" s="2"/>
      <c r="AP39" s="54">
        <v>0</v>
      </c>
      <c r="AQ39" s="55">
        <v>0</v>
      </c>
      <c r="AR39" s="2"/>
      <c r="AS39" s="2"/>
      <c r="AT39" s="55">
        <v>0</v>
      </c>
      <c r="AU39" s="55">
        <v>0</v>
      </c>
      <c r="AV39" s="55">
        <v>0</v>
      </c>
      <c r="AW39" s="2"/>
      <c r="AX39" s="2"/>
      <c r="AY39" s="56">
        <v>0</v>
      </c>
      <c r="AZ39" s="57">
        <v>0</v>
      </c>
      <c r="BA39" s="2"/>
      <c r="BB39" s="2"/>
      <c r="BC39" s="27">
        <v>0</v>
      </c>
      <c r="BD39" s="27">
        <v>0</v>
      </c>
      <c r="BE39" s="27">
        <v>0</v>
      </c>
      <c r="BF39" s="2"/>
      <c r="BG39" s="2"/>
      <c r="BH39" s="58">
        <v>0</v>
      </c>
      <c r="BI39" s="59">
        <v>0</v>
      </c>
      <c r="BJ39" s="2"/>
      <c r="BK39" s="2"/>
    </row>
    <row r="40" spans="1:63" x14ac:dyDescent="0.3">
      <c r="A40" s="1"/>
      <c r="B40" s="2"/>
      <c r="C40" s="1"/>
      <c r="D40" s="1"/>
      <c r="E40" s="88" t="s">
        <v>33</v>
      </c>
      <c r="F40" s="2"/>
      <c r="G40" s="1"/>
      <c r="H40" s="60"/>
      <c r="I40" s="60"/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2"/>
      <c r="AO40" s="2"/>
      <c r="AP40" s="54">
        <v>0</v>
      </c>
      <c r="AQ40" s="55">
        <v>0</v>
      </c>
      <c r="AR40" s="2"/>
      <c r="AS40" s="2"/>
      <c r="AT40" s="55">
        <v>0</v>
      </c>
      <c r="AU40" s="55">
        <v>0</v>
      </c>
      <c r="AV40" s="55">
        <v>0</v>
      </c>
      <c r="AW40" s="2"/>
      <c r="AX40" s="2"/>
      <c r="AY40" s="56">
        <v>0</v>
      </c>
      <c r="AZ40" s="57">
        <v>0</v>
      </c>
      <c r="BA40" s="2"/>
      <c r="BB40" s="2"/>
      <c r="BC40" s="27">
        <v>0</v>
      </c>
      <c r="BD40" s="27">
        <v>0</v>
      </c>
      <c r="BE40" s="27">
        <v>0</v>
      </c>
      <c r="BF40" s="2"/>
      <c r="BG40" s="2"/>
      <c r="BH40" s="58">
        <v>0</v>
      </c>
      <c r="BI40" s="59">
        <v>0</v>
      </c>
      <c r="BJ40" s="2"/>
      <c r="BK40" s="2"/>
    </row>
    <row r="41" spans="1:63" x14ac:dyDescent="0.3">
      <c r="A41" s="1"/>
      <c r="B41" s="2"/>
      <c r="C41" s="1"/>
      <c r="D41" s="1"/>
      <c r="E41" s="88" t="s">
        <v>34</v>
      </c>
      <c r="F41" s="2"/>
      <c r="G41" s="1"/>
      <c r="H41" s="60"/>
      <c r="I41" s="60"/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2"/>
      <c r="AO41" s="2"/>
      <c r="AP41" s="54">
        <v>0</v>
      </c>
      <c r="AQ41" s="55">
        <v>0</v>
      </c>
      <c r="AR41" s="2"/>
      <c r="AS41" s="2"/>
      <c r="AT41" s="55">
        <v>0</v>
      </c>
      <c r="AU41" s="55">
        <v>0</v>
      </c>
      <c r="AV41" s="55">
        <v>0</v>
      </c>
      <c r="AW41" s="2"/>
      <c r="AX41" s="2"/>
      <c r="AY41" s="56">
        <v>0</v>
      </c>
      <c r="AZ41" s="57">
        <v>0</v>
      </c>
      <c r="BA41" s="2"/>
      <c r="BB41" s="2"/>
      <c r="BC41" s="27">
        <v>0</v>
      </c>
      <c r="BD41" s="27">
        <v>0</v>
      </c>
      <c r="BE41" s="27">
        <v>0</v>
      </c>
      <c r="BF41" s="2"/>
      <c r="BG41" s="2"/>
      <c r="BH41" s="58">
        <v>0</v>
      </c>
      <c r="BI41" s="59">
        <v>0</v>
      </c>
      <c r="BJ41" s="2"/>
      <c r="BK41" s="2"/>
    </row>
    <row r="42" spans="1:63" x14ac:dyDescent="0.3">
      <c r="A42" s="1"/>
      <c r="B42" s="2"/>
      <c r="C42" s="1"/>
      <c r="D42" s="1"/>
      <c r="E42" s="81" t="s">
        <v>35</v>
      </c>
      <c r="F42" s="81"/>
      <c r="G42" s="81"/>
      <c r="H42" s="81"/>
      <c r="I42" s="81"/>
      <c r="J42" s="10">
        <v>0</v>
      </c>
      <c r="K42" s="10">
        <v>0</v>
      </c>
      <c r="L42" s="10">
        <v>0</v>
      </c>
      <c r="M42" s="10">
        <v>1.1587E-2</v>
      </c>
      <c r="N42" s="10">
        <v>1.2999E-2</v>
      </c>
      <c r="O42" s="10">
        <v>9.9950000000000004E-3</v>
      </c>
      <c r="P42" s="10">
        <v>1.2841999999999999E-2</v>
      </c>
      <c r="Q42" s="10">
        <v>1.3535E-2</v>
      </c>
      <c r="R42" s="10">
        <v>1.9022000000000001E-2</v>
      </c>
      <c r="S42" s="10">
        <v>2.2706E-2</v>
      </c>
      <c r="T42" s="10">
        <v>1.3553000000000001E-2</v>
      </c>
      <c r="U42" s="10">
        <v>2.1900000000000001E-3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2"/>
      <c r="AO42" s="2"/>
      <c r="AP42" s="54">
        <v>0</v>
      </c>
      <c r="AQ42" s="55">
        <v>0</v>
      </c>
      <c r="AR42" s="2"/>
      <c r="AS42" s="2"/>
      <c r="AT42" s="55">
        <v>0</v>
      </c>
      <c r="AU42" s="55">
        <v>0</v>
      </c>
      <c r="AV42" s="55">
        <v>0</v>
      </c>
      <c r="AW42" s="2"/>
      <c r="AX42" s="2"/>
      <c r="AY42" s="56">
        <v>0</v>
      </c>
      <c r="AZ42" s="57">
        <v>0</v>
      </c>
      <c r="BA42" s="2"/>
      <c r="BB42" s="2"/>
      <c r="BC42" s="27">
        <v>0</v>
      </c>
      <c r="BD42" s="27">
        <v>0</v>
      </c>
      <c r="BE42" s="27">
        <v>0</v>
      </c>
      <c r="BF42" s="2"/>
      <c r="BG42" s="2"/>
      <c r="BH42" s="58">
        <v>0</v>
      </c>
      <c r="BI42" s="59">
        <v>0</v>
      </c>
      <c r="BJ42" s="2"/>
      <c r="BK42" s="2"/>
    </row>
    <row r="43" spans="1:63" x14ac:dyDescent="0.3">
      <c r="A43" s="1"/>
      <c r="B43" s="2"/>
      <c r="C43" s="89" t="s">
        <v>22</v>
      </c>
      <c r="D43" s="90" t="s">
        <v>36</v>
      </c>
      <c r="E43" s="90"/>
      <c r="F43" s="90"/>
      <c r="G43" s="90"/>
      <c r="H43" s="90"/>
      <c r="I43" s="90"/>
      <c r="J43" s="94">
        <v>1.4419489999999999</v>
      </c>
      <c r="K43" s="94">
        <v>1.1195980000000001</v>
      </c>
      <c r="L43" s="94">
        <v>1.681486</v>
      </c>
      <c r="M43" s="94">
        <v>1.9465670000000002</v>
      </c>
      <c r="N43" s="94">
        <v>1.945039</v>
      </c>
      <c r="O43" s="94">
        <v>1.5206200000000001</v>
      </c>
      <c r="P43" s="94">
        <v>1.559639</v>
      </c>
      <c r="Q43" s="94">
        <v>1.6500360000000001</v>
      </c>
      <c r="R43" s="94">
        <v>1.919602</v>
      </c>
      <c r="S43" s="94">
        <v>2.6240579999999998</v>
      </c>
      <c r="T43" s="94">
        <v>2.6635359999999997</v>
      </c>
      <c r="U43" s="94">
        <v>0.60383200000000004</v>
      </c>
      <c r="V43" s="94">
        <v>0</v>
      </c>
      <c r="W43" s="94">
        <v>0</v>
      </c>
      <c r="X43" s="94">
        <v>0</v>
      </c>
      <c r="Y43" s="94">
        <v>0</v>
      </c>
      <c r="Z43" s="94">
        <v>0</v>
      </c>
      <c r="AA43" s="94">
        <v>0</v>
      </c>
      <c r="AB43" s="94">
        <v>0</v>
      </c>
      <c r="AC43" s="94">
        <v>0</v>
      </c>
      <c r="AD43" s="94">
        <v>0</v>
      </c>
      <c r="AE43" s="94">
        <v>0</v>
      </c>
      <c r="AF43" s="94">
        <v>0</v>
      </c>
      <c r="AG43" s="94">
        <v>0</v>
      </c>
      <c r="AH43" s="94">
        <v>0</v>
      </c>
      <c r="AI43" s="94">
        <v>0</v>
      </c>
      <c r="AJ43" s="94">
        <v>0</v>
      </c>
      <c r="AK43" s="94">
        <v>0</v>
      </c>
      <c r="AL43" s="94">
        <v>0</v>
      </c>
      <c r="AM43" s="94">
        <v>0</v>
      </c>
      <c r="AN43" s="2"/>
      <c r="AO43" s="2"/>
      <c r="AP43" s="95">
        <v>0</v>
      </c>
      <c r="AQ43" s="96">
        <v>0</v>
      </c>
      <c r="AR43" s="2"/>
      <c r="AS43" s="2"/>
      <c r="AT43" s="97">
        <v>0</v>
      </c>
      <c r="AU43" s="98">
        <v>0</v>
      </c>
      <c r="AV43" s="96">
        <v>0</v>
      </c>
      <c r="AW43" s="2"/>
      <c r="AX43" s="2"/>
      <c r="AY43" s="99">
        <v>0</v>
      </c>
      <c r="AZ43" s="100">
        <v>0</v>
      </c>
      <c r="BA43" s="2"/>
      <c r="BB43" s="2"/>
      <c r="BC43" s="101">
        <v>0</v>
      </c>
      <c r="BD43" s="102">
        <v>0</v>
      </c>
      <c r="BE43" s="103">
        <v>0</v>
      </c>
      <c r="BF43" s="2"/>
      <c r="BG43" s="2"/>
      <c r="BH43" s="104">
        <v>0</v>
      </c>
      <c r="BI43" s="105">
        <v>0</v>
      </c>
      <c r="BJ43" s="2"/>
      <c r="BK43" s="2"/>
    </row>
    <row r="44" spans="1:63" x14ac:dyDescent="0.3">
      <c r="A44" s="1"/>
      <c r="B44" s="2"/>
      <c r="C44" s="91"/>
      <c r="D44" s="92" t="s">
        <v>37</v>
      </c>
      <c r="E44" s="93"/>
      <c r="F44" s="93"/>
      <c r="G44" s="93"/>
      <c r="H44" s="93"/>
      <c r="I44" s="93"/>
      <c r="J44" s="682">
        <v>1.973024011251438E-3</v>
      </c>
      <c r="K44" s="682">
        <v>9.2595735254975449E-3</v>
      </c>
      <c r="L44" s="682">
        <v>5.4219898351814998E-3</v>
      </c>
      <c r="M44" s="682">
        <v>9.851189298904172E-3</v>
      </c>
      <c r="N44" s="682">
        <v>1.3384821589695632E-2</v>
      </c>
      <c r="O44" s="682">
        <v>2.0733648117215345E-2</v>
      </c>
      <c r="P44" s="682">
        <v>1.9451296101213166E-2</v>
      </c>
      <c r="Q44" s="682">
        <v>1.7077809211435389E-2</v>
      </c>
      <c r="R44" s="682">
        <v>1.9726484969280089E-2</v>
      </c>
      <c r="S44" s="682">
        <v>1.2246680523067707E-2</v>
      </c>
      <c r="T44" s="682">
        <v>1.4071144523670791E-2</v>
      </c>
      <c r="U44" s="682">
        <v>4.2164045628585436E-3</v>
      </c>
      <c r="V44" s="682">
        <v>0</v>
      </c>
      <c r="W44" s="682">
        <v>0</v>
      </c>
      <c r="X44" s="682">
        <v>0</v>
      </c>
      <c r="Y44" s="682">
        <v>0</v>
      </c>
      <c r="Z44" s="682">
        <v>0</v>
      </c>
      <c r="AA44" s="682">
        <v>0</v>
      </c>
      <c r="AB44" s="682">
        <v>0</v>
      </c>
      <c r="AC44" s="682">
        <v>0</v>
      </c>
      <c r="AD44" s="682">
        <v>0</v>
      </c>
      <c r="AE44" s="682">
        <v>0</v>
      </c>
      <c r="AF44" s="682">
        <v>0</v>
      </c>
      <c r="AG44" s="682">
        <v>0</v>
      </c>
      <c r="AH44" s="682">
        <v>0</v>
      </c>
      <c r="AI44" s="682">
        <v>0</v>
      </c>
      <c r="AJ44" s="682">
        <v>0</v>
      </c>
      <c r="AK44" s="682">
        <v>0</v>
      </c>
      <c r="AL44" s="682">
        <v>0</v>
      </c>
      <c r="AM44" s="682">
        <v>0</v>
      </c>
      <c r="AN44" s="1"/>
      <c r="AO44" s="1"/>
      <c r="AP44" s="106"/>
      <c r="AQ44" s="107"/>
      <c r="AR44" s="1"/>
      <c r="AS44" s="1"/>
      <c r="AT44" s="108"/>
      <c r="AU44" s="109"/>
      <c r="AV44" s="107"/>
      <c r="AW44" s="1"/>
      <c r="AX44" s="1"/>
      <c r="AY44" s="110"/>
      <c r="AZ44" s="111"/>
      <c r="BA44" s="1"/>
      <c r="BB44" s="1"/>
      <c r="BC44" s="112"/>
      <c r="BD44" s="113"/>
      <c r="BE44" s="114"/>
      <c r="BF44" s="1"/>
      <c r="BG44" s="1"/>
      <c r="BH44" s="115"/>
      <c r="BI44" s="116"/>
      <c r="BJ44" s="1"/>
      <c r="BK44" s="1"/>
    </row>
    <row r="45" spans="1:63" x14ac:dyDescent="0.3">
      <c r="A45" s="1"/>
      <c r="B45" s="2"/>
      <c r="C45" s="2" t="s">
        <v>38</v>
      </c>
      <c r="D45" s="2" t="s">
        <v>39</v>
      </c>
      <c r="E45" s="2"/>
      <c r="F45" s="2"/>
      <c r="G45" s="2"/>
      <c r="H45" s="2"/>
      <c r="I45" s="2"/>
      <c r="J45" s="10">
        <v>-1.344233</v>
      </c>
      <c r="K45" s="10">
        <v>-0.998865</v>
      </c>
      <c r="L45" s="10">
        <v>-1.6083689999999999</v>
      </c>
      <c r="M45" s="10">
        <v>-1.8613660000000001</v>
      </c>
      <c r="N45" s="10">
        <v>-1.867693</v>
      </c>
      <c r="O45" s="10">
        <v>-1.234183</v>
      </c>
      <c r="P45" s="10">
        <v>-1.4000710000000001</v>
      </c>
      <c r="Q45" s="10">
        <v>-1.4852510000000001</v>
      </c>
      <c r="R45" s="10">
        <v>-1.7451080000000001</v>
      </c>
      <c r="S45" s="10">
        <v>-2.6308579999999999</v>
      </c>
      <c r="T45" s="10">
        <v>-2.9595370000000001</v>
      </c>
      <c r="U45" s="10">
        <v>-0.69217899999999999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2"/>
      <c r="AO45" s="2"/>
      <c r="AP45" s="54">
        <v>0</v>
      </c>
      <c r="AQ45" s="55">
        <v>0</v>
      </c>
      <c r="AR45" s="2"/>
      <c r="AS45" s="2"/>
      <c r="AT45" s="55">
        <v>0</v>
      </c>
      <c r="AU45" s="55">
        <v>0</v>
      </c>
      <c r="AV45" s="55">
        <v>0</v>
      </c>
      <c r="AW45" s="2"/>
      <c r="AX45" s="2"/>
      <c r="AY45" s="56">
        <v>0</v>
      </c>
      <c r="AZ45" s="57">
        <v>0</v>
      </c>
      <c r="BA45" s="2"/>
      <c r="BB45" s="2"/>
      <c r="BC45" s="27">
        <v>0</v>
      </c>
      <c r="BD45" s="27">
        <v>0</v>
      </c>
      <c r="BE45" s="27">
        <v>0</v>
      </c>
      <c r="BF45" s="2"/>
      <c r="BG45" s="2"/>
      <c r="BH45" s="58">
        <v>0</v>
      </c>
      <c r="BI45" s="59">
        <v>0</v>
      </c>
      <c r="BJ45" s="2"/>
      <c r="BK45" s="2"/>
    </row>
    <row r="46" spans="1:63" x14ac:dyDescent="0.3">
      <c r="A46" s="1"/>
      <c r="B46" s="2"/>
      <c r="C46" s="2" t="s">
        <v>38</v>
      </c>
      <c r="D46" s="2" t="s">
        <v>40</v>
      </c>
      <c r="E46" s="2"/>
      <c r="F46" s="2"/>
      <c r="G46" s="2"/>
      <c r="H46" s="2"/>
      <c r="I46" s="2"/>
      <c r="J46" s="10">
        <v>-3.2377999999999997E-2</v>
      </c>
      <c r="K46" s="10">
        <v>-3.4678E-2</v>
      </c>
      <c r="L46" s="10">
        <v>-4.2353000000000002E-2</v>
      </c>
      <c r="M46" s="10">
        <v>-5.0194999999999997E-2</v>
      </c>
      <c r="N46" s="10">
        <v>-4.8335999999999997E-2</v>
      </c>
      <c r="O46" s="10">
        <v>-4.1980000000000003E-2</v>
      </c>
      <c r="P46" s="10">
        <v>-5.7258000000000003E-2</v>
      </c>
      <c r="Q46" s="10">
        <v>-5.2020999999999998E-2</v>
      </c>
      <c r="R46" s="10">
        <v>-3.6094000000000001E-2</v>
      </c>
      <c r="S46" s="10">
        <v>-9.1387999999999997E-2</v>
      </c>
      <c r="T46" s="10">
        <v>-0.110529</v>
      </c>
      <c r="U46" s="10">
        <v>-2.0801E-2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2"/>
      <c r="AO46" s="2"/>
      <c r="AP46" s="54">
        <v>0</v>
      </c>
      <c r="AQ46" s="55">
        <v>0</v>
      </c>
      <c r="AR46" s="2"/>
      <c r="AS46" s="2"/>
      <c r="AT46" s="55">
        <v>0</v>
      </c>
      <c r="AU46" s="55">
        <v>0</v>
      </c>
      <c r="AV46" s="55">
        <v>0</v>
      </c>
      <c r="AW46" s="2"/>
      <c r="AX46" s="2"/>
      <c r="AY46" s="56">
        <v>0</v>
      </c>
      <c r="AZ46" s="57">
        <v>0</v>
      </c>
      <c r="BA46" s="2"/>
      <c r="BB46" s="2"/>
      <c r="BC46" s="27">
        <v>0</v>
      </c>
      <c r="BD46" s="27">
        <v>0</v>
      </c>
      <c r="BE46" s="27">
        <v>0</v>
      </c>
      <c r="BF46" s="2"/>
      <c r="BG46" s="2"/>
      <c r="BH46" s="58">
        <v>0</v>
      </c>
      <c r="BI46" s="59">
        <v>0</v>
      </c>
      <c r="BJ46" s="2"/>
      <c r="BK46" s="2"/>
    </row>
    <row r="47" spans="1:63" x14ac:dyDescent="0.3">
      <c r="A47" s="1"/>
      <c r="B47" s="2"/>
      <c r="C47" s="2" t="s">
        <v>38</v>
      </c>
      <c r="D47" s="117" t="s">
        <v>41</v>
      </c>
      <c r="E47" s="117"/>
      <c r="F47" s="117"/>
      <c r="G47" s="117"/>
      <c r="H47" s="117"/>
      <c r="I47" s="117"/>
      <c r="J47" s="10">
        <v>0</v>
      </c>
      <c r="K47" s="10">
        <v>5.9400000000000002E-4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2"/>
      <c r="AO47" s="2"/>
      <c r="AP47" s="80">
        <v>0</v>
      </c>
      <c r="AQ47" s="82">
        <v>0</v>
      </c>
      <c r="AR47" s="2"/>
      <c r="AS47" s="2"/>
      <c r="AT47" s="82">
        <v>0</v>
      </c>
      <c r="AU47" s="82">
        <v>0</v>
      </c>
      <c r="AV47" s="82">
        <v>0</v>
      </c>
      <c r="AW47" s="2"/>
      <c r="AX47" s="2"/>
      <c r="AY47" s="83">
        <v>0</v>
      </c>
      <c r="AZ47" s="84">
        <v>0</v>
      </c>
      <c r="BA47" s="2"/>
      <c r="BB47" s="2"/>
      <c r="BC47" s="85">
        <v>0</v>
      </c>
      <c r="BD47" s="85">
        <v>0</v>
      </c>
      <c r="BE47" s="85">
        <v>0</v>
      </c>
      <c r="BF47" s="2"/>
      <c r="BG47" s="2"/>
      <c r="BH47" s="86">
        <v>0</v>
      </c>
      <c r="BI47" s="87">
        <v>0</v>
      </c>
      <c r="BJ47" s="2"/>
      <c r="BK47" s="2"/>
    </row>
    <row r="48" spans="1:63" x14ac:dyDescent="0.3">
      <c r="A48" s="1"/>
      <c r="B48" s="2"/>
      <c r="C48" s="62"/>
      <c r="D48" s="62" t="s">
        <v>42</v>
      </c>
      <c r="E48" s="62"/>
      <c r="F48" s="62"/>
      <c r="G48" s="62"/>
      <c r="H48" s="62"/>
      <c r="I48" s="62"/>
      <c r="J48" s="72">
        <v>6.2492999999999931E-2</v>
      </c>
      <c r="K48" s="72">
        <v>7.6282000000000072E-2</v>
      </c>
      <c r="L48" s="72">
        <v>2.1647000000000055E-2</v>
      </c>
      <c r="M48" s="72">
        <v>1.5830000000000004E-2</v>
      </c>
      <c r="N48" s="72">
        <v>2.9760000000000272E-3</v>
      </c>
      <c r="O48" s="72">
        <v>0.21292900000000003</v>
      </c>
      <c r="P48" s="72">
        <v>7.197299999999987E-2</v>
      </c>
      <c r="Q48" s="72">
        <v>8.4585000000000007E-2</v>
      </c>
      <c r="R48" s="72">
        <v>0.10053299999999983</v>
      </c>
      <c r="S48" s="72">
        <v>-0.13032400000000008</v>
      </c>
      <c r="T48" s="72">
        <v>-0.44400900000000021</v>
      </c>
      <c r="U48" s="72">
        <v>-0.111694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0</v>
      </c>
      <c r="AD48" s="72">
        <v>0</v>
      </c>
      <c r="AE48" s="72">
        <v>0</v>
      </c>
      <c r="AF48" s="72">
        <v>0</v>
      </c>
      <c r="AG48" s="72">
        <v>0</v>
      </c>
      <c r="AH48" s="72">
        <v>0</v>
      </c>
      <c r="AI48" s="72">
        <v>0</v>
      </c>
      <c r="AJ48" s="72">
        <v>0</v>
      </c>
      <c r="AK48" s="72">
        <v>0</v>
      </c>
      <c r="AL48" s="72">
        <v>0</v>
      </c>
      <c r="AM48" s="72">
        <v>0</v>
      </c>
      <c r="AN48" s="2"/>
      <c r="AO48" s="2"/>
      <c r="AP48" s="73">
        <v>0</v>
      </c>
      <c r="AQ48" s="74">
        <v>0</v>
      </c>
      <c r="AR48" s="2"/>
      <c r="AS48" s="2"/>
      <c r="AT48" s="74">
        <v>0</v>
      </c>
      <c r="AU48" s="74">
        <v>0</v>
      </c>
      <c r="AV48" s="74">
        <v>0</v>
      </c>
      <c r="AW48" s="2"/>
      <c r="AX48" s="2"/>
      <c r="AY48" s="75">
        <v>0</v>
      </c>
      <c r="AZ48" s="76">
        <v>0</v>
      </c>
      <c r="BA48" s="2"/>
      <c r="BB48" s="2"/>
      <c r="BC48" s="77">
        <v>0</v>
      </c>
      <c r="BD48" s="77">
        <v>0</v>
      </c>
      <c r="BE48" s="77">
        <v>0</v>
      </c>
      <c r="BF48" s="2"/>
      <c r="BG48" s="2"/>
      <c r="BH48" s="78">
        <v>0</v>
      </c>
      <c r="BI48" s="79">
        <v>0</v>
      </c>
      <c r="BJ48" s="2"/>
      <c r="BK48" s="2"/>
    </row>
    <row r="49" spans="1:63" x14ac:dyDescent="0.3">
      <c r="A49" s="1"/>
      <c r="B49" s="2"/>
      <c r="C49" s="62"/>
      <c r="D49" s="118" t="s">
        <v>43</v>
      </c>
      <c r="E49" s="62"/>
      <c r="F49" s="62"/>
      <c r="G49" s="62"/>
      <c r="H49" s="62"/>
      <c r="I49" s="62"/>
      <c r="J49" s="683">
        <v>4.3424936627234678E-2</v>
      </c>
      <c r="K49" s="683">
        <v>6.8770165997885088E-2</v>
      </c>
      <c r="L49" s="683">
        <v>1.2943913693688448E-2</v>
      </c>
      <c r="M49" s="683">
        <v>8.2131752197659967E-3</v>
      </c>
      <c r="N49" s="683">
        <v>1.5508036716944599E-3</v>
      </c>
      <c r="O49" s="683">
        <v>0.14299250818619672</v>
      </c>
      <c r="P49" s="683">
        <v>4.7062646880733743E-2</v>
      </c>
      <c r="Q49" s="683">
        <v>5.215317996592795E-2</v>
      </c>
      <c r="R49" s="683">
        <v>5.3425694903905085E-2</v>
      </c>
      <c r="S49" s="683">
        <v>-5.0280834068309188E-2</v>
      </c>
      <c r="T49" s="683">
        <v>-0.16907820355765327</v>
      </c>
      <c r="U49" s="683">
        <v>-0.18575852422973427</v>
      </c>
      <c r="V49" s="683">
        <v>0</v>
      </c>
      <c r="W49" s="683">
        <v>0</v>
      </c>
      <c r="X49" s="683">
        <v>0</v>
      </c>
      <c r="Y49" s="683">
        <v>0</v>
      </c>
      <c r="Z49" s="683">
        <v>0</v>
      </c>
      <c r="AA49" s="683">
        <v>0</v>
      </c>
      <c r="AB49" s="683">
        <v>0</v>
      </c>
      <c r="AC49" s="683">
        <v>0</v>
      </c>
      <c r="AD49" s="683">
        <v>0</v>
      </c>
      <c r="AE49" s="683">
        <v>0</v>
      </c>
      <c r="AF49" s="683">
        <v>0</v>
      </c>
      <c r="AG49" s="683">
        <v>0</v>
      </c>
      <c r="AH49" s="683">
        <v>0</v>
      </c>
      <c r="AI49" s="683">
        <v>0</v>
      </c>
      <c r="AJ49" s="683">
        <v>0</v>
      </c>
      <c r="AK49" s="683">
        <v>0</v>
      </c>
      <c r="AL49" s="683">
        <v>0</v>
      </c>
      <c r="AM49" s="683">
        <v>0</v>
      </c>
      <c r="AN49" s="2"/>
      <c r="AO49" s="2"/>
      <c r="AP49" s="73"/>
      <c r="AQ49" s="74"/>
      <c r="AR49" s="2"/>
      <c r="AS49" s="2"/>
      <c r="AT49" s="74"/>
      <c r="AU49" s="74"/>
      <c r="AV49" s="74"/>
      <c r="AW49" s="2"/>
      <c r="AX49" s="2"/>
      <c r="AY49" s="75"/>
      <c r="AZ49" s="76"/>
      <c r="BA49" s="2"/>
      <c r="BB49" s="2"/>
      <c r="BC49" s="77"/>
      <c r="BD49" s="77"/>
      <c r="BE49" s="77"/>
      <c r="BF49" s="2"/>
      <c r="BG49" s="2"/>
      <c r="BH49" s="78"/>
      <c r="BI49" s="79"/>
      <c r="BJ49" s="2"/>
      <c r="BK49" s="2"/>
    </row>
    <row r="50" spans="1:63" x14ac:dyDescent="0.3">
      <c r="A50" s="1"/>
      <c r="B50" s="2"/>
      <c r="C50" s="2" t="s">
        <v>38</v>
      </c>
      <c r="D50" s="2" t="s">
        <v>44</v>
      </c>
      <c r="E50" s="117"/>
      <c r="F50" s="117"/>
      <c r="G50" s="117"/>
      <c r="H50" s="117"/>
      <c r="I50" s="117"/>
      <c r="J50" s="119">
        <v>-1.9699999999999999E-4</v>
      </c>
      <c r="K50" s="119">
        <v>-1.9900000000000001E-4</v>
      </c>
      <c r="L50" s="119">
        <v>-1.9000000000000001E-4</v>
      </c>
      <c r="M50" s="119">
        <v>-7.5770000000000004E-3</v>
      </c>
      <c r="N50" s="119">
        <v>-9.1149999999999998E-3</v>
      </c>
      <c r="O50" s="119">
        <v>-8.6599999999999993E-3</v>
      </c>
      <c r="P50" s="119">
        <v>-7.8860000000000006E-3</v>
      </c>
      <c r="Q50" s="119">
        <v>-8.2889999999999995E-3</v>
      </c>
      <c r="R50" s="119">
        <v>-9.606E-3</v>
      </c>
      <c r="S50" s="119">
        <v>-2.1106E-2</v>
      </c>
      <c r="T50" s="119">
        <v>-7.4050000000000001E-3</v>
      </c>
      <c r="U50" s="119">
        <v>-6.6819999999999996E-3</v>
      </c>
      <c r="V50" s="119">
        <v>0</v>
      </c>
      <c r="W50" s="119">
        <v>0</v>
      </c>
      <c r="X50" s="119">
        <v>0</v>
      </c>
      <c r="Y50" s="119">
        <v>0</v>
      </c>
      <c r="Z50" s="119">
        <v>0</v>
      </c>
      <c r="AA50" s="119">
        <v>0</v>
      </c>
      <c r="AB50" s="119">
        <v>0</v>
      </c>
      <c r="AC50" s="119">
        <v>0</v>
      </c>
      <c r="AD50" s="119">
        <v>0</v>
      </c>
      <c r="AE50" s="119">
        <v>0</v>
      </c>
      <c r="AF50" s="119">
        <v>0</v>
      </c>
      <c r="AG50" s="119">
        <v>0</v>
      </c>
      <c r="AH50" s="119">
        <v>0</v>
      </c>
      <c r="AI50" s="119">
        <v>0</v>
      </c>
      <c r="AJ50" s="119">
        <v>0</v>
      </c>
      <c r="AK50" s="119">
        <v>0</v>
      </c>
      <c r="AL50" s="119">
        <v>0</v>
      </c>
      <c r="AM50" s="119">
        <v>0</v>
      </c>
      <c r="AN50" s="2"/>
      <c r="AO50" s="2"/>
      <c r="AP50" s="80">
        <v>0</v>
      </c>
      <c r="AQ50" s="82">
        <v>0</v>
      </c>
      <c r="AR50" s="2"/>
      <c r="AS50" s="2"/>
      <c r="AT50" s="82">
        <v>0</v>
      </c>
      <c r="AU50" s="82">
        <v>0</v>
      </c>
      <c r="AV50" s="82">
        <v>0</v>
      </c>
      <c r="AW50" s="2"/>
      <c r="AX50" s="2"/>
      <c r="AY50" s="83">
        <v>0</v>
      </c>
      <c r="AZ50" s="84">
        <v>0</v>
      </c>
      <c r="BA50" s="2"/>
      <c r="BB50" s="2"/>
      <c r="BC50" s="85">
        <v>0</v>
      </c>
      <c r="BD50" s="85">
        <v>0</v>
      </c>
      <c r="BE50" s="85">
        <v>0</v>
      </c>
      <c r="BF50" s="2"/>
      <c r="BG50" s="2"/>
      <c r="BH50" s="86">
        <v>0</v>
      </c>
      <c r="BI50" s="87">
        <v>0</v>
      </c>
      <c r="BJ50" s="2"/>
      <c r="BK50" s="2"/>
    </row>
    <row r="51" spans="1:63" x14ac:dyDescent="0.3">
      <c r="A51" s="1"/>
      <c r="B51" s="2"/>
      <c r="C51" s="2"/>
      <c r="D51" s="2"/>
      <c r="E51" s="81" t="s">
        <v>45</v>
      </c>
      <c r="F51" s="81"/>
      <c r="G51" s="81"/>
      <c r="H51" s="81"/>
      <c r="I51" s="81"/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2"/>
      <c r="AO51" s="2"/>
      <c r="AP51" s="80">
        <v>0</v>
      </c>
      <c r="AQ51" s="82">
        <v>0</v>
      </c>
      <c r="AR51" s="2"/>
      <c r="AS51" s="2"/>
      <c r="AT51" s="82">
        <v>0</v>
      </c>
      <c r="AU51" s="82">
        <v>0</v>
      </c>
      <c r="AV51" s="82">
        <v>0</v>
      </c>
      <c r="AW51" s="2"/>
      <c r="AX51" s="2"/>
      <c r="AY51" s="83">
        <v>0</v>
      </c>
      <c r="AZ51" s="84">
        <v>0</v>
      </c>
      <c r="BA51" s="2"/>
      <c r="BB51" s="2"/>
      <c r="BC51" s="85">
        <v>0</v>
      </c>
      <c r="BD51" s="85">
        <v>0</v>
      </c>
      <c r="BE51" s="85">
        <v>0</v>
      </c>
      <c r="BF51" s="2"/>
      <c r="BG51" s="2"/>
      <c r="BH51" s="86">
        <v>0</v>
      </c>
      <c r="BI51" s="87">
        <v>0</v>
      </c>
      <c r="BJ51" s="2"/>
      <c r="BK51" s="2"/>
    </row>
    <row r="52" spans="1:63" x14ac:dyDescent="0.3">
      <c r="A52" s="1"/>
      <c r="B52" s="2"/>
      <c r="C52" s="1"/>
      <c r="D52" s="1"/>
      <c r="E52" s="81" t="s">
        <v>46</v>
      </c>
      <c r="F52" s="81"/>
      <c r="G52" s="81"/>
      <c r="H52" s="81"/>
      <c r="I52" s="81"/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2"/>
      <c r="AO52" s="2"/>
      <c r="AP52" s="80">
        <v>0</v>
      </c>
      <c r="AQ52" s="82">
        <v>0</v>
      </c>
      <c r="AR52" s="2"/>
      <c r="AS52" s="2"/>
      <c r="AT52" s="82">
        <v>0</v>
      </c>
      <c r="AU52" s="82">
        <v>0</v>
      </c>
      <c r="AV52" s="82">
        <v>0</v>
      </c>
      <c r="AW52" s="2"/>
      <c r="AX52" s="2"/>
      <c r="AY52" s="83">
        <v>0</v>
      </c>
      <c r="AZ52" s="84">
        <v>0</v>
      </c>
      <c r="BA52" s="2"/>
      <c r="BB52" s="2"/>
      <c r="BC52" s="85">
        <v>0</v>
      </c>
      <c r="BD52" s="85">
        <v>0</v>
      </c>
      <c r="BE52" s="85">
        <v>0</v>
      </c>
      <c r="BF52" s="2"/>
      <c r="BG52" s="2"/>
      <c r="BH52" s="86">
        <v>0</v>
      </c>
      <c r="BI52" s="87">
        <v>0</v>
      </c>
      <c r="BJ52" s="2"/>
      <c r="BK52" s="2"/>
    </row>
    <row r="53" spans="1:63" x14ac:dyDescent="0.3">
      <c r="A53" s="1"/>
      <c r="B53" s="2"/>
      <c r="C53" s="1"/>
      <c r="D53" s="1"/>
      <c r="E53" s="88" t="s">
        <v>47</v>
      </c>
      <c r="F53" s="81"/>
      <c r="G53" s="81"/>
      <c r="H53" s="81"/>
      <c r="I53" s="81"/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2"/>
      <c r="AO53" s="2"/>
      <c r="AP53" s="80">
        <v>0</v>
      </c>
      <c r="AQ53" s="82">
        <v>0</v>
      </c>
      <c r="AR53" s="2"/>
      <c r="AS53" s="2"/>
      <c r="AT53" s="82">
        <v>0</v>
      </c>
      <c r="AU53" s="82">
        <v>0</v>
      </c>
      <c r="AV53" s="82">
        <v>0</v>
      </c>
      <c r="AW53" s="2"/>
      <c r="AX53" s="2"/>
      <c r="AY53" s="83">
        <v>0</v>
      </c>
      <c r="AZ53" s="84">
        <v>0</v>
      </c>
      <c r="BA53" s="2"/>
      <c r="BB53" s="2"/>
      <c r="BC53" s="85">
        <v>0</v>
      </c>
      <c r="BD53" s="85">
        <v>0</v>
      </c>
      <c r="BE53" s="85">
        <v>0</v>
      </c>
      <c r="BF53" s="2"/>
      <c r="BG53" s="2"/>
      <c r="BH53" s="86">
        <v>0</v>
      </c>
      <c r="BI53" s="87">
        <v>0</v>
      </c>
      <c r="BJ53" s="2"/>
      <c r="BK53" s="2"/>
    </row>
    <row r="54" spans="1:63" x14ac:dyDescent="0.3">
      <c r="A54" s="1"/>
      <c r="B54" s="2"/>
      <c r="C54" s="1"/>
      <c r="D54" s="1"/>
      <c r="E54" s="30" t="s">
        <v>48</v>
      </c>
      <c r="F54" s="1"/>
      <c r="G54" s="1"/>
      <c r="H54" s="1"/>
      <c r="I54" s="1"/>
      <c r="J54" s="10">
        <v>-1.9699999999999999E-4</v>
      </c>
      <c r="K54" s="10">
        <v>-1.9900000000000001E-4</v>
      </c>
      <c r="L54" s="10">
        <v>-1.9000000000000001E-4</v>
      </c>
      <c r="M54" s="10">
        <v>-2.7700000000000001E-4</v>
      </c>
      <c r="N54" s="10">
        <v>-3.7599999999999998E-4</v>
      </c>
      <c r="O54" s="10">
        <v>-4.26E-4</v>
      </c>
      <c r="P54" s="10">
        <v>0</v>
      </c>
      <c r="Q54" s="10">
        <v>-7.1699999999999997E-4</v>
      </c>
      <c r="R54" s="10">
        <v>0</v>
      </c>
      <c r="S54" s="10">
        <v>-1.9699999999999999E-4</v>
      </c>
      <c r="T54" s="10">
        <v>2.7950000000000002E-3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2"/>
      <c r="AO54" s="2"/>
      <c r="AP54" s="54">
        <v>0</v>
      </c>
      <c r="AQ54" s="55">
        <v>0</v>
      </c>
      <c r="AR54" s="2"/>
      <c r="AS54" s="2"/>
      <c r="AT54" s="55">
        <v>0</v>
      </c>
      <c r="AU54" s="55">
        <v>0</v>
      </c>
      <c r="AV54" s="55">
        <v>0</v>
      </c>
      <c r="AW54" s="2"/>
      <c r="AX54" s="2"/>
      <c r="AY54" s="56">
        <v>0</v>
      </c>
      <c r="AZ54" s="57">
        <v>0</v>
      </c>
      <c r="BA54" s="2"/>
      <c r="BB54" s="2"/>
      <c r="BC54" s="27">
        <v>0</v>
      </c>
      <c r="BD54" s="27">
        <v>0</v>
      </c>
      <c r="BE54" s="27">
        <v>0</v>
      </c>
      <c r="BF54" s="2"/>
      <c r="BG54" s="2"/>
      <c r="BH54" s="58">
        <v>0</v>
      </c>
      <c r="BI54" s="59">
        <v>0</v>
      </c>
      <c r="BJ54" s="2"/>
      <c r="BK54" s="2"/>
    </row>
    <row r="55" spans="1:63" x14ac:dyDescent="0.3">
      <c r="A55" s="1"/>
      <c r="B55" s="2"/>
      <c r="C55" s="1"/>
      <c r="D55" s="1"/>
      <c r="E55" s="30" t="s">
        <v>49</v>
      </c>
      <c r="F55" s="1"/>
      <c r="G55" s="1"/>
      <c r="H55" s="1"/>
      <c r="I55" s="1"/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2"/>
      <c r="AO55" s="2"/>
      <c r="AP55" s="54">
        <v>0</v>
      </c>
      <c r="AQ55" s="55">
        <v>0</v>
      </c>
      <c r="AR55" s="2"/>
      <c r="AS55" s="2"/>
      <c r="AT55" s="55">
        <v>0</v>
      </c>
      <c r="AU55" s="55">
        <v>0</v>
      </c>
      <c r="AV55" s="55">
        <v>0</v>
      </c>
      <c r="AW55" s="2"/>
      <c r="AX55" s="2"/>
      <c r="AY55" s="56">
        <v>0</v>
      </c>
      <c r="AZ55" s="57">
        <v>0</v>
      </c>
      <c r="BA55" s="2"/>
      <c r="BB55" s="2"/>
      <c r="BC55" s="27">
        <v>0</v>
      </c>
      <c r="BD55" s="27">
        <v>0</v>
      </c>
      <c r="BE55" s="27">
        <v>0</v>
      </c>
      <c r="BF55" s="2"/>
      <c r="BG55" s="2"/>
      <c r="BH55" s="58">
        <v>0</v>
      </c>
      <c r="BI55" s="59">
        <v>0</v>
      </c>
      <c r="BJ55" s="2"/>
      <c r="BK55" s="2"/>
    </row>
    <row r="56" spans="1:63" x14ac:dyDescent="0.3">
      <c r="A56" s="1"/>
      <c r="B56" s="2"/>
      <c r="C56" s="1"/>
      <c r="D56" s="1"/>
      <c r="E56" s="30" t="s">
        <v>50</v>
      </c>
      <c r="F56" s="60"/>
      <c r="G56" s="2"/>
      <c r="H56" s="2"/>
      <c r="I56" s="2"/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2"/>
      <c r="AO56" s="2"/>
      <c r="AP56" s="54">
        <v>0</v>
      </c>
      <c r="AQ56" s="55">
        <v>0</v>
      </c>
      <c r="AR56" s="2"/>
      <c r="AS56" s="2"/>
      <c r="AT56" s="55">
        <v>0</v>
      </c>
      <c r="AU56" s="55">
        <v>0</v>
      </c>
      <c r="AV56" s="55">
        <v>0</v>
      </c>
      <c r="AW56" s="2"/>
      <c r="AX56" s="2"/>
      <c r="AY56" s="56">
        <v>0</v>
      </c>
      <c r="AZ56" s="57">
        <v>0</v>
      </c>
      <c r="BA56" s="2"/>
      <c r="BB56" s="2"/>
      <c r="BC56" s="27">
        <v>0</v>
      </c>
      <c r="BD56" s="27">
        <v>0</v>
      </c>
      <c r="BE56" s="27">
        <v>0</v>
      </c>
      <c r="BF56" s="2"/>
      <c r="BG56" s="2"/>
      <c r="BH56" s="58">
        <v>0</v>
      </c>
      <c r="BI56" s="59">
        <v>0</v>
      </c>
      <c r="BJ56" s="2"/>
      <c r="BK56" s="2"/>
    </row>
    <row r="57" spans="1:63" x14ac:dyDescent="0.3">
      <c r="A57" s="1"/>
      <c r="B57" s="2"/>
      <c r="C57" s="1"/>
      <c r="D57" s="1"/>
      <c r="E57" s="30" t="s">
        <v>51</v>
      </c>
      <c r="F57" s="2"/>
      <c r="G57" s="2"/>
      <c r="H57" s="60"/>
      <c r="I57" s="60"/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2"/>
      <c r="AO57" s="2"/>
      <c r="AP57" s="54">
        <v>0</v>
      </c>
      <c r="AQ57" s="55">
        <v>0</v>
      </c>
      <c r="AR57" s="2"/>
      <c r="AS57" s="2"/>
      <c r="AT57" s="55">
        <v>0</v>
      </c>
      <c r="AU57" s="55">
        <v>0</v>
      </c>
      <c r="AV57" s="55">
        <v>0</v>
      </c>
      <c r="AW57" s="2"/>
      <c r="AX57" s="2"/>
      <c r="AY57" s="56">
        <v>0</v>
      </c>
      <c r="AZ57" s="57">
        <v>0</v>
      </c>
      <c r="BA57" s="2"/>
      <c r="BB57" s="2"/>
      <c r="BC57" s="27">
        <v>0</v>
      </c>
      <c r="BD57" s="27">
        <v>0</v>
      </c>
      <c r="BE57" s="27">
        <v>0</v>
      </c>
      <c r="BF57" s="2"/>
      <c r="BG57" s="2"/>
      <c r="BH57" s="58">
        <v>0</v>
      </c>
      <c r="BI57" s="59">
        <v>0</v>
      </c>
      <c r="BJ57" s="2"/>
      <c r="BK57" s="2"/>
    </row>
    <row r="58" spans="1:63" x14ac:dyDescent="0.3">
      <c r="A58" s="1"/>
      <c r="B58" s="2"/>
      <c r="C58" s="1"/>
      <c r="D58" s="1"/>
      <c r="E58" s="1" t="s">
        <v>52</v>
      </c>
      <c r="F58" s="30"/>
      <c r="G58" s="1"/>
      <c r="H58" s="1"/>
      <c r="I58" s="1"/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2"/>
      <c r="AO58" s="2"/>
      <c r="AP58" s="54">
        <v>0</v>
      </c>
      <c r="AQ58" s="55">
        <v>0</v>
      </c>
      <c r="AR58" s="2"/>
      <c r="AS58" s="2"/>
      <c r="AT58" s="55">
        <v>0</v>
      </c>
      <c r="AU58" s="55">
        <v>0</v>
      </c>
      <c r="AV58" s="55">
        <v>0</v>
      </c>
      <c r="AW58" s="2"/>
      <c r="AX58" s="2"/>
      <c r="AY58" s="56">
        <v>0</v>
      </c>
      <c r="AZ58" s="57">
        <v>0</v>
      </c>
      <c r="BA58" s="2"/>
      <c r="BB58" s="2"/>
      <c r="BC58" s="27">
        <v>0</v>
      </c>
      <c r="BD58" s="27">
        <v>0</v>
      </c>
      <c r="BE58" s="27">
        <v>0</v>
      </c>
      <c r="BF58" s="2"/>
      <c r="BG58" s="2"/>
      <c r="BH58" s="58">
        <v>0</v>
      </c>
      <c r="BI58" s="59">
        <v>0</v>
      </c>
      <c r="BJ58" s="2"/>
      <c r="BK58" s="2"/>
    </row>
    <row r="59" spans="1:63" x14ac:dyDescent="0.3">
      <c r="A59" s="120"/>
      <c r="B59" s="121"/>
      <c r="C59" s="1"/>
      <c r="D59" s="1"/>
      <c r="E59" s="88" t="s">
        <v>32</v>
      </c>
      <c r="F59" s="2"/>
      <c r="G59" s="2"/>
      <c r="H59" s="60"/>
      <c r="I59" s="60"/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2"/>
      <c r="AO59" s="2"/>
      <c r="AP59" s="54">
        <v>0</v>
      </c>
      <c r="AQ59" s="55">
        <v>0</v>
      </c>
      <c r="AR59" s="2"/>
      <c r="AS59" s="2"/>
      <c r="AT59" s="55">
        <v>0</v>
      </c>
      <c r="AU59" s="55">
        <v>0</v>
      </c>
      <c r="AV59" s="55">
        <v>0</v>
      </c>
      <c r="AW59" s="2"/>
      <c r="AX59" s="2"/>
      <c r="AY59" s="56">
        <v>0</v>
      </c>
      <c r="AZ59" s="57">
        <v>0</v>
      </c>
      <c r="BA59" s="2"/>
      <c r="BB59" s="2"/>
      <c r="BC59" s="27">
        <v>0</v>
      </c>
      <c r="BD59" s="27">
        <v>0</v>
      </c>
      <c r="BE59" s="27">
        <v>0</v>
      </c>
      <c r="BF59" s="2"/>
      <c r="BG59" s="2"/>
      <c r="BH59" s="58">
        <v>0</v>
      </c>
      <c r="BI59" s="59">
        <v>0</v>
      </c>
      <c r="BJ59" s="2"/>
      <c r="BK59" s="2"/>
    </row>
    <row r="60" spans="1:63" x14ac:dyDescent="0.3">
      <c r="A60" s="1"/>
      <c r="B60" s="2"/>
      <c r="C60" s="1"/>
      <c r="D60" s="1"/>
      <c r="E60" s="88" t="s">
        <v>33</v>
      </c>
      <c r="F60" s="2"/>
      <c r="G60" s="2"/>
      <c r="H60" s="60"/>
      <c r="I60" s="60"/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2"/>
      <c r="AO60" s="2"/>
      <c r="AP60" s="54">
        <v>0</v>
      </c>
      <c r="AQ60" s="55">
        <v>0</v>
      </c>
      <c r="AR60" s="2"/>
      <c r="AS60" s="2"/>
      <c r="AT60" s="55">
        <v>0</v>
      </c>
      <c r="AU60" s="55">
        <v>0</v>
      </c>
      <c r="AV60" s="55">
        <v>0</v>
      </c>
      <c r="AW60" s="2"/>
      <c r="AX60" s="2"/>
      <c r="AY60" s="56">
        <v>0</v>
      </c>
      <c r="AZ60" s="57">
        <v>0</v>
      </c>
      <c r="BA60" s="2"/>
      <c r="BB60" s="2"/>
      <c r="BC60" s="27">
        <v>0</v>
      </c>
      <c r="BD60" s="27">
        <v>0</v>
      </c>
      <c r="BE60" s="27">
        <v>0</v>
      </c>
      <c r="BF60" s="2"/>
      <c r="BG60" s="2"/>
      <c r="BH60" s="58">
        <v>0</v>
      </c>
      <c r="BI60" s="59">
        <v>0</v>
      </c>
      <c r="BJ60" s="2"/>
      <c r="BK60" s="2"/>
    </row>
    <row r="61" spans="1:63" x14ac:dyDescent="0.3">
      <c r="A61" s="1"/>
      <c r="B61" s="2"/>
      <c r="C61" s="1"/>
      <c r="D61" s="1"/>
      <c r="E61" s="88" t="s">
        <v>34</v>
      </c>
      <c r="F61" s="2"/>
      <c r="G61" s="2"/>
      <c r="H61" s="60"/>
      <c r="I61" s="60"/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2"/>
      <c r="AO61" s="2"/>
      <c r="AP61" s="54">
        <v>0</v>
      </c>
      <c r="AQ61" s="55">
        <v>0</v>
      </c>
      <c r="AR61" s="2"/>
      <c r="AS61" s="2"/>
      <c r="AT61" s="55">
        <v>0</v>
      </c>
      <c r="AU61" s="55">
        <v>0</v>
      </c>
      <c r="AV61" s="55">
        <v>0</v>
      </c>
      <c r="AW61" s="2"/>
      <c r="AX61" s="2"/>
      <c r="AY61" s="56">
        <v>0</v>
      </c>
      <c r="AZ61" s="57">
        <v>0</v>
      </c>
      <c r="BA61" s="2"/>
      <c r="BB61" s="2"/>
      <c r="BC61" s="27">
        <v>0</v>
      </c>
      <c r="BD61" s="27">
        <v>0</v>
      </c>
      <c r="BE61" s="27">
        <v>0</v>
      </c>
      <c r="BF61" s="2"/>
      <c r="BG61" s="2"/>
      <c r="BH61" s="58">
        <v>0</v>
      </c>
      <c r="BI61" s="59">
        <v>0</v>
      </c>
      <c r="BJ61" s="2"/>
      <c r="BK61" s="2"/>
    </row>
    <row r="62" spans="1:63" x14ac:dyDescent="0.3">
      <c r="A62" s="1"/>
      <c r="B62" s="2"/>
      <c r="C62" s="1"/>
      <c r="D62" s="1"/>
      <c r="E62" s="30" t="s">
        <v>53</v>
      </c>
      <c r="F62" s="1"/>
      <c r="G62" s="1"/>
      <c r="H62" s="1"/>
      <c r="I62" s="1"/>
      <c r="J62" s="10">
        <v>0</v>
      </c>
      <c r="K62" s="10">
        <v>0</v>
      </c>
      <c r="L62" s="10">
        <v>0</v>
      </c>
      <c r="M62" s="10">
        <v>-7.3000000000000001E-3</v>
      </c>
      <c r="N62" s="10">
        <v>-8.7390000000000002E-3</v>
      </c>
      <c r="O62" s="10">
        <v>-8.234E-3</v>
      </c>
      <c r="P62" s="10">
        <v>-7.8860000000000006E-3</v>
      </c>
      <c r="Q62" s="10">
        <v>-7.5719999999999997E-3</v>
      </c>
      <c r="R62" s="10">
        <v>-9.606E-3</v>
      </c>
      <c r="S62" s="10">
        <v>-2.0909000000000001E-2</v>
      </c>
      <c r="T62" s="10">
        <v>-1.0200000000000001E-2</v>
      </c>
      <c r="U62" s="10">
        <v>-6.6819999999999996E-3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2"/>
      <c r="AO62" s="2"/>
      <c r="AP62" s="54">
        <v>0</v>
      </c>
      <c r="AQ62" s="55">
        <v>0</v>
      </c>
      <c r="AR62" s="2"/>
      <c r="AS62" s="2"/>
      <c r="AT62" s="55">
        <v>0</v>
      </c>
      <c r="AU62" s="55">
        <v>0</v>
      </c>
      <c r="AV62" s="55">
        <v>0</v>
      </c>
      <c r="AW62" s="2"/>
      <c r="AX62" s="2"/>
      <c r="AY62" s="56">
        <v>0</v>
      </c>
      <c r="AZ62" s="57">
        <v>0</v>
      </c>
      <c r="BA62" s="2"/>
      <c r="BB62" s="2"/>
      <c r="BC62" s="27">
        <v>0</v>
      </c>
      <c r="BD62" s="27">
        <v>0</v>
      </c>
      <c r="BE62" s="27">
        <v>0</v>
      </c>
      <c r="BF62" s="2"/>
      <c r="BG62" s="2"/>
      <c r="BH62" s="58">
        <v>0</v>
      </c>
      <c r="BI62" s="59">
        <v>0</v>
      </c>
      <c r="BJ62" s="2"/>
      <c r="BK62" s="2"/>
    </row>
    <row r="63" spans="1:63" x14ac:dyDescent="0.3">
      <c r="A63" s="1"/>
      <c r="B63" s="2"/>
      <c r="C63" s="62"/>
      <c r="D63" s="62" t="s">
        <v>54</v>
      </c>
      <c r="E63" s="62"/>
      <c r="F63" s="62"/>
      <c r="G63" s="62"/>
      <c r="H63" s="62"/>
      <c r="I63" s="62"/>
      <c r="J63" s="127">
        <v>2.6479999999999997E-3</v>
      </c>
      <c r="K63" s="127">
        <v>1.0168000000000002E-2</v>
      </c>
      <c r="L63" s="127">
        <v>8.9270000000000009E-3</v>
      </c>
      <c r="M63" s="127">
        <v>1.1598999999999998E-2</v>
      </c>
      <c r="N63" s="127">
        <v>1.6919000000000003E-2</v>
      </c>
      <c r="O63" s="127">
        <v>2.2867999999999999E-2</v>
      </c>
      <c r="P63" s="127">
        <v>2.2450999999999999E-2</v>
      </c>
      <c r="Q63" s="127">
        <v>1.9890000000000005E-2</v>
      </c>
      <c r="R63" s="127">
        <v>2.8260999999999998E-2</v>
      </c>
      <c r="S63" s="127">
        <v>1.1029999999999998E-2</v>
      </c>
      <c r="T63" s="127">
        <v>3.0073999999999997E-2</v>
      </c>
      <c r="U63" s="127">
        <v>-4.1359999999999991E-3</v>
      </c>
      <c r="V63" s="127">
        <v>0</v>
      </c>
      <c r="W63" s="127">
        <v>0</v>
      </c>
      <c r="X63" s="127">
        <v>0</v>
      </c>
      <c r="Y63" s="127">
        <v>0</v>
      </c>
      <c r="Z63" s="127">
        <v>0</v>
      </c>
      <c r="AA63" s="127">
        <v>0</v>
      </c>
      <c r="AB63" s="127">
        <v>0</v>
      </c>
      <c r="AC63" s="127">
        <v>0</v>
      </c>
      <c r="AD63" s="127">
        <v>0</v>
      </c>
      <c r="AE63" s="127">
        <v>0</v>
      </c>
      <c r="AF63" s="127">
        <v>0</v>
      </c>
      <c r="AG63" s="127">
        <v>0</v>
      </c>
      <c r="AH63" s="127">
        <v>0</v>
      </c>
      <c r="AI63" s="127">
        <v>0</v>
      </c>
      <c r="AJ63" s="127">
        <v>0</v>
      </c>
      <c r="AK63" s="127">
        <v>0</v>
      </c>
      <c r="AL63" s="127">
        <v>0</v>
      </c>
      <c r="AM63" s="127">
        <v>0</v>
      </c>
      <c r="AN63" s="2"/>
      <c r="AO63" s="2"/>
      <c r="AP63" s="73">
        <v>0</v>
      </c>
      <c r="AQ63" s="74">
        <v>0</v>
      </c>
      <c r="AR63" s="2"/>
      <c r="AS63" s="2"/>
      <c r="AT63" s="74">
        <v>0</v>
      </c>
      <c r="AU63" s="74">
        <v>0</v>
      </c>
      <c r="AV63" s="74">
        <v>0</v>
      </c>
      <c r="AW63" s="2"/>
      <c r="AX63" s="2"/>
      <c r="AY63" s="75">
        <v>0</v>
      </c>
      <c r="AZ63" s="76">
        <v>0</v>
      </c>
      <c r="BA63" s="2"/>
      <c r="BB63" s="2"/>
      <c r="BC63" s="77">
        <v>0</v>
      </c>
      <c r="BD63" s="77">
        <v>0</v>
      </c>
      <c r="BE63" s="77">
        <v>0</v>
      </c>
      <c r="BF63" s="2"/>
      <c r="BG63" s="2"/>
      <c r="BH63" s="78">
        <v>0</v>
      </c>
      <c r="BI63" s="79">
        <v>0</v>
      </c>
      <c r="BJ63" s="2"/>
      <c r="BK63" s="2"/>
    </row>
    <row r="64" spans="1:63" x14ac:dyDescent="0.3">
      <c r="A64" s="1"/>
      <c r="B64" s="2"/>
      <c r="C64" s="62"/>
      <c r="D64" s="118" t="s">
        <v>55</v>
      </c>
      <c r="E64" s="62"/>
      <c r="F64" s="62"/>
      <c r="G64" s="62"/>
      <c r="H64" s="62"/>
      <c r="I64" s="62"/>
      <c r="J64" s="227">
        <v>0.9307557117750439</v>
      </c>
      <c r="K64" s="227">
        <v>0.98080447574032992</v>
      </c>
      <c r="L64" s="227">
        <v>0.97915981134145014</v>
      </c>
      <c r="M64" s="227">
        <v>0.60487067167292441</v>
      </c>
      <c r="N64" s="227">
        <v>0.64988092494430372</v>
      </c>
      <c r="O64" s="227">
        <v>0.72532352194874394</v>
      </c>
      <c r="P64" s="227">
        <v>0.74005340013844478</v>
      </c>
      <c r="Q64" s="227">
        <v>0.70584477802618983</v>
      </c>
      <c r="R64" s="227">
        <v>0.74632265561042599</v>
      </c>
      <c r="S64" s="227">
        <v>0.34322877769479709</v>
      </c>
      <c r="T64" s="227">
        <v>0.80242269003975553</v>
      </c>
      <c r="U64" s="227">
        <v>-1.6245090337784756</v>
      </c>
      <c r="V64" s="227">
        <v>0</v>
      </c>
      <c r="W64" s="227">
        <v>0</v>
      </c>
      <c r="X64" s="227">
        <v>0</v>
      </c>
      <c r="Y64" s="227">
        <v>0</v>
      </c>
      <c r="Z64" s="227">
        <v>0</v>
      </c>
      <c r="AA64" s="227">
        <v>0</v>
      </c>
      <c r="AB64" s="227">
        <v>0</v>
      </c>
      <c r="AC64" s="227">
        <v>0</v>
      </c>
      <c r="AD64" s="227">
        <v>0</v>
      </c>
      <c r="AE64" s="227">
        <v>0</v>
      </c>
      <c r="AF64" s="227">
        <v>0</v>
      </c>
      <c r="AG64" s="227">
        <v>0</v>
      </c>
      <c r="AH64" s="227">
        <v>0</v>
      </c>
      <c r="AI64" s="227">
        <v>0</v>
      </c>
      <c r="AJ64" s="227">
        <v>0</v>
      </c>
      <c r="AK64" s="227">
        <v>0</v>
      </c>
      <c r="AL64" s="227">
        <v>0</v>
      </c>
      <c r="AM64" s="227">
        <v>0</v>
      </c>
      <c r="AN64" s="2"/>
      <c r="AO64" s="2"/>
      <c r="AP64" s="73"/>
      <c r="AQ64" s="74"/>
      <c r="AR64" s="2"/>
      <c r="AS64" s="2"/>
      <c r="AT64" s="74"/>
      <c r="AU64" s="74"/>
      <c r="AV64" s="74"/>
      <c r="AW64" s="2"/>
      <c r="AX64" s="2"/>
      <c r="AY64" s="75"/>
      <c r="AZ64" s="76"/>
      <c r="BA64" s="2"/>
      <c r="BB64" s="2"/>
      <c r="BC64" s="77"/>
      <c r="BD64" s="77"/>
      <c r="BE64" s="77"/>
      <c r="BF64" s="2"/>
      <c r="BG64" s="2"/>
      <c r="BH64" s="78"/>
      <c r="BI64" s="79"/>
      <c r="BJ64" s="2"/>
      <c r="BK64" s="2"/>
    </row>
    <row r="65" spans="1:63" ht="4.05" customHeight="1" x14ac:dyDescent="0.3">
      <c r="A65" s="1"/>
      <c r="B65" s="2"/>
      <c r="C65" s="2"/>
      <c r="D65" s="1"/>
      <c r="E65" s="2"/>
      <c r="F65" s="2"/>
      <c r="G65" s="2"/>
      <c r="H65" s="2"/>
      <c r="I65" s="2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2"/>
      <c r="AO65" s="2"/>
      <c r="AP65" s="54"/>
      <c r="AQ65" s="48"/>
      <c r="AR65" s="2"/>
      <c r="AS65" s="2"/>
      <c r="AT65" s="48"/>
      <c r="AU65" s="48"/>
      <c r="AV65" s="48"/>
      <c r="AW65" s="2"/>
      <c r="AX65" s="2"/>
      <c r="AY65" s="56"/>
      <c r="AZ65" s="128"/>
      <c r="BA65" s="2"/>
      <c r="BB65" s="2"/>
      <c r="BC65" s="27"/>
      <c r="BD65" s="27"/>
      <c r="BE65" s="27"/>
      <c r="BF65" s="2"/>
      <c r="BG65" s="2"/>
      <c r="BH65" s="58"/>
      <c r="BI65" s="53"/>
      <c r="BJ65" s="2"/>
      <c r="BK65" s="2"/>
    </row>
    <row r="66" spans="1:63" x14ac:dyDescent="0.3">
      <c r="A66" s="1"/>
      <c r="B66" s="2"/>
      <c r="C66" s="122" t="s">
        <v>22</v>
      </c>
      <c r="D66" s="122" t="s">
        <v>56</v>
      </c>
      <c r="E66" s="122"/>
      <c r="F66" s="123"/>
      <c r="G66" s="122"/>
      <c r="H66" s="122"/>
      <c r="I66" s="122"/>
      <c r="J66" s="129">
        <v>6.5140999999999921E-2</v>
      </c>
      <c r="K66" s="129">
        <v>8.6450000000000082E-2</v>
      </c>
      <c r="L66" s="129">
        <v>3.0574000000000098E-2</v>
      </c>
      <c r="M66" s="129">
        <v>2.7429000000000085E-2</v>
      </c>
      <c r="N66" s="129">
        <v>1.989499999999992E-2</v>
      </c>
      <c r="O66" s="129">
        <v>0.23579700000000003</v>
      </c>
      <c r="P66" s="129">
        <v>9.4423999999999925E-2</v>
      </c>
      <c r="Q66" s="129">
        <v>0.10447499999999996</v>
      </c>
      <c r="R66" s="129">
        <v>0.12879399999999991</v>
      </c>
      <c r="S66" s="129">
        <v>-0.11929400000000014</v>
      </c>
      <c r="T66" s="129">
        <v>-0.41393500000000039</v>
      </c>
      <c r="U66" s="129">
        <v>-0.11582999999999995</v>
      </c>
      <c r="V66" s="129">
        <v>0</v>
      </c>
      <c r="W66" s="129">
        <v>0</v>
      </c>
      <c r="X66" s="129">
        <v>0</v>
      </c>
      <c r="Y66" s="129">
        <v>0</v>
      </c>
      <c r="Z66" s="129">
        <v>0</v>
      </c>
      <c r="AA66" s="129">
        <v>0</v>
      </c>
      <c r="AB66" s="129">
        <v>0</v>
      </c>
      <c r="AC66" s="129">
        <v>0</v>
      </c>
      <c r="AD66" s="129">
        <v>0</v>
      </c>
      <c r="AE66" s="129">
        <v>0</v>
      </c>
      <c r="AF66" s="129">
        <v>0</v>
      </c>
      <c r="AG66" s="129">
        <v>0</v>
      </c>
      <c r="AH66" s="129">
        <v>0</v>
      </c>
      <c r="AI66" s="129">
        <v>0</v>
      </c>
      <c r="AJ66" s="129">
        <v>0</v>
      </c>
      <c r="AK66" s="129">
        <v>0</v>
      </c>
      <c r="AL66" s="129">
        <v>0</v>
      </c>
      <c r="AM66" s="129">
        <v>0</v>
      </c>
      <c r="AN66" s="2"/>
      <c r="AO66" s="2"/>
      <c r="AP66" s="130">
        <v>0</v>
      </c>
      <c r="AQ66" s="131">
        <v>0</v>
      </c>
      <c r="AR66" s="2"/>
      <c r="AS66" s="2"/>
      <c r="AT66" s="131">
        <v>0</v>
      </c>
      <c r="AU66" s="131">
        <v>0</v>
      </c>
      <c r="AV66" s="131">
        <v>0</v>
      </c>
      <c r="AW66" s="2"/>
      <c r="AX66" s="2"/>
      <c r="AY66" s="132">
        <v>0</v>
      </c>
      <c r="AZ66" s="133">
        <v>0</v>
      </c>
      <c r="BA66" s="2"/>
      <c r="BB66" s="2"/>
      <c r="BC66" s="134">
        <v>0</v>
      </c>
      <c r="BD66" s="134">
        <v>0</v>
      </c>
      <c r="BE66" s="134">
        <v>0</v>
      </c>
      <c r="BF66" s="2"/>
      <c r="BG66" s="2"/>
      <c r="BH66" s="135">
        <v>0</v>
      </c>
      <c r="BI66" s="136">
        <v>0</v>
      </c>
      <c r="BJ66" s="2"/>
      <c r="BK66" s="2"/>
    </row>
    <row r="67" spans="1:63" x14ac:dyDescent="0.3">
      <c r="A67" s="1"/>
      <c r="B67" s="2"/>
      <c r="C67" s="124"/>
      <c r="D67" s="125" t="s">
        <v>57</v>
      </c>
      <c r="E67" s="125"/>
      <c r="F67" s="126"/>
      <c r="G67" s="125"/>
      <c r="H67" s="125"/>
      <c r="I67" s="125"/>
      <c r="J67" s="685">
        <v>4.5175661552523651E-2</v>
      </c>
      <c r="K67" s="685">
        <v>7.7215214746721661E-2</v>
      </c>
      <c r="L67" s="685">
        <v>1.8182726469325405E-2</v>
      </c>
      <c r="M67" s="685">
        <v>1.4090961163936346E-2</v>
      </c>
      <c r="N67" s="685">
        <v>1.0228586676154011E-2</v>
      </c>
      <c r="O67" s="685">
        <v>0.15506635451329065</v>
      </c>
      <c r="P67" s="685">
        <v>6.0542215217752264E-2</v>
      </c>
      <c r="Q67" s="685">
        <v>6.3316800360719377E-2</v>
      </c>
      <c r="R67" s="685">
        <v>6.7094116384542157E-2</v>
      </c>
      <c r="S67" s="685">
        <v>-4.5461647570290038E-2</v>
      </c>
      <c r="T67" s="685">
        <v>-0.15540807407896887</v>
      </c>
      <c r="U67" s="685">
        <v>-0.19182487844301055</v>
      </c>
      <c r="V67" s="685">
        <v>0</v>
      </c>
      <c r="W67" s="685">
        <v>0</v>
      </c>
      <c r="X67" s="685">
        <v>0</v>
      </c>
      <c r="Y67" s="685">
        <v>0</v>
      </c>
      <c r="Z67" s="685">
        <v>0</v>
      </c>
      <c r="AA67" s="685">
        <v>0</v>
      </c>
      <c r="AB67" s="685">
        <v>0</v>
      </c>
      <c r="AC67" s="685">
        <v>0</v>
      </c>
      <c r="AD67" s="685">
        <v>0</v>
      </c>
      <c r="AE67" s="685">
        <v>0</v>
      </c>
      <c r="AF67" s="685">
        <v>0</v>
      </c>
      <c r="AG67" s="685">
        <v>0</v>
      </c>
      <c r="AH67" s="685">
        <v>0</v>
      </c>
      <c r="AI67" s="685">
        <v>0</v>
      </c>
      <c r="AJ67" s="685">
        <v>0</v>
      </c>
      <c r="AK67" s="685">
        <v>0</v>
      </c>
      <c r="AL67" s="685">
        <v>0</v>
      </c>
      <c r="AM67" s="685">
        <v>0</v>
      </c>
      <c r="AN67" s="2"/>
      <c r="AO67" s="2"/>
      <c r="AP67" s="137"/>
      <c r="AQ67" s="138"/>
      <c r="AR67" s="2"/>
      <c r="AS67" s="2"/>
      <c r="AT67" s="138"/>
      <c r="AU67" s="138"/>
      <c r="AV67" s="138"/>
      <c r="AW67" s="2"/>
      <c r="AX67" s="2"/>
      <c r="AY67" s="139"/>
      <c r="AZ67" s="140"/>
      <c r="BA67" s="2"/>
      <c r="BB67" s="2"/>
      <c r="BC67" s="141"/>
      <c r="BD67" s="141"/>
      <c r="BE67" s="141"/>
      <c r="BF67" s="2"/>
      <c r="BG67" s="2"/>
      <c r="BH67" s="142"/>
      <c r="BI67" s="143"/>
      <c r="BJ67" s="2"/>
      <c r="BK67" s="2"/>
    </row>
    <row r="68" spans="1:63" x14ac:dyDescent="0.3">
      <c r="A68" s="1"/>
      <c r="B68" s="2"/>
      <c r="C68" s="2" t="s">
        <v>38</v>
      </c>
      <c r="D68" s="2" t="s">
        <v>58</v>
      </c>
      <c r="E68" s="2"/>
      <c r="F68" s="2"/>
      <c r="G68" s="2"/>
      <c r="H68" s="2"/>
      <c r="I68" s="2"/>
      <c r="J68" s="10">
        <v>2.1075E-2</v>
      </c>
      <c r="K68" s="10">
        <v>-2.5842E-2</v>
      </c>
      <c r="L68" s="10">
        <v>-4.7014E-2</v>
      </c>
      <c r="M68" s="10">
        <v>-3.3464000000000001E-2</v>
      </c>
      <c r="N68" s="10">
        <v>3.4290000000000001E-2</v>
      </c>
      <c r="O68" s="10">
        <v>5.0466999999999998E-2</v>
      </c>
      <c r="P68" s="10">
        <v>-7.8700000000000003E-3</v>
      </c>
      <c r="Q68" s="10">
        <v>-2.862E-2</v>
      </c>
      <c r="R68" s="10">
        <v>-6.3411999999999996E-2</v>
      </c>
      <c r="S68" s="10">
        <v>-1.4328E-2</v>
      </c>
      <c r="T68" s="10">
        <v>0.13638800000000001</v>
      </c>
      <c r="U68" s="10">
        <v>4.0744000000000002E-2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2"/>
      <c r="AO68" s="2"/>
      <c r="AP68" s="54">
        <v>0</v>
      </c>
      <c r="AQ68" s="55">
        <v>0</v>
      </c>
      <c r="AR68" s="2"/>
      <c r="AS68" s="2"/>
      <c r="AT68" s="55">
        <v>0</v>
      </c>
      <c r="AU68" s="55">
        <v>0</v>
      </c>
      <c r="AV68" s="55">
        <v>0</v>
      </c>
      <c r="AW68" s="2"/>
      <c r="AX68" s="2"/>
      <c r="AY68" s="56">
        <v>0</v>
      </c>
      <c r="AZ68" s="57">
        <v>0</v>
      </c>
      <c r="BA68" s="2"/>
      <c r="BB68" s="2"/>
      <c r="BC68" s="27">
        <v>0</v>
      </c>
      <c r="BD68" s="27">
        <v>0</v>
      </c>
      <c r="BE68" s="27">
        <v>0</v>
      </c>
      <c r="BF68" s="2"/>
      <c r="BG68" s="2"/>
      <c r="BH68" s="58">
        <v>0</v>
      </c>
      <c r="BI68" s="59">
        <v>0</v>
      </c>
      <c r="BJ68" s="2"/>
      <c r="BK68" s="2"/>
    </row>
    <row r="69" spans="1:63" x14ac:dyDescent="0.3">
      <c r="A69" s="1"/>
      <c r="B69" s="2"/>
      <c r="C69" s="122" t="s">
        <v>22</v>
      </c>
      <c r="D69" s="122" t="s">
        <v>59</v>
      </c>
      <c r="E69" s="122"/>
      <c r="F69" s="123"/>
      <c r="G69" s="122"/>
      <c r="H69" s="122"/>
      <c r="I69" s="122"/>
      <c r="J69" s="129">
        <v>8.6215999999999918E-2</v>
      </c>
      <c r="K69" s="129">
        <v>6.0608000000000078E-2</v>
      </c>
      <c r="L69" s="129">
        <v>-1.6439999999999903E-2</v>
      </c>
      <c r="M69" s="129">
        <v>-6.0349999999999154E-3</v>
      </c>
      <c r="N69" s="129">
        <v>5.4184999999999921E-2</v>
      </c>
      <c r="O69" s="129">
        <v>0.28626400000000002</v>
      </c>
      <c r="P69" s="129">
        <v>8.6553999999999923E-2</v>
      </c>
      <c r="Q69" s="129">
        <v>7.585499999999995E-2</v>
      </c>
      <c r="R69" s="129">
        <v>6.5381999999999912E-2</v>
      </c>
      <c r="S69" s="129">
        <v>-0.13362200000000013</v>
      </c>
      <c r="T69" s="129">
        <v>-0.27754700000000038</v>
      </c>
      <c r="U69" s="129">
        <v>-7.5085999999999944E-2</v>
      </c>
      <c r="V69" s="129">
        <v>0</v>
      </c>
      <c r="W69" s="129">
        <v>0</v>
      </c>
      <c r="X69" s="129">
        <v>0</v>
      </c>
      <c r="Y69" s="129">
        <v>0</v>
      </c>
      <c r="Z69" s="129">
        <v>0</v>
      </c>
      <c r="AA69" s="129">
        <v>0</v>
      </c>
      <c r="AB69" s="129">
        <v>0</v>
      </c>
      <c r="AC69" s="129">
        <v>0</v>
      </c>
      <c r="AD69" s="129">
        <v>0</v>
      </c>
      <c r="AE69" s="129">
        <v>0</v>
      </c>
      <c r="AF69" s="129">
        <v>0</v>
      </c>
      <c r="AG69" s="129">
        <v>0</v>
      </c>
      <c r="AH69" s="129">
        <v>0</v>
      </c>
      <c r="AI69" s="129">
        <v>0</v>
      </c>
      <c r="AJ69" s="129">
        <v>0</v>
      </c>
      <c r="AK69" s="129">
        <v>0</v>
      </c>
      <c r="AL69" s="129">
        <v>0</v>
      </c>
      <c r="AM69" s="129">
        <v>0</v>
      </c>
      <c r="AN69" s="2"/>
      <c r="AO69" s="2"/>
      <c r="AP69" s="130">
        <v>0</v>
      </c>
      <c r="AQ69" s="131">
        <v>0</v>
      </c>
      <c r="AR69" s="2"/>
      <c r="AS69" s="2"/>
      <c r="AT69" s="131">
        <v>0</v>
      </c>
      <c r="AU69" s="131">
        <v>0</v>
      </c>
      <c r="AV69" s="131">
        <v>0</v>
      </c>
      <c r="AW69" s="2"/>
      <c r="AX69" s="2"/>
      <c r="AY69" s="132">
        <v>0</v>
      </c>
      <c r="AZ69" s="133">
        <v>0</v>
      </c>
      <c r="BA69" s="2"/>
      <c r="BB69" s="2"/>
      <c r="BC69" s="134">
        <v>0</v>
      </c>
      <c r="BD69" s="134">
        <v>0</v>
      </c>
      <c r="BE69" s="134">
        <v>0</v>
      </c>
      <c r="BF69" s="2"/>
      <c r="BG69" s="2"/>
      <c r="BH69" s="135">
        <v>0</v>
      </c>
      <c r="BI69" s="136">
        <v>0</v>
      </c>
      <c r="BJ69" s="2"/>
      <c r="BK69" s="2"/>
    </row>
    <row r="70" spans="1:63" x14ac:dyDescent="0.3">
      <c r="A70" s="1"/>
      <c r="B70" s="2"/>
      <c r="C70" s="124"/>
      <c r="D70" s="125" t="s">
        <v>60</v>
      </c>
      <c r="E70" s="125"/>
      <c r="F70" s="126"/>
      <c r="G70" s="125"/>
      <c r="H70" s="125"/>
      <c r="I70" s="125"/>
      <c r="J70" s="685">
        <v>5.9791296363463566E-2</v>
      </c>
      <c r="K70" s="685">
        <v>5.4133715851582512E-2</v>
      </c>
      <c r="L70" s="685">
        <v>-9.7770662378395667E-3</v>
      </c>
      <c r="M70" s="685">
        <v>-3.1003299655238763E-3</v>
      </c>
      <c r="N70" s="685">
        <v>2.785805323183747E-2</v>
      </c>
      <c r="O70" s="685">
        <v>0.18825479080901211</v>
      </c>
      <c r="P70" s="685">
        <v>5.5496175717585881E-2</v>
      </c>
      <c r="Q70" s="685">
        <v>4.5971724253288986E-2</v>
      </c>
      <c r="R70" s="685">
        <v>3.4060185392596962E-2</v>
      </c>
      <c r="S70" s="685">
        <v>-5.0921892732553986E-2</v>
      </c>
      <c r="T70" s="685">
        <v>-0.10420245868649811</v>
      </c>
      <c r="U70" s="685">
        <v>-0.12434915671908733</v>
      </c>
      <c r="V70" s="685">
        <v>0</v>
      </c>
      <c r="W70" s="685">
        <v>0</v>
      </c>
      <c r="X70" s="685">
        <v>0</v>
      </c>
      <c r="Y70" s="685">
        <v>0</v>
      </c>
      <c r="Z70" s="685">
        <v>0</v>
      </c>
      <c r="AA70" s="685">
        <v>0</v>
      </c>
      <c r="AB70" s="685">
        <v>0</v>
      </c>
      <c r="AC70" s="685">
        <v>0</v>
      </c>
      <c r="AD70" s="685">
        <v>0</v>
      </c>
      <c r="AE70" s="685">
        <v>0</v>
      </c>
      <c r="AF70" s="685">
        <v>0</v>
      </c>
      <c r="AG70" s="685">
        <v>0</v>
      </c>
      <c r="AH70" s="685">
        <v>0</v>
      </c>
      <c r="AI70" s="685">
        <v>0</v>
      </c>
      <c r="AJ70" s="685">
        <v>0</v>
      </c>
      <c r="AK70" s="685">
        <v>0</v>
      </c>
      <c r="AL70" s="685">
        <v>0</v>
      </c>
      <c r="AM70" s="685">
        <v>0</v>
      </c>
      <c r="AN70" s="2"/>
      <c r="AO70" s="2"/>
      <c r="AP70" s="137"/>
      <c r="AQ70" s="138"/>
      <c r="AR70" s="2"/>
      <c r="AS70" s="2"/>
      <c r="AT70" s="138"/>
      <c r="AU70" s="138"/>
      <c r="AV70" s="138"/>
      <c r="AW70" s="2"/>
      <c r="AX70" s="2"/>
      <c r="AY70" s="139"/>
      <c r="AZ70" s="140"/>
      <c r="BA70" s="2"/>
      <c r="BB70" s="2"/>
      <c r="BC70" s="141"/>
      <c r="BD70" s="141"/>
      <c r="BE70" s="141"/>
      <c r="BF70" s="2"/>
      <c r="BG70" s="2"/>
      <c r="BH70" s="142"/>
      <c r="BI70" s="143"/>
      <c r="BJ70" s="2"/>
      <c r="BK70" s="2"/>
    </row>
    <row r="71" spans="1:63" x14ac:dyDescent="0.3">
      <c r="A71" s="1"/>
      <c r="B71" s="2"/>
      <c r="C71" s="2" t="s">
        <v>38</v>
      </c>
      <c r="D71" s="2" t="s">
        <v>61</v>
      </c>
      <c r="E71" s="2"/>
      <c r="F71" s="2"/>
      <c r="G71" s="2"/>
      <c r="H71" s="2"/>
      <c r="I71" s="2"/>
      <c r="J71" s="10">
        <v>-5.0080000000000003E-3</v>
      </c>
      <c r="K71" s="10">
        <v>-3.4810000000000002E-3</v>
      </c>
      <c r="L71" s="10">
        <v>-3.6909999999999998E-3</v>
      </c>
      <c r="M71" s="10">
        <v>-4.5069999999999997E-3</v>
      </c>
      <c r="N71" s="10">
        <v>-4.169E-3</v>
      </c>
      <c r="O71" s="10">
        <v>-4.058E-3</v>
      </c>
      <c r="P71" s="10">
        <v>-4.7199999999999994E-3</v>
      </c>
      <c r="Q71" s="10">
        <v>-4.2180000000000004E-3</v>
      </c>
      <c r="R71" s="10">
        <v>-5.5900000000000004E-3</v>
      </c>
      <c r="S71" s="10">
        <v>-4.8469999999999997E-3</v>
      </c>
      <c r="T71" s="10">
        <v>-9.9299999999999996E-4</v>
      </c>
      <c r="U71" s="10">
        <v>-9.7299999999999991E-4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2"/>
      <c r="AO71" s="2"/>
      <c r="AP71" s="54">
        <v>0</v>
      </c>
      <c r="AQ71" s="55">
        <v>0</v>
      </c>
      <c r="AR71" s="2"/>
      <c r="AS71" s="2"/>
      <c r="AT71" s="55">
        <v>0</v>
      </c>
      <c r="AU71" s="55">
        <v>0</v>
      </c>
      <c r="AV71" s="55">
        <v>0</v>
      </c>
      <c r="AW71" s="2"/>
      <c r="AX71" s="2"/>
      <c r="AY71" s="56">
        <v>0</v>
      </c>
      <c r="AZ71" s="57">
        <v>0</v>
      </c>
      <c r="BA71" s="2"/>
      <c r="BB71" s="2"/>
      <c r="BC71" s="27">
        <v>0</v>
      </c>
      <c r="BD71" s="27">
        <v>0</v>
      </c>
      <c r="BE71" s="27">
        <v>0</v>
      </c>
      <c r="BF71" s="2"/>
      <c r="BG71" s="2"/>
      <c r="BH71" s="58">
        <v>0</v>
      </c>
      <c r="BI71" s="59">
        <v>0</v>
      </c>
      <c r="BJ71" s="2"/>
      <c r="BK71" s="2"/>
    </row>
    <row r="72" spans="1:63" x14ac:dyDescent="0.3">
      <c r="A72" s="1"/>
      <c r="B72" s="2"/>
      <c r="C72" s="2" t="s">
        <v>38</v>
      </c>
      <c r="D72" s="2" t="s">
        <v>62</v>
      </c>
      <c r="E72" s="2"/>
      <c r="F72" s="2"/>
      <c r="G72" s="2"/>
      <c r="H72" s="2"/>
      <c r="I72" s="2"/>
      <c r="J72" s="10">
        <v>-1.2050999999999999E-2</v>
      </c>
      <c r="K72" s="10">
        <v>-1.0092E-2</v>
      </c>
      <c r="L72" s="10">
        <v>-9.5569999999999995E-3</v>
      </c>
      <c r="M72" s="10">
        <v>-1.3337E-2</v>
      </c>
      <c r="N72" s="10">
        <v>-1.0435E-2</v>
      </c>
      <c r="O72" s="10">
        <v>-1.1368E-2</v>
      </c>
      <c r="P72" s="10">
        <v>-1.2534E-2</v>
      </c>
      <c r="Q72" s="10">
        <v>-1.0784E-2</v>
      </c>
      <c r="R72" s="10">
        <v>-9.4890000000000009E-3</v>
      </c>
      <c r="S72" s="10">
        <v>-1.1102000000000001E-2</v>
      </c>
      <c r="T72" s="10">
        <v>-5.8690000000000001E-3</v>
      </c>
      <c r="U72" s="10">
        <v>-1.8859999999999999E-3</v>
      </c>
      <c r="V72" s="10">
        <v>-2.2000000000000001E-4</v>
      </c>
      <c r="W72" s="10">
        <v>-4.4342740243390676E-5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2"/>
      <c r="AO72" s="2"/>
      <c r="AP72" s="54">
        <v>0</v>
      </c>
      <c r="AQ72" s="55">
        <v>0</v>
      </c>
      <c r="AR72" s="2"/>
      <c r="AS72" s="2"/>
      <c r="AT72" s="55">
        <v>0</v>
      </c>
      <c r="AU72" s="55">
        <v>0</v>
      </c>
      <c r="AV72" s="55">
        <v>0</v>
      </c>
      <c r="AW72" s="2"/>
      <c r="AX72" s="2"/>
      <c r="AY72" s="56">
        <v>0</v>
      </c>
      <c r="AZ72" s="57">
        <v>0</v>
      </c>
      <c r="BA72" s="2"/>
      <c r="BB72" s="2"/>
      <c r="BC72" s="27">
        <v>0</v>
      </c>
      <c r="BD72" s="27">
        <v>0</v>
      </c>
      <c r="BE72" s="27">
        <v>0</v>
      </c>
      <c r="BF72" s="2"/>
      <c r="BG72" s="2"/>
      <c r="BH72" s="58">
        <v>0</v>
      </c>
      <c r="BI72" s="59">
        <v>0</v>
      </c>
      <c r="BJ72" s="2"/>
      <c r="BK72" s="2"/>
    </row>
    <row r="73" spans="1:63" x14ac:dyDescent="0.3">
      <c r="A73" s="1"/>
      <c r="B73" s="2"/>
      <c r="C73" s="2" t="s">
        <v>38</v>
      </c>
      <c r="D73" s="2" t="s">
        <v>63</v>
      </c>
      <c r="E73" s="2"/>
      <c r="F73" s="2"/>
      <c r="G73" s="2"/>
      <c r="H73" s="2"/>
      <c r="I73" s="2"/>
      <c r="J73" s="10">
        <v>-3.1540000000000001E-3</v>
      </c>
      <c r="K73" s="10">
        <v>-3.2799999999999999E-3</v>
      </c>
      <c r="L73" s="10">
        <v>-3.4680000000000002E-3</v>
      </c>
      <c r="M73" s="10">
        <v>-3.3370000000000001E-3</v>
      </c>
      <c r="N73" s="10">
        <v>-5.7080000000000004E-3</v>
      </c>
      <c r="O73" s="10">
        <v>-3.9300000000000003E-3</v>
      </c>
      <c r="P73" s="10">
        <v>-3.7820000000000002E-3</v>
      </c>
      <c r="Q73" s="10">
        <v>-3.1930000000000001E-3</v>
      </c>
      <c r="R73" s="10">
        <v>-3.875E-3</v>
      </c>
      <c r="S73" s="10">
        <v>-6.8320000000000004E-3</v>
      </c>
      <c r="T73" s="10">
        <v>2.9499999999999999E-3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2"/>
      <c r="AO73" s="2"/>
      <c r="AP73" s="54">
        <v>0</v>
      </c>
      <c r="AQ73" s="55">
        <v>0</v>
      </c>
      <c r="AR73" s="2"/>
      <c r="AS73" s="2"/>
      <c r="AT73" s="55">
        <v>0</v>
      </c>
      <c r="AU73" s="55">
        <v>0</v>
      </c>
      <c r="AV73" s="55">
        <v>0</v>
      </c>
      <c r="AW73" s="2"/>
      <c r="AX73" s="2"/>
      <c r="AY73" s="56">
        <v>0</v>
      </c>
      <c r="AZ73" s="57">
        <v>0</v>
      </c>
      <c r="BA73" s="2"/>
      <c r="BB73" s="2"/>
      <c r="BC73" s="27">
        <v>0</v>
      </c>
      <c r="BD73" s="27">
        <v>0</v>
      </c>
      <c r="BE73" s="27">
        <v>0</v>
      </c>
      <c r="BF73" s="2"/>
      <c r="BG73" s="2"/>
      <c r="BH73" s="58">
        <v>0</v>
      </c>
      <c r="BI73" s="59">
        <v>0</v>
      </c>
      <c r="BJ73" s="2"/>
      <c r="BK73" s="2"/>
    </row>
    <row r="74" spans="1:63" x14ac:dyDescent="0.3">
      <c r="A74" s="1"/>
      <c r="B74" s="2"/>
      <c r="C74" s="2" t="s">
        <v>38</v>
      </c>
      <c r="D74" s="2" t="s">
        <v>64</v>
      </c>
      <c r="E74" s="2"/>
      <c r="F74" s="2"/>
      <c r="G74" s="2"/>
      <c r="H74" s="2"/>
      <c r="I74" s="2"/>
      <c r="J74" s="10">
        <v>-6.120600000000001E-2</v>
      </c>
      <c r="K74" s="10">
        <v>-6.1135000000000002E-2</v>
      </c>
      <c r="L74" s="10">
        <v>-5.7277000000000002E-2</v>
      </c>
      <c r="M74" s="10">
        <v>-6.2398000000000002E-2</v>
      </c>
      <c r="N74" s="10">
        <v>-6.0874000000000004E-2</v>
      </c>
      <c r="O74" s="10">
        <v>-6.3291E-2</v>
      </c>
      <c r="P74" s="10">
        <v>-8.0907000000000007E-2</v>
      </c>
      <c r="Q74" s="10">
        <v>-6.3452000000000008E-2</v>
      </c>
      <c r="R74" s="10">
        <v>-5.9895000000000004E-2</v>
      </c>
      <c r="S74" s="10">
        <v>-6.2094000000000003E-2</v>
      </c>
      <c r="T74" s="10">
        <v>-4.5215999999999999E-2</v>
      </c>
      <c r="U74" s="10">
        <v>7.000000000000001E-4</v>
      </c>
      <c r="V74" s="10">
        <v>-3.2400000000000001E-4</v>
      </c>
      <c r="W74" s="10">
        <v>-2.4387143306756186E-3</v>
      </c>
      <c r="X74" s="10">
        <v>0</v>
      </c>
      <c r="Y74" s="10">
        <v>0</v>
      </c>
      <c r="Z74" s="10">
        <v>1.8189894035458564E-18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2"/>
      <c r="AO74" s="2"/>
      <c r="AP74" s="54">
        <v>0</v>
      </c>
      <c r="AQ74" s="55">
        <v>0</v>
      </c>
      <c r="AR74" s="2"/>
      <c r="AS74" s="2"/>
      <c r="AT74" s="55">
        <v>0</v>
      </c>
      <c r="AU74" s="55">
        <v>0</v>
      </c>
      <c r="AV74" s="55">
        <v>0</v>
      </c>
      <c r="AW74" s="2"/>
      <c r="AX74" s="2"/>
      <c r="AY74" s="56">
        <v>0</v>
      </c>
      <c r="AZ74" s="57">
        <v>0</v>
      </c>
      <c r="BA74" s="2"/>
      <c r="BB74" s="2"/>
      <c r="BC74" s="27">
        <v>0</v>
      </c>
      <c r="BD74" s="27">
        <v>0</v>
      </c>
      <c r="BE74" s="27">
        <v>0</v>
      </c>
      <c r="BF74" s="2"/>
      <c r="BG74" s="2"/>
      <c r="BH74" s="58">
        <v>0</v>
      </c>
      <c r="BI74" s="59">
        <v>0</v>
      </c>
      <c r="BJ74" s="2"/>
      <c r="BK74" s="2"/>
    </row>
    <row r="75" spans="1:63" x14ac:dyDescent="0.3">
      <c r="A75" s="1"/>
      <c r="B75" s="2"/>
      <c r="C75" s="2" t="s">
        <v>38</v>
      </c>
      <c r="D75" s="2" t="s">
        <v>65</v>
      </c>
      <c r="E75" s="2"/>
      <c r="F75" s="2"/>
      <c r="G75" s="2"/>
      <c r="H75" s="2"/>
      <c r="I75" s="2"/>
      <c r="J75" s="10">
        <v>0</v>
      </c>
      <c r="K75" s="10">
        <v>0</v>
      </c>
      <c r="L75" s="10">
        <v>0</v>
      </c>
      <c r="M75" s="10">
        <v>0</v>
      </c>
      <c r="N75" s="10">
        <v>-9.7099999999999997E-4</v>
      </c>
      <c r="O75" s="10">
        <v>-9.8200000000000002E-4</v>
      </c>
      <c r="P75" s="10">
        <v>0</v>
      </c>
      <c r="Q75" s="10">
        <v>0</v>
      </c>
      <c r="R75" s="10">
        <v>-5.4710000000000002E-3</v>
      </c>
      <c r="S75" s="10">
        <v>-6.1279999999999998E-3</v>
      </c>
      <c r="T75" s="10">
        <v>-1.1329999999999999E-3</v>
      </c>
      <c r="U75" s="10">
        <v>-5.6999999999999998E-4</v>
      </c>
      <c r="V75" s="10">
        <v>-4.8999999999999998E-5</v>
      </c>
      <c r="W75" s="10">
        <v>-2.6227444397817876E-5</v>
      </c>
      <c r="X75" s="10">
        <v>-2.7023375219564927E-5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2"/>
      <c r="AO75" s="2"/>
      <c r="AP75" s="54">
        <v>0</v>
      </c>
      <c r="AQ75" s="55">
        <v>0</v>
      </c>
      <c r="AR75" s="2"/>
      <c r="AS75" s="2"/>
      <c r="AT75" s="55">
        <v>0</v>
      </c>
      <c r="AU75" s="55">
        <v>0</v>
      </c>
      <c r="AV75" s="55">
        <v>0</v>
      </c>
      <c r="AW75" s="2"/>
      <c r="AX75" s="2"/>
      <c r="AY75" s="56">
        <v>0</v>
      </c>
      <c r="AZ75" s="57">
        <v>0</v>
      </c>
      <c r="BA75" s="2"/>
      <c r="BB75" s="2"/>
      <c r="BC75" s="27">
        <v>0</v>
      </c>
      <c r="BD75" s="27">
        <v>0</v>
      </c>
      <c r="BE75" s="27">
        <v>0</v>
      </c>
      <c r="BF75" s="2"/>
      <c r="BG75" s="2"/>
      <c r="BH75" s="58">
        <v>0</v>
      </c>
      <c r="BI75" s="59">
        <v>0</v>
      </c>
      <c r="BJ75" s="2"/>
      <c r="BK75" s="2"/>
    </row>
    <row r="76" spans="1:63" x14ac:dyDescent="0.3">
      <c r="A76" s="1"/>
      <c r="B76" s="2"/>
      <c r="C76" s="89" t="s">
        <v>22</v>
      </c>
      <c r="D76" s="90" t="s">
        <v>66</v>
      </c>
      <c r="E76" s="90"/>
      <c r="F76" s="90"/>
      <c r="G76" s="90"/>
      <c r="H76" s="90"/>
      <c r="I76" s="90"/>
      <c r="J76" s="144">
        <v>4.7969999999998986E-3</v>
      </c>
      <c r="K76" s="144">
        <v>-1.7379999999999923E-2</v>
      </c>
      <c r="L76" s="144">
        <v>-9.0432999999999902E-2</v>
      </c>
      <c r="M76" s="144">
        <v>-8.9613999999999916E-2</v>
      </c>
      <c r="N76" s="144">
        <v>-2.797200000000008E-2</v>
      </c>
      <c r="O76" s="144">
        <v>0.20263500000000004</v>
      </c>
      <c r="P76" s="144">
        <v>-1.5389000000000083E-2</v>
      </c>
      <c r="Q76" s="144">
        <v>-5.792000000000061E-3</v>
      </c>
      <c r="R76" s="144">
        <v>-1.893800000000009E-2</v>
      </c>
      <c r="S76" s="144">
        <v>-0.22462500000000013</v>
      </c>
      <c r="T76" s="144">
        <v>-0.32780800000000038</v>
      </c>
      <c r="U76" s="144">
        <v>-7.781499999999994E-2</v>
      </c>
      <c r="V76" s="144">
        <v>-5.9299999999999999E-4</v>
      </c>
      <c r="W76" s="144">
        <v>-2.5092845153168271E-3</v>
      </c>
      <c r="X76" s="144">
        <v>-2.7023375219564927E-5</v>
      </c>
      <c r="Y76" s="144">
        <v>0</v>
      </c>
      <c r="Z76" s="144">
        <v>1.8189894035458564E-18</v>
      </c>
      <c r="AA76" s="144">
        <v>0</v>
      </c>
      <c r="AB76" s="144">
        <v>0</v>
      </c>
      <c r="AC76" s="144">
        <v>0</v>
      </c>
      <c r="AD76" s="144">
        <v>0</v>
      </c>
      <c r="AE76" s="144">
        <v>0</v>
      </c>
      <c r="AF76" s="144">
        <v>0</v>
      </c>
      <c r="AG76" s="144">
        <v>0</v>
      </c>
      <c r="AH76" s="144">
        <v>0</v>
      </c>
      <c r="AI76" s="144">
        <v>0</v>
      </c>
      <c r="AJ76" s="144">
        <v>0</v>
      </c>
      <c r="AK76" s="144">
        <v>0</v>
      </c>
      <c r="AL76" s="144">
        <v>0</v>
      </c>
      <c r="AM76" s="144">
        <v>0</v>
      </c>
      <c r="AN76" s="2"/>
      <c r="AO76" s="2"/>
      <c r="AP76" s="95">
        <v>0</v>
      </c>
      <c r="AQ76" s="96">
        <v>0</v>
      </c>
      <c r="AR76" s="2"/>
      <c r="AS76" s="2"/>
      <c r="AT76" s="97">
        <v>0</v>
      </c>
      <c r="AU76" s="98">
        <v>0</v>
      </c>
      <c r="AV76" s="96">
        <v>0</v>
      </c>
      <c r="AW76" s="2"/>
      <c r="AX76" s="2"/>
      <c r="AY76" s="99">
        <v>0</v>
      </c>
      <c r="AZ76" s="100">
        <v>0</v>
      </c>
      <c r="BA76" s="2"/>
      <c r="BB76" s="2"/>
      <c r="BC76" s="101">
        <v>0</v>
      </c>
      <c r="BD76" s="102">
        <v>0</v>
      </c>
      <c r="BE76" s="103">
        <v>0</v>
      </c>
      <c r="BF76" s="2"/>
      <c r="BG76" s="2"/>
      <c r="BH76" s="104">
        <v>0</v>
      </c>
      <c r="BI76" s="105">
        <v>0</v>
      </c>
      <c r="BJ76" s="2"/>
      <c r="BK76" s="2"/>
    </row>
    <row r="77" spans="1:63" x14ac:dyDescent="0.3">
      <c r="A77" s="1"/>
      <c r="B77" s="2"/>
      <c r="C77" s="91"/>
      <c r="D77" s="92" t="s">
        <v>67</v>
      </c>
      <c r="E77" s="93"/>
      <c r="F77" s="93"/>
      <c r="G77" s="93"/>
      <c r="H77" s="93"/>
      <c r="I77" s="93"/>
      <c r="J77" s="686">
        <v>3.3267473398850438E-3</v>
      </c>
      <c r="K77" s="686">
        <v>-1.5523428945031986E-2</v>
      </c>
      <c r="L77" s="686">
        <v>-5.3781595564875294E-2</v>
      </c>
      <c r="M77" s="686">
        <v>-4.60369460696703E-2</v>
      </c>
      <c r="N77" s="686">
        <v>-1.4381202639124501E-2</v>
      </c>
      <c r="O77" s="686">
        <v>0.13325814470413386</v>
      </c>
      <c r="P77" s="686">
        <v>-9.8670269209734322E-3</v>
      </c>
      <c r="Q77" s="686">
        <v>-3.5102264435442989E-3</v>
      </c>
      <c r="R77" s="686">
        <v>-9.8655867205806672E-3</v>
      </c>
      <c r="S77" s="686">
        <v>-8.5602147513507768E-2</v>
      </c>
      <c r="T77" s="686">
        <v>-0.12307248709985538</v>
      </c>
      <c r="U77" s="686">
        <v>-0.1288686257104624</v>
      </c>
      <c r="V77" s="686">
        <v>0</v>
      </c>
      <c r="W77" s="686">
        <v>0</v>
      </c>
      <c r="X77" s="686">
        <v>0</v>
      </c>
      <c r="Y77" s="686">
        <v>0</v>
      </c>
      <c r="Z77" s="686">
        <v>0</v>
      </c>
      <c r="AA77" s="686">
        <v>0</v>
      </c>
      <c r="AB77" s="686">
        <v>0</v>
      </c>
      <c r="AC77" s="686">
        <v>0</v>
      </c>
      <c r="AD77" s="686">
        <v>0</v>
      </c>
      <c r="AE77" s="686">
        <v>0</v>
      </c>
      <c r="AF77" s="686">
        <v>0</v>
      </c>
      <c r="AG77" s="686">
        <v>0</v>
      </c>
      <c r="AH77" s="686">
        <v>0</v>
      </c>
      <c r="AI77" s="686">
        <v>0</v>
      </c>
      <c r="AJ77" s="686">
        <v>0</v>
      </c>
      <c r="AK77" s="686">
        <v>0</v>
      </c>
      <c r="AL77" s="686">
        <v>0</v>
      </c>
      <c r="AM77" s="686">
        <v>0</v>
      </c>
      <c r="AN77" s="2"/>
      <c r="AO77" s="2"/>
      <c r="AP77" s="106"/>
      <c r="AQ77" s="107"/>
      <c r="AR77" s="2"/>
      <c r="AS77" s="2"/>
      <c r="AT77" s="108"/>
      <c r="AU77" s="109"/>
      <c r="AV77" s="107"/>
      <c r="AW77" s="2"/>
      <c r="AX77" s="2"/>
      <c r="AY77" s="110"/>
      <c r="AZ77" s="111"/>
      <c r="BA77" s="2"/>
      <c r="BB77" s="2"/>
      <c r="BC77" s="112"/>
      <c r="BD77" s="113"/>
      <c r="BE77" s="114"/>
      <c r="BF77" s="2"/>
      <c r="BG77" s="2"/>
      <c r="BH77" s="115"/>
      <c r="BI77" s="116"/>
      <c r="BJ77" s="2"/>
      <c r="BK77" s="2"/>
    </row>
    <row r="78" spans="1:63" x14ac:dyDescent="0.3">
      <c r="A78" s="1"/>
      <c r="B78" s="2"/>
      <c r="C78" s="2" t="s">
        <v>38</v>
      </c>
      <c r="D78" s="2" t="s">
        <v>68</v>
      </c>
      <c r="E78" s="2"/>
      <c r="F78" s="2"/>
      <c r="G78" s="2"/>
      <c r="H78" s="2"/>
      <c r="I78" s="2"/>
      <c r="J78" s="10">
        <v>-5.6765999999999997E-2</v>
      </c>
      <c r="K78" s="10">
        <v>-5.1343E-2</v>
      </c>
      <c r="L78" s="10">
        <v>-6.3926999999999998E-2</v>
      </c>
      <c r="M78" s="10">
        <v>-5.7729000000000003E-2</v>
      </c>
      <c r="N78" s="10">
        <v>-8.9029999999999998E-2</v>
      </c>
      <c r="O78" s="10">
        <v>-7.6141E-2</v>
      </c>
      <c r="P78" s="10">
        <v>-8.4374000000000005E-2</v>
      </c>
      <c r="Q78" s="10">
        <v>-7.5245999999999993E-2</v>
      </c>
      <c r="R78" s="10">
        <v>-9.7478000000000009E-2</v>
      </c>
      <c r="S78" s="10">
        <v>-8.027200000000001E-2</v>
      </c>
      <c r="T78" s="10">
        <v>-5.6584000000000002E-2</v>
      </c>
      <c r="U78" s="10">
        <v>5.9829999999999996E-3</v>
      </c>
      <c r="V78" s="10">
        <v>0</v>
      </c>
      <c r="W78" s="10">
        <v>0</v>
      </c>
      <c r="X78" s="10">
        <v>0</v>
      </c>
      <c r="Y78" s="10">
        <v>0</v>
      </c>
      <c r="Z78" s="10">
        <v>-6.6503494623655916E-4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2"/>
      <c r="AO78" s="2"/>
      <c r="AP78" s="54">
        <v>0</v>
      </c>
      <c r="AQ78" s="55">
        <v>0</v>
      </c>
      <c r="AR78" s="2"/>
      <c r="AS78" s="2"/>
      <c r="AT78" s="55">
        <v>0</v>
      </c>
      <c r="AU78" s="55">
        <v>0</v>
      </c>
      <c r="AV78" s="55">
        <v>0</v>
      </c>
      <c r="AW78" s="2"/>
      <c r="AX78" s="2"/>
      <c r="AY78" s="56">
        <v>0</v>
      </c>
      <c r="AZ78" s="57">
        <v>0</v>
      </c>
      <c r="BA78" s="2"/>
      <c r="BB78" s="2"/>
      <c r="BC78" s="27">
        <v>0</v>
      </c>
      <c r="BD78" s="27">
        <v>0</v>
      </c>
      <c r="BE78" s="27">
        <v>0</v>
      </c>
      <c r="BF78" s="2"/>
      <c r="BG78" s="2"/>
      <c r="BH78" s="58">
        <v>0</v>
      </c>
      <c r="BI78" s="59">
        <v>0</v>
      </c>
      <c r="BJ78" s="2"/>
      <c r="BK78" s="2"/>
    </row>
    <row r="79" spans="1:63" x14ac:dyDescent="0.3">
      <c r="A79" s="1"/>
      <c r="B79" s="2"/>
      <c r="C79" s="122" t="s">
        <v>22</v>
      </c>
      <c r="D79" s="122" t="s">
        <v>69</v>
      </c>
      <c r="E79" s="122"/>
      <c r="F79" s="123"/>
      <c r="G79" s="122"/>
      <c r="H79" s="122"/>
      <c r="I79" s="122"/>
      <c r="J79" s="129">
        <v>-5.1969000000000098E-2</v>
      </c>
      <c r="K79" s="129">
        <v>-6.8722999999999923E-2</v>
      </c>
      <c r="L79" s="129">
        <v>-0.15435999999999989</v>
      </c>
      <c r="M79" s="129">
        <v>-0.14734299999999992</v>
      </c>
      <c r="N79" s="129">
        <v>-0.11700200000000008</v>
      </c>
      <c r="O79" s="129">
        <v>0.12649400000000005</v>
      </c>
      <c r="P79" s="129">
        <v>-9.9763000000000088E-2</v>
      </c>
      <c r="Q79" s="129">
        <v>-8.1038000000000054E-2</v>
      </c>
      <c r="R79" s="129">
        <v>-0.1164160000000001</v>
      </c>
      <c r="S79" s="129">
        <v>-0.30489700000000014</v>
      </c>
      <c r="T79" s="129">
        <v>-0.3843920000000004</v>
      </c>
      <c r="U79" s="129">
        <v>-7.1831999999999938E-2</v>
      </c>
      <c r="V79" s="129">
        <v>-5.9299999999999999E-4</v>
      </c>
      <c r="W79" s="129">
        <v>-2.5092845153168271E-3</v>
      </c>
      <c r="X79" s="129">
        <v>-2.7023375219564927E-5</v>
      </c>
      <c r="Y79" s="129">
        <v>0</v>
      </c>
      <c r="Z79" s="129">
        <v>-6.6503494623655732E-4</v>
      </c>
      <c r="AA79" s="129">
        <v>0</v>
      </c>
      <c r="AB79" s="129">
        <v>0</v>
      </c>
      <c r="AC79" s="129">
        <v>0</v>
      </c>
      <c r="AD79" s="129">
        <v>0</v>
      </c>
      <c r="AE79" s="129">
        <v>0</v>
      </c>
      <c r="AF79" s="129">
        <v>0</v>
      </c>
      <c r="AG79" s="129">
        <v>0</v>
      </c>
      <c r="AH79" s="129">
        <v>0</v>
      </c>
      <c r="AI79" s="129">
        <v>0</v>
      </c>
      <c r="AJ79" s="129">
        <v>0</v>
      </c>
      <c r="AK79" s="129">
        <v>0</v>
      </c>
      <c r="AL79" s="129">
        <v>0</v>
      </c>
      <c r="AM79" s="129">
        <v>0</v>
      </c>
      <c r="AN79" s="2"/>
      <c r="AO79" s="2"/>
      <c r="AP79" s="130">
        <v>0</v>
      </c>
      <c r="AQ79" s="131">
        <v>0</v>
      </c>
      <c r="AR79" s="2"/>
      <c r="AS79" s="2"/>
      <c r="AT79" s="131">
        <v>0</v>
      </c>
      <c r="AU79" s="131">
        <v>0</v>
      </c>
      <c r="AV79" s="131">
        <v>0</v>
      </c>
      <c r="AW79" s="2"/>
      <c r="AX79" s="2"/>
      <c r="AY79" s="132">
        <v>0</v>
      </c>
      <c r="AZ79" s="133">
        <v>0</v>
      </c>
      <c r="BA79" s="2"/>
      <c r="BB79" s="2"/>
      <c r="BC79" s="134">
        <v>0</v>
      </c>
      <c r="BD79" s="134">
        <v>0</v>
      </c>
      <c r="BE79" s="134">
        <v>0</v>
      </c>
      <c r="BF79" s="2"/>
      <c r="BG79" s="2"/>
      <c r="BH79" s="135">
        <v>0</v>
      </c>
      <c r="BI79" s="136">
        <v>0</v>
      </c>
      <c r="BJ79" s="2"/>
      <c r="BK79" s="2"/>
    </row>
    <row r="80" spans="1:63" x14ac:dyDescent="0.3">
      <c r="A80" s="1"/>
      <c r="B80" s="2"/>
      <c r="C80" s="124"/>
      <c r="D80" s="125" t="s">
        <v>70</v>
      </c>
      <c r="E80" s="125"/>
      <c r="F80" s="126"/>
      <c r="G80" s="125"/>
      <c r="H80" s="125"/>
      <c r="I80" s="125"/>
      <c r="J80" s="685">
        <v>-3.6040803107460877E-2</v>
      </c>
      <c r="K80" s="685">
        <v>-6.138185312942674E-2</v>
      </c>
      <c r="L80" s="685">
        <v>-9.1799753313438162E-2</v>
      </c>
      <c r="M80" s="685">
        <v>-7.5693772677744922E-2</v>
      </c>
      <c r="N80" s="685">
        <v>-6.0154063748850323E-2</v>
      </c>
      <c r="O80" s="685">
        <v>8.3185805789743689E-2</v>
      </c>
      <c r="P80" s="685">
        <v>-6.3965443285273121E-2</v>
      </c>
      <c r="Q80" s="685">
        <v>-4.9112867840459269E-2</v>
      </c>
      <c r="R80" s="685">
        <v>-6.0645904724000131E-2</v>
      </c>
      <c r="S80" s="685">
        <v>-0.11619293475982626</v>
      </c>
      <c r="T80" s="685">
        <v>-0.14431642748586856</v>
      </c>
      <c r="U80" s="685">
        <v>-0.11896024059672215</v>
      </c>
      <c r="V80" s="685">
        <v>0</v>
      </c>
      <c r="W80" s="685">
        <v>0</v>
      </c>
      <c r="X80" s="685">
        <v>0</v>
      </c>
      <c r="Y80" s="685">
        <v>0</v>
      </c>
      <c r="Z80" s="685">
        <v>0</v>
      </c>
      <c r="AA80" s="685">
        <v>0</v>
      </c>
      <c r="AB80" s="685">
        <v>0</v>
      </c>
      <c r="AC80" s="685">
        <v>0</v>
      </c>
      <c r="AD80" s="685">
        <v>0</v>
      </c>
      <c r="AE80" s="685">
        <v>0</v>
      </c>
      <c r="AF80" s="685">
        <v>0</v>
      </c>
      <c r="AG80" s="685">
        <v>0</v>
      </c>
      <c r="AH80" s="685">
        <v>0</v>
      </c>
      <c r="AI80" s="685">
        <v>0</v>
      </c>
      <c r="AJ80" s="685">
        <v>0</v>
      </c>
      <c r="AK80" s="685">
        <v>0</v>
      </c>
      <c r="AL80" s="685">
        <v>0</v>
      </c>
      <c r="AM80" s="685">
        <v>0</v>
      </c>
      <c r="AN80" s="2"/>
      <c r="AO80" s="2"/>
      <c r="AP80" s="137"/>
      <c r="AQ80" s="138"/>
      <c r="AR80" s="2"/>
      <c r="AS80" s="2"/>
      <c r="AT80" s="138"/>
      <c r="AU80" s="138"/>
      <c r="AV80" s="138"/>
      <c r="AW80" s="2"/>
      <c r="AX80" s="2"/>
      <c r="AY80" s="139"/>
      <c r="AZ80" s="140"/>
      <c r="BA80" s="2"/>
      <c r="BB80" s="2"/>
      <c r="BC80" s="141"/>
      <c r="BD80" s="141"/>
      <c r="BE80" s="141"/>
      <c r="BF80" s="2"/>
      <c r="BG80" s="2"/>
      <c r="BH80" s="142"/>
      <c r="BI80" s="143"/>
      <c r="BJ80" s="2"/>
      <c r="BK80" s="2"/>
    </row>
    <row r="81" spans="1:63" x14ac:dyDescent="0.3">
      <c r="A81" s="1"/>
      <c r="B81" s="2"/>
      <c r="C81" s="2" t="s">
        <v>38</v>
      </c>
      <c r="D81" s="2" t="s">
        <v>71</v>
      </c>
      <c r="E81" s="2"/>
      <c r="F81" s="2"/>
      <c r="G81" s="2"/>
      <c r="H81" s="2"/>
      <c r="I81" s="2"/>
      <c r="J81" s="10">
        <v>-3.8231999999999995E-2</v>
      </c>
      <c r="K81" s="10">
        <v>-4.487E-2</v>
      </c>
      <c r="L81" s="10">
        <v>-4.4821E-2</v>
      </c>
      <c r="M81" s="10">
        <v>-4.0899000000000005E-2</v>
      </c>
      <c r="N81" s="10">
        <v>-4.4077999999999992E-2</v>
      </c>
      <c r="O81" s="10">
        <v>-4.6819999999999994E-2</v>
      </c>
      <c r="P81" s="10">
        <v>-4.2018000000000007E-2</v>
      </c>
      <c r="Q81" s="10">
        <v>-4.5124000000000011E-2</v>
      </c>
      <c r="R81" s="10">
        <v>-2.7723999999999999E-2</v>
      </c>
      <c r="S81" s="10">
        <v>-2.7992000000000003E-2</v>
      </c>
      <c r="T81" s="10">
        <v>-2.0912E-2</v>
      </c>
      <c r="U81" s="10">
        <v>-2.6558000000000002E-2</v>
      </c>
      <c r="V81" s="10">
        <v>-1.0410000000000003E-2</v>
      </c>
      <c r="W81" s="10">
        <v>-2.230733319345363E-3</v>
      </c>
      <c r="X81" s="10">
        <v>-6.9428455614106217E-5</v>
      </c>
      <c r="Y81" s="10">
        <v>-6.9428455614106217E-5</v>
      </c>
      <c r="Z81" s="10">
        <v>-1.1368683772161604E-18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2"/>
      <c r="AO81" s="2"/>
      <c r="AP81" s="54">
        <v>0</v>
      </c>
      <c r="AQ81" s="55">
        <v>0</v>
      </c>
      <c r="AR81" s="2"/>
      <c r="AS81" s="2"/>
      <c r="AT81" s="55">
        <v>0</v>
      </c>
      <c r="AU81" s="55">
        <v>0</v>
      </c>
      <c r="AV81" s="55">
        <v>0</v>
      </c>
      <c r="AW81" s="2"/>
      <c r="AX81" s="2"/>
      <c r="AY81" s="56">
        <v>0</v>
      </c>
      <c r="AZ81" s="57">
        <v>0</v>
      </c>
      <c r="BA81" s="2"/>
      <c r="BB81" s="2"/>
      <c r="BC81" s="27">
        <v>0</v>
      </c>
      <c r="BD81" s="27">
        <v>0</v>
      </c>
      <c r="BE81" s="27">
        <v>0</v>
      </c>
      <c r="BF81" s="2"/>
      <c r="BG81" s="2"/>
      <c r="BH81" s="58">
        <v>0</v>
      </c>
      <c r="BI81" s="59">
        <v>0</v>
      </c>
      <c r="BJ81" s="2"/>
      <c r="BK81" s="2"/>
    </row>
    <row r="82" spans="1:63" x14ac:dyDescent="0.3">
      <c r="A82" s="1"/>
      <c r="B82" s="2"/>
      <c r="C82" s="2" t="s">
        <v>38</v>
      </c>
      <c r="D82" s="2" t="s">
        <v>72</v>
      </c>
      <c r="E82" s="2"/>
      <c r="F82" s="2"/>
      <c r="G82" s="2"/>
      <c r="H82" s="2"/>
      <c r="I82" s="2"/>
      <c r="J82" s="10">
        <v>-3.3309999999999998E-3</v>
      </c>
      <c r="K82" s="10">
        <v>-3.6570000000000001E-3</v>
      </c>
      <c r="L82" s="10">
        <v>-4.7980000000000002E-3</v>
      </c>
      <c r="M82" s="10">
        <v>-7.2059999999999997E-3</v>
      </c>
      <c r="N82" s="10">
        <v>-7.1500000000000001E-3</v>
      </c>
      <c r="O82" s="10">
        <v>-1.0806E-2</v>
      </c>
      <c r="P82" s="10">
        <v>-6.2459999999999998E-3</v>
      </c>
      <c r="Q82" s="10">
        <v>-6.195E-3</v>
      </c>
      <c r="R82" s="10">
        <v>-2.8709999999999999E-3</v>
      </c>
      <c r="S82" s="10">
        <v>-2.7599999999999999E-3</v>
      </c>
      <c r="T82" s="10">
        <v>-1.5847E-2</v>
      </c>
      <c r="U82" s="10">
        <v>-5.0520000000000001E-3</v>
      </c>
      <c r="V82" s="10">
        <v>-1.8939999999999999E-3</v>
      </c>
      <c r="W82" s="10">
        <v>-3.1855591691145598E-4</v>
      </c>
      <c r="X82" s="10">
        <v>-8.3007701661937591E-5</v>
      </c>
      <c r="Y82" s="10">
        <v>-8.3007701661937591E-5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2"/>
      <c r="AO82" s="2"/>
      <c r="AP82" s="54">
        <v>0</v>
      </c>
      <c r="AQ82" s="55">
        <v>0</v>
      </c>
      <c r="AR82" s="2"/>
      <c r="AS82" s="2"/>
      <c r="AT82" s="55">
        <v>0</v>
      </c>
      <c r="AU82" s="55">
        <v>0</v>
      </c>
      <c r="AV82" s="55">
        <v>0</v>
      </c>
      <c r="AW82" s="2"/>
      <c r="AX82" s="2"/>
      <c r="AY82" s="56">
        <v>0</v>
      </c>
      <c r="AZ82" s="57">
        <v>0</v>
      </c>
      <c r="BA82" s="2"/>
      <c r="BB82" s="2"/>
      <c r="BC82" s="27">
        <v>0</v>
      </c>
      <c r="BD82" s="27">
        <v>0</v>
      </c>
      <c r="BE82" s="27">
        <v>0</v>
      </c>
      <c r="BF82" s="2"/>
      <c r="BG82" s="2"/>
      <c r="BH82" s="58">
        <v>0</v>
      </c>
      <c r="BI82" s="59">
        <v>0</v>
      </c>
      <c r="BJ82" s="2"/>
      <c r="BK82" s="2"/>
    </row>
    <row r="83" spans="1:63" x14ac:dyDescent="0.3">
      <c r="A83" s="1"/>
      <c r="B83" s="2"/>
      <c r="C83" s="122" t="s">
        <v>22</v>
      </c>
      <c r="D83" s="122" t="s">
        <v>73</v>
      </c>
      <c r="E83" s="122"/>
      <c r="F83" s="123"/>
      <c r="G83" s="122"/>
      <c r="H83" s="122"/>
      <c r="I83" s="122"/>
      <c r="J83" s="129">
        <v>-9.3532000000000087E-2</v>
      </c>
      <c r="K83" s="129">
        <v>-0.11724999999999991</v>
      </c>
      <c r="L83" s="129">
        <v>-0.20397899999999988</v>
      </c>
      <c r="M83" s="129">
        <v>-0.1954479999999999</v>
      </c>
      <c r="N83" s="129">
        <v>-0.16823000000000005</v>
      </c>
      <c r="O83" s="129">
        <v>6.8868000000000054E-2</v>
      </c>
      <c r="P83" s="129">
        <v>-0.1480270000000001</v>
      </c>
      <c r="Q83" s="129">
        <v>-0.13235700000000006</v>
      </c>
      <c r="R83" s="129">
        <v>-0.14701100000000011</v>
      </c>
      <c r="S83" s="129">
        <v>-0.33564900000000014</v>
      </c>
      <c r="T83" s="129">
        <v>-0.42115100000000039</v>
      </c>
      <c r="U83" s="129">
        <v>-0.10344199999999994</v>
      </c>
      <c r="V83" s="129">
        <v>-1.2897000000000002E-2</v>
      </c>
      <c r="W83" s="129">
        <v>-5.0585737515736464E-3</v>
      </c>
      <c r="X83" s="129">
        <v>-1.7945953249560873E-4</v>
      </c>
      <c r="Y83" s="129">
        <v>-1.5243615727604379E-4</v>
      </c>
      <c r="Z83" s="129">
        <v>-6.650349462365584E-4</v>
      </c>
      <c r="AA83" s="129">
        <v>0</v>
      </c>
      <c r="AB83" s="129">
        <v>0</v>
      </c>
      <c r="AC83" s="129">
        <v>0</v>
      </c>
      <c r="AD83" s="129">
        <v>0</v>
      </c>
      <c r="AE83" s="129">
        <v>0</v>
      </c>
      <c r="AF83" s="129">
        <v>0</v>
      </c>
      <c r="AG83" s="129">
        <v>0</v>
      </c>
      <c r="AH83" s="129">
        <v>0</v>
      </c>
      <c r="AI83" s="129">
        <v>0</v>
      </c>
      <c r="AJ83" s="129">
        <v>0</v>
      </c>
      <c r="AK83" s="129">
        <v>0</v>
      </c>
      <c r="AL83" s="129">
        <v>0</v>
      </c>
      <c r="AM83" s="129">
        <v>0</v>
      </c>
      <c r="AN83" s="2"/>
      <c r="AO83" s="2"/>
      <c r="AP83" s="130">
        <v>0</v>
      </c>
      <c r="AQ83" s="131">
        <v>0</v>
      </c>
      <c r="AR83" s="2"/>
      <c r="AS83" s="2"/>
      <c r="AT83" s="131">
        <v>0</v>
      </c>
      <c r="AU83" s="131">
        <v>0</v>
      </c>
      <c r="AV83" s="131">
        <v>0</v>
      </c>
      <c r="AW83" s="2"/>
      <c r="AX83" s="2"/>
      <c r="AY83" s="132">
        <v>0</v>
      </c>
      <c r="AZ83" s="133">
        <v>0</v>
      </c>
      <c r="BA83" s="2"/>
      <c r="BB83" s="2"/>
      <c r="BC83" s="134">
        <v>0</v>
      </c>
      <c r="BD83" s="134">
        <v>0</v>
      </c>
      <c r="BE83" s="134">
        <v>0</v>
      </c>
      <c r="BF83" s="2"/>
      <c r="BG83" s="2"/>
      <c r="BH83" s="135">
        <v>0</v>
      </c>
      <c r="BI83" s="136">
        <v>0</v>
      </c>
      <c r="BJ83" s="2"/>
      <c r="BK83" s="2"/>
    </row>
    <row r="84" spans="1:63" x14ac:dyDescent="0.3">
      <c r="A84" s="1"/>
      <c r="B84" s="2"/>
      <c r="C84" s="124"/>
      <c r="D84" s="125" t="s">
        <v>74</v>
      </c>
      <c r="E84" s="125"/>
      <c r="F84" s="125"/>
      <c r="G84" s="125"/>
      <c r="H84" s="125"/>
      <c r="I84" s="125"/>
      <c r="J84" s="685">
        <v>-6.4864984822625552E-2</v>
      </c>
      <c r="K84" s="685">
        <v>-0.10472508882652515</v>
      </c>
      <c r="L84" s="685">
        <v>-0.1213087709323776</v>
      </c>
      <c r="M84" s="685">
        <v>-0.10040651053881006</v>
      </c>
      <c r="N84" s="685">
        <v>-8.6491838981120714E-2</v>
      </c>
      <c r="O84" s="685">
        <v>4.528942142021021E-2</v>
      </c>
      <c r="P84" s="685">
        <v>-9.4911065958212193E-2</v>
      </c>
      <c r="Q84" s="685">
        <v>-8.0214613499341864E-2</v>
      </c>
      <c r="R84" s="685">
        <v>-7.6584104413310733E-2</v>
      </c>
      <c r="S84" s="685">
        <v>-0.12791218791657813</v>
      </c>
      <c r="T84" s="685">
        <v>-0.15811725465696744</v>
      </c>
      <c r="U84" s="685">
        <v>-0.17130923833119135</v>
      </c>
      <c r="V84" s="685">
        <v>0</v>
      </c>
      <c r="W84" s="685">
        <v>0</v>
      </c>
      <c r="X84" s="685">
        <v>0</v>
      </c>
      <c r="Y84" s="685">
        <v>0</v>
      </c>
      <c r="Z84" s="685">
        <v>0</v>
      </c>
      <c r="AA84" s="685">
        <v>0</v>
      </c>
      <c r="AB84" s="685">
        <v>0</v>
      </c>
      <c r="AC84" s="685">
        <v>0</v>
      </c>
      <c r="AD84" s="685">
        <v>0</v>
      </c>
      <c r="AE84" s="685">
        <v>0</v>
      </c>
      <c r="AF84" s="685">
        <v>0</v>
      </c>
      <c r="AG84" s="685">
        <v>0</v>
      </c>
      <c r="AH84" s="685">
        <v>0</v>
      </c>
      <c r="AI84" s="685">
        <v>0</v>
      </c>
      <c r="AJ84" s="685">
        <v>0</v>
      </c>
      <c r="AK84" s="685">
        <v>0</v>
      </c>
      <c r="AL84" s="685">
        <v>0</v>
      </c>
      <c r="AM84" s="685">
        <v>0</v>
      </c>
      <c r="AN84" s="2"/>
      <c r="AO84" s="2"/>
      <c r="AP84" s="137"/>
      <c r="AQ84" s="138"/>
      <c r="AR84" s="2"/>
      <c r="AS84" s="2"/>
      <c r="AT84" s="138"/>
      <c r="AU84" s="138"/>
      <c r="AV84" s="138"/>
      <c r="AW84" s="2"/>
      <c r="AX84" s="2"/>
      <c r="AY84" s="139"/>
      <c r="AZ84" s="140"/>
      <c r="BA84" s="2"/>
      <c r="BB84" s="2"/>
      <c r="BC84" s="141"/>
      <c r="BD84" s="141"/>
      <c r="BE84" s="141"/>
      <c r="BF84" s="2"/>
      <c r="BG84" s="2"/>
      <c r="BH84" s="142"/>
      <c r="BI84" s="143"/>
      <c r="BJ84" s="2"/>
      <c r="BK84" s="2"/>
    </row>
    <row r="85" spans="1:63" x14ac:dyDescent="0.3">
      <c r="A85" s="1"/>
      <c r="B85" s="2"/>
      <c r="C85" s="2" t="s">
        <v>38</v>
      </c>
      <c r="D85" s="2" t="s">
        <v>75</v>
      </c>
      <c r="E85" s="2"/>
      <c r="F85" s="2"/>
      <c r="G85" s="2"/>
      <c r="H85" s="2"/>
      <c r="I85" s="2"/>
      <c r="J85" s="10">
        <v>-4.8599999999999997E-3</v>
      </c>
      <c r="K85" s="10">
        <v>-3.3899999999999998E-3</v>
      </c>
      <c r="L85" s="10">
        <v>-3.2550000000000001E-3</v>
      </c>
      <c r="M85" s="10">
        <v>-3.8560000000000001E-3</v>
      </c>
      <c r="N85" s="10">
        <v>-3.016E-3</v>
      </c>
      <c r="O85" s="10">
        <v>-2.836E-3</v>
      </c>
      <c r="P85" s="10">
        <v>-4.3400000000000001E-3</v>
      </c>
      <c r="Q85" s="10">
        <v>-3.9090000000000001E-3</v>
      </c>
      <c r="R85" s="10">
        <v>-4.7930000000000004E-3</v>
      </c>
      <c r="S85" s="10">
        <v>-5.7109999999999999E-3</v>
      </c>
      <c r="T85" s="10">
        <v>-8.169999999999998E-4</v>
      </c>
      <c r="U85" s="10">
        <v>-1.65E-4</v>
      </c>
      <c r="V85" s="10">
        <v>-4.37E-4</v>
      </c>
      <c r="W85" s="10">
        <v>-4.4559378934116658E-4</v>
      </c>
      <c r="X85" s="10">
        <v>-5.598432644237265E-5</v>
      </c>
      <c r="Y85" s="10">
        <v>-5.598432644237265E-5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2"/>
      <c r="AO85" s="2"/>
      <c r="AP85" s="54">
        <v>0</v>
      </c>
      <c r="AQ85" s="55">
        <v>0</v>
      </c>
      <c r="AR85" s="2"/>
      <c r="AS85" s="2"/>
      <c r="AT85" s="55">
        <v>0</v>
      </c>
      <c r="AU85" s="55">
        <v>0</v>
      </c>
      <c r="AV85" s="55">
        <v>0</v>
      </c>
      <c r="AW85" s="2"/>
      <c r="AX85" s="2"/>
      <c r="AY85" s="56">
        <v>0</v>
      </c>
      <c r="AZ85" s="57">
        <v>0</v>
      </c>
      <c r="BA85" s="2"/>
      <c r="BB85" s="2"/>
      <c r="BC85" s="27">
        <v>0</v>
      </c>
      <c r="BD85" s="27">
        <v>0</v>
      </c>
      <c r="BE85" s="27">
        <v>0</v>
      </c>
      <c r="BF85" s="2"/>
      <c r="BG85" s="2"/>
      <c r="BH85" s="58">
        <v>0</v>
      </c>
      <c r="BI85" s="59">
        <v>0</v>
      </c>
      <c r="BJ85" s="2"/>
      <c r="BK85" s="2"/>
    </row>
    <row r="86" spans="1:63" x14ac:dyDescent="0.3">
      <c r="A86" s="1"/>
      <c r="B86" s="2"/>
      <c r="C86" s="2" t="s">
        <v>38</v>
      </c>
      <c r="D86" s="2" t="s">
        <v>76</v>
      </c>
      <c r="E86" s="2"/>
      <c r="F86" s="2"/>
      <c r="G86" s="2"/>
      <c r="H86" s="2"/>
      <c r="I86" s="2"/>
      <c r="J86" s="10">
        <v>-7.5269999999999998E-3</v>
      </c>
      <c r="K86" s="10">
        <v>-3.323E-3</v>
      </c>
      <c r="L86" s="10">
        <v>-7.136E-3</v>
      </c>
      <c r="M86" s="10">
        <v>-9.1299999999999992E-3</v>
      </c>
      <c r="N86" s="10">
        <v>-8.7390000000000002E-3</v>
      </c>
      <c r="O86" s="10">
        <v>-6.8890000000000002E-3</v>
      </c>
      <c r="P86" s="10">
        <v>-7.8860000000000006E-3</v>
      </c>
      <c r="Q86" s="10">
        <v>-7.5719999999999997E-3</v>
      </c>
      <c r="R86" s="10">
        <v>-8.5909999999999997E-3</v>
      </c>
      <c r="S86" s="10">
        <v>-1.5768999999999998E-2</v>
      </c>
      <c r="T86" s="10">
        <v>-1.4115000000000001E-2</v>
      </c>
      <c r="U86" s="10">
        <v>-1.8071E-2</v>
      </c>
      <c r="V86" s="10">
        <v>-1.1169999999999999E-3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-6.5400000000000001E-6</v>
      </c>
      <c r="AI86" s="10">
        <v>0</v>
      </c>
      <c r="AJ86" s="10">
        <v>9.9999999999999995E-7</v>
      </c>
      <c r="AK86" s="10">
        <v>3.86E-4</v>
      </c>
      <c r="AL86" s="10">
        <v>1.4100000000000001E-4</v>
      </c>
      <c r="AM86" s="10">
        <v>0</v>
      </c>
      <c r="AN86" s="2"/>
      <c r="AO86" s="2"/>
      <c r="AP86" s="54">
        <v>-1.4100000000000001E-4</v>
      </c>
      <c r="AQ86" s="55">
        <v>-1</v>
      </c>
      <c r="AR86" s="2"/>
      <c r="AS86" s="2"/>
      <c r="AT86" s="55">
        <v>0</v>
      </c>
      <c r="AU86" s="55">
        <v>0</v>
      </c>
      <c r="AV86" s="55">
        <v>0</v>
      </c>
      <c r="AW86" s="2"/>
      <c r="AX86" s="2"/>
      <c r="AY86" s="56">
        <v>0</v>
      </c>
      <c r="AZ86" s="57">
        <v>0</v>
      </c>
      <c r="BA86" s="2"/>
      <c r="BB86" s="2"/>
      <c r="BC86" s="27">
        <v>0</v>
      </c>
      <c r="BD86" s="27">
        <v>0</v>
      </c>
      <c r="BE86" s="27">
        <v>0</v>
      </c>
      <c r="BF86" s="2"/>
      <c r="BG86" s="2"/>
      <c r="BH86" s="58">
        <v>0</v>
      </c>
      <c r="BI86" s="59">
        <v>0</v>
      </c>
      <c r="BJ86" s="2"/>
      <c r="BK86" s="2"/>
    </row>
    <row r="87" spans="1:63" x14ac:dyDescent="0.3">
      <c r="A87" s="1"/>
      <c r="B87" s="2"/>
      <c r="C87" s="122" t="s">
        <v>22</v>
      </c>
      <c r="D87" s="122" t="s">
        <v>77</v>
      </c>
      <c r="E87" s="122"/>
      <c r="F87" s="123"/>
      <c r="G87" s="122"/>
      <c r="H87" s="122"/>
      <c r="I87" s="122"/>
      <c r="J87" s="129">
        <v>-0.1059190000000001</v>
      </c>
      <c r="K87" s="129">
        <v>-0.12396299999999992</v>
      </c>
      <c r="L87" s="129">
        <v>-0.21436999999999989</v>
      </c>
      <c r="M87" s="129">
        <v>-0.2084339999999999</v>
      </c>
      <c r="N87" s="129">
        <v>-0.17998500000000003</v>
      </c>
      <c r="O87" s="129">
        <v>5.914300000000005E-2</v>
      </c>
      <c r="P87" s="129">
        <v>-0.16025300000000012</v>
      </c>
      <c r="Q87" s="129">
        <v>-0.14383800000000005</v>
      </c>
      <c r="R87" s="129">
        <v>-0.16039500000000009</v>
      </c>
      <c r="S87" s="129">
        <v>-0.35712900000000014</v>
      </c>
      <c r="T87" s="129">
        <v>-0.43608300000000039</v>
      </c>
      <c r="U87" s="129">
        <v>-0.12167799999999994</v>
      </c>
      <c r="V87" s="129">
        <v>-1.4451000000000002E-2</v>
      </c>
      <c r="W87" s="129">
        <v>-5.5041675409148129E-3</v>
      </c>
      <c r="X87" s="129">
        <v>-2.3544385893798137E-4</v>
      </c>
      <c r="Y87" s="129">
        <v>-2.0842048371841644E-4</v>
      </c>
      <c r="Z87" s="129">
        <v>-6.650349462365584E-4</v>
      </c>
      <c r="AA87" s="129">
        <v>0</v>
      </c>
      <c r="AB87" s="129">
        <v>0</v>
      </c>
      <c r="AC87" s="129">
        <v>0</v>
      </c>
      <c r="AD87" s="129">
        <v>0</v>
      </c>
      <c r="AE87" s="129">
        <v>0</v>
      </c>
      <c r="AF87" s="129">
        <v>0</v>
      </c>
      <c r="AG87" s="129">
        <v>0</v>
      </c>
      <c r="AH87" s="129">
        <v>-6.5400000000000001E-6</v>
      </c>
      <c r="AI87" s="129">
        <v>0</v>
      </c>
      <c r="AJ87" s="129">
        <v>9.9999999999999995E-7</v>
      </c>
      <c r="AK87" s="129">
        <v>3.86E-4</v>
      </c>
      <c r="AL87" s="129">
        <v>1.4100000000000001E-4</v>
      </c>
      <c r="AM87" s="129">
        <v>0</v>
      </c>
      <c r="AN87" s="2"/>
      <c r="AO87" s="2"/>
      <c r="AP87" s="130">
        <v>-1.4100000000000001E-4</v>
      </c>
      <c r="AQ87" s="131">
        <v>-1</v>
      </c>
      <c r="AR87" s="2"/>
      <c r="AS87" s="2"/>
      <c r="AT87" s="131">
        <v>0</v>
      </c>
      <c r="AU87" s="131">
        <v>0</v>
      </c>
      <c r="AV87" s="131">
        <v>0</v>
      </c>
      <c r="AW87" s="2"/>
      <c r="AX87" s="2"/>
      <c r="AY87" s="132">
        <v>0</v>
      </c>
      <c r="AZ87" s="133">
        <v>0</v>
      </c>
      <c r="BA87" s="2"/>
      <c r="BB87" s="2"/>
      <c r="BC87" s="134">
        <v>0</v>
      </c>
      <c r="BD87" s="134">
        <v>0</v>
      </c>
      <c r="BE87" s="134">
        <v>0</v>
      </c>
      <c r="BF87" s="2"/>
      <c r="BG87" s="2"/>
      <c r="BH87" s="135">
        <v>0</v>
      </c>
      <c r="BI87" s="136">
        <v>0</v>
      </c>
      <c r="BJ87" s="2"/>
      <c r="BK87" s="2"/>
    </row>
    <row r="88" spans="1:63" x14ac:dyDescent="0.3">
      <c r="A88" s="1"/>
      <c r="B88" s="2"/>
      <c r="C88" s="124"/>
      <c r="D88" s="125" t="s">
        <v>78</v>
      </c>
      <c r="E88" s="125"/>
      <c r="F88" s="125"/>
      <c r="G88" s="125"/>
      <c r="H88" s="125"/>
      <c r="I88" s="125"/>
      <c r="J88" s="685">
        <v>-7.3455441211859845E-2</v>
      </c>
      <c r="K88" s="685">
        <v>-0.11072099092710054</v>
      </c>
      <c r="L88" s="685">
        <v>-0.12748842392978585</v>
      </c>
      <c r="M88" s="685">
        <v>-0.1070777425077071</v>
      </c>
      <c r="N88" s="685">
        <v>-9.2535419598270288E-2</v>
      </c>
      <c r="O88" s="685">
        <v>3.889400376162358E-2</v>
      </c>
      <c r="P88" s="685">
        <v>-0.10275005946888999</v>
      </c>
      <c r="Q88" s="685">
        <v>-8.7172643505959893E-2</v>
      </c>
      <c r="R88" s="685">
        <v>-8.3556383041901439E-2</v>
      </c>
      <c r="S88" s="685">
        <v>-0.13609798259032391</v>
      </c>
      <c r="T88" s="685">
        <v>-0.16372333619669507</v>
      </c>
      <c r="U88" s="685">
        <v>-0.20150969143735331</v>
      </c>
      <c r="V88" s="685">
        <v>0</v>
      </c>
      <c r="W88" s="685">
        <v>0</v>
      </c>
      <c r="X88" s="685">
        <v>0</v>
      </c>
      <c r="Y88" s="685">
        <v>0</v>
      </c>
      <c r="Z88" s="685">
        <v>0</v>
      </c>
      <c r="AA88" s="685">
        <v>0</v>
      </c>
      <c r="AB88" s="685">
        <v>0</v>
      </c>
      <c r="AC88" s="685">
        <v>0</v>
      </c>
      <c r="AD88" s="685">
        <v>0</v>
      </c>
      <c r="AE88" s="685">
        <v>0</v>
      </c>
      <c r="AF88" s="685">
        <v>0</v>
      </c>
      <c r="AG88" s="685">
        <v>0</v>
      </c>
      <c r="AH88" s="685">
        <v>0</v>
      </c>
      <c r="AI88" s="685">
        <v>0</v>
      </c>
      <c r="AJ88" s="685">
        <v>0</v>
      </c>
      <c r="AK88" s="685">
        <v>0</v>
      </c>
      <c r="AL88" s="685">
        <v>0</v>
      </c>
      <c r="AM88" s="685">
        <v>0</v>
      </c>
      <c r="AN88" s="2"/>
      <c r="AO88" s="2"/>
      <c r="AP88" s="137"/>
      <c r="AQ88" s="138"/>
      <c r="AR88" s="2"/>
      <c r="AS88" s="2"/>
      <c r="AT88" s="138"/>
      <c r="AU88" s="138"/>
      <c r="AV88" s="138"/>
      <c r="AW88" s="2"/>
      <c r="AX88" s="2"/>
      <c r="AY88" s="139"/>
      <c r="AZ88" s="140"/>
      <c r="BA88" s="2"/>
      <c r="BB88" s="2"/>
      <c r="BC88" s="141"/>
      <c r="BD88" s="141"/>
      <c r="BE88" s="141"/>
      <c r="BF88" s="2"/>
      <c r="BG88" s="2"/>
      <c r="BH88" s="142"/>
      <c r="BI88" s="143"/>
      <c r="BJ88" s="2"/>
      <c r="BK88" s="2"/>
    </row>
    <row r="89" spans="1:63" x14ac:dyDescent="0.3">
      <c r="A89" s="1"/>
      <c r="B89" s="2"/>
      <c r="C89" s="2" t="s">
        <v>38</v>
      </c>
      <c r="D89" s="2" t="s">
        <v>79</v>
      </c>
      <c r="E89" s="2"/>
      <c r="F89" s="2"/>
      <c r="G89" s="2"/>
      <c r="H89" s="2"/>
      <c r="I89" s="2"/>
      <c r="J89" s="10">
        <v>-3.3289999999999999E-3</v>
      </c>
      <c r="K89" s="10">
        <v>-2.9870000000000001E-3</v>
      </c>
      <c r="L89" s="10">
        <v>-3.3219999999999999E-3</v>
      </c>
      <c r="M89" s="10">
        <v>-3.2139999999999998E-3</v>
      </c>
      <c r="N89" s="10">
        <v>-2.4060000000000002E-3</v>
      </c>
      <c r="O89" s="10">
        <v>-3.5890000000000002E-3</v>
      </c>
      <c r="P89" s="10">
        <v>-3.5999999999999999E-3</v>
      </c>
      <c r="Q89" s="10">
        <v>-4.2940000000000001E-3</v>
      </c>
      <c r="R89" s="10">
        <v>-4.3639999999999998E-3</v>
      </c>
      <c r="S89" s="10">
        <v>-7.1040000000000001E-3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1.5659999999999999E-3</v>
      </c>
      <c r="AM89" s="10">
        <v>0</v>
      </c>
      <c r="AN89" s="2"/>
      <c r="AO89" s="2"/>
      <c r="AP89" s="54">
        <v>-1.5659999999999999E-3</v>
      </c>
      <c r="AQ89" s="55">
        <v>-1</v>
      </c>
      <c r="AR89" s="2"/>
      <c r="AS89" s="2"/>
      <c r="AT89" s="55">
        <v>0</v>
      </c>
      <c r="AU89" s="55">
        <v>0</v>
      </c>
      <c r="AV89" s="55">
        <v>0</v>
      </c>
      <c r="AW89" s="2"/>
      <c r="AX89" s="2"/>
      <c r="AY89" s="56">
        <v>0</v>
      </c>
      <c r="AZ89" s="57">
        <v>0</v>
      </c>
      <c r="BA89" s="2"/>
      <c r="BB89" s="2"/>
      <c r="BC89" s="27">
        <v>0</v>
      </c>
      <c r="BD89" s="27">
        <v>0</v>
      </c>
      <c r="BE89" s="27">
        <v>0</v>
      </c>
      <c r="BF89" s="2"/>
      <c r="BG89" s="2"/>
      <c r="BH89" s="58">
        <v>0</v>
      </c>
      <c r="BI89" s="59">
        <v>0</v>
      </c>
      <c r="BJ89" s="2"/>
      <c r="BK89" s="2"/>
    </row>
    <row r="90" spans="1:63" x14ac:dyDescent="0.3">
      <c r="A90" s="1"/>
      <c r="B90" s="2"/>
      <c r="C90" s="2"/>
      <c r="D90" s="2"/>
      <c r="E90" s="2" t="s">
        <v>149</v>
      </c>
      <c r="F90" s="2"/>
      <c r="G90" s="2"/>
      <c r="H90" s="2"/>
      <c r="I90" s="2"/>
      <c r="J90" s="10">
        <v>-3.3289999999999999E-3</v>
      </c>
      <c r="K90" s="10">
        <v>-2.9870000000000001E-3</v>
      </c>
      <c r="L90" s="10">
        <v>-3.3219999999999999E-3</v>
      </c>
      <c r="M90" s="10">
        <v>-3.2139999999999998E-3</v>
      </c>
      <c r="N90" s="10">
        <v>-2.4060000000000002E-3</v>
      </c>
      <c r="O90" s="10">
        <v>-3.5890000000000002E-3</v>
      </c>
      <c r="P90" s="10">
        <v>-3.5999999999999999E-3</v>
      </c>
      <c r="Q90" s="10">
        <v>-4.2940000000000001E-3</v>
      </c>
      <c r="R90" s="10">
        <v>-4.3639999999999998E-3</v>
      </c>
      <c r="S90" s="10">
        <v>-7.1040000000000001E-3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1.5659999999999999E-3</v>
      </c>
      <c r="AM90" s="10">
        <v>0</v>
      </c>
      <c r="AN90" s="2"/>
      <c r="AO90" s="2"/>
      <c r="AP90" s="54">
        <v>-1.5659999999999999E-3</v>
      </c>
      <c r="AQ90" s="55">
        <v>-1</v>
      </c>
      <c r="AR90" s="2"/>
      <c r="AS90" s="2"/>
      <c r="AT90" s="55">
        <v>0</v>
      </c>
      <c r="AU90" s="55">
        <v>0</v>
      </c>
      <c r="AV90" s="55">
        <v>0</v>
      </c>
      <c r="AW90" s="2"/>
      <c r="AX90" s="2"/>
      <c r="AY90" s="56">
        <v>0</v>
      </c>
      <c r="AZ90" s="57">
        <v>0</v>
      </c>
      <c r="BA90" s="2"/>
      <c r="BB90" s="2"/>
      <c r="BC90" s="27">
        <v>0</v>
      </c>
      <c r="BD90" s="27">
        <v>0</v>
      </c>
      <c r="BE90" s="27">
        <v>0</v>
      </c>
      <c r="BF90" s="2"/>
      <c r="BG90" s="2"/>
      <c r="BH90" s="58">
        <v>0</v>
      </c>
      <c r="BI90" s="59">
        <v>0</v>
      </c>
      <c r="BJ90" s="2"/>
      <c r="BK90" s="2"/>
    </row>
    <row r="91" spans="1:63" x14ac:dyDescent="0.3">
      <c r="A91" s="1"/>
      <c r="B91" s="2"/>
      <c r="C91" s="2"/>
      <c r="D91" s="2"/>
      <c r="E91" s="2" t="s">
        <v>150</v>
      </c>
      <c r="F91" s="2"/>
      <c r="G91" s="2"/>
      <c r="H91" s="2"/>
      <c r="I91" s="2"/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2"/>
      <c r="AO91" s="2"/>
      <c r="AP91" s="54">
        <v>0</v>
      </c>
      <c r="AQ91" s="55">
        <v>0</v>
      </c>
      <c r="AR91" s="2"/>
      <c r="AS91" s="2"/>
      <c r="AT91" s="55">
        <v>0</v>
      </c>
      <c r="AU91" s="55">
        <v>0</v>
      </c>
      <c r="AV91" s="55">
        <v>0</v>
      </c>
      <c r="AW91" s="2"/>
      <c r="AX91" s="2"/>
      <c r="AY91" s="56">
        <v>0</v>
      </c>
      <c r="AZ91" s="57">
        <v>0</v>
      </c>
      <c r="BA91" s="2"/>
      <c r="BB91" s="2"/>
      <c r="BC91" s="27">
        <v>0</v>
      </c>
      <c r="BD91" s="27">
        <v>0</v>
      </c>
      <c r="BE91" s="27">
        <v>0</v>
      </c>
      <c r="BF91" s="2"/>
      <c r="BG91" s="2"/>
      <c r="BH91" s="58">
        <v>0</v>
      </c>
      <c r="BI91" s="59">
        <v>0</v>
      </c>
      <c r="BJ91" s="2"/>
      <c r="BK91" s="2"/>
    </row>
    <row r="92" spans="1:63" x14ac:dyDescent="0.3">
      <c r="A92" s="1"/>
      <c r="B92" s="2"/>
      <c r="C92" s="2"/>
      <c r="D92" s="2"/>
      <c r="E92" s="2" t="s">
        <v>151</v>
      </c>
      <c r="F92" s="2"/>
      <c r="G92" s="2"/>
      <c r="H92" s="2"/>
      <c r="I92" s="2"/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2"/>
      <c r="AO92" s="2"/>
      <c r="AP92" s="54">
        <v>0</v>
      </c>
      <c r="AQ92" s="55">
        <v>0</v>
      </c>
      <c r="AR92" s="2"/>
      <c r="AS92" s="2"/>
      <c r="AT92" s="55">
        <v>0</v>
      </c>
      <c r="AU92" s="55">
        <v>0</v>
      </c>
      <c r="AV92" s="55">
        <v>0</v>
      </c>
      <c r="AW92" s="2"/>
      <c r="AX92" s="2"/>
      <c r="AY92" s="56">
        <v>0</v>
      </c>
      <c r="AZ92" s="57">
        <v>0</v>
      </c>
      <c r="BA92" s="2"/>
      <c r="BB92" s="2"/>
      <c r="BC92" s="27">
        <v>0</v>
      </c>
      <c r="BD92" s="27">
        <v>0</v>
      </c>
      <c r="BE92" s="27">
        <v>0</v>
      </c>
      <c r="BF92" s="2"/>
      <c r="BG92" s="2"/>
      <c r="BH92" s="58">
        <v>0</v>
      </c>
      <c r="BI92" s="59">
        <v>0</v>
      </c>
      <c r="BJ92" s="2"/>
      <c r="BK92" s="2"/>
    </row>
    <row r="93" spans="1:63" x14ac:dyDescent="0.3">
      <c r="A93" s="1"/>
      <c r="B93" s="2"/>
      <c r="C93" s="2"/>
      <c r="D93" s="2"/>
      <c r="E93" s="2" t="s">
        <v>152</v>
      </c>
      <c r="F93" s="2"/>
      <c r="G93" s="2"/>
      <c r="H93" s="2"/>
      <c r="I93" s="2"/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2"/>
      <c r="AO93" s="2"/>
      <c r="AP93" s="54">
        <v>0</v>
      </c>
      <c r="AQ93" s="55">
        <v>0</v>
      </c>
      <c r="AR93" s="2"/>
      <c r="AS93" s="2"/>
      <c r="AT93" s="55">
        <v>0</v>
      </c>
      <c r="AU93" s="55">
        <v>0</v>
      </c>
      <c r="AV93" s="55">
        <v>0</v>
      </c>
      <c r="AW93" s="2"/>
      <c r="AX93" s="2"/>
      <c r="AY93" s="56">
        <v>0</v>
      </c>
      <c r="AZ93" s="57">
        <v>0</v>
      </c>
      <c r="BA93" s="2"/>
      <c r="BB93" s="2"/>
      <c r="BC93" s="27">
        <v>0</v>
      </c>
      <c r="BD93" s="27">
        <v>0</v>
      </c>
      <c r="BE93" s="27">
        <v>0</v>
      </c>
      <c r="BF93" s="2"/>
      <c r="BG93" s="2"/>
      <c r="BH93" s="58">
        <v>0</v>
      </c>
      <c r="BI93" s="59">
        <v>0</v>
      </c>
      <c r="BJ93" s="2"/>
      <c r="BK93" s="2"/>
    </row>
    <row r="94" spans="1:63" x14ac:dyDescent="0.3">
      <c r="A94" s="1"/>
      <c r="B94" s="2"/>
      <c r="C94" s="145" t="s">
        <v>22</v>
      </c>
      <c r="D94" s="146" t="s">
        <v>80</v>
      </c>
      <c r="E94" s="146"/>
      <c r="F94" s="146"/>
      <c r="G94" s="146"/>
      <c r="H94" s="146"/>
      <c r="I94" s="146"/>
      <c r="J94" s="150">
        <v>-0.1092480000000001</v>
      </c>
      <c r="K94" s="150">
        <v>-0.12694999999999992</v>
      </c>
      <c r="L94" s="150">
        <v>-0.21769199999999989</v>
      </c>
      <c r="M94" s="150">
        <v>-0.21164799999999989</v>
      </c>
      <c r="N94" s="150">
        <v>-0.18239100000000003</v>
      </c>
      <c r="O94" s="150">
        <v>5.5554000000000048E-2</v>
      </c>
      <c r="P94" s="150">
        <v>-0.16385300000000011</v>
      </c>
      <c r="Q94" s="150">
        <v>-0.14813200000000004</v>
      </c>
      <c r="R94" s="150">
        <v>-0.1647590000000001</v>
      </c>
      <c r="S94" s="150">
        <v>-0.36423300000000014</v>
      </c>
      <c r="T94" s="150">
        <v>-0.43608300000000039</v>
      </c>
      <c r="U94" s="150">
        <v>-0.12167799999999994</v>
      </c>
      <c r="V94" s="150">
        <v>-1.4451000000000002E-2</v>
      </c>
      <c r="W94" s="150">
        <v>-5.5041675409148129E-3</v>
      </c>
      <c r="X94" s="150">
        <v>-2.3544385893798137E-4</v>
      </c>
      <c r="Y94" s="150">
        <v>-2.0842048371841644E-4</v>
      </c>
      <c r="Z94" s="150">
        <v>-6.650349462365584E-4</v>
      </c>
      <c r="AA94" s="150">
        <v>0</v>
      </c>
      <c r="AB94" s="150">
        <v>0</v>
      </c>
      <c r="AC94" s="150">
        <v>0</v>
      </c>
      <c r="AD94" s="150">
        <v>0</v>
      </c>
      <c r="AE94" s="150">
        <v>0</v>
      </c>
      <c r="AF94" s="150">
        <v>0</v>
      </c>
      <c r="AG94" s="150">
        <v>0</v>
      </c>
      <c r="AH94" s="150">
        <v>-6.5400000000000001E-6</v>
      </c>
      <c r="AI94" s="150">
        <v>0</v>
      </c>
      <c r="AJ94" s="150">
        <v>9.9999999999999995E-7</v>
      </c>
      <c r="AK94" s="150">
        <v>3.86E-4</v>
      </c>
      <c r="AL94" s="150">
        <v>1.707E-3</v>
      </c>
      <c r="AM94" s="150">
        <v>0</v>
      </c>
      <c r="AN94" s="2"/>
      <c r="AO94" s="2"/>
      <c r="AP94" s="151">
        <v>-1.707E-3</v>
      </c>
      <c r="AQ94" s="152">
        <v>-1</v>
      </c>
      <c r="AR94" s="2"/>
      <c r="AS94" s="2"/>
      <c r="AT94" s="153">
        <v>0</v>
      </c>
      <c r="AU94" s="154">
        <v>0</v>
      </c>
      <c r="AV94" s="152">
        <v>0</v>
      </c>
      <c r="AW94" s="2"/>
      <c r="AX94" s="2"/>
      <c r="AY94" s="155">
        <v>0</v>
      </c>
      <c r="AZ94" s="156">
        <v>0</v>
      </c>
      <c r="BA94" s="2"/>
      <c r="BB94" s="2"/>
      <c r="BC94" s="157">
        <v>0</v>
      </c>
      <c r="BD94" s="158">
        <v>0</v>
      </c>
      <c r="BE94" s="159">
        <v>0</v>
      </c>
      <c r="BF94" s="2"/>
      <c r="BG94" s="2"/>
      <c r="BH94" s="160">
        <v>0</v>
      </c>
      <c r="BI94" s="161">
        <v>0</v>
      </c>
      <c r="BJ94" s="2"/>
      <c r="BK94" s="2"/>
    </row>
    <row r="95" spans="1:63" x14ac:dyDescent="0.3">
      <c r="A95" s="1"/>
      <c r="B95" s="2"/>
      <c r="C95" s="147"/>
      <c r="D95" s="148" t="s">
        <v>81</v>
      </c>
      <c r="E95" s="149"/>
      <c r="F95" s="149"/>
      <c r="G95" s="149"/>
      <c r="H95" s="149"/>
      <c r="I95" s="149"/>
      <c r="J95" s="687">
        <v>-7.5764122032055292E-2</v>
      </c>
      <c r="K95" s="687">
        <v>-0.11338891280620358</v>
      </c>
      <c r="L95" s="687">
        <v>-0.12946405738733471</v>
      </c>
      <c r="M95" s="687">
        <v>-0.10872885443963648</v>
      </c>
      <c r="N95" s="687">
        <v>-9.3772412789666443E-2</v>
      </c>
      <c r="O95" s="687">
        <v>3.6533782273020246E-2</v>
      </c>
      <c r="P95" s="687">
        <v>-0.10505828592385809</v>
      </c>
      <c r="Q95" s="687">
        <v>-8.9775010969457655E-2</v>
      </c>
      <c r="R95" s="687">
        <v>-8.5829770962939242E-2</v>
      </c>
      <c r="S95" s="687">
        <v>-0.1388052398232052</v>
      </c>
      <c r="T95" s="687">
        <v>-0.16372333619669507</v>
      </c>
      <c r="U95" s="687">
        <v>-0.20150969143735331</v>
      </c>
      <c r="V95" s="687">
        <v>0</v>
      </c>
      <c r="W95" s="687">
        <v>0</v>
      </c>
      <c r="X95" s="687">
        <v>0</v>
      </c>
      <c r="Y95" s="687">
        <v>0</v>
      </c>
      <c r="Z95" s="687">
        <v>0</v>
      </c>
      <c r="AA95" s="687">
        <v>0</v>
      </c>
      <c r="AB95" s="687">
        <v>0</v>
      </c>
      <c r="AC95" s="687">
        <v>0</v>
      </c>
      <c r="AD95" s="687">
        <v>0</v>
      </c>
      <c r="AE95" s="687">
        <v>0</v>
      </c>
      <c r="AF95" s="687">
        <v>0</v>
      </c>
      <c r="AG95" s="687">
        <v>0</v>
      </c>
      <c r="AH95" s="687">
        <v>0</v>
      </c>
      <c r="AI95" s="687">
        <v>0</v>
      </c>
      <c r="AJ95" s="687">
        <v>0</v>
      </c>
      <c r="AK95" s="687">
        <v>0</v>
      </c>
      <c r="AL95" s="687">
        <v>0</v>
      </c>
      <c r="AM95" s="687">
        <v>0</v>
      </c>
      <c r="AN95" s="2"/>
      <c r="AO95" s="2"/>
      <c r="AP95" s="162"/>
      <c r="AQ95" s="163"/>
      <c r="AR95" s="2"/>
      <c r="AS95" s="2"/>
      <c r="AT95" s="164"/>
      <c r="AU95" s="165"/>
      <c r="AV95" s="163"/>
      <c r="AW95" s="2"/>
      <c r="AX95" s="2"/>
      <c r="AY95" s="166"/>
      <c r="AZ95" s="167"/>
      <c r="BA95" s="2"/>
      <c r="BB95" s="2"/>
      <c r="BC95" s="168"/>
      <c r="BD95" s="169"/>
      <c r="BE95" s="170"/>
      <c r="BF95" s="2"/>
      <c r="BG95" s="2"/>
      <c r="BH95" s="171"/>
      <c r="BI95" s="172"/>
      <c r="BJ95" s="2"/>
      <c r="BK95" s="2"/>
    </row>
    <row r="96" spans="1:63" x14ac:dyDescent="0.3">
      <c r="A96" s="1"/>
      <c r="B96" s="2"/>
      <c r="C96" s="2" t="s">
        <v>38</v>
      </c>
      <c r="D96" s="2" t="s">
        <v>82</v>
      </c>
      <c r="E96" s="2"/>
      <c r="F96" s="2"/>
      <c r="G96" s="2"/>
      <c r="H96" s="2"/>
      <c r="I96" s="2"/>
      <c r="J96" s="10">
        <v>-2.8724E-2</v>
      </c>
      <c r="K96" s="10">
        <v>-2.4895E-2</v>
      </c>
      <c r="L96" s="10">
        <v>-2.5888000000000001E-2</v>
      </c>
      <c r="M96" s="10">
        <v>-3.0086999999999999E-2</v>
      </c>
      <c r="N96" s="10">
        <v>-3.1088000000000001E-2</v>
      </c>
      <c r="O96" s="10">
        <v>-3.2127999999999997E-2</v>
      </c>
      <c r="P96" s="10">
        <v>-3.1888E-2</v>
      </c>
      <c r="Q96" s="10">
        <v>-2.5326000000000001E-2</v>
      </c>
      <c r="R96" s="10">
        <v>-2.3427E-2</v>
      </c>
      <c r="S96" s="10">
        <v>-2.8388999999999998E-2</v>
      </c>
      <c r="T96" s="10">
        <v>-4.1779999999999998E-2</v>
      </c>
      <c r="U96" s="10">
        <v>-8.0960000000000008E-3</v>
      </c>
      <c r="V96" s="10">
        <v>-3.79E-4</v>
      </c>
      <c r="W96" s="10">
        <v>-1.0535302140159462E-3</v>
      </c>
      <c r="X96" s="10">
        <v>-1.2451290366166738E-4</v>
      </c>
      <c r="Y96" s="10">
        <v>-1.2451290366166738E-4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2"/>
      <c r="AO96" s="2"/>
      <c r="AP96" s="54">
        <v>0</v>
      </c>
      <c r="AQ96" s="55">
        <v>0</v>
      </c>
      <c r="AR96" s="2"/>
      <c r="AS96" s="2"/>
      <c r="AT96" s="55">
        <v>0</v>
      </c>
      <c r="AU96" s="55">
        <v>0</v>
      </c>
      <c r="AV96" s="55">
        <v>0</v>
      </c>
      <c r="AW96" s="2"/>
      <c r="AX96" s="2"/>
      <c r="AY96" s="56">
        <v>0</v>
      </c>
      <c r="AZ96" s="57">
        <v>0</v>
      </c>
      <c r="BA96" s="2"/>
      <c r="BB96" s="2"/>
      <c r="BC96" s="27">
        <v>0</v>
      </c>
      <c r="BD96" s="27">
        <v>0</v>
      </c>
      <c r="BE96" s="27">
        <v>0</v>
      </c>
      <c r="BF96" s="2"/>
      <c r="BG96" s="2"/>
      <c r="BH96" s="58">
        <v>0</v>
      </c>
      <c r="BI96" s="59">
        <v>0</v>
      </c>
      <c r="BJ96" s="2"/>
      <c r="BK96" s="2"/>
    </row>
    <row r="97" spans="1:63" x14ac:dyDescent="0.3">
      <c r="A97" s="1"/>
      <c r="B97" s="2"/>
      <c r="C97" s="2" t="s">
        <v>38</v>
      </c>
      <c r="D97" s="2" t="s">
        <v>83</v>
      </c>
      <c r="E97" s="2"/>
      <c r="F97" s="2"/>
      <c r="G97" s="2"/>
      <c r="H97" s="2"/>
      <c r="I97" s="2"/>
      <c r="J97" s="10">
        <v>-1.1256E-2</v>
      </c>
      <c r="K97" s="10">
        <v>-1.38E-2</v>
      </c>
      <c r="L97" s="10">
        <v>-7.0320000000000001E-3</v>
      </c>
      <c r="M97" s="10">
        <v>-1.9685000000000001E-2</v>
      </c>
      <c r="N97" s="10">
        <v>-7.4400000000000004E-3</v>
      </c>
      <c r="O97" s="10">
        <v>-7.9299999999999995E-3</v>
      </c>
      <c r="P97" s="10">
        <v>-8.5929999999999999E-3</v>
      </c>
      <c r="Q97" s="10">
        <v>-8.4379999999999993E-3</v>
      </c>
      <c r="R97" s="10">
        <v>-9.8049999999999995E-3</v>
      </c>
      <c r="S97" s="10">
        <v>-7.6090000000000003E-3</v>
      </c>
      <c r="T97" s="10">
        <v>-1.2118E-2</v>
      </c>
      <c r="U97" s="10">
        <v>-2.52E-4</v>
      </c>
      <c r="V97" s="10">
        <v>0</v>
      </c>
      <c r="W97" s="10">
        <v>-6.7383550146873683E-5</v>
      </c>
      <c r="X97" s="10">
        <v>-6.9428455614106217E-5</v>
      </c>
      <c r="Y97" s="10">
        <v>-6.9428455614106217E-5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2"/>
      <c r="AO97" s="2"/>
      <c r="AP97" s="54">
        <v>0</v>
      </c>
      <c r="AQ97" s="55">
        <v>0</v>
      </c>
      <c r="AR97" s="2"/>
      <c r="AS97" s="2"/>
      <c r="AT97" s="55">
        <v>0</v>
      </c>
      <c r="AU97" s="55">
        <v>0</v>
      </c>
      <c r="AV97" s="55">
        <v>0</v>
      </c>
      <c r="AW97" s="2"/>
      <c r="AX97" s="2"/>
      <c r="AY97" s="56">
        <v>0</v>
      </c>
      <c r="AZ97" s="57">
        <v>0</v>
      </c>
      <c r="BA97" s="2"/>
      <c r="BB97" s="2"/>
      <c r="BC97" s="27">
        <v>0</v>
      </c>
      <c r="BD97" s="27">
        <v>0</v>
      </c>
      <c r="BE97" s="27">
        <v>0</v>
      </c>
      <c r="BF97" s="2"/>
      <c r="BG97" s="2"/>
      <c r="BH97" s="58">
        <v>0</v>
      </c>
      <c r="BI97" s="59">
        <v>0</v>
      </c>
      <c r="BJ97" s="2"/>
      <c r="BK97" s="2"/>
    </row>
    <row r="98" spans="1:63" x14ac:dyDescent="0.3">
      <c r="A98" s="1"/>
      <c r="B98" s="2"/>
      <c r="C98" s="2" t="s">
        <v>38</v>
      </c>
      <c r="D98" s="2" t="s">
        <v>84</v>
      </c>
      <c r="E98" s="2"/>
      <c r="F98" s="2"/>
      <c r="G98" s="2"/>
      <c r="H98" s="2"/>
      <c r="I98" s="60"/>
      <c r="J98" s="10">
        <v>-1.1436E-2</v>
      </c>
      <c r="K98" s="10">
        <v>-1.5417E-2</v>
      </c>
      <c r="L98" s="10">
        <v>-1.1892E-2</v>
      </c>
      <c r="M98" s="10">
        <v>-1.3098E-2</v>
      </c>
      <c r="N98" s="10">
        <v>-1.0878000000000001E-2</v>
      </c>
      <c r="O98" s="10">
        <v>-6.9040000000000004E-3</v>
      </c>
      <c r="P98" s="10">
        <v>-1.0172E-2</v>
      </c>
      <c r="Q98" s="10">
        <v>-7.8879999999999992E-3</v>
      </c>
      <c r="R98" s="10">
        <v>-8.6829999999999997E-3</v>
      </c>
      <c r="S98" s="10">
        <v>-7.5189999999999996E-3</v>
      </c>
      <c r="T98" s="10">
        <v>-9.1260000000000004E-3</v>
      </c>
      <c r="U98" s="10">
        <v>-8.6600000000000002E-4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2"/>
      <c r="AO98" s="2"/>
      <c r="AP98" s="54">
        <v>0</v>
      </c>
      <c r="AQ98" s="55">
        <v>0</v>
      </c>
      <c r="AR98" s="2"/>
      <c r="AS98" s="2"/>
      <c r="AT98" s="55">
        <v>0</v>
      </c>
      <c r="AU98" s="55">
        <v>0</v>
      </c>
      <c r="AV98" s="55">
        <v>0</v>
      </c>
      <c r="AW98" s="2"/>
      <c r="AX98" s="2"/>
      <c r="AY98" s="56">
        <v>0</v>
      </c>
      <c r="AZ98" s="57">
        <v>0</v>
      </c>
      <c r="BA98" s="2"/>
      <c r="BB98" s="2"/>
      <c r="BC98" s="27">
        <v>0</v>
      </c>
      <c r="BD98" s="27">
        <v>0</v>
      </c>
      <c r="BE98" s="27">
        <v>0</v>
      </c>
      <c r="BF98" s="2"/>
      <c r="BG98" s="2"/>
      <c r="BH98" s="58">
        <v>0</v>
      </c>
      <c r="BI98" s="59">
        <v>0</v>
      </c>
      <c r="BJ98" s="2"/>
      <c r="BK98" s="2"/>
    </row>
    <row r="99" spans="1:63" x14ac:dyDescent="0.3">
      <c r="A99" s="1"/>
      <c r="B99" s="2"/>
      <c r="C99" s="2" t="s">
        <v>38</v>
      </c>
      <c r="D99" s="2" t="s">
        <v>85</v>
      </c>
      <c r="E99" s="2"/>
      <c r="F99" s="2"/>
      <c r="G99" s="2"/>
      <c r="H99" s="2"/>
      <c r="I99" s="2"/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-1.3365E-2</v>
      </c>
      <c r="S99" s="10">
        <v>-1.5941E-2</v>
      </c>
      <c r="T99" s="10">
        <v>-2.6502999999999999E-2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2"/>
      <c r="AO99" s="2"/>
      <c r="AP99" s="54">
        <v>0</v>
      </c>
      <c r="AQ99" s="55">
        <v>0</v>
      </c>
      <c r="AR99" s="2"/>
      <c r="AS99" s="2"/>
      <c r="AT99" s="55">
        <v>0</v>
      </c>
      <c r="AU99" s="55">
        <v>0</v>
      </c>
      <c r="AV99" s="55">
        <v>0</v>
      </c>
      <c r="AW99" s="2"/>
      <c r="AX99" s="2"/>
      <c r="AY99" s="56">
        <v>0</v>
      </c>
      <c r="AZ99" s="57">
        <v>0</v>
      </c>
      <c r="BA99" s="2"/>
      <c r="BB99" s="2"/>
      <c r="BC99" s="27">
        <v>0</v>
      </c>
      <c r="BD99" s="27">
        <v>0</v>
      </c>
      <c r="BE99" s="27">
        <v>0</v>
      </c>
      <c r="BF99" s="2"/>
      <c r="BG99" s="2"/>
      <c r="BH99" s="58">
        <v>0</v>
      </c>
      <c r="BI99" s="59">
        <v>0</v>
      </c>
      <c r="BJ99" s="2"/>
      <c r="BK99" s="2"/>
    </row>
    <row r="100" spans="1:63" x14ac:dyDescent="0.3">
      <c r="A100" s="1"/>
      <c r="B100" s="2"/>
      <c r="C100" s="122" t="s">
        <v>22</v>
      </c>
      <c r="D100" s="122" t="s">
        <v>86</v>
      </c>
      <c r="E100" s="122"/>
      <c r="F100" s="123"/>
      <c r="G100" s="122"/>
      <c r="H100" s="122"/>
      <c r="I100" s="122"/>
      <c r="J100" s="129">
        <v>-0.16066400000000008</v>
      </c>
      <c r="K100" s="129">
        <v>-0.18106199999999995</v>
      </c>
      <c r="L100" s="129">
        <v>-0.2625039999999999</v>
      </c>
      <c r="M100" s="129">
        <v>-0.27451799999999987</v>
      </c>
      <c r="N100" s="129">
        <v>-0.23179700000000003</v>
      </c>
      <c r="O100" s="129">
        <v>8.592000000000051E-3</v>
      </c>
      <c r="P100" s="129">
        <v>-0.21450600000000009</v>
      </c>
      <c r="Q100" s="129">
        <v>-0.18978400000000006</v>
      </c>
      <c r="R100" s="129">
        <v>-0.2200390000000001</v>
      </c>
      <c r="S100" s="129">
        <v>-0.4236910000000001</v>
      </c>
      <c r="T100" s="129">
        <v>-0.52561000000000035</v>
      </c>
      <c r="U100" s="129">
        <v>-0.13089199999999995</v>
      </c>
      <c r="V100" s="129">
        <v>-1.4830000000000003E-2</v>
      </c>
      <c r="W100" s="129">
        <v>-6.625081305077633E-3</v>
      </c>
      <c r="X100" s="129">
        <v>-4.2938521821375491E-4</v>
      </c>
      <c r="Y100" s="129">
        <v>-4.0236184299419003E-4</v>
      </c>
      <c r="Z100" s="129">
        <v>-6.650349462365584E-4</v>
      </c>
      <c r="AA100" s="129">
        <v>0</v>
      </c>
      <c r="AB100" s="129">
        <v>0</v>
      </c>
      <c r="AC100" s="129">
        <v>0</v>
      </c>
      <c r="AD100" s="129">
        <v>0</v>
      </c>
      <c r="AE100" s="129">
        <v>0</v>
      </c>
      <c r="AF100" s="129">
        <v>0</v>
      </c>
      <c r="AG100" s="129">
        <v>0</v>
      </c>
      <c r="AH100" s="129">
        <v>-6.5400000000000001E-6</v>
      </c>
      <c r="AI100" s="129">
        <v>0</v>
      </c>
      <c r="AJ100" s="129">
        <v>9.9999999999999995E-7</v>
      </c>
      <c r="AK100" s="129">
        <v>3.86E-4</v>
      </c>
      <c r="AL100" s="129">
        <v>1.707E-3</v>
      </c>
      <c r="AM100" s="129">
        <v>0</v>
      </c>
      <c r="AN100" s="2"/>
      <c r="AO100" s="2"/>
      <c r="AP100" s="130">
        <v>-1.707E-3</v>
      </c>
      <c r="AQ100" s="131">
        <v>-1</v>
      </c>
      <c r="AR100" s="2"/>
      <c r="AS100" s="2"/>
      <c r="AT100" s="131">
        <v>0</v>
      </c>
      <c r="AU100" s="131">
        <v>0</v>
      </c>
      <c r="AV100" s="131">
        <v>0</v>
      </c>
      <c r="AW100" s="2"/>
      <c r="AX100" s="2"/>
      <c r="AY100" s="132">
        <v>0</v>
      </c>
      <c r="AZ100" s="133">
        <v>0</v>
      </c>
      <c r="BA100" s="2"/>
      <c r="BB100" s="2"/>
      <c r="BC100" s="134">
        <v>0</v>
      </c>
      <c r="BD100" s="134">
        <v>0</v>
      </c>
      <c r="BE100" s="134">
        <v>0</v>
      </c>
      <c r="BF100" s="2"/>
      <c r="BG100" s="2"/>
      <c r="BH100" s="135">
        <v>0</v>
      </c>
      <c r="BI100" s="136">
        <v>0</v>
      </c>
      <c r="BJ100" s="2"/>
      <c r="BK100" s="2"/>
    </row>
    <row r="101" spans="1:63" x14ac:dyDescent="0.3">
      <c r="A101" s="1"/>
      <c r="B101" s="2"/>
      <c r="C101" s="124"/>
      <c r="D101" s="125" t="s">
        <v>87</v>
      </c>
      <c r="E101" s="125"/>
      <c r="F101" s="126"/>
      <c r="G101" s="125"/>
      <c r="H101" s="125"/>
      <c r="I101" s="125"/>
      <c r="J101" s="685">
        <v>-0.11142141643012346</v>
      </c>
      <c r="K101" s="685">
        <v>-0.16172054612459108</v>
      </c>
      <c r="L101" s="685">
        <v>-0.1561142941422051</v>
      </c>
      <c r="M101" s="685">
        <v>-0.14102674092389311</v>
      </c>
      <c r="N101" s="685">
        <v>-0.11917344587949139</v>
      </c>
      <c r="O101" s="685">
        <v>5.6503268403677778E-3</v>
      </c>
      <c r="P101" s="685">
        <v>-0.13753567331927458</v>
      </c>
      <c r="Q101" s="685">
        <v>-0.11501809657486264</v>
      </c>
      <c r="R101" s="685">
        <v>-0.11462740713960502</v>
      </c>
      <c r="S101" s="685">
        <v>-0.16146403776136051</v>
      </c>
      <c r="T101" s="685">
        <v>-0.19733542178517596</v>
      </c>
      <c r="U101" s="685">
        <v>-0.21676890260867251</v>
      </c>
      <c r="V101" s="685">
        <v>0</v>
      </c>
      <c r="W101" s="685">
        <v>0</v>
      </c>
      <c r="X101" s="685">
        <v>0</v>
      </c>
      <c r="Y101" s="685">
        <v>0</v>
      </c>
      <c r="Z101" s="685">
        <v>0</v>
      </c>
      <c r="AA101" s="685">
        <v>0</v>
      </c>
      <c r="AB101" s="685">
        <v>0</v>
      </c>
      <c r="AC101" s="685">
        <v>0</v>
      </c>
      <c r="AD101" s="685">
        <v>0</v>
      </c>
      <c r="AE101" s="685">
        <v>0</v>
      </c>
      <c r="AF101" s="685">
        <v>0</v>
      </c>
      <c r="AG101" s="685">
        <v>0</v>
      </c>
      <c r="AH101" s="685">
        <v>0</v>
      </c>
      <c r="AI101" s="685">
        <v>0</v>
      </c>
      <c r="AJ101" s="685">
        <v>0</v>
      </c>
      <c r="AK101" s="685">
        <v>0</v>
      </c>
      <c r="AL101" s="685">
        <v>0</v>
      </c>
      <c r="AM101" s="685">
        <v>0</v>
      </c>
      <c r="AN101" s="2"/>
      <c r="AO101" s="2"/>
      <c r="AP101" s="137"/>
      <c r="AQ101" s="138"/>
      <c r="AR101" s="2"/>
      <c r="AS101" s="2"/>
      <c r="AT101" s="138"/>
      <c r="AU101" s="138"/>
      <c r="AV101" s="138"/>
      <c r="AW101" s="2"/>
      <c r="AX101" s="2"/>
      <c r="AY101" s="139"/>
      <c r="AZ101" s="140"/>
      <c r="BA101" s="2"/>
      <c r="BB101" s="2"/>
      <c r="BC101" s="141"/>
      <c r="BD101" s="141"/>
      <c r="BE101" s="141"/>
      <c r="BF101" s="2"/>
      <c r="BG101" s="2"/>
      <c r="BH101" s="142"/>
      <c r="BI101" s="143"/>
      <c r="BJ101" s="2"/>
      <c r="BK101" s="2"/>
    </row>
    <row r="102" spans="1:63" x14ac:dyDescent="0.3">
      <c r="A102" s="1"/>
      <c r="B102" s="2"/>
      <c r="C102" s="2" t="s">
        <v>38</v>
      </c>
      <c r="D102" s="2" t="s">
        <v>88</v>
      </c>
      <c r="E102" s="2"/>
      <c r="F102" s="2"/>
      <c r="G102" s="2"/>
      <c r="H102" s="2"/>
      <c r="I102" s="2"/>
      <c r="J102" s="10">
        <v>-0.24685600000000002</v>
      </c>
      <c r="K102" s="10">
        <v>-0.22376799999999999</v>
      </c>
      <c r="L102" s="10">
        <v>-0.19103400000000004</v>
      </c>
      <c r="M102" s="10">
        <v>-0.22328099999999992</v>
      </c>
      <c r="N102" s="10">
        <v>-0.24432999999999999</v>
      </c>
      <c r="O102" s="10">
        <v>-0.24826900000000005</v>
      </c>
      <c r="P102" s="10">
        <v>-0.22366899999999998</v>
      </c>
      <c r="Q102" s="10">
        <v>-0.21867199999999998</v>
      </c>
      <c r="R102" s="10">
        <v>-0.20178000000000007</v>
      </c>
      <c r="S102" s="10">
        <v>-0.16914900000000005</v>
      </c>
      <c r="T102" s="10">
        <v>-0.17183500000000002</v>
      </c>
      <c r="U102" s="10">
        <v>-0.131937</v>
      </c>
      <c r="V102" s="10">
        <v>-9.0062000000000003E-2</v>
      </c>
      <c r="W102" s="10">
        <v>-3.4898979248846003E-2</v>
      </c>
      <c r="X102" s="10">
        <v>-6.2953059532495619E-3</v>
      </c>
      <c r="Y102" s="10">
        <v>-6.2953059532495619E-3</v>
      </c>
      <c r="Z102" s="10">
        <v>-5.574795698924731E-3</v>
      </c>
      <c r="AA102" s="10">
        <v>-1.0536789874492528E-2</v>
      </c>
      <c r="AB102" s="10">
        <v>-1.0269E-2</v>
      </c>
      <c r="AC102" s="10">
        <v>-5.548E-3</v>
      </c>
      <c r="AD102" s="10">
        <v>-7.0920000000000011E-3</v>
      </c>
      <c r="AE102" s="10">
        <v>-4.0629999999999998E-3</v>
      </c>
      <c r="AF102" s="10">
        <v>-9.7339999999999996E-3</v>
      </c>
      <c r="AG102" s="10">
        <v>-4.3930000000000002E-3</v>
      </c>
      <c r="AH102" s="10">
        <v>-5.4050000000000001E-3</v>
      </c>
      <c r="AI102" s="10">
        <v>-4.1213600000000001E-3</v>
      </c>
      <c r="AJ102" s="10">
        <v>-7.705E-3</v>
      </c>
      <c r="AK102" s="10">
        <v>-3.8570000000000002E-3</v>
      </c>
      <c r="AL102" s="10">
        <v>-4.4539999999999996E-3</v>
      </c>
      <c r="AM102" s="10">
        <v>-7.6319999999999999E-3</v>
      </c>
      <c r="AN102" s="2"/>
      <c r="AO102" s="2"/>
      <c r="AP102" s="54">
        <v>-3.1780000000000003E-3</v>
      </c>
      <c r="AQ102" s="55">
        <v>-0.71351594072743618</v>
      </c>
      <c r="AR102" s="2"/>
      <c r="AS102" s="2"/>
      <c r="AT102" s="55">
        <v>0</v>
      </c>
      <c r="AU102" s="55">
        <v>0</v>
      </c>
      <c r="AV102" s="55">
        <v>0</v>
      </c>
      <c r="AW102" s="2"/>
      <c r="AX102" s="2"/>
      <c r="AY102" s="56">
        <v>0</v>
      </c>
      <c r="AZ102" s="57">
        <v>0</v>
      </c>
      <c r="BA102" s="2"/>
      <c r="BB102" s="2"/>
      <c r="BC102" s="27">
        <v>0</v>
      </c>
      <c r="BD102" s="27">
        <v>0</v>
      </c>
      <c r="BE102" s="27">
        <v>0</v>
      </c>
      <c r="BF102" s="2"/>
      <c r="BG102" s="2"/>
      <c r="BH102" s="58">
        <v>0</v>
      </c>
      <c r="BI102" s="59">
        <v>0</v>
      </c>
      <c r="BJ102" s="2"/>
      <c r="BK102" s="2"/>
    </row>
    <row r="103" spans="1:63" x14ac:dyDescent="0.3">
      <c r="A103" s="1"/>
      <c r="B103" s="2"/>
      <c r="C103" s="122" t="s">
        <v>22</v>
      </c>
      <c r="D103" s="122" t="s">
        <v>89</v>
      </c>
      <c r="E103" s="122"/>
      <c r="F103" s="123"/>
      <c r="G103" s="122"/>
      <c r="H103" s="122"/>
      <c r="I103" s="122"/>
      <c r="J103" s="129">
        <v>-0.4075200000000001</v>
      </c>
      <c r="K103" s="129">
        <v>-0.40482999999999991</v>
      </c>
      <c r="L103" s="129">
        <v>-0.45353799999999994</v>
      </c>
      <c r="M103" s="129">
        <v>-0.49779899999999977</v>
      </c>
      <c r="N103" s="129">
        <v>-0.47612700000000002</v>
      </c>
      <c r="O103" s="129">
        <v>-0.239677</v>
      </c>
      <c r="P103" s="129">
        <v>-0.43817500000000009</v>
      </c>
      <c r="Q103" s="129">
        <v>-0.40845600000000004</v>
      </c>
      <c r="R103" s="129">
        <v>-0.42181900000000017</v>
      </c>
      <c r="S103" s="129">
        <v>-0.59284000000000014</v>
      </c>
      <c r="T103" s="129">
        <v>-0.69744500000000031</v>
      </c>
      <c r="U103" s="129">
        <v>-0.26282899999999998</v>
      </c>
      <c r="V103" s="129">
        <v>-0.10489200000000001</v>
      </c>
      <c r="W103" s="129">
        <v>-4.1524060553923638E-2</v>
      </c>
      <c r="X103" s="129">
        <v>-6.7246911714633172E-3</v>
      </c>
      <c r="Y103" s="129">
        <v>-6.6976677962437524E-3</v>
      </c>
      <c r="Z103" s="129">
        <v>-6.239830645161289E-3</v>
      </c>
      <c r="AA103" s="129">
        <v>-1.0536789874492528E-2</v>
      </c>
      <c r="AB103" s="129">
        <v>-1.0269E-2</v>
      </c>
      <c r="AC103" s="129">
        <v>-5.548E-3</v>
      </c>
      <c r="AD103" s="129">
        <v>-7.0920000000000011E-3</v>
      </c>
      <c r="AE103" s="129">
        <v>-4.0629999999999998E-3</v>
      </c>
      <c r="AF103" s="129">
        <v>-9.7339999999999996E-3</v>
      </c>
      <c r="AG103" s="129">
        <v>-4.3930000000000002E-3</v>
      </c>
      <c r="AH103" s="129">
        <v>-5.4115400000000003E-3</v>
      </c>
      <c r="AI103" s="129">
        <v>-4.1213600000000001E-3</v>
      </c>
      <c r="AJ103" s="129">
        <v>-7.7039999999999999E-3</v>
      </c>
      <c r="AK103" s="129">
        <v>-3.4710000000000001E-3</v>
      </c>
      <c r="AL103" s="129">
        <v>-2.7469999999999994E-3</v>
      </c>
      <c r="AM103" s="129">
        <v>-7.6319999999999999E-3</v>
      </c>
      <c r="AN103" s="2"/>
      <c r="AO103" s="2"/>
      <c r="AP103" s="130">
        <v>-4.8850000000000005E-3</v>
      </c>
      <c r="AQ103" s="131">
        <v>-1.7783036039315623</v>
      </c>
      <c r="AR103" s="2"/>
      <c r="AS103" s="2"/>
      <c r="AT103" s="131">
        <v>0</v>
      </c>
      <c r="AU103" s="131">
        <v>0</v>
      </c>
      <c r="AV103" s="131">
        <v>0</v>
      </c>
      <c r="AW103" s="2"/>
      <c r="AX103" s="2"/>
      <c r="AY103" s="132">
        <v>0</v>
      </c>
      <c r="AZ103" s="133">
        <v>0</v>
      </c>
      <c r="BA103" s="2"/>
      <c r="BB103" s="2"/>
      <c r="BC103" s="134">
        <v>0</v>
      </c>
      <c r="BD103" s="134">
        <v>0</v>
      </c>
      <c r="BE103" s="134">
        <v>0</v>
      </c>
      <c r="BF103" s="2"/>
      <c r="BG103" s="2"/>
      <c r="BH103" s="135">
        <v>0</v>
      </c>
      <c r="BI103" s="136">
        <v>0</v>
      </c>
      <c r="BJ103" s="2"/>
      <c r="BK103" s="2"/>
    </row>
    <row r="104" spans="1:63" x14ac:dyDescent="0.3">
      <c r="A104" s="1"/>
      <c r="B104" s="2"/>
      <c r="C104" s="124"/>
      <c r="D104" s="125" t="s">
        <v>90</v>
      </c>
      <c r="E104" s="125"/>
      <c r="F104" s="126"/>
      <c r="G104" s="125"/>
      <c r="H104" s="125"/>
      <c r="I104" s="125"/>
      <c r="J104" s="685">
        <v>-0.28261748508442402</v>
      </c>
      <c r="K104" s="685">
        <v>-0.36158514038074369</v>
      </c>
      <c r="L104" s="685">
        <v>-0.26972451748037146</v>
      </c>
      <c r="M104" s="685">
        <v>-0.255731757499228</v>
      </c>
      <c r="N104" s="685">
        <v>-0.2447904643557276</v>
      </c>
      <c r="O104" s="685">
        <v>-0.15761794531178072</v>
      </c>
      <c r="P104" s="685">
        <v>-0.28094642414045823</v>
      </c>
      <c r="Q104" s="685">
        <v>-0.24754368995585552</v>
      </c>
      <c r="R104" s="685">
        <v>-0.21974294671499622</v>
      </c>
      <c r="S104" s="685">
        <v>-0.22592488428228347</v>
      </c>
      <c r="T104" s="685">
        <v>-0.26184928606183677</v>
      </c>
      <c r="U104" s="685">
        <v>-0.43526841903045876</v>
      </c>
      <c r="V104" s="685">
        <v>0</v>
      </c>
      <c r="W104" s="685">
        <v>0</v>
      </c>
      <c r="X104" s="685">
        <v>0</v>
      </c>
      <c r="Y104" s="685">
        <v>0</v>
      </c>
      <c r="Z104" s="685">
        <v>0</v>
      </c>
      <c r="AA104" s="685">
        <v>0</v>
      </c>
      <c r="AB104" s="685">
        <v>0</v>
      </c>
      <c r="AC104" s="685">
        <v>0</v>
      </c>
      <c r="AD104" s="685">
        <v>0</v>
      </c>
      <c r="AE104" s="685">
        <v>0</v>
      </c>
      <c r="AF104" s="685">
        <v>0</v>
      </c>
      <c r="AG104" s="685">
        <v>0</v>
      </c>
      <c r="AH104" s="685">
        <v>0</v>
      </c>
      <c r="AI104" s="685">
        <v>0</v>
      </c>
      <c r="AJ104" s="685">
        <v>0</v>
      </c>
      <c r="AK104" s="685">
        <v>0</v>
      </c>
      <c r="AL104" s="685">
        <v>0</v>
      </c>
      <c r="AM104" s="685">
        <v>0</v>
      </c>
      <c r="AN104" s="2"/>
      <c r="AO104" s="2"/>
      <c r="AP104" s="137"/>
      <c r="AQ104" s="138"/>
      <c r="AR104" s="2"/>
      <c r="AS104" s="2"/>
      <c r="AT104" s="138"/>
      <c r="AU104" s="138"/>
      <c r="AV104" s="138"/>
      <c r="AW104" s="2"/>
      <c r="AX104" s="2"/>
      <c r="AY104" s="139"/>
      <c r="AZ104" s="140"/>
      <c r="BA104" s="2"/>
      <c r="BB104" s="2"/>
      <c r="BC104" s="141"/>
      <c r="BD104" s="141"/>
      <c r="BE104" s="141"/>
      <c r="BF104" s="2"/>
      <c r="BG104" s="2"/>
      <c r="BH104" s="142"/>
      <c r="BI104" s="143"/>
      <c r="BJ104" s="2"/>
      <c r="BK104" s="2"/>
    </row>
    <row r="105" spans="1:63" x14ac:dyDescent="0.3">
      <c r="A105" s="1"/>
      <c r="B105" s="2"/>
      <c r="C105" s="2" t="s">
        <v>38</v>
      </c>
      <c r="D105" s="2" t="s">
        <v>91</v>
      </c>
      <c r="E105" s="2"/>
      <c r="F105" s="2"/>
      <c r="G105" s="2"/>
      <c r="H105" s="2"/>
      <c r="I105" s="2"/>
      <c r="J105" s="10">
        <v>-5.2034999999999998E-2</v>
      </c>
      <c r="K105" s="10">
        <v>-4.8551999999999998E-2</v>
      </c>
      <c r="L105" s="10">
        <v>-5.4373000000000005E-2</v>
      </c>
      <c r="M105" s="10">
        <v>-3.4774999999999993E-2</v>
      </c>
      <c r="N105" s="10">
        <v>-5.2672999999999998E-2</v>
      </c>
      <c r="O105" s="10">
        <v>-3.6334999999999999E-2</v>
      </c>
      <c r="P105" s="10">
        <v>-4.5906000000000002E-2</v>
      </c>
      <c r="Q105" s="10">
        <v>-4.5604999999999993E-2</v>
      </c>
      <c r="R105" s="10">
        <v>-5.1782000000000002E-2</v>
      </c>
      <c r="S105" s="10">
        <v>-3.1649999999999998E-2</v>
      </c>
      <c r="T105" s="10">
        <v>-2.7043000000000001E-2</v>
      </c>
      <c r="U105" s="10">
        <v>-2.9517304268259863E-2</v>
      </c>
      <c r="V105" s="10">
        <v>-2.4580000000000001E-3</v>
      </c>
      <c r="W105" s="10">
        <v>-2.4860994544691566E-3</v>
      </c>
      <c r="X105" s="10">
        <v>-2.1238000000000003E-3</v>
      </c>
      <c r="Y105" s="10">
        <v>-2.1238000000000003E-3</v>
      </c>
      <c r="Z105" s="10">
        <v>-1.38838E-3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2"/>
      <c r="AO105" s="2"/>
      <c r="AP105" s="54">
        <v>0</v>
      </c>
      <c r="AQ105" s="55">
        <v>0</v>
      </c>
      <c r="AR105" s="2"/>
      <c r="AS105" s="2"/>
      <c r="AT105" s="55">
        <v>0</v>
      </c>
      <c r="AU105" s="55">
        <v>0</v>
      </c>
      <c r="AV105" s="55">
        <v>0</v>
      </c>
      <c r="AW105" s="2"/>
      <c r="AX105" s="2"/>
      <c r="AY105" s="56">
        <v>0</v>
      </c>
      <c r="AZ105" s="57">
        <v>0</v>
      </c>
      <c r="BA105" s="2"/>
      <c r="BB105" s="2"/>
      <c r="BC105" s="27">
        <v>0</v>
      </c>
      <c r="BD105" s="27">
        <v>0</v>
      </c>
      <c r="BE105" s="27">
        <v>0</v>
      </c>
      <c r="BF105" s="2"/>
      <c r="BG105" s="2"/>
      <c r="BH105" s="58">
        <v>0</v>
      </c>
      <c r="BI105" s="59">
        <v>0</v>
      </c>
      <c r="BJ105" s="2"/>
      <c r="BK105" s="2"/>
    </row>
    <row r="106" spans="1:63" x14ac:dyDescent="0.3">
      <c r="A106" s="1"/>
      <c r="B106" s="2"/>
      <c r="C106" s="2" t="s">
        <v>17</v>
      </c>
      <c r="D106" s="2" t="s">
        <v>92</v>
      </c>
      <c r="E106" s="2"/>
      <c r="F106" s="2"/>
      <c r="G106" s="2"/>
      <c r="H106" s="2"/>
      <c r="I106" s="2"/>
      <c r="J106" s="10">
        <v>3.3289999999999999E-3</v>
      </c>
      <c r="K106" s="10">
        <v>2.9870000000000001E-3</v>
      </c>
      <c r="L106" s="10">
        <v>3.3219999999999999E-3</v>
      </c>
      <c r="M106" s="10">
        <v>3.2139999999999998E-3</v>
      </c>
      <c r="N106" s="10">
        <v>2.4060000000000002E-3</v>
      </c>
      <c r="O106" s="10">
        <v>3.5890000000000002E-3</v>
      </c>
      <c r="P106" s="10">
        <v>3.5999999999999999E-3</v>
      </c>
      <c r="Q106" s="10">
        <v>4.2940000000000001E-3</v>
      </c>
      <c r="R106" s="10">
        <v>4.3639999999999998E-3</v>
      </c>
      <c r="S106" s="10">
        <v>7.1040000000000001E-3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-1.5659999999999999E-3</v>
      </c>
      <c r="AM106" s="10">
        <v>0</v>
      </c>
      <c r="AN106" s="2"/>
      <c r="AO106" s="2"/>
      <c r="AP106" s="54">
        <v>1.5659999999999999E-3</v>
      </c>
      <c r="AQ106" s="55">
        <v>1</v>
      </c>
      <c r="AR106" s="2"/>
      <c r="AS106" s="2"/>
      <c r="AT106" s="55">
        <v>0</v>
      </c>
      <c r="AU106" s="55">
        <v>0</v>
      </c>
      <c r="AV106" s="55">
        <v>0</v>
      </c>
      <c r="AW106" s="2"/>
      <c r="AX106" s="2"/>
      <c r="AY106" s="56">
        <v>0</v>
      </c>
      <c r="AZ106" s="57">
        <v>0</v>
      </c>
      <c r="BA106" s="2"/>
      <c r="BB106" s="2"/>
      <c r="BC106" s="27">
        <v>0</v>
      </c>
      <c r="BD106" s="27">
        <v>0</v>
      </c>
      <c r="BE106" s="27">
        <v>0</v>
      </c>
      <c r="BF106" s="2"/>
      <c r="BG106" s="2"/>
      <c r="BH106" s="58">
        <v>0</v>
      </c>
      <c r="BI106" s="59">
        <v>0</v>
      </c>
      <c r="BJ106" s="2"/>
      <c r="BK106" s="2"/>
    </row>
    <row r="107" spans="1:63" x14ac:dyDescent="0.3">
      <c r="A107" s="1"/>
      <c r="B107" s="2"/>
      <c r="C107" s="2"/>
      <c r="D107" s="2"/>
      <c r="E107" s="2" t="s">
        <v>149</v>
      </c>
      <c r="F107" s="2"/>
      <c r="G107" s="2"/>
      <c r="H107" s="2"/>
      <c r="I107" s="2"/>
      <c r="J107" s="10">
        <v>3.3289999999999999E-3</v>
      </c>
      <c r="K107" s="10">
        <v>2.9870000000000001E-3</v>
      </c>
      <c r="L107" s="10">
        <v>3.3219999999999999E-3</v>
      </c>
      <c r="M107" s="10">
        <v>3.2139999999999998E-3</v>
      </c>
      <c r="N107" s="10">
        <v>2.4060000000000002E-3</v>
      </c>
      <c r="O107" s="10">
        <v>3.5890000000000002E-3</v>
      </c>
      <c r="P107" s="10">
        <v>3.5999999999999999E-3</v>
      </c>
      <c r="Q107" s="10">
        <v>4.2940000000000001E-3</v>
      </c>
      <c r="R107" s="10">
        <v>4.3639999999999998E-3</v>
      </c>
      <c r="S107" s="10">
        <v>7.1040000000000001E-3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-1.5659999999999999E-3</v>
      </c>
      <c r="AM107" s="10">
        <v>0</v>
      </c>
      <c r="AN107" s="2"/>
      <c r="AO107" s="2"/>
      <c r="AP107" s="54">
        <v>1.5659999999999999E-3</v>
      </c>
      <c r="AQ107" s="55">
        <v>1</v>
      </c>
      <c r="AR107" s="2"/>
      <c r="AS107" s="2"/>
      <c r="AT107" s="55">
        <v>0</v>
      </c>
      <c r="AU107" s="55">
        <v>0</v>
      </c>
      <c r="AV107" s="55">
        <v>0</v>
      </c>
      <c r="AW107" s="2"/>
      <c r="AX107" s="2"/>
      <c r="AY107" s="56">
        <v>0</v>
      </c>
      <c r="AZ107" s="57">
        <v>0</v>
      </c>
      <c r="BA107" s="2"/>
      <c r="BB107" s="2"/>
      <c r="BC107" s="27">
        <v>0</v>
      </c>
      <c r="BD107" s="27">
        <v>0</v>
      </c>
      <c r="BE107" s="27">
        <v>0</v>
      </c>
      <c r="BF107" s="2"/>
      <c r="BG107" s="2"/>
      <c r="BH107" s="58">
        <v>0</v>
      </c>
      <c r="BI107" s="59">
        <v>0</v>
      </c>
      <c r="BJ107" s="2"/>
      <c r="BK107" s="2"/>
    </row>
    <row r="108" spans="1:63" x14ac:dyDescent="0.3">
      <c r="A108" s="1"/>
      <c r="B108" s="2"/>
      <c r="C108" s="2"/>
      <c r="D108" s="2"/>
      <c r="E108" s="2" t="s">
        <v>150</v>
      </c>
      <c r="F108" s="2"/>
      <c r="G108" s="2"/>
      <c r="H108" s="2"/>
      <c r="I108" s="2"/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2"/>
      <c r="AO108" s="2"/>
      <c r="AP108" s="54">
        <v>0</v>
      </c>
      <c r="AQ108" s="55">
        <v>0</v>
      </c>
      <c r="AR108" s="2"/>
      <c r="AS108" s="2"/>
      <c r="AT108" s="55">
        <v>0</v>
      </c>
      <c r="AU108" s="55">
        <v>0</v>
      </c>
      <c r="AV108" s="55">
        <v>0</v>
      </c>
      <c r="AW108" s="2"/>
      <c r="AX108" s="2"/>
      <c r="AY108" s="56">
        <v>0</v>
      </c>
      <c r="AZ108" s="57">
        <v>0</v>
      </c>
      <c r="BA108" s="2"/>
      <c r="BB108" s="2"/>
      <c r="BC108" s="27">
        <v>0</v>
      </c>
      <c r="BD108" s="27">
        <v>0</v>
      </c>
      <c r="BE108" s="27">
        <v>0</v>
      </c>
      <c r="BF108" s="2"/>
      <c r="BG108" s="2"/>
      <c r="BH108" s="58">
        <v>0</v>
      </c>
      <c r="BI108" s="59">
        <v>0</v>
      </c>
      <c r="BJ108" s="2"/>
      <c r="BK108" s="2"/>
    </row>
    <row r="109" spans="1:63" x14ac:dyDescent="0.3">
      <c r="A109" s="1"/>
      <c r="B109" s="2"/>
      <c r="C109" s="2"/>
      <c r="D109" s="2"/>
      <c r="E109" s="2" t="s">
        <v>151</v>
      </c>
      <c r="F109" s="2"/>
      <c r="G109" s="2"/>
      <c r="H109" s="2"/>
      <c r="I109" s="2"/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2"/>
      <c r="AO109" s="2"/>
      <c r="AP109" s="54">
        <v>0</v>
      </c>
      <c r="AQ109" s="55">
        <v>0</v>
      </c>
      <c r="AR109" s="2"/>
      <c r="AS109" s="2"/>
      <c r="AT109" s="55">
        <v>0</v>
      </c>
      <c r="AU109" s="55">
        <v>0</v>
      </c>
      <c r="AV109" s="55">
        <v>0</v>
      </c>
      <c r="AW109" s="2"/>
      <c r="AX109" s="2"/>
      <c r="AY109" s="56">
        <v>0</v>
      </c>
      <c r="AZ109" s="57">
        <v>0</v>
      </c>
      <c r="BA109" s="2"/>
      <c r="BB109" s="2"/>
      <c r="BC109" s="27">
        <v>0</v>
      </c>
      <c r="BD109" s="27">
        <v>0</v>
      </c>
      <c r="BE109" s="27">
        <v>0</v>
      </c>
      <c r="BF109" s="2"/>
      <c r="BG109" s="2"/>
      <c r="BH109" s="58">
        <v>0</v>
      </c>
      <c r="BI109" s="59">
        <v>0</v>
      </c>
      <c r="BJ109" s="2"/>
      <c r="BK109" s="2"/>
    </row>
    <row r="110" spans="1:63" x14ac:dyDescent="0.3">
      <c r="A110" s="1"/>
      <c r="B110" s="2"/>
      <c r="C110" s="2"/>
      <c r="D110" s="2"/>
      <c r="E110" s="2" t="s">
        <v>152</v>
      </c>
      <c r="F110" s="2"/>
      <c r="G110" s="2"/>
      <c r="H110" s="2"/>
      <c r="I110" s="2"/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2"/>
      <c r="AO110" s="2"/>
      <c r="AP110" s="54">
        <v>0</v>
      </c>
      <c r="AQ110" s="55">
        <v>0</v>
      </c>
      <c r="AR110" s="2"/>
      <c r="AS110" s="2"/>
      <c r="AT110" s="55">
        <v>0</v>
      </c>
      <c r="AU110" s="55">
        <v>0</v>
      </c>
      <c r="AV110" s="55">
        <v>0</v>
      </c>
      <c r="AW110" s="2"/>
      <c r="AX110" s="2"/>
      <c r="AY110" s="56">
        <v>0</v>
      </c>
      <c r="AZ110" s="57">
        <v>0</v>
      </c>
      <c r="BA110" s="2"/>
      <c r="BB110" s="2"/>
      <c r="BC110" s="27">
        <v>0</v>
      </c>
      <c r="BD110" s="27">
        <v>0</v>
      </c>
      <c r="BE110" s="27">
        <v>0</v>
      </c>
      <c r="BF110" s="2"/>
      <c r="BG110" s="2"/>
      <c r="BH110" s="58">
        <v>0</v>
      </c>
      <c r="BI110" s="59">
        <v>0</v>
      </c>
      <c r="BJ110" s="2"/>
      <c r="BK110" s="2"/>
    </row>
    <row r="111" spans="1:63" x14ac:dyDescent="0.3">
      <c r="A111" s="1"/>
      <c r="B111" s="2"/>
      <c r="C111" s="2" t="s">
        <v>93</v>
      </c>
      <c r="D111" s="2" t="s">
        <v>94</v>
      </c>
      <c r="E111" s="2"/>
      <c r="F111" s="2"/>
      <c r="G111" s="2"/>
      <c r="H111" s="2"/>
      <c r="I111" s="2"/>
      <c r="J111" s="10">
        <v>6.8300000000000001E-4</v>
      </c>
      <c r="K111" s="10">
        <v>-7.7399999999999995E-4</v>
      </c>
      <c r="L111" s="10">
        <v>-2.0099999999999996E-3</v>
      </c>
      <c r="M111" s="10">
        <v>-3.656E-3</v>
      </c>
      <c r="N111" s="10">
        <v>-4.6420000000000003E-3</v>
      </c>
      <c r="O111" s="10">
        <v>-6.7760000000000008E-3</v>
      </c>
      <c r="P111" s="10">
        <v>-4.764E-3</v>
      </c>
      <c r="Q111" s="10">
        <v>-2.3680000000000003E-3</v>
      </c>
      <c r="R111" s="10">
        <v>-1.3006999999999999E-2</v>
      </c>
      <c r="S111" s="10">
        <v>-3.202E-3</v>
      </c>
      <c r="T111" s="10">
        <v>-6.3694000000000001E-2</v>
      </c>
      <c r="U111" s="10">
        <v>-8.0847940470423596E-2</v>
      </c>
      <c r="V111" s="10">
        <v>-3.4187999999999996E-2</v>
      </c>
      <c r="W111" s="10">
        <v>3.8555098615190939E-3</v>
      </c>
      <c r="X111" s="10">
        <v>-1.4700445885691121E-4</v>
      </c>
      <c r="Y111" s="10">
        <v>-1.4700445885691121E-4</v>
      </c>
      <c r="Z111" s="10">
        <v>-2.0024999999999996E-4</v>
      </c>
      <c r="AA111" s="10">
        <v>-4.2930188128532384E-4</v>
      </c>
      <c r="AB111" s="10">
        <v>-1.4799999999999999E-4</v>
      </c>
      <c r="AC111" s="10">
        <v>3.4266999999999999E-2</v>
      </c>
      <c r="AD111" s="10">
        <v>-4.66E-4</v>
      </c>
      <c r="AE111" s="10">
        <v>-2.4000000000000001E-5</v>
      </c>
      <c r="AF111" s="10">
        <v>-2.0000000000000001E-4</v>
      </c>
      <c r="AG111" s="10">
        <v>-1.03E-4</v>
      </c>
      <c r="AH111" s="10">
        <v>-1.0098E-4</v>
      </c>
      <c r="AI111" s="10">
        <v>-2.991E-5</v>
      </c>
      <c r="AJ111" s="10">
        <v>-2.34E-4</v>
      </c>
      <c r="AK111" s="10">
        <v>-1.0970000000000001E-3</v>
      </c>
      <c r="AL111" s="10">
        <v>-1.02E-4</v>
      </c>
      <c r="AM111" s="10">
        <v>-1.66E-4</v>
      </c>
      <c r="AN111" s="2"/>
      <c r="AO111" s="2"/>
      <c r="AP111" s="54">
        <v>-6.3999999999999997E-5</v>
      </c>
      <c r="AQ111" s="55">
        <v>-0.62745098039215685</v>
      </c>
      <c r="AR111" s="2"/>
      <c r="AS111" s="2"/>
      <c r="AT111" s="55">
        <v>0</v>
      </c>
      <c r="AU111" s="55">
        <v>0</v>
      </c>
      <c r="AV111" s="55">
        <v>0</v>
      </c>
      <c r="AW111" s="2"/>
      <c r="AX111" s="2"/>
      <c r="AY111" s="56">
        <v>0</v>
      </c>
      <c r="AZ111" s="57">
        <v>0</v>
      </c>
      <c r="BA111" s="2"/>
      <c r="BB111" s="2"/>
      <c r="BC111" s="27">
        <v>0</v>
      </c>
      <c r="BD111" s="27">
        <v>0</v>
      </c>
      <c r="BE111" s="27">
        <v>0</v>
      </c>
      <c r="BF111" s="2"/>
      <c r="BG111" s="2"/>
      <c r="BH111" s="58">
        <v>0</v>
      </c>
      <c r="BI111" s="59">
        <v>0</v>
      </c>
      <c r="BJ111" s="2"/>
      <c r="BK111" s="2"/>
    </row>
    <row r="112" spans="1:63" ht="4.05" customHeight="1" x14ac:dyDescent="0.3">
      <c r="A112" s="1"/>
      <c r="B112" s="2"/>
      <c r="C112" s="2"/>
      <c r="D112" s="1"/>
      <c r="E112" s="2"/>
      <c r="F112" s="2"/>
      <c r="G112" s="2"/>
      <c r="H112" s="2"/>
      <c r="I112" s="2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2"/>
      <c r="AO112" s="2"/>
      <c r="AP112" s="54"/>
      <c r="AQ112" s="55"/>
      <c r="AR112" s="2"/>
      <c r="AS112" s="2"/>
      <c r="AT112" s="55"/>
      <c r="AU112" s="55"/>
      <c r="AV112" s="55"/>
      <c r="AW112" s="2"/>
      <c r="AX112" s="2"/>
      <c r="AY112" s="56"/>
      <c r="AZ112" s="57"/>
      <c r="BA112" s="2"/>
      <c r="BB112" s="2"/>
      <c r="BC112" s="27"/>
      <c r="BD112" s="27"/>
      <c r="BE112" s="27"/>
      <c r="BF112" s="2"/>
      <c r="BG112" s="2"/>
      <c r="BH112" s="58"/>
      <c r="BI112" s="59"/>
      <c r="BJ112" s="2"/>
      <c r="BK112" s="2"/>
    </row>
    <row r="113" spans="1:63" x14ac:dyDescent="0.3">
      <c r="A113" s="1"/>
      <c r="B113" s="2"/>
      <c r="C113" s="89" t="s">
        <v>22</v>
      </c>
      <c r="D113" s="90" t="s">
        <v>95</v>
      </c>
      <c r="E113" s="90"/>
      <c r="F113" s="90"/>
      <c r="G113" s="90"/>
      <c r="H113" s="90"/>
      <c r="I113" s="90"/>
      <c r="J113" s="144">
        <v>-0.45554300000000009</v>
      </c>
      <c r="K113" s="144">
        <v>-0.45116899999999988</v>
      </c>
      <c r="L113" s="144">
        <v>-0.50659899999999991</v>
      </c>
      <c r="M113" s="144">
        <v>-0.53301599999999971</v>
      </c>
      <c r="N113" s="144">
        <v>-0.53103600000000006</v>
      </c>
      <c r="O113" s="144">
        <v>-0.27919899999999997</v>
      </c>
      <c r="P113" s="144">
        <v>-0.48524500000000009</v>
      </c>
      <c r="Q113" s="144">
        <v>-0.45213500000000001</v>
      </c>
      <c r="R113" s="144">
        <v>-0.48224400000000017</v>
      </c>
      <c r="S113" s="144">
        <v>-0.62058800000000014</v>
      </c>
      <c r="T113" s="144">
        <v>-0.78818200000000038</v>
      </c>
      <c r="U113" s="144">
        <v>-0.37319424473868346</v>
      </c>
      <c r="V113" s="144">
        <v>-0.141538</v>
      </c>
      <c r="W113" s="144">
        <v>-4.0154650146873701E-2</v>
      </c>
      <c r="X113" s="144">
        <v>-8.9954956303202292E-3</v>
      </c>
      <c r="Y113" s="144">
        <v>-8.9684722551006645E-3</v>
      </c>
      <c r="Z113" s="144">
        <v>-7.8284606451612896E-3</v>
      </c>
      <c r="AA113" s="144">
        <v>-1.0966091755777852E-2</v>
      </c>
      <c r="AB113" s="144">
        <v>-1.0417000000000001E-2</v>
      </c>
      <c r="AC113" s="144">
        <v>2.8718999999999998E-2</v>
      </c>
      <c r="AD113" s="144">
        <v>-7.5580000000000013E-3</v>
      </c>
      <c r="AE113" s="144">
        <v>-4.0869999999999995E-3</v>
      </c>
      <c r="AF113" s="144">
        <v>-9.9340000000000001E-3</v>
      </c>
      <c r="AG113" s="144">
        <v>-4.496E-3</v>
      </c>
      <c r="AH113" s="144">
        <v>-5.5125199999999999E-3</v>
      </c>
      <c r="AI113" s="144">
        <v>-4.1512700000000003E-3</v>
      </c>
      <c r="AJ113" s="144">
        <v>-7.9380000000000006E-3</v>
      </c>
      <c r="AK113" s="144">
        <v>-4.568E-3</v>
      </c>
      <c r="AL113" s="144">
        <v>-4.4149999999999988E-3</v>
      </c>
      <c r="AM113" s="144">
        <v>-7.7980000000000002E-3</v>
      </c>
      <c r="AN113" s="2"/>
      <c r="AO113" s="2"/>
      <c r="AP113" s="95">
        <v>-3.3830000000000015E-3</v>
      </c>
      <c r="AQ113" s="96">
        <v>-0.7662514156285396</v>
      </c>
      <c r="AR113" s="2"/>
      <c r="AS113" s="2"/>
      <c r="AT113" s="97">
        <v>0</v>
      </c>
      <c r="AU113" s="98">
        <v>0</v>
      </c>
      <c r="AV113" s="96">
        <v>0</v>
      </c>
      <c r="AW113" s="2"/>
      <c r="AX113" s="2"/>
      <c r="AY113" s="99">
        <v>0</v>
      </c>
      <c r="AZ113" s="100">
        <v>0</v>
      </c>
      <c r="BA113" s="2"/>
      <c r="BB113" s="2"/>
      <c r="BC113" s="101">
        <v>0</v>
      </c>
      <c r="BD113" s="102">
        <v>0</v>
      </c>
      <c r="BE113" s="103">
        <v>0</v>
      </c>
      <c r="BF113" s="2"/>
      <c r="BG113" s="2"/>
      <c r="BH113" s="104">
        <v>0</v>
      </c>
      <c r="BI113" s="105">
        <v>0</v>
      </c>
      <c r="BJ113" s="2"/>
      <c r="BK113" s="2"/>
    </row>
    <row r="114" spans="1:63" x14ac:dyDescent="0.3">
      <c r="A114" s="1"/>
      <c r="B114" s="2"/>
      <c r="C114" s="91"/>
      <c r="D114" s="92" t="s">
        <v>96</v>
      </c>
      <c r="E114" s="93"/>
      <c r="F114" s="93"/>
      <c r="G114" s="93"/>
      <c r="H114" s="93"/>
      <c r="I114" s="93"/>
      <c r="J114" s="686">
        <v>-0.31592171429086613</v>
      </c>
      <c r="K114" s="686">
        <v>-0.40297410320490018</v>
      </c>
      <c r="L114" s="686">
        <v>-0.3012805340038513</v>
      </c>
      <c r="M114" s="686">
        <v>-0.27382360843474673</v>
      </c>
      <c r="N114" s="686">
        <v>-0.27302074662770259</v>
      </c>
      <c r="O114" s="686">
        <v>-0.18360865962567896</v>
      </c>
      <c r="P114" s="686">
        <v>-0.31112648503916618</v>
      </c>
      <c r="Q114" s="686">
        <v>-0.27401523360702434</v>
      </c>
      <c r="R114" s="686">
        <v>-0.25122082598371964</v>
      </c>
      <c r="S114" s="686">
        <v>-0.23649934566995096</v>
      </c>
      <c r="T114" s="686">
        <v>-0.29591565497894545</v>
      </c>
      <c r="U114" s="686">
        <v>-0.61804317217153681</v>
      </c>
      <c r="V114" s="686">
        <v>0</v>
      </c>
      <c r="W114" s="686">
        <v>0</v>
      </c>
      <c r="X114" s="686">
        <v>0</v>
      </c>
      <c r="Y114" s="686">
        <v>0</v>
      </c>
      <c r="Z114" s="686">
        <v>0</v>
      </c>
      <c r="AA114" s="686">
        <v>0</v>
      </c>
      <c r="AB114" s="686">
        <v>0</v>
      </c>
      <c r="AC114" s="686">
        <v>0</v>
      </c>
      <c r="AD114" s="686">
        <v>0</v>
      </c>
      <c r="AE114" s="686">
        <v>0</v>
      </c>
      <c r="AF114" s="686">
        <v>0</v>
      </c>
      <c r="AG114" s="686">
        <v>0</v>
      </c>
      <c r="AH114" s="686">
        <v>0</v>
      </c>
      <c r="AI114" s="686">
        <v>0</v>
      </c>
      <c r="AJ114" s="686">
        <v>0</v>
      </c>
      <c r="AK114" s="686">
        <v>0</v>
      </c>
      <c r="AL114" s="686">
        <v>0</v>
      </c>
      <c r="AM114" s="686">
        <v>0</v>
      </c>
      <c r="AN114" s="2"/>
      <c r="AO114" s="2"/>
      <c r="AP114" s="106"/>
      <c r="AQ114" s="107"/>
      <c r="AR114" s="2"/>
      <c r="AS114" s="2"/>
      <c r="AT114" s="108"/>
      <c r="AU114" s="109"/>
      <c r="AV114" s="107"/>
      <c r="AW114" s="2"/>
      <c r="AX114" s="2"/>
      <c r="AY114" s="110"/>
      <c r="AZ114" s="111"/>
      <c r="BA114" s="2"/>
      <c r="BB114" s="2"/>
      <c r="BC114" s="112"/>
      <c r="BD114" s="113"/>
      <c r="BE114" s="114"/>
      <c r="BF114" s="2"/>
      <c r="BG114" s="2"/>
      <c r="BH114" s="115"/>
      <c r="BI114" s="116"/>
      <c r="BJ114" s="2"/>
      <c r="BK114" s="2"/>
    </row>
    <row r="115" spans="1:63" ht="4.05" customHeight="1" x14ac:dyDescent="0.3">
      <c r="A115" s="1"/>
      <c r="B115" s="2"/>
      <c r="C115" s="2"/>
      <c r="D115" s="1"/>
      <c r="E115" s="2"/>
      <c r="F115" s="2"/>
      <c r="G115" s="2"/>
      <c r="H115" s="2"/>
      <c r="I115" s="2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2"/>
      <c r="AO115" s="2"/>
      <c r="AP115" s="54"/>
      <c r="AQ115" s="48"/>
      <c r="AR115" s="2"/>
      <c r="AS115" s="2"/>
      <c r="AT115" s="48"/>
      <c r="AU115" s="48"/>
      <c r="AV115" s="48"/>
      <c r="AW115" s="2"/>
      <c r="AX115" s="2"/>
      <c r="AY115" s="56"/>
      <c r="AZ115" s="128"/>
      <c r="BA115" s="2"/>
      <c r="BB115" s="2"/>
      <c r="BC115" s="27"/>
      <c r="BD115" s="27"/>
      <c r="BE115" s="27"/>
      <c r="BF115" s="2"/>
      <c r="BG115" s="2"/>
      <c r="BH115" s="58"/>
      <c r="BI115" s="53"/>
      <c r="BJ115" s="2"/>
      <c r="BK115" s="2"/>
    </row>
    <row r="116" spans="1:63" x14ac:dyDescent="0.3">
      <c r="A116" s="1"/>
      <c r="B116" s="2"/>
      <c r="C116" s="2" t="s">
        <v>38</v>
      </c>
      <c r="D116" s="2" t="s">
        <v>97</v>
      </c>
      <c r="E116" s="2"/>
      <c r="F116" s="2"/>
      <c r="G116" s="2"/>
      <c r="H116" s="2"/>
      <c r="I116" s="2"/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2"/>
      <c r="AO116" s="2"/>
      <c r="AP116" s="54">
        <v>0</v>
      </c>
      <c r="AQ116" s="48">
        <v>0</v>
      </c>
      <c r="AR116" s="2"/>
      <c r="AS116" s="2"/>
      <c r="AT116" s="48">
        <v>0</v>
      </c>
      <c r="AU116" s="48">
        <v>0</v>
      </c>
      <c r="AV116" s="48">
        <v>0</v>
      </c>
      <c r="AW116" s="2"/>
      <c r="AX116" s="2"/>
      <c r="AY116" s="56">
        <v>0</v>
      </c>
      <c r="AZ116" s="128">
        <v>0</v>
      </c>
      <c r="BA116" s="2"/>
      <c r="BB116" s="2"/>
      <c r="BC116" s="27">
        <v>0</v>
      </c>
      <c r="BD116" s="27">
        <v>0</v>
      </c>
      <c r="BE116" s="27">
        <v>0</v>
      </c>
      <c r="BF116" s="2"/>
      <c r="BG116" s="2"/>
      <c r="BH116" s="58">
        <v>0</v>
      </c>
      <c r="BI116" s="53">
        <v>0</v>
      </c>
      <c r="BJ116" s="2"/>
      <c r="BK116" s="2"/>
    </row>
    <row r="117" spans="1:63" ht="4.05" customHeight="1" x14ac:dyDescent="0.3">
      <c r="A117" s="1"/>
      <c r="B117" s="2"/>
      <c r="C117" s="2"/>
      <c r="D117" s="1"/>
      <c r="E117" s="2"/>
      <c r="F117" s="2"/>
      <c r="G117" s="2"/>
      <c r="H117" s="2"/>
      <c r="I117" s="2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2"/>
      <c r="AO117" s="2"/>
      <c r="AP117" s="54"/>
      <c r="AQ117" s="48"/>
      <c r="AR117" s="2"/>
      <c r="AS117" s="2"/>
      <c r="AT117" s="48"/>
      <c r="AU117" s="48"/>
      <c r="AV117" s="48"/>
      <c r="AW117" s="2"/>
      <c r="AX117" s="2"/>
      <c r="AY117" s="56"/>
      <c r="AZ117" s="128"/>
      <c r="BA117" s="2"/>
      <c r="BB117" s="2"/>
      <c r="BC117" s="27"/>
      <c r="BD117" s="27"/>
      <c r="BE117" s="27"/>
      <c r="BF117" s="2"/>
      <c r="BG117" s="2"/>
      <c r="BH117" s="58"/>
      <c r="BI117" s="53"/>
      <c r="BJ117" s="2"/>
      <c r="BK117" s="2"/>
    </row>
    <row r="118" spans="1:63" x14ac:dyDescent="0.3">
      <c r="A118" s="1"/>
      <c r="B118" s="2"/>
      <c r="C118" s="89" t="s">
        <v>22</v>
      </c>
      <c r="D118" s="90" t="s">
        <v>98</v>
      </c>
      <c r="E118" s="90"/>
      <c r="F118" s="90"/>
      <c r="G118" s="90"/>
      <c r="H118" s="90"/>
      <c r="I118" s="90"/>
      <c r="J118" s="144">
        <v>-0.45554300000000009</v>
      </c>
      <c r="K118" s="144">
        <v>-0.45116899999999988</v>
      </c>
      <c r="L118" s="144">
        <v>-0.50659899999999991</v>
      </c>
      <c r="M118" s="144">
        <v>-0.53301599999999971</v>
      </c>
      <c r="N118" s="144">
        <v>-0.53103600000000006</v>
      </c>
      <c r="O118" s="144">
        <v>-0.27919899999999997</v>
      </c>
      <c r="P118" s="144">
        <v>-0.48524500000000009</v>
      </c>
      <c r="Q118" s="144">
        <v>-0.45213500000000001</v>
      </c>
      <c r="R118" s="144">
        <v>-0.48224400000000017</v>
      </c>
      <c r="S118" s="144">
        <v>-0.62058800000000014</v>
      </c>
      <c r="T118" s="144">
        <v>-0.78818200000000038</v>
      </c>
      <c r="U118" s="144">
        <v>-0.37319424473868346</v>
      </c>
      <c r="V118" s="144">
        <v>-0.141538</v>
      </c>
      <c r="W118" s="144">
        <v>-4.0154650146873701E-2</v>
      </c>
      <c r="X118" s="144">
        <v>-8.9954956303202292E-3</v>
      </c>
      <c r="Y118" s="144">
        <v>-8.9684722551006645E-3</v>
      </c>
      <c r="Z118" s="144">
        <v>-7.8284606451612896E-3</v>
      </c>
      <c r="AA118" s="144">
        <v>-1.0966091755777852E-2</v>
      </c>
      <c r="AB118" s="144">
        <v>-1.0417000000000001E-2</v>
      </c>
      <c r="AC118" s="144">
        <v>2.8718999999999998E-2</v>
      </c>
      <c r="AD118" s="144">
        <v>-7.5580000000000013E-3</v>
      </c>
      <c r="AE118" s="144">
        <v>-4.0869999999999995E-3</v>
      </c>
      <c r="AF118" s="144">
        <v>-9.9340000000000001E-3</v>
      </c>
      <c r="AG118" s="144">
        <v>-4.496E-3</v>
      </c>
      <c r="AH118" s="144">
        <v>-5.5125199999999999E-3</v>
      </c>
      <c r="AI118" s="144">
        <v>-4.1512700000000003E-3</v>
      </c>
      <c r="AJ118" s="144">
        <v>-7.9380000000000006E-3</v>
      </c>
      <c r="AK118" s="144">
        <v>-4.568E-3</v>
      </c>
      <c r="AL118" s="144">
        <v>-4.4149999999999988E-3</v>
      </c>
      <c r="AM118" s="144">
        <v>-7.7980000000000002E-3</v>
      </c>
      <c r="AN118" s="2"/>
      <c r="AO118" s="2"/>
      <c r="AP118" s="95">
        <v>-3.3830000000000015E-3</v>
      </c>
      <c r="AQ118" s="96">
        <v>-0.7662514156285396</v>
      </c>
      <c r="AR118" s="2"/>
      <c r="AS118" s="2"/>
      <c r="AT118" s="97">
        <v>0</v>
      </c>
      <c r="AU118" s="98">
        <v>0</v>
      </c>
      <c r="AV118" s="96">
        <v>0</v>
      </c>
      <c r="AW118" s="2"/>
      <c r="AX118" s="2"/>
      <c r="AY118" s="99">
        <v>0</v>
      </c>
      <c r="AZ118" s="100">
        <v>0</v>
      </c>
      <c r="BA118" s="2"/>
      <c r="BB118" s="2"/>
      <c r="BC118" s="101">
        <v>0</v>
      </c>
      <c r="BD118" s="102">
        <v>0</v>
      </c>
      <c r="BE118" s="103">
        <v>0</v>
      </c>
      <c r="BF118" s="2"/>
      <c r="BG118" s="2"/>
      <c r="BH118" s="104">
        <v>0</v>
      </c>
      <c r="BI118" s="105">
        <v>0</v>
      </c>
      <c r="BJ118" s="2"/>
      <c r="BK118" s="2"/>
    </row>
    <row r="119" spans="1:63" x14ac:dyDescent="0.3">
      <c r="A119" s="1"/>
      <c r="B119" s="2"/>
      <c r="C119" s="91"/>
      <c r="D119" s="92" t="s">
        <v>96</v>
      </c>
      <c r="E119" s="93"/>
      <c r="F119" s="93"/>
      <c r="G119" s="93"/>
      <c r="H119" s="93"/>
      <c r="I119" s="93"/>
      <c r="J119" s="686">
        <v>-0.31592171429086613</v>
      </c>
      <c r="K119" s="686">
        <v>-0.40297410320490018</v>
      </c>
      <c r="L119" s="686">
        <v>-0.3012805340038513</v>
      </c>
      <c r="M119" s="686">
        <v>-0.27382360843474673</v>
      </c>
      <c r="N119" s="686">
        <v>-0.27302074662770259</v>
      </c>
      <c r="O119" s="686">
        <v>-0.18360865962567896</v>
      </c>
      <c r="P119" s="686">
        <v>-0.31112648503916618</v>
      </c>
      <c r="Q119" s="686">
        <v>-0.27401523360702434</v>
      </c>
      <c r="R119" s="686">
        <v>-0.25122082598371964</v>
      </c>
      <c r="S119" s="686">
        <v>-0.23649934566995096</v>
      </c>
      <c r="T119" s="686">
        <v>-0.29591565497894545</v>
      </c>
      <c r="U119" s="686">
        <v>-0.61804317217153681</v>
      </c>
      <c r="V119" s="686">
        <v>0</v>
      </c>
      <c r="W119" s="686">
        <v>0</v>
      </c>
      <c r="X119" s="686">
        <v>0</v>
      </c>
      <c r="Y119" s="686">
        <v>0</v>
      </c>
      <c r="Z119" s="686">
        <v>0</v>
      </c>
      <c r="AA119" s="686">
        <v>0</v>
      </c>
      <c r="AB119" s="686">
        <v>0</v>
      </c>
      <c r="AC119" s="686">
        <v>0</v>
      </c>
      <c r="AD119" s="686">
        <v>0</v>
      </c>
      <c r="AE119" s="686">
        <v>0</v>
      </c>
      <c r="AF119" s="686">
        <v>0</v>
      </c>
      <c r="AG119" s="686">
        <v>0</v>
      </c>
      <c r="AH119" s="686">
        <v>0</v>
      </c>
      <c r="AI119" s="686">
        <v>0</v>
      </c>
      <c r="AJ119" s="686">
        <v>0</v>
      </c>
      <c r="AK119" s="686">
        <v>0</v>
      </c>
      <c r="AL119" s="686">
        <v>0</v>
      </c>
      <c r="AM119" s="686">
        <v>0</v>
      </c>
      <c r="AN119" s="2"/>
      <c r="AO119" s="2"/>
      <c r="AP119" s="106"/>
      <c r="AQ119" s="107"/>
      <c r="AR119" s="2"/>
      <c r="AS119" s="2"/>
      <c r="AT119" s="108"/>
      <c r="AU119" s="109"/>
      <c r="AV119" s="107"/>
      <c r="AW119" s="2"/>
      <c r="AX119" s="2"/>
      <c r="AY119" s="110"/>
      <c r="AZ119" s="111"/>
      <c r="BA119" s="2"/>
      <c r="BB119" s="2"/>
      <c r="BC119" s="112"/>
      <c r="BD119" s="113"/>
      <c r="BE119" s="114"/>
      <c r="BF119" s="2"/>
      <c r="BG119" s="2"/>
      <c r="BH119" s="115"/>
      <c r="BI119" s="116"/>
      <c r="BJ119" s="2"/>
      <c r="BK119" s="2"/>
    </row>
    <row r="120" spans="1:63" ht="4.05" customHeight="1" x14ac:dyDescent="0.3">
      <c r="A120" s="1"/>
      <c r="B120" s="2"/>
      <c r="C120" s="2"/>
      <c r="D120" s="1"/>
      <c r="E120" s="2"/>
      <c r="F120" s="2"/>
      <c r="G120" s="2"/>
      <c r="H120" s="2"/>
      <c r="I120" s="2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2"/>
      <c r="AO120" s="2"/>
      <c r="AP120" s="54"/>
      <c r="AQ120" s="48"/>
      <c r="AR120" s="2"/>
      <c r="AS120" s="2"/>
      <c r="AT120" s="48"/>
      <c r="AU120" s="48"/>
      <c r="AV120" s="48"/>
      <c r="AW120" s="2"/>
      <c r="AX120" s="2"/>
      <c r="AY120" s="56"/>
      <c r="AZ120" s="128"/>
      <c r="BA120" s="2"/>
      <c r="BB120" s="2"/>
      <c r="BC120" s="27"/>
      <c r="BD120" s="27"/>
      <c r="BE120" s="27"/>
      <c r="BF120" s="2"/>
      <c r="BG120" s="2"/>
      <c r="BH120" s="58"/>
      <c r="BI120" s="53"/>
      <c r="BJ120" s="2"/>
      <c r="BK120" s="2"/>
    </row>
    <row r="121" spans="1:63" x14ac:dyDescent="0.3">
      <c r="A121" s="1"/>
      <c r="B121" s="2"/>
      <c r="C121" s="2" t="s">
        <v>38</v>
      </c>
      <c r="D121" s="2" t="s">
        <v>99</v>
      </c>
      <c r="E121" s="2"/>
      <c r="F121" s="2"/>
      <c r="G121" s="2"/>
      <c r="H121" s="2"/>
      <c r="I121" s="2"/>
      <c r="J121" s="40">
        <v>-3.3289999999999999E-3</v>
      </c>
      <c r="K121" s="40">
        <v>-2.9870000000000001E-3</v>
      </c>
      <c r="L121" s="40">
        <v>-3.3219999999999999E-3</v>
      </c>
      <c r="M121" s="40">
        <v>-3.2139999999999998E-3</v>
      </c>
      <c r="N121" s="40">
        <v>-2.4060000000000002E-3</v>
      </c>
      <c r="O121" s="40">
        <v>-3.5890000000000002E-3</v>
      </c>
      <c r="P121" s="40">
        <v>-3.5999999999999999E-3</v>
      </c>
      <c r="Q121" s="40">
        <v>-4.2940000000000001E-3</v>
      </c>
      <c r="R121" s="40">
        <v>-4.3639999999999998E-3</v>
      </c>
      <c r="S121" s="40">
        <v>-7.1040000000000001E-3</v>
      </c>
      <c r="T121" s="40">
        <v>0</v>
      </c>
      <c r="U121" s="40">
        <v>0</v>
      </c>
      <c r="V121" s="40">
        <v>0</v>
      </c>
      <c r="W121" s="40">
        <v>0</v>
      </c>
      <c r="X121" s="40">
        <v>0</v>
      </c>
      <c r="Y121" s="40">
        <v>0</v>
      </c>
      <c r="Z121" s="40">
        <v>0</v>
      </c>
      <c r="AA121" s="40">
        <v>0</v>
      </c>
      <c r="AB121" s="40">
        <v>0</v>
      </c>
      <c r="AC121" s="40">
        <v>0</v>
      </c>
      <c r="AD121" s="40">
        <v>0</v>
      </c>
      <c r="AE121" s="40">
        <v>0</v>
      </c>
      <c r="AF121" s="40">
        <v>0</v>
      </c>
      <c r="AG121" s="40">
        <v>0</v>
      </c>
      <c r="AH121" s="40">
        <v>0</v>
      </c>
      <c r="AI121" s="40">
        <v>0</v>
      </c>
      <c r="AJ121" s="40">
        <v>0</v>
      </c>
      <c r="AK121" s="40">
        <v>0</v>
      </c>
      <c r="AL121" s="40">
        <v>1.5659999999999999E-3</v>
      </c>
      <c r="AM121" s="40">
        <v>0</v>
      </c>
      <c r="AN121" s="2"/>
      <c r="AO121" s="2"/>
      <c r="AP121" s="54">
        <v>-1.5659999999999999E-3</v>
      </c>
      <c r="AQ121" s="55">
        <v>-1</v>
      </c>
      <c r="AR121" s="2"/>
      <c r="AS121" s="2"/>
      <c r="AT121" s="55">
        <v>0</v>
      </c>
      <c r="AU121" s="55">
        <v>0</v>
      </c>
      <c r="AV121" s="55">
        <v>0</v>
      </c>
      <c r="AW121" s="2"/>
      <c r="AX121" s="2"/>
      <c r="AY121" s="56">
        <v>0</v>
      </c>
      <c r="AZ121" s="57">
        <v>0</v>
      </c>
      <c r="BA121" s="2"/>
      <c r="BB121" s="2"/>
      <c r="BC121" s="27">
        <v>0</v>
      </c>
      <c r="BD121" s="27">
        <v>0</v>
      </c>
      <c r="BE121" s="27">
        <v>0</v>
      </c>
      <c r="BF121" s="2"/>
      <c r="BG121" s="2"/>
      <c r="BH121" s="58">
        <v>0</v>
      </c>
      <c r="BI121" s="59">
        <v>0</v>
      </c>
      <c r="BJ121" s="2"/>
      <c r="BK121" s="2"/>
    </row>
    <row r="122" spans="1:63" x14ac:dyDescent="0.3">
      <c r="A122" s="1"/>
      <c r="B122" s="2"/>
      <c r="C122" s="2"/>
      <c r="D122" s="173" t="s">
        <v>100</v>
      </c>
      <c r="E122" s="2"/>
      <c r="F122" s="2"/>
      <c r="G122" s="2"/>
      <c r="H122" s="2"/>
      <c r="I122" s="2"/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2"/>
      <c r="AO122" s="2"/>
      <c r="AP122" s="54">
        <v>0</v>
      </c>
      <c r="AQ122" s="55">
        <v>0</v>
      </c>
      <c r="AR122" s="2"/>
      <c r="AS122" s="2"/>
      <c r="AT122" s="55">
        <v>0</v>
      </c>
      <c r="AU122" s="55">
        <v>0</v>
      </c>
      <c r="AV122" s="55">
        <v>0</v>
      </c>
      <c r="AW122" s="2"/>
      <c r="AX122" s="2"/>
      <c r="AY122" s="56">
        <v>0</v>
      </c>
      <c r="AZ122" s="57">
        <v>0</v>
      </c>
      <c r="BA122" s="2"/>
      <c r="BB122" s="2"/>
      <c r="BC122" s="27">
        <v>0</v>
      </c>
      <c r="BD122" s="27">
        <v>0</v>
      </c>
      <c r="BE122" s="27">
        <v>0</v>
      </c>
      <c r="BF122" s="2"/>
      <c r="BG122" s="2"/>
      <c r="BH122" s="58">
        <v>0</v>
      </c>
      <c r="BI122" s="59">
        <v>0</v>
      </c>
      <c r="BJ122" s="2"/>
      <c r="BK122" s="2"/>
    </row>
    <row r="123" spans="1:63" x14ac:dyDescent="0.3">
      <c r="A123" s="1"/>
      <c r="B123" s="2"/>
      <c r="C123" s="2"/>
      <c r="D123" s="173" t="s">
        <v>79</v>
      </c>
      <c r="E123" s="2"/>
      <c r="F123" s="2"/>
      <c r="G123" s="2"/>
      <c r="H123" s="2"/>
      <c r="I123" s="2"/>
      <c r="J123" s="10">
        <v>-3.3289999999999999E-3</v>
      </c>
      <c r="K123" s="10">
        <v>-2.9870000000000001E-3</v>
      </c>
      <c r="L123" s="10">
        <v>-3.3219999999999999E-3</v>
      </c>
      <c r="M123" s="10">
        <v>-3.2139999999999998E-3</v>
      </c>
      <c r="N123" s="10">
        <v>-2.4060000000000002E-3</v>
      </c>
      <c r="O123" s="10">
        <v>-3.5890000000000002E-3</v>
      </c>
      <c r="P123" s="10">
        <v>-3.5999999999999999E-3</v>
      </c>
      <c r="Q123" s="10">
        <v>-4.2940000000000001E-3</v>
      </c>
      <c r="R123" s="10">
        <v>-4.3639999999999998E-3</v>
      </c>
      <c r="S123" s="10">
        <v>-7.1040000000000001E-3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1.5659999999999999E-3</v>
      </c>
      <c r="AM123" s="10">
        <v>0</v>
      </c>
      <c r="AN123" s="2"/>
      <c r="AO123" s="2"/>
      <c r="AP123" s="54">
        <v>-1.5659999999999999E-3</v>
      </c>
      <c r="AQ123" s="55">
        <v>-1</v>
      </c>
      <c r="AR123" s="2"/>
      <c r="AS123" s="2"/>
      <c r="AT123" s="55">
        <v>0</v>
      </c>
      <c r="AU123" s="55">
        <v>0</v>
      </c>
      <c r="AV123" s="55">
        <v>0</v>
      </c>
      <c r="AW123" s="2"/>
      <c r="AX123" s="2"/>
      <c r="AY123" s="56">
        <v>0</v>
      </c>
      <c r="AZ123" s="57">
        <v>0</v>
      </c>
      <c r="BA123" s="2"/>
      <c r="BB123" s="2"/>
      <c r="BC123" s="27">
        <v>0</v>
      </c>
      <c r="BD123" s="27">
        <v>0</v>
      </c>
      <c r="BE123" s="27">
        <v>0</v>
      </c>
      <c r="BF123" s="2"/>
      <c r="BG123" s="2"/>
      <c r="BH123" s="58">
        <v>0</v>
      </c>
      <c r="BI123" s="59">
        <v>0</v>
      </c>
      <c r="BJ123" s="2"/>
      <c r="BK123" s="2"/>
    </row>
    <row r="124" spans="1:63" x14ac:dyDescent="0.3">
      <c r="A124" s="1"/>
      <c r="B124" s="2"/>
      <c r="C124" s="2"/>
      <c r="D124" s="173"/>
      <c r="E124" s="2" t="s">
        <v>149</v>
      </c>
      <c r="F124" s="2"/>
      <c r="G124" s="2"/>
      <c r="H124" s="2"/>
      <c r="I124" s="2"/>
      <c r="J124" s="10">
        <v>-3.3289999999999999E-3</v>
      </c>
      <c r="K124" s="10">
        <v>-2.9870000000000001E-3</v>
      </c>
      <c r="L124" s="10">
        <v>-3.3219999999999999E-3</v>
      </c>
      <c r="M124" s="10">
        <v>-3.2139999999999998E-3</v>
      </c>
      <c r="N124" s="10">
        <v>-2.4060000000000002E-3</v>
      </c>
      <c r="O124" s="10">
        <v>-3.5890000000000002E-3</v>
      </c>
      <c r="P124" s="10">
        <v>-3.5999999999999999E-3</v>
      </c>
      <c r="Q124" s="10">
        <v>-4.2940000000000001E-3</v>
      </c>
      <c r="R124" s="10">
        <v>-4.3639999999999998E-3</v>
      </c>
      <c r="S124" s="10">
        <v>-7.1040000000000001E-3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1.5659999999999999E-3</v>
      </c>
      <c r="AM124" s="10">
        <v>0</v>
      </c>
      <c r="AN124" s="2"/>
      <c r="AO124" s="2"/>
      <c r="AP124" s="54">
        <v>-1.5659999999999999E-3</v>
      </c>
      <c r="AQ124" s="55">
        <v>-1</v>
      </c>
      <c r="AR124" s="2"/>
      <c r="AS124" s="2"/>
      <c r="AT124" s="55">
        <v>0</v>
      </c>
      <c r="AU124" s="55">
        <v>0</v>
      </c>
      <c r="AV124" s="55">
        <v>0</v>
      </c>
      <c r="AW124" s="2"/>
      <c r="AX124" s="2"/>
      <c r="AY124" s="56">
        <v>0</v>
      </c>
      <c r="AZ124" s="57">
        <v>0</v>
      </c>
      <c r="BA124" s="2"/>
      <c r="BB124" s="2"/>
      <c r="BC124" s="27">
        <v>0</v>
      </c>
      <c r="BD124" s="27">
        <v>0</v>
      </c>
      <c r="BE124" s="27">
        <v>0</v>
      </c>
      <c r="BF124" s="2"/>
      <c r="BG124" s="2"/>
      <c r="BH124" s="58">
        <v>0</v>
      </c>
      <c r="BI124" s="59">
        <v>0</v>
      </c>
      <c r="BJ124" s="2"/>
      <c r="BK124" s="2"/>
    </row>
    <row r="125" spans="1:63" x14ac:dyDescent="0.3">
      <c r="A125" s="1"/>
      <c r="B125" s="2"/>
      <c r="C125" s="2"/>
      <c r="D125" s="173"/>
      <c r="E125" s="2" t="s">
        <v>150</v>
      </c>
      <c r="F125" s="2"/>
      <c r="G125" s="2"/>
      <c r="H125" s="2"/>
      <c r="I125" s="2"/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2"/>
      <c r="AO125" s="2"/>
      <c r="AP125" s="54">
        <v>0</v>
      </c>
      <c r="AQ125" s="55">
        <v>0</v>
      </c>
      <c r="AR125" s="2"/>
      <c r="AS125" s="2"/>
      <c r="AT125" s="55">
        <v>0</v>
      </c>
      <c r="AU125" s="55">
        <v>0</v>
      </c>
      <c r="AV125" s="55">
        <v>0</v>
      </c>
      <c r="AW125" s="2"/>
      <c r="AX125" s="2"/>
      <c r="AY125" s="56">
        <v>0</v>
      </c>
      <c r="AZ125" s="57">
        <v>0</v>
      </c>
      <c r="BA125" s="2"/>
      <c r="BB125" s="2"/>
      <c r="BC125" s="27">
        <v>0</v>
      </c>
      <c r="BD125" s="27">
        <v>0</v>
      </c>
      <c r="BE125" s="27">
        <v>0</v>
      </c>
      <c r="BF125" s="2"/>
      <c r="BG125" s="2"/>
      <c r="BH125" s="58">
        <v>0</v>
      </c>
      <c r="BI125" s="59">
        <v>0</v>
      </c>
      <c r="BJ125" s="2"/>
      <c r="BK125" s="2"/>
    </row>
    <row r="126" spans="1:63" x14ac:dyDescent="0.3">
      <c r="A126" s="1"/>
      <c r="B126" s="2"/>
      <c r="C126" s="2"/>
      <c r="D126" s="173"/>
      <c r="E126" s="2" t="s">
        <v>151</v>
      </c>
      <c r="F126" s="2"/>
      <c r="G126" s="2"/>
      <c r="H126" s="2"/>
      <c r="I126" s="2"/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2"/>
      <c r="AO126" s="2"/>
      <c r="AP126" s="54">
        <v>0</v>
      </c>
      <c r="AQ126" s="55">
        <v>0</v>
      </c>
      <c r="AR126" s="2"/>
      <c r="AS126" s="2"/>
      <c r="AT126" s="55">
        <v>0</v>
      </c>
      <c r="AU126" s="55">
        <v>0</v>
      </c>
      <c r="AV126" s="55">
        <v>0</v>
      </c>
      <c r="AW126" s="2"/>
      <c r="AX126" s="2"/>
      <c r="AY126" s="56">
        <v>0</v>
      </c>
      <c r="AZ126" s="57">
        <v>0</v>
      </c>
      <c r="BA126" s="2"/>
      <c r="BB126" s="2"/>
      <c r="BC126" s="27">
        <v>0</v>
      </c>
      <c r="BD126" s="27">
        <v>0</v>
      </c>
      <c r="BE126" s="27">
        <v>0</v>
      </c>
      <c r="BF126" s="2"/>
      <c r="BG126" s="2"/>
      <c r="BH126" s="58">
        <v>0</v>
      </c>
      <c r="BI126" s="59">
        <v>0</v>
      </c>
      <c r="BJ126" s="2"/>
      <c r="BK126" s="2"/>
    </row>
    <row r="127" spans="1:63" x14ac:dyDescent="0.3">
      <c r="A127" s="1"/>
      <c r="B127" s="2"/>
      <c r="C127" s="2"/>
      <c r="D127" s="173"/>
      <c r="E127" s="2" t="s">
        <v>152</v>
      </c>
      <c r="F127" s="2"/>
      <c r="G127" s="2"/>
      <c r="H127" s="2"/>
      <c r="I127" s="2"/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2"/>
      <c r="AO127" s="2"/>
      <c r="AP127" s="54">
        <v>0</v>
      </c>
      <c r="AQ127" s="55">
        <v>0</v>
      </c>
      <c r="AR127" s="2"/>
      <c r="AS127" s="2"/>
      <c r="AT127" s="55">
        <v>0</v>
      </c>
      <c r="AU127" s="55">
        <v>0</v>
      </c>
      <c r="AV127" s="55">
        <v>0</v>
      </c>
      <c r="AW127" s="2"/>
      <c r="AX127" s="2"/>
      <c r="AY127" s="56">
        <v>0</v>
      </c>
      <c r="AZ127" s="57">
        <v>0</v>
      </c>
      <c r="BA127" s="2"/>
      <c r="BB127" s="2"/>
      <c r="BC127" s="27">
        <v>0</v>
      </c>
      <c r="BD127" s="27">
        <v>0</v>
      </c>
      <c r="BE127" s="27">
        <v>0</v>
      </c>
      <c r="BF127" s="2"/>
      <c r="BG127" s="2"/>
      <c r="BH127" s="58">
        <v>0</v>
      </c>
      <c r="BI127" s="59">
        <v>0</v>
      </c>
      <c r="BJ127" s="2"/>
      <c r="BK127" s="2"/>
    </row>
    <row r="128" spans="1:63" ht="4.05" customHeight="1" x14ac:dyDescent="0.3">
      <c r="A128" s="1"/>
      <c r="B128" s="2"/>
      <c r="C128" s="2"/>
      <c r="D128" s="60"/>
      <c r="E128" s="2"/>
      <c r="F128" s="2"/>
      <c r="G128" s="2"/>
      <c r="H128" s="2"/>
      <c r="I128" s="2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2"/>
      <c r="AO128" s="2"/>
      <c r="AP128" s="54"/>
      <c r="AQ128" s="55"/>
      <c r="AR128" s="2"/>
      <c r="AS128" s="2"/>
      <c r="AT128" s="55"/>
      <c r="AU128" s="55"/>
      <c r="AV128" s="55"/>
      <c r="AW128" s="2"/>
      <c r="AX128" s="2"/>
      <c r="AY128" s="56"/>
      <c r="AZ128" s="57"/>
      <c r="BA128" s="2"/>
      <c r="BB128" s="2"/>
      <c r="BC128" s="27"/>
      <c r="BD128" s="27"/>
      <c r="BE128" s="27"/>
      <c r="BF128" s="2"/>
      <c r="BG128" s="2"/>
      <c r="BH128" s="58"/>
      <c r="BI128" s="59"/>
      <c r="BJ128" s="2"/>
      <c r="BK128" s="2"/>
    </row>
    <row r="129" spans="1:63" x14ac:dyDescent="0.3">
      <c r="A129" s="1"/>
      <c r="B129" s="2"/>
      <c r="C129" s="89" t="s">
        <v>22</v>
      </c>
      <c r="D129" s="90" t="s">
        <v>101</v>
      </c>
      <c r="E129" s="90"/>
      <c r="F129" s="90"/>
      <c r="G129" s="90"/>
      <c r="H129" s="90"/>
      <c r="I129" s="90"/>
      <c r="J129" s="144">
        <v>-0.45887200000000011</v>
      </c>
      <c r="K129" s="144">
        <v>-0.45415599999999989</v>
      </c>
      <c r="L129" s="144">
        <v>-0.50992099999999996</v>
      </c>
      <c r="M129" s="144">
        <v>-0.53622999999999976</v>
      </c>
      <c r="N129" s="144">
        <v>-0.53344200000000008</v>
      </c>
      <c r="O129" s="144">
        <v>-0.28278799999999998</v>
      </c>
      <c r="P129" s="144">
        <v>-0.48884500000000009</v>
      </c>
      <c r="Q129" s="144">
        <v>-0.45642900000000003</v>
      </c>
      <c r="R129" s="144">
        <v>-0.48660800000000015</v>
      </c>
      <c r="S129" s="144">
        <v>-0.62769200000000014</v>
      </c>
      <c r="T129" s="144">
        <v>-0.78818200000000038</v>
      </c>
      <c r="U129" s="144">
        <v>-0.37319424473868346</v>
      </c>
      <c r="V129" s="144">
        <v>-0.141538</v>
      </c>
      <c r="W129" s="144">
        <v>-4.0154650146873701E-2</v>
      </c>
      <c r="X129" s="144">
        <v>-8.9954956303202292E-3</v>
      </c>
      <c r="Y129" s="144">
        <v>-8.9684722551006645E-3</v>
      </c>
      <c r="Z129" s="144">
        <v>-7.8284606451612896E-3</v>
      </c>
      <c r="AA129" s="144">
        <v>-1.0966091755777852E-2</v>
      </c>
      <c r="AB129" s="144">
        <v>-1.0417000000000001E-2</v>
      </c>
      <c r="AC129" s="144">
        <v>2.8718999999999998E-2</v>
      </c>
      <c r="AD129" s="144">
        <v>-7.5580000000000013E-3</v>
      </c>
      <c r="AE129" s="144">
        <v>-4.0869999999999995E-3</v>
      </c>
      <c r="AF129" s="144">
        <v>-9.9340000000000001E-3</v>
      </c>
      <c r="AG129" s="144">
        <v>-4.496E-3</v>
      </c>
      <c r="AH129" s="144">
        <v>-5.5125199999999999E-3</v>
      </c>
      <c r="AI129" s="144">
        <v>-4.1512700000000003E-3</v>
      </c>
      <c r="AJ129" s="144">
        <v>-7.9380000000000006E-3</v>
      </c>
      <c r="AK129" s="144">
        <v>-4.568E-3</v>
      </c>
      <c r="AL129" s="144">
        <v>-2.8489999999999991E-3</v>
      </c>
      <c r="AM129" s="144">
        <v>-7.7980000000000002E-3</v>
      </c>
      <c r="AN129" s="2"/>
      <c r="AO129" s="2"/>
      <c r="AP129" s="95">
        <v>-4.9490000000000011E-3</v>
      </c>
      <c r="AQ129" s="96">
        <v>-1.7371007371007381</v>
      </c>
      <c r="AR129" s="2"/>
      <c r="AS129" s="2"/>
      <c r="AT129" s="97">
        <v>0</v>
      </c>
      <c r="AU129" s="98">
        <v>0</v>
      </c>
      <c r="AV129" s="96">
        <v>0</v>
      </c>
      <c r="AW129" s="2"/>
      <c r="AX129" s="2"/>
      <c r="AY129" s="99">
        <v>0</v>
      </c>
      <c r="AZ129" s="100">
        <v>0</v>
      </c>
      <c r="BA129" s="2"/>
      <c r="BB129" s="2"/>
      <c r="BC129" s="101">
        <v>0</v>
      </c>
      <c r="BD129" s="102">
        <v>0</v>
      </c>
      <c r="BE129" s="103">
        <v>0</v>
      </c>
      <c r="BF129" s="2"/>
      <c r="BG129" s="2"/>
      <c r="BH129" s="104">
        <v>0</v>
      </c>
      <c r="BI129" s="105">
        <v>0</v>
      </c>
      <c r="BJ129" s="2"/>
      <c r="BK129" s="2"/>
    </row>
    <row r="130" spans="1:63" x14ac:dyDescent="0.3">
      <c r="A130" s="1"/>
      <c r="B130" s="2"/>
      <c r="C130" s="91"/>
      <c r="D130" s="92" t="s">
        <v>102</v>
      </c>
      <c r="E130" s="93"/>
      <c r="F130" s="93"/>
      <c r="G130" s="93"/>
      <c r="H130" s="93"/>
      <c r="I130" s="93"/>
      <c r="J130" s="686">
        <v>-0.3182303951110616</v>
      </c>
      <c r="K130" s="686">
        <v>-0.40564202508400321</v>
      </c>
      <c r="L130" s="686">
        <v>-0.30325616746140016</v>
      </c>
      <c r="M130" s="686">
        <v>-0.27547472036667614</v>
      </c>
      <c r="N130" s="686">
        <v>-0.27425773981909879</v>
      </c>
      <c r="O130" s="686">
        <v>-0.18596888111428231</v>
      </c>
      <c r="P130" s="686">
        <v>-0.31343471149413427</v>
      </c>
      <c r="Q130" s="686">
        <v>-0.27661760107052208</v>
      </c>
      <c r="R130" s="686">
        <v>-0.2534942139047574</v>
      </c>
      <c r="S130" s="686">
        <v>-0.23920660290283224</v>
      </c>
      <c r="T130" s="686">
        <v>-0.29591565497894545</v>
      </c>
      <c r="U130" s="686">
        <v>-0.61804317217153681</v>
      </c>
      <c r="V130" s="686">
        <v>0</v>
      </c>
      <c r="W130" s="686">
        <v>0</v>
      </c>
      <c r="X130" s="686">
        <v>0</v>
      </c>
      <c r="Y130" s="686">
        <v>0</v>
      </c>
      <c r="Z130" s="686">
        <v>0</v>
      </c>
      <c r="AA130" s="686">
        <v>0</v>
      </c>
      <c r="AB130" s="686">
        <v>0</v>
      </c>
      <c r="AC130" s="686">
        <v>0</v>
      </c>
      <c r="AD130" s="686">
        <v>0</v>
      </c>
      <c r="AE130" s="686">
        <v>0</v>
      </c>
      <c r="AF130" s="686">
        <v>0</v>
      </c>
      <c r="AG130" s="686">
        <v>0</v>
      </c>
      <c r="AH130" s="686">
        <v>0</v>
      </c>
      <c r="AI130" s="686">
        <v>0</v>
      </c>
      <c r="AJ130" s="686">
        <v>0</v>
      </c>
      <c r="AK130" s="686">
        <v>0</v>
      </c>
      <c r="AL130" s="686">
        <v>0</v>
      </c>
      <c r="AM130" s="686">
        <v>0</v>
      </c>
      <c r="AN130" s="2"/>
      <c r="AO130" s="2"/>
      <c r="AP130" s="106"/>
      <c r="AQ130" s="107"/>
      <c r="AR130" s="2"/>
      <c r="AS130" s="2"/>
      <c r="AT130" s="108"/>
      <c r="AU130" s="109"/>
      <c r="AV130" s="107"/>
      <c r="AW130" s="2"/>
      <c r="AX130" s="2"/>
      <c r="AY130" s="110"/>
      <c r="AZ130" s="111"/>
      <c r="BA130" s="2"/>
      <c r="BB130" s="2"/>
      <c r="BC130" s="112"/>
      <c r="BD130" s="113"/>
      <c r="BE130" s="114"/>
      <c r="BF130" s="2"/>
      <c r="BG130" s="2"/>
      <c r="BH130" s="115"/>
      <c r="BI130" s="116"/>
      <c r="BJ130" s="2"/>
      <c r="BK130" s="2"/>
    </row>
    <row r="131" spans="1:63" x14ac:dyDescent="0.3">
      <c r="A131" s="1"/>
      <c r="B131" s="2"/>
      <c r="C131" s="2" t="s">
        <v>17</v>
      </c>
      <c r="D131" s="2" t="s">
        <v>103</v>
      </c>
      <c r="E131" s="2"/>
      <c r="F131" s="2"/>
      <c r="G131" s="2"/>
      <c r="H131" s="2"/>
      <c r="I131" s="2"/>
      <c r="J131" s="10">
        <v>3.3289999999999999E-3</v>
      </c>
      <c r="K131" s="10">
        <v>2.9870000000000001E-3</v>
      </c>
      <c r="L131" s="10">
        <v>3.3219999999999999E-3</v>
      </c>
      <c r="M131" s="10">
        <v>3.2139999999999998E-3</v>
      </c>
      <c r="N131" s="10">
        <v>2.4060000000000002E-3</v>
      </c>
      <c r="O131" s="10">
        <v>3.5890000000000002E-3</v>
      </c>
      <c r="P131" s="10">
        <v>3.5999999999999999E-3</v>
      </c>
      <c r="Q131" s="10">
        <v>4.2940000000000001E-3</v>
      </c>
      <c r="R131" s="10">
        <v>4.3639999999999998E-3</v>
      </c>
      <c r="S131" s="10">
        <v>7.1040000000000001E-3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-1.5659999999999999E-3</v>
      </c>
      <c r="AM131" s="10">
        <v>0</v>
      </c>
      <c r="AN131" s="2"/>
      <c r="AO131" s="2"/>
      <c r="AP131" s="54">
        <v>1.5659999999999999E-3</v>
      </c>
      <c r="AQ131" s="55">
        <v>1</v>
      </c>
      <c r="AR131" s="2"/>
      <c r="AS131" s="2"/>
      <c r="AT131" s="55">
        <v>0</v>
      </c>
      <c r="AU131" s="55">
        <v>0</v>
      </c>
      <c r="AV131" s="55">
        <v>0</v>
      </c>
      <c r="AW131" s="2"/>
      <c r="AX131" s="2"/>
      <c r="AY131" s="56">
        <v>0</v>
      </c>
      <c r="AZ131" s="57">
        <v>0</v>
      </c>
      <c r="BA131" s="2"/>
      <c r="BB131" s="2"/>
      <c r="BC131" s="27">
        <v>0</v>
      </c>
      <c r="BD131" s="27">
        <v>0</v>
      </c>
      <c r="BE131" s="27">
        <v>0</v>
      </c>
      <c r="BF131" s="2"/>
      <c r="BG131" s="2"/>
      <c r="BH131" s="58">
        <v>0</v>
      </c>
      <c r="BI131" s="59">
        <v>0</v>
      </c>
      <c r="BJ131" s="2"/>
      <c r="BK131" s="2"/>
    </row>
    <row r="132" spans="1:63" ht="4.05" customHeight="1" x14ac:dyDescent="0.3">
      <c r="A132" s="1"/>
      <c r="B132" s="2"/>
      <c r="C132" s="2"/>
      <c r="D132" s="174"/>
      <c r="E132" s="2"/>
      <c r="F132" s="2"/>
      <c r="G132" s="2"/>
      <c r="H132" s="2"/>
      <c r="I132" s="2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2"/>
      <c r="AO132" s="2"/>
      <c r="AP132" s="54"/>
      <c r="AQ132" s="55"/>
      <c r="AR132" s="2"/>
      <c r="AS132" s="2"/>
      <c r="AT132" s="55"/>
      <c r="AU132" s="55"/>
      <c r="AV132" s="55"/>
      <c r="AW132" s="2"/>
      <c r="AX132" s="2"/>
      <c r="AY132" s="56"/>
      <c r="AZ132" s="57"/>
      <c r="BA132" s="2"/>
      <c r="BB132" s="2"/>
      <c r="BC132" s="27"/>
      <c r="BD132" s="27"/>
      <c r="BE132" s="27"/>
      <c r="BF132" s="2"/>
      <c r="BG132" s="2"/>
      <c r="BH132" s="58"/>
      <c r="BI132" s="59"/>
      <c r="BJ132" s="2"/>
      <c r="BK132" s="2"/>
    </row>
    <row r="133" spans="1:63" x14ac:dyDescent="0.3">
      <c r="A133" s="1"/>
      <c r="B133" s="2"/>
      <c r="C133" s="2" t="s">
        <v>38</v>
      </c>
      <c r="D133" s="2" t="s">
        <v>104</v>
      </c>
      <c r="E133" s="2"/>
      <c r="F133" s="2"/>
      <c r="G133" s="2"/>
      <c r="H133" s="2"/>
      <c r="I133" s="2"/>
      <c r="J133" s="10">
        <v>-2.2801999999999999E-2</v>
      </c>
      <c r="K133" s="10">
        <v>-2.2091E-2</v>
      </c>
      <c r="L133" s="10">
        <v>-2.3043999999999999E-2</v>
      </c>
      <c r="M133" s="10">
        <v>-2.2527999999999999E-2</v>
      </c>
      <c r="N133" s="10">
        <v>-2.3146E-2</v>
      </c>
      <c r="O133" s="10">
        <v>-2.2800000000000001E-2</v>
      </c>
      <c r="P133" s="10">
        <v>-2.4199999999999999E-2</v>
      </c>
      <c r="Q133" s="10">
        <v>-2.3505000000000002E-2</v>
      </c>
      <c r="R133" s="10">
        <v>-2.3158999999999999E-2</v>
      </c>
      <c r="S133" s="10">
        <v>-2.2475999999999999E-2</v>
      </c>
      <c r="T133" s="10">
        <v>-1.6157000000000001E-2</v>
      </c>
      <c r="U133" s="10">
        <v>-1.3939999999999999E-2</v>
      </c>
      <c r="V133" s="10">
        <v>-8.4999999999999995E-4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2"/>
      <c r="AO133" s="2"/>
      <c r="AP133" s="54">
        <v>0</v>
      </c>
      <c r="AQ133" s="55">
        <v>0</v>
      </c>
      <c r="AR133" s="2"/>
      <c r="AS133" s="2"/>
      <c r="AT133" s="55">
        <v>0</v>
      </c>
      <c r="AU133" s="55">
        <v>0</v>
      </c>
      <c r="AV133" s="55">
        <v>0</v>
      </c>
      <c r="AW133" s="2"/>
      <c r="AX133" s="2"/>
      <c r="AY133" s="56">
        <v>0</v>
      </c>
      <c r="AZ133" s="57">
        <v>0</v>
      </c>
      <c r="BA133" s="2"/>
      <c r="BB133" s="2"/>
      <c r="BC133" s="27">
        <v>0</v>
      </c>
      <c r="BD133" s="27">
        <v>0</v>
      </c>
      <c r="BE133" s="27">
        <v>0</v>
      </c>
      <c r="BF133" s="2"/>
      <c r="BG133" s="2"/>
      <c r="BH133" s="58">
        <v>0</v>
      </c>
      <c r="BI133" s="59">
        <v>0</v>
      </c>
      <c r="BJ133" s="2"/>
      <c r="BK133" s="2"/>
    </row>
    <row r="134" spans="1:63" x14ac:dyDescent="0.3">
      <c r="A134" s="1"/>
      <c r="B134" s="2"/>
      <c r="C134" s="2"/>
      <c r="D134" s="1" t="s">
        <v>105</v>
      </c>
      <c r="E134" s="2"/>
      <c r="F134" s="2"/>
      <c r="G134" s="2"/>
      <c r="H134" s="2"/>
      <c r="I134" s="2"/>
      <c r="J134" s="690">
        <v>-1.5813319333762847E-2</v>
      </c>
      <c r="K134" s="690">
        <v>-1.9731189230420203E-2</v>
      </c>
      <c r="L134" s="690">
        <v>-1.3704544670606831E-2</v>
      </c>
      <c r="M134" s="690">
        <v>-1.1573195271470233E-2</v>
      </c>
      <c r="N134" s="690">
        <v>-1.1900018457213455E-2</v>
      </c>
      <c r="O134" s="690">
        <v>-1.4993884073601556E-2</v>
      </c>
      <c r="P134" s="690">
        <v>-1.5516411169507815E-2</v>
      </c>
      <c r="Q134" s="690">
        <v>-1.4245143742318349E-2</v>
      </c>
      <c r="R134" s="690">
        <v>-1.2064480032840139E-2</v>
      </c>
      <c r="S134" s="690">
        <v>-8.5653594547071762E-3</v>
      </c>
      <c r="T134" s="690">
        <v>-6.0659964798673652E-3</v>
      </c>
      <c r="U134" s="690">
        <v>-2.3085891440003177E-2</v>
      </c>
      <c r="V134" s="690">
        <v>0</v>
      </c>
      <c r="W134" s="690">
        <v>0</v>
      </c>
      <c r="X134" s="690">
        <v>0</v>
      </c>
      <c r="Y134" s="690">
        <v>0</v>
      </c>
      <c r="Z134" s="690">
        <v>0</v>
      </c>
      <c r="AA134" s="690">
        <v>0</v>
      </c>
      <c r="AB134" s="690">
        <v>0</v>
      </c>
      <c r="AC134" s="690">
        <v>0</v>
      </c>
      <c r="AD134" s="690">
        <v>0</v>
      </c>
      <c r="AE134" s="690">
        <v>0</v>
      </c>
      <c r="AF134" s="690">
        <v>0</v>
      </c>
      <c r="AG134" s="690">
        <v>0</v>
      </c>
      <c r="AH134" s="690">
        <v>0</v>
      </c>
      <c r="AI134" s="690">
        <v>0</v>
      </c>
      <c r="AJ134" s="690">
        <v>0</v>
      </c>
      <c r="AK134" s="690">
        <v>0</v>
      </c>
      <c r="AL134" s="690">
        <v>0</v>
      </c>
      <c r="AM134" s="690">
        <v>0</v>
      </c>
      <c r="AN134" s="2"/>
      <c r="AO134" s="2"/>
      <c r="AP134" s="54"/>
      <c r="AQ134" s="55"/>
      <c r="AR134" s="2"/>
      <c r="AS134" s="2"/>
      <c r="AT134" s="55"/>
      <c r="AU134" s="55"/>
      <c r="AV134" s="55"/>
      <c r="AW134" s="2"/>
      <c r="AX134" s="2"/>
      <c r="AY134" s="56"/>
      <c r="AZ134" s="57"/>
      <c r="BA134" s="2"/>
      <c r="BB134" s="2"/>
      <c r="BC134" s="27"/>
      <c r="BD134" s="27"/>
      <c r="BE134" s="27"/>
      <c r="BF134" s="2"/>
      <c r="BG134" s="2"/>
      <c r="BH134" s="58"/>
      <c r="BI134" s="59"/>
      <c r="BJ134" s="2"/>
      <c r="BK134" s="2"/>
    </row>
    <row r="135" spans="1:63" x14ac:dyDescent="0.3">
      <c r="A135" s="1"/>
      <c r="B135" s="2"/>
      <c r="C135" s="175" t="s">
        <v>22</v>
      </c>
      <c r="D135" s="122" t="s">
        <v>106</v>
      </c>
      <c r="E135" s="122"/>
      <c r="F135" s="122"/>
      <c r="G135" s="122"/>
      <c r="H135" s="122"/>
      <c r="I135" s="122"/>
      <c r="J135" s="129">
        <v>-0.47834500000000008</v>
      </c>
      <c r="K135" s="129">
        <v>-0.4732599999999999</v>
      </c>
      <c r="L135" s="129">
        <v>-0.52964299999999986</v>
      </c>
      <c r="M135" s="129">
        <v>-0.5555439999999997</v>
      </c>
      <c r="N135" s="129">
        <v>-0.55418200000000006</v>
      </c>
      <c r="O135" s="129">
        <v>-0.30199899999999996</v>
      </c>
      <c r="P135" s="129">
        <v>-0.50944500000000015</v>
      </c>
      <c r="Q135" s="129">
        <v>-0.47564000000000001</v>
      </c>
      <c r="R135" s="129">
        <v>-0.50540300000000016</v>
      </c>
      <c r="S135" s="129">
        <v>-0.64306400000000019</v>
      </c>
      <c r="T135" s="129">
        <v>-0.80433900000000036</v>
      </c>
      <c r="U135" s="129">
        <v>-0.38713424473868346</v>
      </c>
      <c r="V135" s="129">
        <v>-0.14238799999999999</v>
      </c>
      <c r="W135" s="129">
        <v>-4.0154650146873701E-2</v>
      </c>
      <c r="X135" s="129">
        <v>-8.9954956303202292E-3</v>
      </c>
      <c r="Y135" s="129">
        <v>-8.9684722551006645E-3</v>
      </c>
      <c r="Z135" s="129">
        <v>-7.8284606451612896E-3</v>
      </c>
      <c r="AA135" s="129">
        <v>-1.0966091755777852E-2</v>
      </c>
      <c r="AB135" s="129">
        <v>-1.0417000000000001E-2</v>
      </c>
      <c r="AC135" s="129">
        <v>2.8718999999999998E-2</v>
      </c>
      <c r="AD135" s="129">
        <v>-7.5580000000000013E-3</v>
      </c>
      <c r="AE135" s="129">
        <v>-4.0869999999999995E-3</v>
      </c>
      <c r="AF135" s="129">
        <v>-9.9340000000000001E-3</v>
      </c>
      <c r="AG135" s="129">
        <v>-4.496E-3</v>
      </c>
      <c r="AH135" s="129">
        <v>-5.5125199999999999E-3</v>
      </c>
      <c r="AI135" s="129">
        <v>-4.1512700000000003E-3</v>
      </c>
      <c r="AJ135" s="129">
        <v>-7.9380000000000006E-3</v>
      </c>
      <c r="AK135" s="129">
        <v>-4.568E-3</v>
      </c>
      <c r="AL135" s="129">
        <v>-4.4149999999999988E-3</v>
      </c>
      <c r="AM135" s="129">
        <v>-7.7980000000000002E-3</v>
      </c>
      <c r="AN135" s="2"/>
      <c r="AO135" s="2"/>
      <c r="AP135" s="179">
        <v>-3.3830000000000015E-3</v>
      </c>
      <c r="AQ135" s="180">
        <v>-0.7662514156285396</v>
      </c>
      <c r="AR135" s="2"/>
      <c r="AS135" s="2"/>
      <c r="AT135" s="181">
        <v>0</v>
      </c>
      <c r="AU135" s="131">
        <v>0</v>
      </c>
      <c r="AV135" s="180">
        <v>0</v>
      </c>
      <c r="AW135" s="2"/>
      <c r="AX135" s="2"/>
      <c r="AY135" s="182">
        <v>0</v>
      </c>
      <c r="AZ135" s="183">
        <v>0</v>
      </c>
      <c r="BA135" s="2"/>
      <c r="BB135" s="2"/>
      <c r="BC135" s="184">
        <v>0</v>
      </c>
      <c r="BD135" s="134">
        <v>0</v>
      </c>
      <c r="BE135" s="185">
        <v>0</v>
      </c>
      <c r="BF135" s="2"/>
      <c r="BG135" s="2"/>
      <c r="BH135" s="186">
        <v>0</v>
      </c>
      <c r="BI135" s="187">
        <v>0</v>
      </c>
      <c r="BJ135" s="2"/>
      <c r="BK135" s="2"/>
    </row>
    <row r="136" spans="1:63" x14ac:dyDescent="0.3">
      <c r="A136" s="1"/>
      <c r="B136" s="2"/>
      <c r="C136" s="176"/>
      <c r="D136" s="177" t="s">
        <v>107</v>
      </c>
      <c r="E136" s="178"/>
      <c r="F136" s="178"/>
      <c r="G136" s="178"/>
      <c r="H136" s="178"/>
      <c r="I136" s="178"/>
      <c r="J136" s="688">
        <v>-0.33173503362462897</v>
      </c>
      <c r="K136" s="688">
        <v>-0.4227052924353204</v>
      </c>
      <c r="L136" s="688">
        <v>-0.31498507867445807</v>
      </c>
      <c r="M136" s="688">
        <v>-0.28539680370621695</v>
      </c>
      <c r="N136" s="688">
        <v>-0.28492076508491609</v>
      </c>
      <c r="O136" s="688">
        <v>-0.19860254369928051</v>
      </c>
      <c r="P136" s="688">
        <v>-0.32664289620867404</v>
      </c>
      <c r="Q136" s="688">
        <v>-0.28826037734934268</v>
      </c>
      <c r="R136" s="688">
        <v>-0.26328530601655975</v>
      </c>
      <c r="S136" s="688">
        <v>-0.24506470512465817</v>
      </c>
      <c r="T136" s="688">
        <v>-0.30198165145881284</v>
      </c>
      <c r="U136" s="688">
        <v>-0.64112906361153998</v>
      </c>
      <c r="V136" s="688">
        <v>0</v>
      </c>
      <c r="W136" s="688">
        <v>0</v>
      </c>
      <c r="X136" s="688">
        <v>0</v>
      </c>
      <c r="Y136" s="688">
        <v>0</v>
      </c>
      <c r="Z136" s="688">
        <v>0</v>
      </c>
      <c r="AA136" s="688">
        <v>0</v>
      </c>
      <c r="AB136" s="688">
        <v>0</v>
      </c>
      <c r="AC136" s="688">
        <v>0</v>
      </c>
      <c r="AD136" s="688">
        <v>0</v>
      </c>
      <c r="AE136" s="688">
        <v>0</v>
      </c>
      <c r="AF136" s="688">
        <v>0</v>
      </c>
      <c r="AG136" s="688">
        <v>0</v>
      </c>
      <c r="AH136" s="688">
        <v>0</v>
      </c>
      <c r="AI136" s="688">
        <v>0</v>
      </c>
      <c r="AJ136" s="688">
        <v>0</v>
      </c>
      <c r="AK136" s="688">
        <v>0</v>
      </c>
      <c r="AL136" s="688">
        <v>0</v>
      </c>
      <c r="AM136" s="688">
        <v>0</v>
      </c>
      <c r="AN136" s="2"/>
      <c r="AO136" s="2"/>
      <c r="AP136" s="188"/>
      <c r="AQ136" s="189"/>
      <c r="AR136" s="2"/>
      <c r="AS136" s="2"/>
      <c r="AT136" s="190"/>
      <c r="AU136" s="191"/>
      <c r="AV136" s="189"/>
      <c r="AW136" s="2"/>
      <c r="AX136" s="2"/>
      <c r="AY136" s="192"/>
      <c r="AZ136" s="193"/>
      <c r="BA136" s="2"/>
      <c r="BB136" s="2"/>
      <c r="BC136" s="194"/>
      <c r="BD136" s="195"/>
      <c r="BE136" s="196"/>
      <c r="BF136" s="2"/>
      <c r="BG136" s="2"/>
      <c r="BH136" s="197"/>
      <c r="BI136" s="198"/>
      <c r="BJ136" s="2"/>
      <c r="BK136" s="2"/>
    </row>
    <row r="137" spans="1:63" x14ac:dyDescent="0.3">
      <c r="A137" s="1"/>
      <c r="B137" s="2"/>
      <c r="C137" s="2" t="s">
        <v>38</v>
      </c>
      <c r="D137" s="2" t="s">
        <v>100</v>
      </c>
      <c r="E137" s="2"/>
      <c r="F137" s="2"/>
      <c r="G137" s="2"/>
      <c r="H137" s="2"/>
      <c r="I137" s="2"/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2"/>
      <c r="AO137" s="2"/>
      <c r="AP137" s="54">
        <v>0</v>
      </c>
      <c r="AQ137" s="55">
        <v>0</v>
      </c>
      <c r="AR137" s="2"/>
      <c r="AS137" s="2"/>
      <c r="AT137" s="55">
        <v>0</v>
      </c>
      <c r="AU137" s="55">
        <v>0</v>
      </c>
      <c r="AV137" s="55">
        <v>0</v>
      </c>
      <c r="AW137" s="2"/>
      <c r="AX137" s="2"/>
      <c r="AY137" s="56">
        <v>0</v>
      </c>
      <c r="AZ137" s="57">
        <v>0</v>
      </c>
      <c r="BA137" s="2"/>
      <c r="BB137" s="2"/>
      <c r="BC137" s="27">
        <v>0</v>
      </c>
      <c r="BD137" s="27">
        <v>0</v>
      </c>
      <c r="BE137" s="27">
        <v>0</v>
      </c>
      <c r="BF137" s="2"/>
      <c r="BG137" s="2"/>
      <c r="BH137" s="58">
        <v>0</v>
      </c>
      <c r="BI137" s="59">
        <v>0</v>
      </c>
      <c r="BJ137" s="2"/>
      <c r="BK137" s="2"/>
    </row>
    <row r="138" spans="1:63" x14ac:dyDescent="0.3">
      <c r="A138" s="1"/>
      <c r="B138" s="2"/>
      <c r="C138" s="2" t="s">
        <v>38</v>
      </c>
      <c r="D138" s="173" t="s">
        <v>79</v>
      </c>
      <c r="E138" s="2"/>
      <c r="F138" s="2"/>
      <c r="G138" s="2"/>
      <c r="H138" s="2"/>
      <c r="I138" s="2"/>
      <c r="J138" s="10">
        <v>-3.3289999999999999E-3</v>
      </c>
      <c r="K138" s="10">
        <v>-2.9870000000000001E-3</v>
      </c>
      <c r="L138" s="10">
        <v>-3.3219999999999999E-3</v>
      </c>
      <c r="M138" s="10">
        <v>-3.2139999999999998E-3</v>
      </c>
      <c r="N138" s="10">
        <v>-2.4060000000000002E-3</v>
      </c>
      <c r="O138" s="10">
        <v>-3.5890000000000002E-3</v>
      </c>
      <c r="P138" s="10">
        <v>-3.5999999999999999E-3</v>
      </c>
      <c r="Q138" s="10">
        <v>-4.2940000000000001E-3</v>
      </c>
      <c r="R138" s="10">
        <v>-4.3639999999999998E-3</v>
      </c>
      <c r="S138" s="10">
        <v>-7.1040000000000001E-3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1.5659999999999999E-3</v>
      </c>
      <c r="AM138" s="10">
        <v>0</v>
      </c>
      <c r="AN138" s="2"/>
      <c r="AO138" s="2"/>
      <c r="AP138" s="54">
        <v>-1.5659999999999999E-3</v>
      </c>
      <c r="AQ138" s="55">
        <v>-1</v>
      </c>
      <c r="AR138" s="2"/>
      <c r="AS138" s="2"/>
      <c r="AT138" s="55">
        <v>0</v>
      </c>
      <c r="AU138" s="55">
        <v>0</v>
      </c>
      <c r="AV138" s="55">
        <v>0</v>
      </c>
      <c r="AW138" s="2"/>
      <c r="AX138" s="2"/>
      <c r="AY138" s="56">
        <v>0</v>
      </c>
      <c r="AZ138" s="57">
        <v>0</v>
      </c>
      <c r="BA138" s="2"/>
      <c r="BB138" s="2"/>
      <c r="BC138" s="27">
        <v>0</v>
      </c>
      <c r="BD138" s="27">
        <v>0</v>
      </c>
      <c r="BE138" s="27">
        <v>0</v>
      </c>
      <c r="BF138" s="2"/>
      <c r="BG138" s="2"/>
      <c r="BH138" s="58">
        <v>0</v>
      </c>
      <c r="BI138" s="59">
        <v>0</v>
      </c>
      <c r="BJ138" s="2"/>
      <c r="BK138" s="2"/>
    </row>
    <row r="139" spans="1:63" x14ac:dyDescent="0.3">
      <c r="A139" s="1"/>
      <c r="B139" s="2"/>
      <c r="C139" s="2"/>
      <c r="D139" s="173"/>
      <c r="E139" s="2" t="s">
        <v>149</v>
      </c>
      <c r="F139" s="2"/>
      <c r="G139" s="2"/>
      <c r="H139" s="2"/>
      <c r="I139" s="2"/>
      <c r="J139" s="10">
        <v>-3.3289999999999999E-3</v>
      </c>
      <c r="K139" s="10">
        <v>-2.9870000000000001E-3</v>
      </c>
      <c r="L139" s="10">
        <v>-3.3219999999999999E-3</v>
      </c>
      <c r="M139" s="10">
        <v>-3.2139999999999998E-3</v>
      </c>
      <c r="N139" s="10">
        <v>-2.4060000000000002E-3</v>
      </c>
      <c r="O139" s="10">
        <v>-3.5890000000000002E-3</v>
      </c>
      <c r="P139" s="10">
        <v>-3.5999999999999999E-3</v>
      </c>
      <c r="Q139" s="10">
        <v>-4.2940000000000001E-3</v>
      </c>
      <c r="R139" s="10">
        <v>-4.3639999999999998E-3</v>
      </c>
      <c r="S139" s="10">
        <v>-7.1040000000000001E-3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1.5659999999999999E-3</v>
      </c>
      <c r="AM139" s="10">
        <v>0</v>
      </c>
      <c r="AN139" s="2"/>
      <c r="AO139" s="2"/>
      <c r="AP139" s="54">
        <v>-1.5659999999999999E-3</v>
      </c>
      <c r="AQ139" s="55">
        <v>-1</v>
      </c>
      <c r="AR139" s="2"/>
      <c r="AS139" s="2"/>
      <c r="AT139" s="55">
        <v>0</v>
      </c>
      <c r="AU139" s="55">
        <v>0</v>
      </c>
      <c r="AV139" s="55">
        <v>0</v>
      </c>
      <c r="AW139" s="2"/>
      <c r="AX139" s="2"/>
      <c r="AY139" s="56">
        <v>0</v>
      </c>
      <c r="AZ139" s="57">
        <v>0</v>
      </c>
      <c r="BA139" s="2"/>
      <c r="BB139" s="2"/>
      <c r="BC139" s="27">
        <v>0</v>
      </c>
      <c r="BD139" s="27">
        <v>0</v>
      </c>
      <c r="BE139" s="27">
        <v>0</v>
      </c>
      <c r="BF139" s="2"/>
      <c r="BG139" s="2"/>
      <c r="BH139" s="58">
        <v>0</v>
      </c>
      <c r="BI139" s="59">
        <v>0</v>
      </c>
      <c r="BJ139" s="2"/>
      <c r="BK139" s="2"/>
    </row>
    <row r="140" spans="1:63" x14ac:dyDescent="0.3">
      <c r="A140" s="1"/>
      <c r="B140" s="2"/>
      <c r="C140" s="2"/>
      <c r="D140" s="173"/>
      <c r="E140" s="2" t="s">
        <v>150</v>
      </c>
      <c r="F140" s="2"/>
      <c r="G140" s="2"/>
      <c r="H140" s="2"/>
      <c r="I140" s="2"/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2"/>
      <c r="AO140" s="2"/>
      <c r="AP140" s="54">
        <v>0</v>
      </c>
      <c r="AQ140" s="55">
        <v>0</v>
      </c>
      <c r="AR140" s="2"/>
      <c r="AS140" s="2"/>
      <c r="AT140" s="55">
        <v>0</v>
      </c>
      <c r="AU140" s="55">
        <v>0</v>
      </c>
      <c r="AV140" s="55">
        <v>0</v>
      </c>
      <c r="AW140" s="2"/>
      <c r="AX140" s="2"/>
      <c r="AY140" s="56">
        <v>0</v>
      </c>
      <c r="AZ140" s="57">
        <v>0</v>
      </c>
      <c r="BA140" s="2"/>
      <c r="BB140" s="2"/>
      <c r="BC140" s="27">
        <v>0</v>
      </c>
      <c r="BD140" s="27">
        <v>0</v>
      </c>
      <c r="BE140" s="27">
        <v>0</v>
      </c>
      <c r="BF140" s="2"/>
      <c r="BG140" s="2"/>
      <c r="BH140" s="58">
        <v>0</v>
      </c>
      <c r="BI140" s="59">
        <v>0</v>
      </c>
      <c r="BJ140" s="2"/>
      <c r="BK140" s="2"/>
    </row>
    <row r="141" spans="1:63" x14ac:dyDescent="0.3">
      <c r="A141" s="1"/>
      <c r="B141" s="2"/>
      <c r="C141" s="2"/>
      <c r="D141" s="173"/>
      <c r="E141" s="2" t="s">
        <v>151</v>
      </c>
      <c r="F141" s="2"/>
      <c r="G141" s="2"/>
      <c r="H141" s="2"/>
      <c r="I141" s="2"/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2"/>
      <c r="AO141" s="2"/>
      <c r="AP141" s="54">
        <v>0</v>
      </c>
      <c r="AQ141" s="55">
        <v>0</v>
      </c>
      <c r="AR141" s="2"/>
      <c r="AS141" s="2"/>
      <c r="AT141" s="55">
        <v>0</v>
      </c>
      <c r="AU141" s="55">
        <v>0</v>
      </c>
      <c r="AV141" s="55">
        <v>0</v>
      </c>
      <c r="AW141" s="2"/>
      <c r="AX141" s="2"/>
      <c r="AY141" s="56">
        <v>0</v>
      </c>
      <c r="AZ141" s="57">
        <v>0</v>
      </c>
      <c r="BA141" s="2"/>
      <c r="BB141" s="2"/>
      <c r="BC141" s="27">
        <v>0</v>
      </c>
      <c r="BD141" s="27">
        <v>0</v>
      </c>
      <c r="BE141" s="27">
        <v>0</v>
      </c>
      <c r="BF141" s="2"/>
      <c r="BG141" s="2"/>
      <c r="BH141" s="58">
        <v>0</v>
      </c>
      <c r="BI141" s="59">
        <v>0</v>
      </c>
      <c r="BJ141" s="2"/>
      <c r="BK141" s="2"/>
    </row>
    <row r="142" spans="1:63" x14ac:dyDescent="0.3">
      <c r="A142" s="1"/>
      <c r="B142" s="2"/>
      <c r="C142" s="2"/>
      <c r="D142" s="173"/>
      <c r="E142" s="2" t="s">
        <v>152</v>
      </c>
      <c r="F142" s="2"/>
      <c r="G142" s="2"/>
      <c r="H142" s="2"/>
      <c r="I142" s="2"/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2"/>
      <c r="AO142" s="2"/>
      <c r="AP142" s="54">
        <v>0</v>
      </c>
      <c r="AQ142" s="55">
        <v>0</v>
      </c>
      <c r="AR142" s="2"/>
      <c r="AS142" s="2"/>
      <c r="AT142" s="55">
        <v>0</v>
      </c>
      <c r="AU142" s="55">
        <v>0</v>
      </c>
      <c r="AV142" s="55">
        <v>0</v>
      </c>
      <c r="AW142" s="2"/>
      <c r="AX142" s="2"/>
      <c r="AY142" s="56">
        <v>0</v>
      </c>
      <c r="AZ142" s="57">
        <v>0</v>
      </c>
      <c r="BA142" s="2"/>
      <c r="BB142" s="2"/>
      <c r="BC142" s="27">
        <v>0</v>
      </c>
      <c r="BD142" s="27">
        <v>0</v>
      </c>
      <c r="BE142" s="27">
        <v>0</v>
      </c>
      <c r="BF142" s="2"/>
      <c r="BG142" s="2"/>
      <c r="BH142" s="58">
        <v>0</v>
      </c>
      <c r="BI142" s="59">
        <v>0</v>
      </c>
      <c r="BJ142" s="2"/>
      <c r="BK142" s="2"/>
    </row>
    <row r="143" spans="1:63" x14ac:dyDescent="0.3">
      <c r="A143" s="1"/>
      <c r="B143" s="2"/>
      <c r="C143" s="2" t="s">
        <v>93</v>
      </c>
      <c r="D143" s="2" t="s">
        <v>108</v>
      </c>
      <c r="E143" s="2"/>
      <c r="F143" s="2"/>
      <c r="G143" s="2"/>
      <c r="H143" s="2"/>
      <c r="I143" s="2"/>
      <c r="J143" s="10">
        <v>0</v>
      </c>
      <c r="K143" s="10">
        <v>1.2689000000000001E-2</v>
      </c>
      <c r="L143" s="10">
        <v>1.8828000000000001E-2</v>
      </c>
      <c r="M143" s="10">
        <v>1.7382000000000002E-2</v>
      </c>
      <c r="N143" s="10">
        <v>3.9899999999999996E-3</v>
      </c>
      <c r="O143" s="10">
        <v>-0.14432400000000001</v>
      </c>
      <c r="P143" s="10">
        <v>-3.7416999999999999E-2</v>
      </c>
      <c r="Q143" s="10">
        <v>-2.5544000000000001E-2</v>
      </c>
      <c r="R143" s="10">
        <v>-4.7081999999999999E-2</v>
      </c>
      <c r="S143" s="10">
        <v>-4.7569E-2</v>
      </c>
      <c r="T143" s="10">
        <v>2.1822000000000001E-2</v>
      </c>
      <c r="U143" s="10">
        <v>-4.2186339415469093E-2</v>
      </c>
      <c r="V143" s="10">
        <v>1.2566000000000001E-2</v>
      </c>
      <c r="W143" s="10">
        <v>-1.3978784620226604E-2</v>
      </c>
      <c r="X143" s="10">
        <v>-1.2416078908255641E-2</v>
      </c>
      <c r="Y143" s="10">
        <v>-1.2416078908255641E-2</v>
      </c>
      <c r="Z143" s="10">
        <v>3.4632607526881715E-3</v>
      </c>
      <c r="AA143" s="10">
        <v>-4.7414944145195946E-3</v>
      </c>
      <c r="AB143" s="10">
        <v>-5.1520000000000003E-3</v>
      </c>
      <c r="AC143" s="10">
        <v>1.74E-3</v>
      </c>
      <c r="AD143" s="10">
        <v>-2.2850000000000001E-3</v>
      </c>
      <c r="AE143" s="10">
        <v>9.162E-3</v>
      </c>
      <c r="AF143" s="10">
        <v>1.8000000000000001E-4</v>
      </c>
      <c r="AG143" s="10">
        <v>8.9899999999999995E-4</v>
      </c>
      <c r="AH143" s="10">
        <v>-1.3671000000000001E-2</v>
      </c>
      <c r="AI143" s="10">
        <v>9.300000000000001E-7</v>
      </c>
      <c r="AJ143" s="10">
        <v>-1.864E-2</v>
      </c>
      <c r="AK143" s="10">
        <v>0</v>
      </c>
      <c r="AL143" s="10">
        <v>0</v>
      </c>
      <c r="AM143" s="10">
        <v>0</v>
      </c>
      <c r="AN143" s="2"/>
      <c r="AO143" s="2"/>
      <c r="AP143" s="54">
        <v>0</v>
      </c>
      <c r="AQ143" s="55">
        <v>0</v>
      </c>
      <c r="AR143" s="2"/>
      <c r="AS143" s="2"/>
      <c r="AT143" s="55">
        <v>0</v>
      </c>
      <c r="AU143" s="55">
        <v>0</v>
      </c>
      <c r="AV143" s="55">
        <v>0</v>
      </c>
      <c r="AW143" s="2"/>
      <c r="AX143" s="2"/>
      <c r="AY143" s="56">
        <v>0</v>
      </c>
      <c r="AZ143" s="57">
        <v>0</v>
      </c>
      <c r="BA143" s="2"/>
      <c r="BB143" s="2"/>
      <c r="BC143" s="27">
        <v>0</v>
      </c>
      <c r="BD143" s="27">
        <v>0</v>
      </c>
      <c r="BE143" s="27">
        <v>0</v>
      </c>
      <c r="BF143" s="2"/>
      <c r="BG143" s="2"/>
      <c r="BH143" s="58">
        <v>0</v>
      </c>
      <c r="BI143" s="59">
        <v>0</v>
      </c>
      <c r="BJ143" s="2"/>
      <c r="BK143" s="2"/>
    </row>
    <row r="144" spans="1:63" x14ac:dyDescent="0.3">
      <c r="A144" s="1"/>
      <c r="B144" s="2"/>
      <c r="C144" s="61" t="s">
        <v>22</v>
      </c>
      <c r="D144" s="61" t="s">
        <v>109</v>
      </c>
      <c r="E144" s="61"/>
      <c r="F144" s="61"/>
      <c r="G144" s="61"/>
      <c r="H144" s="61"/>
      <c r="I144" s="61"/>
      <c r="J144" s="200">
        <v>-0.4816740000000001</v>
      </c>
      <c r="K144" s="200">
        <v>-0.46355799999999991</v>
      </c>
      <c r="L144" s="200">
        <v>-0.51413699999999996</v>
      </c>
      <c r="M144" s="200">
        <v>-0.54137599999999975</v>
      </c>
      <c r="N144" s="200">
        <v>-0.55259800000000003</v>
      </c>
      <c r="O144" s="200">
        <v>-0.44991199999999998</v>
      </c>
      <c r="P144" s="200">
        <v>-0.55046200000000023</v>
      </c>
      <c r="Q144" s="200">
        <v>-0.50547799999999998</v>
      </c>
      <c r="R144" s="200">
        <v>-0.55684900000000015</v>
      </c>
      <c r="S144" s="200">
        <v>-0.69773700000000016</v>
      </c>
      <c r="T144" s="200">
        <v>-0.78251700000000035</v>
      </c>
      <c r="U144" s="200">
        <v>-0.42932058415415253</v>
      </c>
      <c r="V144" s="200">
        <v>-0.12982199999999999</v>
      </c>
      <c r="W144" s="200">
        <v>-5.4133434767100308E-2</v>
      </c>
      <c r="X144" s="200">
        <v>-2.1411574538575871E-2</v>
      </c>
      <c r="Y144" s="200">
        <v>-2.1384551163356306E-2</v>
      </c>
      <c r="Z144" s="200">
        <v>-4.3651998924731181E-3</v>
      </c>
      <c r="AA144" s="200">
        <v>-1.5707586170297445E-2</v>
      </c>
      <c r="AB144" s="200">
        <v>-1.5569000000000001E-2</v>
      </c>
      <c r="AC144" s="200">
        <v>3.0458999999999996E-2</v>
      </c>
      <c r="AD144" s="200">
        <v>-9.8430000000000011E-3</v>
      </c>
      <c r="AE144" s="200">
        <v>5.0750000000000005E-3</v>
      </c>
      <c r="AF144" s="200">
        <v>-9.7540000000000005E-3</v>
      </c>
      <c r="AG144" s="200">
        <v>-3.5969999999999999E-3</v>
      </c>
      <c r="AH144" s="200">
        <v>-1.9183520000000003E-2</v>
      </c>
      <c r="AI144" s="200">
        <v>-4.1503400000000006E-3</v>
      </c>
      <c r="AJ144" s="200">
        <v>-2.6578000000000001E-2</v>
      </c>
      <c r="AK144" s="200">
        <v>-4.568E-3</v>
      </c>
      <c r="AL144" s="200">
        <v>-2.8489999999999991E-3</v>
      </c>
      <c r="AM144" s="200">
        <v>-7.7980000000000002E-3</v>
      </c>
      <c r="AN144" s="2"/>
      <c r="AO144" s="2"/>
      <c r="AP144" s="65">
        <v>-4.9490000000000011E-3</v>
      </c>
      <c r="AQ144" s="66">
        <v>-1.7371007371007381</v>
      </c>
      <c r="AR144" s="2"/>
      <c r="AS144" s="2"/>
      <c r="AT144" s="66">
        <v>0</v>
      </c>
      <c r="AU144" s="66">
        <v>0</v>
      </c>
      <c r="AV144" s="66">
        <v>0</v>
      </c>
      <c r="AW144" s="2"/>
      <c r="AX144" s="2"/>
      <c r="AY144" s="67">
        <v>0</v>
      </c>
      <c r="AZ144" s="68">
        <v>0</v>
      </c>
      <c r="BA144" s="2"/>
      <c r="BB144" s="2"/>
      <c r="BC144" s="69">
        <v>0</v>
      </c>
      <c r="BD144" s="69">
        <v>0</v>
      </c>
      <c r="BE144" s="69">
        <v>0</v>
      </c>
      <c r="BF144" s="2"/>
      <c r="BG144" s="2"/>
      <c r="BH144" s="70">
        <v>0</v>
      </c>
      <c r="BI144" s="71">
        <v>0</v>
      </c>
      <c r="BJ144" s="2"/>
      <c r="BK144" s="2"/>
    </row>
    <row r="145" spans="1:64" x14ac:dyDescent="0.3">
      <c r="A145" s="1"/>
      <c r="B145" s="2"/>
      <c r="C145" s="2" t="s">
        <v>110</v>
      </c>
      <c r="D145" s="2" t="s">
        <v>111</v>
      </c>
      <c r="E145" s="1"/>
      <c r="F145" s="60"/>
      <c r="G145" s="1"/>
      <c r="H145" s="1"/>
      <c r="I145" s="1"/>
      <c r="J145" s="10">
        <v>0</v>
      </c>
      <c r="K145" s="10">
        <v>0</v>
      </c>
      <c r="L145" s="10">
        <v>0</v>
      </c>
      <c r="M145" s="10">
        <v>-6.2300000000000003E-3</v>
      </c>
      <c r="N145" s="10">
        <v>-2.722E-3</v>
      </c>
      <c r="O145" s="10">
        <v>0</v>
      </c>
      <c r="P145" s="10">
        <v>0</v>
      </c>
      <c r="Q145" s="10">
        <v>0</v>
      </c>
      <c r="R145" s="10">
        <v>0</v>
      </c>
      <c r="S145" s="10">
        <v>-0.21653900000000001</v>
      </c>
      <c r="T145" s="10">
        <v>-0.90676900000000005</v>
      </c>
      <c r="U145" s="10">
        <v>-1.2208639999999999</v>
      </c>
      <c r="V145" s="10">
        <v>-5.3150000000000003E-2</v>
      </c>
      <c r="W145" s="10">
        <v>-0.221557</v>
      </c>
      <c r="X145" s="10">
        <v>-2.5912444264288608E-2</v>
      </c>
      <c r="Y145" s="10">
        <v>3.7556061823636562E-3</v>
      </c>
      <c r="Z145" s="10">
        <v>-9.3690000000000006E-3</v>
      </c>
      <c r="AA145" s="10">
        <v>-2.7817800000000002E-4</v>
      </c>
      <c r="AB145" s="10">
        <v>-3.7500000000000001E-4</v>
      </c>
      <c r="AC145" s="10">
        <v>-2.095E-2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2"/>
      <c r="AO145" s="2"/>
      <c r="AP145" s="54">
        <v>0</v>
      </c>
      <c r="AQ145" s="48">
        <v>0</v>
      </c>
      <c r="AR145" s="2"/>
      <c r="AS145" s="2"/>
      <c r="AT145" s="48">
        <v>0</v>
      </c>
      <c r="AU145" s="48">
        <v>0</v>
      </c>
      <c r="AV145" s="48">
        <v>0</v>
      </c>
      <c r="AW145" s="2"/>
      <c r="AX145" s="2"/>
      <c r="AY145" s="56">
        <v>0</v>
      </c>
      <c r="AZ145" s="128">
        <v>0</v>
      </c>
      <c r="BA145" s="2"/>
      <c r="BB145" s="2"/>
      <c r="BC145" s="27">
        <v>0</v>
      </c>
      <c r="BD145" s="27">
        <v>0</v>
      </c>
      <c r="BE145" s="27">
        <v>0</v>
      </c>
      <c r="BF145" s="2"/>
      <c r="BG145" s="2"/>
      <c r="BH145" s="58">
        <v>0</v>
      </c>
      <c r="BI145" s="53">
        <v>0</v>
      </c>
      <c r="BJ145" s="2"/>
      <c r="BK145" s="2"/>
    </row>
    <row r="146" spans="1:64" ht="4.05" customHeight="1" x14ac:dyDescent="0.3">
      <c r="A146" s="1"/>
      <c r="B146" s="2"/>
      <c r="C146" s="2"/>
      <c r="D146" s="173"/>
      <c r="E146" s="1"/>
      <c r="F146" s="60"/>
      <c r="G146" s="1"/>
      <c r="H146" s="1"/>
      <c r="I146" s="1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2"/>
      <c r="AO146" s="2"/>
      <c r="AP146" s="54"/>
      <c r="AQ146" s="55"/>
      <c r="AR146" s="2"/>
      <c r="AS146" s="2"/>
      <c r="AT146" s="55"/>
      <c r="AU146" s="55"/>
      <c r="AV146" s="55"/>
      <c r="AW146" s="2"/>
      <c r="AX146" s="2"/>
      <c r="AY146" s="56"/>
      <c r="AZ146" s="57"/>
      <c r="BA146" s="2"/>
      <c r="BB146" s="2"/>
      <c r="BC146" s="27"/>
      <c r="BD146" s="27"/>
      <c r="BE146" s="27"/>
      <c r="BF146" s="2"/>
      <c r="BG146" s="2"/>
      <c r="BH146" s="58"/>
      <c r="BI146" s="59"/>
      <c r="BJ146" s="2"/>
      <c r="BK146" s="2"/>
    </row>
    <row r="147" spans="1:64" x14ac:dyDescent="0.3">
      <c r="A147" s="1"/>
      <c r="B147" s="2"/>
      <c r="C147" s="61" t="s">
        <v>22</v>
      </c>
      <c r="D147" s="61" t="s">
        <v>112</v>
      </c>
      <c r="E147" s="61"/>
      <c r="F147" s="61"/>
      <c r="G147" s="61"/>
      <c r="H147" s="61"/>
      <c r="I147" s="61"/>
      <c r="J147" s="200">
        <v>-0.4816740000000001</v>
      </c>
      <c r="K147" s="200">
        <v>-0.46355799999999991</v>
      </c>
      <c r="L147" s="200">
        <v>-0.51413699999999996</v>
      </c>
      <c r="M147" s="200">
        <v>-0.5476059999999997</v>
      </c>
      <c r="N147" s="200">
        <v>-0.55532000000000004</v>
      </c>
      <c r="O147" s="200">
        <v>-0.44991199999999998</v>
      </c>
      <c r="P147" s="200">
        <v>-0.55046200000000023</v>
      </c>
      <c r="Q147" s="200">
        <v>-0.50547799999999998</v>
      </c>
      <c r="R147" s="200">
        <v>-0.55684900000000015</v>
      </c>
      <c r="S147" s="200">
        <v>-0.9142760000000002</v>
      </c>
      <c r="T147" s="200">
        <v>-1.6892860000000005</v>
      </c>
      <c r="U147" s="200">
        <v>-1.6501845841541525</v>
      </c>
      <c r="V147" s="200">
        <v>-0.182972</v>
      </c>
      <c r="W147" s="200">
        <v>-0.27569043476710031</v>
      </c>
      <c r="X147" s="200">
        <v>-4.7324018802864479E-2</v>
      </c>
      <c r="Y147" s="200">
        <v>-1.7628944980992649E-2</v>
      </c>
      <c r="Z147" s="200">
        <v>-1.3734199892473119E-2</v>
      </c>
      <c r="AA147" s="200">
        <v>-1.5985764170297446E-2</v>
      </c>
      <c r="AB147" s="200">
        <v>-1.5944E-2</v>
      </c>
      <c r="AC147" s="200">
        <v>9.5089999999999966E-3</v>
      </c>
      <c r="AD147" s="200">
        <v>-9.8430000000000011E-3</v>
      </c>
      <c r="AE147" s="200">
        <v>5.0750000000000005E-3</v>
      </c>
      <c r="AF147" s="200">
        <v>-9.7540000000000005E-3</v>
      </c>
      <c r="AG147" s="200">
        <v>-3.5969999999999999E-3</v>
      </c>
      <c r="AH147" s="200">
        <v>-1.9183520000000003E-2</v>
      </c>
      <c r="AI147" s="200">
        <v>-4.1503400000000006E-3</v>
      </c>
      <c r="AJ147" s="200">
        <v>-2.6578000000000001E-2</v>
      </c>
      <c r="AK147" s="200">
        <v>-4.568E-3</v>
      </c>
      <c r="AL147" s="200">
        <v>-2.8489999999999991E-3</v>
      </c>
      <c r="AM147" s="200">
        <v>-7.7980000000000002E-3</v>
      </c>
      <c r="AN147" s="2"/>
      <c r="AO147" s="2"/>
      <c r="AP147" s="65">
        <v>-4.9490000000000011E-3</v>
      </c>
      <c r="AQ147" s="66">
        <v>-1.7371007371007381</v>
      </c>
      <c r="AR147" s="2"/>
      <c r="AS147" s="2"/>
      <c r="AT147" s="66">
        <v>0</v>
      </c>
      <c r="AU147" s="66">
        <v>0</v>
      </c>
      <c r="AV147" s="66">
        <v>0</v>
      </c>
      <c r="AW147" s="2"/>
      <c r="AX147" s="2"/>
      <c r="AY147" s="67">
        <v>0</v>
      </c>
      <c r="AZ147" s="68">
        <v>0</v>
      </c>
      <c r="BA147" s="2"/>
      <c r="BB147" s="2"/>
      <c r="BC147" s="69">
        <v>0</v>
      </c>
      <c r="BD147" s="69">
        <v>0</v>
      </c>
      <c r="BE147" s="69">
        <v>0</v>
      </c>
      <c r="BF147" s="2"/>
      <c r="BG147" s="2"/>
      <c r="BH147" s="70">
        <v>0</v>
      </c>
      <c r="BI147" s="71">
        <v>0</v>
      </c>
      <c r="BJ147" s="2"/>
      <c r="BK147" s="2"/>
    </row>
    <row r="148" spans="1:64" x14ac:dyDescent="0.3">
      <c r="A148" s="1"/>
      <c r="B148" s="2"/>
      <c r="C148" s="2" t="s">
        <v>38</v>
      </c>
      <c r="D148" s="2" t="s">
        <v>113</v>
      </c>
      <c r="E148" s="2"/>
      <c r="F148" s="2"/>
      <c r="G148" s="2"/>
      <c r="H148" s="2"/>
      <c r="I148" s="2"/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2"/>
      <c r="AO148" s="2"/>
      <c r="AP148" s="54">
        <v>0</v>
      </c>
      <c r="AQ148" s="55">
        <v>0</v>
      </c>
      <c r="AR148" s="2"/>
      <c r="AS148" s="2"/>
      <c r="AT148" s="55">
        <v>0</v>
      </c>
      <c r="AU148" s="55">
        <v>0</v>
      </c>
      <c r="AV148" s="55">
        <v>0</v>
      </c>
      <c r="AW148" s="2"/>
      <c r="AX148" s="2"/>
      <c r="AY148" s="56">
        <v>0</v>
      </c>
      <c r="AZ148" s="57">
        <v>0</v>
      </c>
      <c r="BA148" s="2"/>
      <c r="BB148" s="2"/>
      <c r="BC148" s="27">
        <v>0</v>
      </c>
      <c r="BD148" s="27">
        <v>0</v>
      </c>
      <c r="BE148" s="27">
        <v>0</v>
      </c>
      <c r="BF148" s="2"/>
      <c r="BG148" s="2"/>
      <c r="BH148" s="58">
        <v>0</v>
      </c>
      <c r="BI148" s="59">
        <v>0</v>
      </c>
      <c r="BJ148" s="2"/>
      <c r="BK148" s="2"/>
    </row>
    <row r="149" spans="1:64" x14ac:dyDescent="0.3">
      <c r="A149" s="1"/>
      <c r="B149" s="2"/>
      <c r="C149" s="175" t="s">
        <v>22</v>
      </c>
      <c r="D149" s="122" t="s">
        <v>114</v>
      </c>
      <c r="E149" s="122"/>
      <c r="F149" s="122"/>
      <c r="G149" s="122"/>
      <c r="H149" s="122"/>
      <c r="I149" s="122"/>
      <c r="J149" s="129">
        <v>-0.4816740000000001</v>
      </c>
      <c r="K149" s="129">
        <v>-0.46355799999999991</v>
      </c>
      <c r="L149" s="129">
        <v>-0.51413699999999996</v>
      </c>
      <c r="M149" s="129">
        <v>-0.5476059999999997</v>
      </c>
      <c r="N149" s="129">
        <v>-0.55532000000000004</v>
      </c>
      <c r="O149" s="129">
        <v>-0.44991199999999998</v>
      </c>
      <c r="P149" s="129">
        <v>-0.55046200000000023</v>
      </c>
      <c r="Q149" s="129">
        <v>-0.50547799999999998</v>
      </c>
      <c r="R149" s="129">
        <v>-0.55684900000000015</v>
      </c>
      <c r="S149" s="129">
        <v>-0.9142760000000002</v>
      </c>
      <c r="T149" s="129">
        <v>-1.6892860000000005</v>
      </c>
      <c r="U149" s="129">
        <v>-1.6501845841541525</v>
      </c>
      <c r="V149" s="129">
        <v>-0.182972</v>
      </c>
      <c r="W149" s="129">
        <v>-0.27569043476710031</v>
      </c>
      <c r="X149" s="129">
        <v>-4.7324018802864479E-2</v>
      </c>
      <c r="Y149" s="129">
        <v>-1.7628944980992649E-2</v>
      </c>
      <c r="Z149" s="129">
        <v>-1.3734199892473119E-2</v>
      </c>
      <c r="AA149" s="129">
        <v>-1.5985764170297446E-2</v>
      </c>
      <c r="AB149" s="129">
        <v>-1.5944E-2</v>
      </c>
      <c r="AC149" s="129">
        <v>9.5089999999999966E-3</v>
      </c>
      <c r="AD149" s="129">
        <v>-9.8430000000000011E-3</v>
      </c>
      <c r="AE149" s="129">
        <v>5.0750000000000005E-3</v>
      </c>
      <c r="AF149" s="129">
        <v>-9.7540000000000005E-3</v>
      </c>
      <c r="AG149" s="129">
        <v>-3.5969999999999999E-3</v>
      </c>
      <c r="AH149" s="129">
        <v>-1.9183520000000003E-2</v>
      </c>
      <c r="AI149" s="129">
        <v>-4.1503400000000006E-3</v>
      </c>
      <c r="AJ149" s="129">
        <v>-2.6578000000000001E-2</v>
      </c>
      <c r="AK149" s="129">
        <v>-4.568E-3</v>
      </c>
      <c r="AL149" s="129">
        <v>-2.8489999999999991E-3</v>
      </c>
      <c r="AM149" s="129">
        <v>-7.7980000000000002E-3</v>
      </c>
      <c r="AN149" s="2"/>
      <c r="AO149" s="2"/>
      <c r="AP149" s="179">
        <v>-4.9490000000000011E-3</v>
      </c>
      <c r="AQ149" s="180">
        <v>-1.7371007371007381</v>
      </c>
      <c r="AR149" s="2"/>
      <c r="AS149" s="2"/>
      <c r="AT149" s="181">
        <v>0</v>
      </c>
      <c r="AU149" s="131">
        <v>0</v>
      </c>
      <c r="AV149" s="180">
        <v>0</v>
      </c>
      <c r="AW149" s="2"/>
      <c r="AX149" s="2"/>
      <c r="AY149" s="182">
        <v>0</v>
      </c>
      <c r="AZ149" s="183">
        <v>0</v>
      </c>
      <c r="BA149" s="2"/>
      <c r="BB149" s="2"/>
      <c r="BC149" s="184">
        <v>0</v>
      </c>
      <c r="BD149" s="134">
        <v>0</v>
      </c>
      <c r="BE149" s="185">
        <v>0</v>
      </c>
      <c r="BF149" s="2"/>
      <c r="BG149" s="2"/>
      <c r="BH149" s="186">
        <v>0</v>
      </c>
      <c r="BI149" s="187">
        <v>0</v>
      </c>
      <c r="BJ149" s="2"/>
      <c r="BK149" s="2"/>
    </row>
    <row r="150" spans="1:64" x14ac:dyDescent="0.3">
      <c r="A150" s="1"/>
      <c r="B150" s="2"/>
      <c r="C150" s="176"/>
      <c r="D150" s="177" t="s">
        <v>115</v>
      </c>
      <c r="E150" s="178"/>
      <c r="F150" s="178"/>
      <c r="G150" s="178"/>
      <c r="H150" s="178"/>
      <c r="I150" s="178"/>
      <c r="J150" s="688">
        <v>-0.33404371444482445</v>
      </c>
      <c r="K150" s="688">
        <v>-0.41403968210018227</v>
      </c>
      <c r="L150" s="688">
        <v>-0.30576347349903593</v>
      </c>
      <c r="M150" s="688">
        <v>-0.28131885519481203</v>
      </c>
      <c r="N150" s="688">
        <v>-0.28550584332756312</v>
      </c>
      <c r="O150" s="688">
        <v>-0.2958740513737817</v>
      </c>
      <c r="P150" s="688">
        <v>-0.35294193079295927</v>
      </c>
      <c r="Q150" s="688">
        <v>-0.30634361916952113</v>
      </c>
      <c r="R150" s="688">
        <v>-0.29008565317185547</v>
      </c>
      <c r="S150" s="688">
        <v>-0.34842065228741143</v>
      </c>
      <c r="T150" s="688">
        <v>-0.63422683230112176</v>
      </c>
      <c r="U150" s="688">
        <v>-2.7328538138988203</v>
      </c>
      <c r="V150" s="688">
        <v>0</v>
      </c>
      <c r="W150" s="688">
        <v>0</v>
      </c>
      <c r="X150" s="688">
        <v>0</v>
      </c>
      <c r="Y150" s="688">
        <v>0</v>
      </c>
      <c r="Z150" s="688">
        <v>0</v>
      </c>
      <c r="AA150" s="688">
        <v>0</v>
      </c>
      <c r="AB150" s="688">
        <v>0</v>
      </c>
      <c r="AC150" s="688">
        <v>0</v>
      </c>
      <c r="AD150" s="688">
        <v>0</v>
      </c>
      <c r="AE150" s="688">
        <v>0</v>
      </c>
      <c r="AF150" s="688">
        <v>0</v>
      </c>
      <c r="AG150" s="688">
        <v>0</v>
      </c>
      <c r="AH150" s="688">
        <v>0</v>
      </c>
      <c r="AI150" s="688">
        <v>0</v>
      </c>
      <c r="AJ150" s="688">
        <v>0</v>
      </c>
      <c r="AK150" s="688">
        <v>0</v>
      </c>
      <c r="AL150" s="688">
        <v>0</v>
      </c>
      <c r="AM150" s="688">
        <v>0</v>
      </c>
      <c r="AN150" s="2"/>
      <c r="AO150" s="2"/>
      <c r="AP150" s="188"/>
      <c r="AQ150" s="189"/>
      <c r="AR150" s="2"/>
      <c r="AS150" s="2"/>
      <c r="AT150" s="190"/>
      <c r="AU150" s="191"/>
      <c r="AV150" s="189"/>
      <c r="AW150" s="2"/>
      <c r="AX150" s="2"/>
      <c r="AY150" s="192"/>
      <c r="AZ150" s="193"/>
      <c r="BA150" s="2"/>
      <c r="BB150" s="2"/>
      <c r="BC150" s="194"/>
      <c r="BD150" s="195"/>
      <c r="BE150" s="196"/>
      <c r="BF150" s="2"/>
      <c r="BG150" s="2"/>
      <c r="BH150" s="197"/>
      <c r="BI150" s="198"/>
      <c r="BJ150" s="2"/>
      <c r="BK150" s="2"/>
    </row>
    <row r="151" spans="1:64" ht="4.0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2"/>
      <c r="AO151" s="2"/>
      <c r="AP151" s="54"/>
      <c r="AQ151" s="55"/>
      <c r="AR151" s="2"/>
      <c r="AS151" s="2"/>
      <c r="AT151" s="55"/>
      <c r="AU151" s="55"/>
      <c r="AV151" s="55"/>
      <c r="AW151" s="2"/>
      <c r="AX151" s="2"/>
      <c r="AY151" s="56"/>
      <c r="AZ151" s="57"/>
      <c r="BA151" s="2"/>
      <c r="BB151" s="2"/>
      <c r="BC151" s="27"/>
      <c r="BD151" s="27"/>
      <c r="BE151" s="27"/>
      <c r="BF151" s="2"/>
      <c r="BG151" s="2"/>
      <c r="BH151" s="58"/>
      <c r="BI151" s="59"/>
      <c r="BJ151" s="2"/>
      <c r="BK151" s="2"/>
    </row>
    <row r="152" spans="1:64" x14ac:dyDescent="0.3">
      <c r="A152" s="1"/>
      <c r="B152" s="2"/>
      <c r="C152" s="2" t="s">
        <v>110</v>
      </c>
      <c r="D152" s="2" t="s">
        <v>116</v>
      </c>
      <c r="E152" s="2"/>
      <c r="F152" s="2"/>
      <c r="G152" s="2"/>
      <c r="H152" s="2"/>
      <c r="I152" s="2"/>
      <c r="J152" s="40">
        <v>1.7269999999999994E-3</v>
      </c>
      <c r="K152" s="40">
        <v>3.5244000000000004E-2</v>
      </c>
      <c r="L152" s="40">
        <v>5.1229999999999998E-2</v>
      </c>
      <c r="M152" s="40">
        <v>3.8609999999999998E-2</v>
      </c>
      <c r="N152" s="40">
        <v>2.2572000000000002E-2</v>
      </c>
      <c r="O152" s="40">
        <v>0.13711400000000001</v>
      </c>
      <c r="P152" s="40">
        <v>6.9486999999999993E-2</v>
      </c>
      <c r="Q152" s="40">
        <v>7.7669000000000002E-2</v>
      </c>
      <c r="R152" s="40">
        <v>0.13365299999999999</v>
      </c>
      <c r="S152" s="40">
        <v>0.11818100000000001</v>
      </c>
      <c r="T152" s="40">
        <v>0.305757</v>
      </c>
      <c r="U152" s="40">
        <v>1.1488353510414984</v>
      </c>
      <c r="V152" s="40">
        <v>1.7416999999999998E-2</v>
      </c>
      <c r="W152" s="40">
        <v>1.3978784620226604E-2</v>
      </c>
      <c r="X152" s="40">
        <v>1.2416078908255641E-2</v>
      </c>
      <c r="Y152" s="40">
        <v>1.2416078908255641E-2</v>
      </c>
      <c r="Z152" s="40">
        <v>-3.4632607526881715E-3</v>
      </c>
      <c r="AA152" s="40">
        <v>4.7414944145195946E-3</v>
      </c>
      <c r="AB152" s="40">
        <v>5.1520000000000003E-3</v>
      </c>
      <c r="AC152" s="40">
        <v>-1.74E-3</v>
      </c>
      <c r="AD152" s="40">
        <v>2.2850000000000001E-3</v>
      </c>
      <c r="AE152" s="40">
        <v>-9.162E-3</v>
      </c>
      <c r="AF152" s="40">
        <v>-1.8000000000000001E-4</v>
      </c>
      <c r="AG152" s="40">
        <v>-8.9899999999999995E-4</v>
      </c>
      <c r="AH152" s="40">
        <v>1.3671000000000001E-2</v>
      </c>
      <c r="AI152" s="40">
        <v>-9.300000000000001E-7</v>
      </c>
      <c r="AJ152" s="40">
        <v>1.864E-2</v>
      </c>
      <c r="AK152" s="40">
        <v>0</v>
      </c>
      <c r="AL152" s="40">
        <v>0</v>
      </c>
      <c r="AM152" s="40">
        <v>0</v>
      </c>
      <c r="AN152" s="2"/>
      <c r="AO152" s="2"/>
      <c r="AP152" s="54">
        <v>0</v>
      </c>
      <c r="AQ152" s="55">
        <v>0</v>
      </c>
      <c r="AR152" s="2"/>
      <c r="AS152" s="2"/>
      <c r="AT152" s="55">
        <v>0</v>
      </c>
      <c r="AU152" s="55">
        <v>0</v>
      </c>
      <c r="AV152" s="55">
        <v>0</v>
      </c>
      <c r="AW152" s="2"/>
      <c r="AX152" s="2"/>
      <c r="AY152" s="56">
        <v>0</v>
      </c>
      <c r="AZ152" s="57">
        <v>0</v>
      </c>
      <c r="BA152" s="2"/>
      <c r="BB152" s="2"/>
      <c r="BC152" s="27">
        <v>0</v>
      </c>
      <c r="BD152" s="27">
        <v>0</v>
      </c>
      <c r="BE152" s="27">
        <v>0</v>
      </c>
      <c r="BF152" s="2"/>
      <c r="BG152" s="2"/>
      <c r="BH152" s="58">
        <v>0</v>
      </c>
      <c r="BI152" s="59">
        <v>0</v>
      </c>
      <c r="BJ152" s="2"/>
      <c r="BK152" s="2"/>
    </row>
    <row r="153" spans="1:64" x14ac:dyDescent="0.3">
      <c r="A153" s="1"/>
      <c r="B153" s="2"/>
      <c r="C153" s="2"/>
      <c r="D153" s="2"/>
      <c r="E153" s="173" t="s">
        <v>117</v>
      </c>
      <c r="F153" s="2"/>
      <c r="G153" s="2"/>
      <c r="H153" s="2"/>
      <c r="I153" s="2"/>
      <c r="J153" s="10">
        <v>2.2801999999999999E-2</v>
      </c>
      <c r="K153" s="10">
        <v>2.2091E-2</v>
      </c>
      <c r="L153" s="10">
        <v>2.3043999999999999E-2</v>
      </c>
      <c r="M153" s="10">
        <v>2.2527999999999999E-2</v>
      </c>
      <c r="N153" s="10">
        <v>2.3146E-2</v>
      </c>
      <c r="O153" s="10">
        <v>2.2800000000000001E-2</v>
      </c>
      <c r="P153" s="10">
        <v>2.4199999999999999E-2</v>
      </c>
      <c r="Q153" s="10">
        <v>2.3505000000000002E-2</v>
      </c>
      <c r="R153" s="10">
        <v>2.3158999999999999E-2</v>
      </c>
      <c r="S153" s="10">
        <v>2.2475999999999999E-2</v>
      </c>
      <c r="T153" s="10">
        <v>0.46033200000000002</v>
      </c>
      <c r="U153" s="10">
        <v>1.1444589999999999</v>
      </c>
      <c r="V153" s="10">
        <v>2.8197E-2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2"/>
      <c r="AO153" s="2"/>
      <c r="AP153" s="54">
        <v>0</v>
      </c>
      <c r="AQ153" s="55">
        <v>0</v>
      </c>
      <c r="AR153" s="2"/>
      <c r="AS153" s="2"/>
      <c r="AT153" s="55">
        <v>0</v>
      </c>
      <c r="AU153" s="55">
        <v>0</v>
      </c>
      <c r="AV153" s="55">
        <v>0</v>
      </c>
      <c r="AW153" s="2"/>
      <c r="AX153" s="2"/>
      <c r="AY153" s="56">
        <v>0</v>
      </c>
      <c r="AZ153" s="57">
        <v>0</v>
      </c>
      <c r="BA153" s="2"/>
      <c r="BB153" s="2"/>
      <c r="BC153" s="27">
        <v>0</v>
      </c>
      <c r="BD153" s="27">
        <v>0</v>
      </c>
      <c r="BE153" s="27">
        <v>0</v>
      </c>
      <c r="BF153" s="2"/>
      <c r="BG153" s="2"/>
      <c r="BH153" s="58">
        <v>0</v>
      </c>
      <c r="BI153" s="59">
        <v>0</v>
      </c>
      <c r="BJ153" s="2"/>
      <c r="BK153" s="2"/>
    </row>
    <row r="154" spans="1:64" x14ac:dyDescent="0.3">
      <c r="A154" s="1"/>
      <c r="B154" s="2"/>
      <c r="C154" s="2"/>
      <c r="D154" s="2"/>
      <c r="E154" s="173" t="s">
        <v>58</v>
      </c>
      <c r="F154" s="2"/>
      <c r="G154" s="2"/>
      <c r="H154" s="2"/>
      <c r="I154" s="2"/>
      <c r="J154" s="10">
        <v>-2.1075E-2</v>
      </c>
      <c r="K154" s="10">
        <v>2.5842E-2</v>
      </c>
      <c r="L154" s="10">
        <v>4.7014E-2</v>
      </c>
      <c r="M154" s="10">
        <v>3.3464000000000001E-2</v>
      </c>
      <c r="N154" s="10">
        <v>-3.4290000000000001E-2</v>
      </c>
      <c r="O154" s="10">
        <v>-5.0466999999999998E-2</v>
      </c>
      <c r="P154" s="10">
        <v>7.8700000000000003E-3</v>
      </c>
      <c r="Q154" s="10">
        <v>2.862E-2</v>
      </c>
      <c r="R154" s="10">
        <v>6.3411999999999996E-2</v>
      </c>
      <c r="S154" s="10">
        <v>1.4328E-2</v>
      </c>
      <c r="T154" s="10">
        <v>-0.13638800000000001</v>
      </c>
      <c r="U154" s="10">
        <v>-4.0743988373970613E-2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2"/>
      <c r="AO154" s="2"/>
      <c r="AP154" s="54">
        <v>0</v>
      </c>
      <c r="AQ154" s="55">
        <v>0</v>
      </c>
      <c r="AR154" s="2"/>
      <c r="AS154" s="2"/>
      <c r="AT154" s="55">
        <v>0</v>
      </c>
      <c r="AU154" s="55">
        <v>0</v>
      </c>
      <c r="AV154" s="55">
        <v>0</v>
      </c>
      <c r="AW154" s="2"/>
      <c r="AX154" s="2"/>
      <c r="AY154" s="56">
        <v>0</v>
      </c>
      <c r="AZ154" s="57">
        <v>0</v>
      </c>
      <c r="BA154" s="2"/>
      <c r="BB154" s="2"/>
      <c r="BC154" s="27">
        <v>0</v>
      </c>
      <c r="BD154" s="27">
        <v>0</v>
      </c>
      <c r="BE154" s="27">
        <v>0</v>
      </c>
      <c r="BF154" s="2"/>
      <c r="BG154" s="2"/>
      <c r="BH154" s="58">
        <v>0</v>
      </c>
      <c r="BI154" s="59">
        <v>0</v>
      </c>
      <c r="BJ154" s="2"/>
      <c r="BK154" s="2"/>
    </row>
    <row r="155" spans="1:64" x14ac:dyDescent="0.3">
      <c r="A155" s="1"/>
      <c r="B155" s="2"/>
      <c r="C155" s="2"/>
      <c r="D155" s="2"/>
      <c r="E155" s="173" t="s">
        <v>118</v>
      </c>
      <c r="F155" s="2"/>
      <c r="G155" s="2"/>
      <c r="H155" s="2"/>
      <c r="I155" s="2"/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2"/>
      <c r="AO155" s="2"/>
      <c r="AP155" s="54">
        <v>0</v>
      </c>
      <c r="AQ155" s="55">
        <v>0</v>
      </c>
      <c r="AR155" s="2"/>
      <c r="AS155" s="2"/>
      <c r="AT155" s="55">
        <v>0</v>
      </c>
      <c r="AU155" s="55">
        <v>0</v>
      </c>
      <c r="AV155" s="55">
        <v>0</v>
      </c>
      <c r="AW155" s="2"/>
      <c r="AX155" s="2"/>
      <c r="AY155" s="56">
        <v>0</v>
      </c>
      <c r="AZ155" s="57">
        <v>0</v>
      </c>
      <c r="BA155" s="2"/>
      <c r="BB155" s="2"/>
      <c r="BC155" s="27">
        <v>0</v>
      </c>
      <c r="BD155" s="27">
        <v>0</v>
      </c>
      <c r="BE155" s="27">
        <v>0</v>
      </c>
      <c r="BF155" s="2"/>
      <c r="BG155" s="2"/>
      <c r="BH155" s="58">
        <v>0</v>
      </c>
      <c r="BI155" s="59">
        <v>0</v>
      </c>
      <c r="BJ155" s="2"/>
      <c r="BK155" s="2"/>
    </row>
    <row r="156" spans="1:64" x14ac:dyDescent="0.3">
      <c r="A156" s="1"/>
      <c r="B156" s="2"/>
      <c r="C156" s="2"/>
      <c r="D156" s="2"/>
      <c r="E156" s="173" t="s">
        <v>119</v>
      </c>
      <c r="F156" s="2"/>
      <c r="G156" s="2"/>
      <c r="H156" s="2"/>
      <c r="I156" s="2"/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2"/>
      <c r="AO156" s="2"/>
      <c r="AP156" s="54">
        <v>0</v>
      </c>
      <c r="AQ156" s="55">
        <v>0</v>
      </c>
      <c r="AR156" s="2"/>
      <c r="AS156" s="2"/>
      <c r="AT156" s="55">
        <v>0</v>
      </c>
      <c r="AU156" s="55">
        <v>0</v>
      </c>
      <c r="AV156" s="55">
        <v>0</v>
      </c>
      <c r="AW156" s="2"/>
      <c r="AX156" s="2"/>
      <c r="AY156" s="56">
        <v>0</v>
      </c>
      <c r="AZ156" s="57">
        <v>0</v>
      </c>
      <c r="BA156" s="2"/>
      <c r="BB156" s="2"/>
      <c r="BC156" s="27">
        <v>0</v>
      </c>
      <c r="BD156" s="27">
        <v>0</v>
      </c>
      <c r="BE156" s="27">
        <v>0</v>
      </c>
      <c r="BF156" s="2"/>
      <c r="BG156" s="2"/>
      <c r="BH156" s="58">
        <v>0</v>
      </c>
      <c r="BI156" s="59">
        <v>0</v>
      </c>
      <c r="BJ156" s="2"/>
      <c r="BK156" s="2"/>
    </row>
    <row r="157" spans="1:64" x14ac:dyDescent="0.3">
      <c r="A157" s="1"/>
      <c r="B157" s="2"/>
      <c r="C157" s="2"/>
      <c r="D157" s="2"/>
      <c r="E157" s="173" t="s">
        <v>120</v>
      </c>
      <c r="F157" s="2"/>
      <c r="G157" s="2"/>
      <c r="H157" s="2"/>
      <c r="I157" s="2"/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2"/>
      <c r="AO157" s="2"/>
      <c r="AP157" s="54">
        <v>0</v>
      </c>
      <c r="AQ157" s="55">
        <v>0</v>
      </c>
      <c r="AR157" s="2"/>
      <c r="AS157" s="2"/>
      <c r="AT157" s="55">
        <v>0</v>
      </c>
      <c r="AU157" s="55">
        <v>0</v>
      </c>
      <c r="AV157" s="55">
        <v>0</v>
      </c>
      <c r="AW157" s="2"/>
      <c r="AX157" s="2"/>
      <c r="AY157" s="56">
        <v>0</v>
      </c>
      <c r="AZ157" s="57">
        <v>0</v>
      </c>
      <c r="BA157" s="2"/>
      <c r="BB157" s="2"/>
      <c r="BC157" s="27">
        <v>0</v>
      </c>
      <c r="BD157" s="27">
        <v>0</v>
      </c>
      <c r="BE157" s="27">
        <v>0</v>
      </c>
      <c r="BF157" s="2"/>
      <c r="BG157" s="2"/>
      <c r="BH157" s="58">
        <v>0</v>
      </c>
      <c r="BI157" s="59">
        <v>0</v>
      </c>
      <c r="BJ157" s="2"/>
      <c r="BK157" s="2"/>
    </row>
    <row r="158" spans="1:64" x14ac:dyDescent="0.3">
      <c r="A158" s="1"/>
      <c r="B158" s="2"/>
      <c r="C158" s="2"/>
      <c r="D158" s="2"/>
      <c r="E158" s="173" t="s">
        <v>121</v>
      </c>
      <c r="F158" s="2"/>
      <c r="G158" s="2"/>
      <c r="H158" s="2"/>
      <c r="I158" s="2"/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2"/>
      <c r="AO158" s="2"/>
      <c r="AP158" s="54">
        <v>0</v>
      </c>
      <c r="AQ158" s="55">
        <v>0</v>
      </c>
      <c r="AR158" s="2"/>
      <c r="AS158" s="2"/>
      <c r="AT158" s="55">
        <v>0</v>
      </c>
      <c r="AU158" s="55">
        <v>0</v>
      </c>
      <c r="AV158" s="55">
        <v>0</v>
      </c>
      <c r="AW158" s="2"/>
      <c r="AX158" s="2"/>
      <c r="AY158" s="56">
        <v>0</v>
      </c>
      <c r="AZ158" s="57">
        <v>0</v>
      </c>
      <c r="BA158" s="2"/>
      <c r="BB158" s="2"/>
      <c r="BC158" s="27">
        <v>0</v>
      </c>
      <c r="BD158" s="27">
        <v>0</v>
      </c>
      <c r="BE158" s="27">
        <v>0</v>
      </c>
      <c r="BF158" s="2"/>
      <c r="BG158" s="2"/>
      <c r="BH158" s="58">
        <v>0</v>
      </c>
      <c r="BI158" s="59">
        <v>0</v>
      </c>
      <c r="BJ158" s="2"/>
      <c r="BK158" s="2"/>
    </row>
    <row r="159" spans="1:64" x14ac:dyDescent="0.3">
      <c r="A159" s="1"/>
      <c r="B159" s="2"/>
      <c r="C159" s="2"/>
      <c r="D159" s="2"/>
      <c r="E159" s="173" t="s">
        <v>122</v>
      </c>
      <c r="F159" s="2"/>
      <c r="G159" s="2"/>
      <c r="H159" s="2"/>
      <c r="I159" s="2"/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2"/>
      <c r="AO159" s="2"/>
      <c r="AP159" s="54">
        <v>0</v>
      </c>
      <c r="AQ159" s="55">
        <v>0</v>
      </c>
      <c r="AR159" s="2"/>
      <c r="AS159" s="2"/>
      <c r="AT159" s="55">
        <v>0</v>
      </c>
      <c r="AU159" s="55">
        <v>0</v>
      </c>
      <c r="AV159" s="55">
        <v>0</v>
      </c>
      <c r="AW159" s="2"/>
      <c r="AX159" s="2"/>
      <c r="AY159" s="56">
        <v>0</v>
      </c>
      <c r="AZ159" s="57">
        <v>0</v>
      </c>
      <c r="BA159" s="2"/>
      <c r="BB159" s="2"/>
      <c r="BC159" s="27">
        <v>0</v>
      </c>
      <c r="BD159" s="27">
        <v>0</v>
      </c>
      <c r="BE159" s="27">
        <v>0</v>
      </c>
      <c r="BF159" s="2"/>
      <c r="BG159" s="2"/>
      <c r="BH159" s="58">
        <v>0</v>
      </c>
      <c r="BI159" s="59">
        <v>0</v>
      </c>
      <c r="BJ159" s="2"/>
      <c r="BK159" s="2"/>
    </row>
    <row r="160" spans="1:64" x14ac:dyDescent="0.3">
      <c r="A160" s="1"/>
      <c r="B160" s="2"/>
      <c r="C160" s="2"/>
      <c r="D160" s="2"/>
      <c r="E160" s="2" t="s">
        <v>146</v>
      </c>
      <c r="F160" s="2"/>
      <c r="G160" s="2"/>
      <c r="H160" s="2"/>
      <c r="I160" s="2"/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2"/>
      <c r="AP160" s="2"/>
      <c r="AQ160" s="54"/>
      <c r="AR160" s="55"/>
      <c r="AS160" s="2"/>
      <c r="AT160" s="2"/>
      <c r="AU160" s="55"/>
      <c r="AV160" s="55"/>
      <c r="AW160" s="55"/>
      <c r="AX160" s="2"/>
      <c r="AY160" s="2"/>
      <c r="AZ160" s="56"/>
      <c r="BA160" s="57"/>
      <c r="BB160" s="2"/>
      <c r="BC160" s="2"/>
      <c r="BD160" s="27"/>
      <c r="BE160" s="27"/>
      <c r="BF160" s="27"/>
      <c r="BG160" s="2"/>
      <c r="BH160" s="2"/>
      <c r="BI160" s="58"/>
      <c r="BJ160" s="59"/>
      <c r="BK160" s="2"/>
      <c r="BL160" s="2"/>
    </row>
    <row r="161" spans="1:63" x14ac:dyDescent="0.3">
      <c r="A161" s="1"/>
      <c r="B161" s="2"/>
      <c r="C161" s="2"/>
      <c r="D161" s="173"/>
      <c r="E161" s="2" t="s">
        <v>123</v>
      </c>
      <c r="F161" s="2"/>
      <c r="G161" s="2"/>
      <c r="H161" s="60"/>
      <c r="I161" s="60"/>
      <c r="J161" s="10">
        <v>0</v>
      </c>
      <c r="K161" s="10">
        <v>-1.2689000000000001E-2</v>
      </c>
      <c r="L161" s="10">
        <v>-1.8828000000000001E-2</v>
      </c>
      <c r="M161" s="10">
        <v>-1.7382000000000002E-2</v>
      </c>
      <c r="N161" s="10">
        <v>-3.9899999999999996E-3</v>
      </c>
      <c r="O161" s="10">
        <v>0.14432400000000001</v>
      </c>
      <c r="P161" s="10">
        <v>3.7416999999999999E-2</v>
      </c>
      <c r="Q161" s="10">
        <v>2.5544000000000001E-2</v>
      </c>
      <c r="R161" s="10">
        <v>4.7081999999999999E-2</v>
      </c>
      <c r="S161" s="10">
        <v>4.7569E-2</v>
      </c>
      <c r="T161" s="10">
        <v>-2.1822000000000001E-2</v>
      </c>
      <c r="U161" s="10">
        <v>4.2186339415469093E-2</v>
      </c>
      <c r="V161" s="10">
        <v>-1.2566000000000001E-2</v>
      </c>
      <c r="W161" s="10">
        <v>1.3978784620226604E-2</v>
      </c>
      <c r="X161" s="10">
        <v>1.2416078908255641E-2</v>
      </c>
      <c r="Y161" s="10">
        <v>1.2416078908255641E-2</v>
      </c>
      <c r="Z161" s="10">
        <v>-3.4632607526881715E-3</v>
      </c>
      <c r="AA161" s="10">
        <v>4.7414944145195946E-3</v>
      </c>
      <c r="AB161" s="10">
        <v>5.1520000000000003E-3</v>
      </c>
      <c r="AC161" s="10">
        <v>-1.74E-3</v>
      </c>
      <c r="AD161" s="10">
        <v>2.2850000000000001E-3</v>
      </c>
      <c r="AE161" s="10">
        <v>-9.162E-3</v>
      </c>
      <c r="AF161" s="10">
        <v>-1.8000000000000001E-4</v>
      </c>
      <c r="AG161" s="10">
        <v>-8.9899999999999995E-4</v>
      </c>
      <c r="AH161" s="10">
        <v>1.3671000000000001E-2</v>
      </c>
      <c r="AI161" s="10">
        <v>-9.300000000000001E-7</v>
      </c>
      <c r="AJ161" s="10">
        <v>1.864E-2</v>
      </c>
      <c r="AK161" s="10">
        <v>0</v>
      </c>
      <c r="AL161" s="10">
        <v>0</v>
      </c>
      <c r="AM161" s="10">
        <v>0</v>
      </c>
      <c r="AN161" s="2"/>
      <c r="AO161" s="2"/>
      <c r="AP161" s="54">
        <v>0</v>
      </c>
      <c r="AQ161" s="55">
        <v>0</v>
      </c>
      <c r="AR161" s="2"/>
      <c r="AS161" s="2"/>
      <c r="AT161" s="55">
        <v>0</v>
      </c>
      <c r="AU161" s="55">
        <v>0</v>
      </c>
      <c r="AV161" s="55">
        <v>0</v>
      </c>
      <c r="AW161" s="2"/>
      <c r="AX161" s="2"/>
      <c r="AY161" s="56">
        <v>0</v>
      </c>
      <c r="AZ161" s="57">
        <v>0</v>
      </c>
      <c r="BA161" s="2"/>
      <c r="BB161" s="2"/>
      <c r="BC161" s="27">
        <v>0</v>
      </c>
      <c r="BD161" s="27">
        <v>0</v>
      </c>
      <c r="BE161" s="27">
        <v>0</v>
      </c>
      <c r="BF161" s="2"/>
      <c r="BG161" s="2"/>
      <c r="BH161" s="58">
        <v>0</v>
      </c>
      <c r="BI161" s="59">
        <v>0</v>
      </c>
      <c r="BJ161" s="2"/>
      <c r="BK161" s="2"/>
    </row>
    <row r="162" spans="1:63" x14ac:dyDescent="0.3">
      <c r="A162" s="1"/>
      <c r="B162" s="2"/>
      <c r="C162" s="2"/>
      <c r="D162" s="2"/>
      <c r="E162" s="173" t="s">
        <v>124</v>
      </c>
      <c r="F162" s="2"/>
      <c r="G162" s="2"/>
      <c r="H162" s="2"/>
      <c r="I162" s="2"/>
      <c r="J162" s="10">
        <v>0</v>
      </c>
      <c r="K162" s="10">
        <v>0</v>
      </c>
      <c r="L162" s="10">
        <v>0</v>
      </c>
      <c r="M162" s="10">
        <v>0</v>
      </c>
      <c r="N162" s="10">
        <v>3.7706000000000003E-2</v>
      </c>
      <c r="O162" s="10">
        <v>2.0456999999999999E-2</v>
      </c>
      <c r="P162" s="10">
        <v>0</v>
      </c>
      <c r="Q162" s="10">
        <v>0</v>
      </c>
      <c r="R162" s="10">
        <v>0</v>
      </c>
      <c r="S162" s="10">
        <v>3.3807999999999998E-2</v>
      </c>
      <c r="T162" s="10">
        <v>3.6350000000000002E-3</v>
      </c>
      <c r="U162" s="10">
        <v>2.934E-3</v>
      </c>
      <c r="V162" s="10">
        <v>1.786E-3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2"/>
      <c r="AO162" s="2"/>
      <c r="AP162" s="54">
        <v>0</v>
      </c>
      <c r="AQ162" s="55">
        <v>0</v>
      </c>
      <c r="AR162" s="2"/>
      <c r="AS162" s="2"/>
      <c r="AT162" s="55">
        <v>0</v>
      </c>
      <c r="AU162" s="55">
        <v>0</v>
      </c>
      <c r="AV162" s="55">
        <v>0</v>
      </c>
      <c r="AW162" s="2"/>
      <c r="AX162" s="2"/>
      <c r="AY162" s="56">
        <v>0</v>
      </c>
      <c r="AZ162" s="57">
        <v>0</v>
      </c>
      <c r="BA162" s="2"/>
      <c r="BB162" s="2"/>
      <c r="BC162" s="27">
        <v>0</v>
      </c>
      <c r="BD162" s="27">
        <v>0</v>
      </c>
      <c r="BE162" s="27">
        <v>0</v>
      </c>
      <c r="BF162" s="2"/>
      <c r="BG162" s="2"/>
      <c r="BH162" s="58">
        <v>0</v>
      </c>
      <c r="BI162" s="59">
        <v>0</v>
      </c>
      <c r="BJ162" s="2"/>
      <c r="BK162" s="2"/>
    </row>
    <row r="163" spans="1:63" ht="4.05" customHeight="1" x14ac:dyDescent="0.3">
      <c r="A163" s="1"/>
      <c r="B163" s="2"/>
      <c r="C163" s="2"/>
      <c r="D163" s="2"/>
      <c r="E163" s="60"/>
      <c r="F163" s="2"/>
      <c r="G163" s="2"/>
      <c r="H163" s="2"/>
      <c r="I163" s="2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2"/>
      <c r="AO163" s="2"/>
      <c r="AP163" s="54"/>
      <c r="AQ163" s="55"/>
      <c r="AR163" s="2"/>
      <c r="AS163" s="2"/>
      <c r="AT163" s="55"/>
      <c r="AU163" s="55"/>
      <c r="AV163" s="55"/>
      <c r="AW163" s="2"/>
      <c r="AX163" s="2"/>
      <c r="AY163" s="56"/>
      <c r="AZ163" s="57"/>
      <c r="BA163" s="2"/>
      <c r="BB163" s="2"/>
      <c r="BC163" s="27"/>
      <c r="BD163" s="27"/>
      <c r="BE163" s="27"/>
      <c r="BF163" s="2"/>
      <c r="BG163" s="2"/>
      <c r="BH163" s="58"/>
      <c r="BI163" s="59"/>
      <c r="BJ163" s="2"/>
      <c r="BK163" s="2"/>
    </row>
    <row r="164" spans="1:63" x14ac:dyDescent="0.3">
      <c r="A164" s="1"/>
      <c r="B164" s="2"/>
      <c r="C164" s="201" t="s">
        <v>22</v>
      </c>
      <c r="D164" s="202" t="s">
        <v>125</v>
      </c>
      <c r="E164" s="202"/>
      <c r="F164" s="202"/>
      <c r="G164" s="202"/>
      <c r="H164" s="202"/>
      <c r="I164" s="202"/>
      <c r="J164" s="203">
        <v>-0.47994700000000012</v>
      </c>
      <c r="K164" s="203">
        <v>-0.42831399999999992</v>
      </c>
      <c r="L164" s="203">
        <v>-0.46290699999999996</v>
      </c>
      <c r="M164" s="203">
        <v>-0.50899599999999967</v>
      </c>
      <c r="N164" s="203">
        <v>-0.532748</v>
      </c>
      <c r="O164" s="203">
        <v>-0.31279799999999996</v>
      </c>
      <c r="P164" s="203">
        <v>-0.48097500000000026</v>
      </c>
      <c r="Q164" s="203">
        <v>-0.42780899999999999</v>
      </c>
      <c r="R164" s="203">
        <v>-0.42319600000000013</v>
      </c>
      <c r="S164" s="203">
        <v>-0.79609500000000022</v>
      </c>
      <c r="T164" s="203">
        <v>-1.3835290000000005</v>
      </c>
      <c r="U164" s="203">
        <v>-0.50134923311265411</v>
      </c>
      <c r="V164" s="203">
        <v>-0.16555500000000001</v>
      </c>
      <c r="W164" s="203">
        <v>-0.2617116501468737</v>
      </c>
      <c r="X164" s="203">
        <v>-3.4907939894608837E-2</v>
      </c>
      <c r="Y164" s="203">
        <v>-5.2128660727370074E-3</v>
      </c>
      <c r="Z164" s="203">
        <v>-1.719746064516129E-2</v>
      </c>
      <c r="AA164" s="203">
        <v>-1.1244269755777851E-2</v>
      </c>
      <c r="AB164" s="203">
        <v>-1.0792E-2</v>
      </c>
      <c r="AC164" s="203">
        <v>7.7689999999999964E-3</v>
      </c>
      <c r="AD164" s="203">
        <v>-7.5580000000000005E-3</v>
      </c>
      <c r="AE164" s="203">
        <v>-4.0869999999999995E-3</v>
      </c>
      <c r="AF164" s="203">
        <v>-9.9340000000000001E-3</v>
      </c>
      <c r="AG164" s="203">
        <v>-4.496E-3</v>
      </c>
      <c r="AH164" s="203">
        <v>-5.5125200000000017E-3</v>
      </c>
      <c r="AI164" s="203">
        <v>-4.1512700000000003E-3</v>
      </c>
      <c r="AJ164" s="203">
        <v>-7.9380000000000006E-3</v>
      </c>
      <c r="AK164" s="203">
        <v>-4.568E-3</v>
      </c>
      <c r="AL164" s="203">
        <v>-2.8489999999999991E-3</v>
      </c>
      <c r="AM164" s="203">
        <v>-7.7980000000000002E-3</v>
      </c>
      <c r="AN164" s="2"/>
      <c r="AO164" s="2"/>
      <c r="AP164" s="204">
        <v>-4.9490000000000011E-3</v>
      </c>
      <c r="AQ164" s="205">
        <v>-1.7371007371007381</v>
      </c>
      <c r="AR164" s="2"/>
      <c r="AS164" s="2"/>
      <c r="AT164" s="206">
        <v>0</v>
      </c>
      <c r="AU164" s="207">
        <v>0</v>
      </c>
      <c r="AV164" s="205">
        <v>0</v>
      </c>
      <c r="AW164" s="2"/>
      <c r="AX164" s="2"/>
      <c r="AY164" s="208">
        <v>0</v>
      </c>
      <c r="AZ164" s="209">
        <v>0</v>
      </c>
      <c r="BA164" s="2"/>
      <c r="BB164" s="2"/>
      <c r="BC164" s="210">
        <v>0</v>
      </c>
      <c r="BD164" s="211">
        <v>0</v>
      </c>
      <c r="BE164" s="212">
        <v>0</v>
      </c>
      <c r="BF164" s="2"/>
      <c r="BG164" s="2"/>
      <c r="BH164" s="213">
        <v>0</v>
      </c>
      <c r="BI164" s="214">
        <v>0</v>
      </c>
      <c r="BJ164" s="2"/>
      <c r="BK164" s="2"/>
    </row>
    <row r="165" spans="1:63" ht="4.0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2"/>
      <c r="AO165" s="2"/>
      <c r="AP165" s="54"/>
      <c r="AQ165" s="55"/>
      <c r="AR165" s="2"/>
      <c r="AS165" s="2"/>
      <c r="AT165" s="55"/>
      <c r="AU165" s="55"/>
      <c r="AV165" s="55"/>
      <c r="AW165" s="2"/>
      <c r="AX165" s="2"/>
      <c r="AY165" s="56"/>
      <c r="AZ165" s="57"/>
      <c r="BA165" s="2"/>
      <c r="BB165" s="2"/>
      <c r="BC165" s="27"/>
      <c r="BD165" s="27"/>
      <c r="BE165" s="27"/>
      <c r="BF165" s="2"/>
      <c r="BG165" s="2"/>
      <c r="BH165" s="58"/>
      <c r="BI165" s="59"/>
      <c r="BJ165" s="2"/>
      <c r="BK165" s="2"/>
    </row>
    <row r="166" spans="1:63" x14ac:dyDescent="0.3">
      <c r="A166" s="1"/>
      <c r="B166" s="2"/>
      <c r="C166" s="2" t="s">
        <v>38</v>
      </c>
      <c r="D166" s="2" t="s">
        <v>126</v>
      </c>
      <c r="E166" s="2"/>
      <c r="F166" s="2"/>
      <c r="G166" s="2"/>
      <c r="H166" s="2"/>
      <c r="I166" s="2"/>
      <c r="J166" s="40">
        <v>-6.3660999999999995E-2</v>
      </c>
      <c r="K166" s="40">
        <v>1.299E-2</v>
      </c>
      <c r="L166" s="40">
        <v>-1.6955999999999999E-2</v>
      </c>
      <c r="M166" s="40">
        <v>-6.8800000000000007E-3</v>
      </c>
      <c r="N166" s="40">
        <v>-1.7581000000000003E-2</v>
      </c>
      <c r="O166" s="40">
        <v>-2.542E-3</v>
      </c>
      <c r="P166" s="40">
        <v>-7.8899999999999999E-4</v>
      </c>
      <c r="Q166" s="40">
        <v>-5.4799999999999998E-4</v>
      </c>
      <c r="R166" s="40">
        <v>-2.2829999999999999E-3</v>
      </c>
      <c r="S166" s="40">
        <v>0</v>
      </c>
      <c r="T166" s="40">
        <v>0</v>
      </c>
      <c r="U166" s="40">
        <v>0</v>
      </c>
      <c r="V166" s="40">
        <v>0</v>
      </c>
      <c r="W166" s="40">
        <v>0</v>
      </c>
      <c r="X166" s="40">
        <v>0</v>
      </c>
      <c r="Y166" s="40">
        <v>0</v>
      </c>
      <c r="Z166" s="40">
        <v>0</v>
      </c>
      <c r="AA166" s="40">
        <v>0</v>
      </c>
      <c r="AB166" s="40">
        <v>0</v>
      </c>
      <c r="AC166" s="40">
        <v>0</v>
      </c>
      <c r="AD166" s="40">
        <v>0</v>
      </c>
      <c r="AE166" s="40">
        <v>0</v>
      </c>
      <c r="AF166" s="40">
        <v>0</v>
      </c>
      <c r="AG166" s="40">
        <v>0</v>
      </c>
      <c r="AH166" s="40">
        <v>0</v>
      </c>
      <c r="AI166" s="40">
        <v>0</v>
      </c>
      <c r="AJ166" s="40">
        <v>0</v>
      </c>
      <c r="AK166" s="40">
        <v>0</v>
      </c>
      <c r="AL166" s="40">
        <v>0</v>
      </c>
      <c r="AM166" s="40">
        <v>0</v>
      </c>
      <c r="AN166" s="2"/>
      <c r="AO166" s="2"/>
      <c r="AP166" s="54">
        <v>0</v>
      </c>
      <c r="AQ166" s="55">
        <v>0</v>
      </c>
      <c r="AR166" s="2"/>
      <c r="AS166" s="2"/>
      <c r="AT166" s="55">
        <v>0</v>
      </c>
      <c r="AU166" s="55">
        <v>0</v>
      </c>
      <c r="AV166" s="55">
        <v>0</v>
      </c>
      <c r="AW166" s="2"/>
      <c r="AX166" s="2"/>
      <c r="AY166" s="56">
        <v>0</v>
      </c>
      <c r="AZ166" s="57">
        <v>0</v>
      </c>
      <c r="BA166" s="2"/>
      <c r="BB166" s="2"/>
      <c r="BC166" s="27">
        <v>0</v>
      </c>
      <c r="BD166" s="27">
        <v>0</v>
      </c>
      <c r="BE166" s="27">
        <v>0</v>
      </c>
      <c r="BF166" s="2"/>
      <c r="BG166" s="2"/>
      <c r="BH166" s="58">
        <v>0</v>
      </c>
      <c r="BI166" s="59">
        <v>0</v>
      </c>
      <c r="BJ166" s="2"/>
      <c r="BK166" s="2"/>
    </row>
    <row r="167" spans="1:63" x14ac:dyDescent="0.3">
      <c r="A167" s="1"/>
      <c r="B167" s="2"/>
      <c r="C167" s="2"/>
      <c r="D167" s="2"/>
      <c r="E167" s="173" t="s">
        <v>127</v>
      </c>
      <c r="F167" s="2"/>
      <c r="G167" s="2"/>
      <c r="H167" s="2"/>
      <c r="I167" s="2"/>
      <c r="J167" s="10">
        <v>-1.6570000000000001E-2</v>
      </c>
      <c r="K167" s="10">
        <v>-9.4349999999999989E-3</v>
      </c>
      <c r="L167" s="10">
        <v>-1.2225E-2</v>
      </c>
      <c r="M167" s="10">
        <v>-1.905E-3</v>
      </c>
      <c r="N167" s="10">
        <v>-1.3695000000000001E-2</v>
      </c>
      <c r="O167" s="10">
        <v>-2.9599999999999998E-4</v>
      </c>
      <c r="P167" s="10">
        <v>0</v>
      </c>
      <c r="Q167" s="10">
        <v>0</v>
      </c>
      <c r="R167" s="10">
        <v>-7.6400000000000003E-4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2"/>
      <c r="AO167" s="2"/>
      <c r="AP167" s="54">
        <v>0</v>
      </c>
      <c r="AQ167" s="55">
        <v>0</v>
      </c>
      <c r="AR167" s="2"/>
      <c r="AS167" s="2"/>
      <c r="AT167" s="55">
        <v>0</v>
      </c>
      <c r="AU167" s="55">
        <v>0</v>
      </c>
      <c r="AV167" s="55">
        <v>0</v>
      </c>
      <c r="AW167" s="2"/>
      <c r="AX167" s="2"/>
      <c r="AY167" s="56">
        <v>0</v>
      </c>
      <c r="AZ167" s="57">
        <v>0</v>
      </c>
      <c r="BA167" s="2"/>
      <c r="BB167" s="2"/>
      <c r="BC167" s="27">
        <v>0</v>
      </c>
      <c r="BD167" s="27">
        <v>0</v>
      </c>
      <c r="BE167" s="27">
        <v>0</v>
      </c>
      <c r="BF167" s="2"/>
      <c r="BG167" s="2"/>
      <c r="BH167" s="58">
        <v>0</v>
      </c>
      <c r="BI167" s="59">
        <v>0</v>
      </c>
      <c r="BJ167" s="2"/>
      <c r="BK167" s="2"/>
    </row>
    <row r="168" spans="1:63" x14ac:dyDescent="0.3">
      <c r="A168" s="1"/>
      <c r="B168" s="2"/>
      <c r="C168" s="2"/>
      <c r="D168" s="2"/>
      <c r="E168" s="173" t="s">
        <v>128</v>
      </c>
      <c r="F168" s="2"/>
      <c r="G168" s="2"/>
      <c r="H168" s="2"/>
      <c r="I168" s="2"/>
      <c r="J168" s="10">
        <v>-1.075E-3</v>
      </c>
      <c r="K168" s="10">
        <v>-8.4500000000000005E-4</v>
      </c>
      <c r="L168" s="10">
        <v>-1.8599999999999999E-4</v>
      </c>
      <c r="M168" s="10">
        <v>-3.7169999999999998E-3</v>
      </c>
      <c r="N168" s="10">
        <v>-2.7190000000000001E-3</v>
      </c>
      <c r="O168" s="10">
        <v>0</v>
      </c>
      <c r="P168" s="10">
        <v>-4.17E-4</v>
      </c>
      <c r="Q168" s="10">
        <v>0</v>
      </c>
      <c r="R168" s="10">
        <v>-1.519E-3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0</v>
      </c>
      <c r="AN168" s="2"/>
      <c r="AO168" s="2"/>
      <c r="AP168" s="54">
        <v>0</v>
      </c>
      <c r="AQ168" s="55">
        <v>0</v>
      </c>
      <c r="AR168" s="2"/>
      <c r="AS168" s="2"/>
      <c r="AT168" s="55">
        <v>0</v>
      </c>
      <c r="AU168" s="55">
        <v>0</v>
      </c>
      <c r="AV168" s="55">
        <v>0</v>
      </c>
      <c r="AW168" s="2"/>
      <c r="AX168" s="2"/>
      <c r="AY168" s="56">
        <v>0</v>
      </c>
      <c r="AZ168" s="57">
        <v>0</v>
      </c>
      <c r="BA168" s="2"/>
      <c r="BB168" s="2"/>
      <c r="BC168" s="27">
        <v>0</v>
      </c>
      <c r="BD168" s="27">
        <v>0</v>
      </c>
      <c r="BE168" s="27">
        <v>0</v>
      </c>
      <c r="BF168" s="2"/>
      <c r="BG168" s="2"/>
      <c r="BH168" s="58">
        <v>0</v>
      </c>
      <c r="BI168" s="59">
        <v>0</v>
      </c>
      <c r="BJ168" s="2"/>
      <c r="BK168" s="2"/>
    </row>
    <row r="169" spans="1:63" x14ac:dyDescent="0.3">
      <c r="A169" s="1"/>
      <c r="B169" s="2"/>
      <c r="C169" s="2"/>
      <c r="D169" s="2"/>
      <c r="E169" s="173" t="s">
        <v>129</v>
      </c>
      <c r="F169" s="2"/>
      <c r="G169" s="2"/>
      <c r="H169" s="2"/>
      <c r="I169" s="2"/>
      <c r="J169" s="10">
        <v>-4.6016000000000001E-2</v>
      </c>
      <c r="K169" s="10">
        <v>2.3269999999999999E-2</v>
      </c>
      <c r="L169" s="10">
        <v>-4.5450000000000004E-3</v>
      </c>
      <c r="M169" s="10">
        <v>-1.258E-3</v>
      </c>
      <c r="N169" s="10">
        <v>-1.1670000000000001E-3</v>
      </c>
      <c r="O169" s="10">
        <v>-2.2460000000000002E-3</v>
      </c>
      <c r="P169" s="10">
        <v>-3.7199999999999999E-4</v>
      </c>
      <c r="Q169" s="10">
        <v>-5.4799999999999998E-4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2"/>
      <c r="AO169" s="2"/>
      <c r="AP169" s="54">
        <v>0</v>
      </c>
      <c r="AQ169" s="55">
        <v>0</v>
      </c>
      <c r="AR169" s="2"/>
      <c r="AS169" s="2"/>
      <c r="AT169" s="55">
        <v>0</v>
      </c>
      <c r="AU169" s="55">
        <v>0</v>
      </c>
      <c r="AV169" s="55">
        <v>0</v>
      </c>
      <c r="AW169" s="2"/>
      <c r="AX169" s="2"/>
      <c r="AY169" s="56">
        <v>0</v>
      </c>
      <c r="AZ169" s="57">
        <v>0</v>
      </c>
      <c r="BA169" s="2"/>
      <c r="BB169" s="2"/>
      <c r="BC169" s="27">
        <v>0</v>
      </c>
      <c r="BD169" s="27">
        <v>0</v>
      </c>
      <c r="BE169" s="27">
        <v>0</v>
      </c>
      <c r="BF169" s="2"/>
      <c r="BG169" s="2"/>
      <c r="BH169" s="58">
        <v>0</v>
      </c>
      <c r="BI169" s="59">
        <v>0</v>
      </c>
      <c r="BJ169" s="2"/>
      <c r="BK169" s="2"/>
    </row>
    <row r="170" spans="1:63" x14ac:dyDescent="0.3">
      <c r="A170" s="1"/>
      <c r="B170" s="2"/>
      <c r="C170" s="2"/>
      <c r="D170" s="2"/>
      <c r="E170" s="173" t="s">
        <v>130</v>
      </c>
      <c r="F170" s="2"/>
      <c r="G170" s="2"/>
      <c r="H170" s="2"/>
      <c r="I170" s="2"/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2"/>
      <c r="AO170" s="2"/>
      <c r="AP170" s="54">
        <v>0</v>
      </c>
      <c r="AQ170" s="55">
        <v>0</v>
      </c>
      <c r="AR170" s="2"/>
      <c r="AS170" s="2"/>
      <c r="AT170" s="55">
        <v>0</v>
      </c>
      <c r="AU170" s="55">
        <v>0</v>
      </c>
      <c r="AV170" s="55">
        <v>0</v>
      </c>
      <c r="AW170" s="2"/>
      <c r="AX170" s="2"/>
      <c r="AY170" s="56">
        <v>0</v>
      </c>
      <c r="AZ170" s="57">
        <v>0</v>
      </c>
      <c r="BA170" s="2"/>
      <c r="BB170" s="2"/>
      <c r="BC170" s="27">
        <v>0</v>
      </c>
      <c r="BD170" s="27">
        <v>0</v>
      </c>
      <c r="BE170" s="27">
        <v>0</v>
      </c>
      <c r="BF170" s="2"/>
      <c r="BG170" s="2"/>
      <c r="BH170" s="58">
        <v>0</v>
      </c>
      <c r="BI170" s="59">
        <v>0</v>
      </c>
      <c r="BJ170" s="2"/>
      <c r="BK170" s="2"/>
    </row>
    <row r="171" spans="1:63" x14ac:dyDescent="0.3">
      <c r="A171" s="1"/>
      <c r="B171" s="2"/>
      <c r="C171" s="2"/>
      <c r="D171" s="2"/>
      <c r="E171" s="173" t="s">
        <v>131</v>
      </c>
      <c r="F171" s="2"/>
      <c r="G171" s="2"/>
      <c r="H171" s="2"/>
      <c r="I171" s="2"/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2"/>
      <c r="AO171" s="2"/>
      <c r="AP171" s="54">
        <v>0</v>
      </c>
      <c r="AQ171" s="55">
        <v>0</v>
      </c>
      <c r="AR171" s="2"/>
      <c r="AS171" s="2"/>
      <c r="AT171" s="55">
        <v>0</v>
      </c>
      <c r="AU171" s="55">
        <v>0</v>
      </c>
      <c r="AV171" s="55">
        <v>0</v>
      </c>
      <c r="AW171" s="2"/>
      <c r="AX171" s="2"/>
      <c r="AY171" s="56">
        <v>0</v>
      </c>
      <c r="AZ171" s="57">
        <v>0</v>
      </c>
      <c r="BA171" s="2"/>
      <c r="BB171" s="2"/>
      <c r="BC171" s="27">
        <v>0</v>
      </c>
      <c r="BD171" s="27">
        <v>0</v>
      </c>
      <c r="BE171" s="27">
        <v>0</v>
      </c>
      <c r="BF171" s="2"/>
      <c r="BG171" s="2"/>
      <c r="BH171" s="58">
        <v>0</v>
      </c>
      <c r="BI171" s="59">
        <v>0</v>
      </c>
      <c r="BJ171" s="2"/>
      <c r="BK171" s="2"/>
    </row>
    <row r="172" spans="1:63" x14ac:dyDescent="0.3">
      <c r="A172" s="1"/>
      <c r="B172" s="2"/>
      <c r="C172" s="2"/>
      <c r="D172" s="2"/>
      <c r="E172" s="173" t="s">
        <v>132</v>
      </c>
      <c r="F172" s="2"/>
      <c r="G172" s="2"/>
      <c r="H172" s="2"/>
      <c r="I172" s="2"/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2"/>
      <c r="AO172" s="2"/>
      <c r="AP172" s="54">
        <v>0</v>
      </c>
      <c r="AQ172" s="55">
        <v>0</v>
      </c>
      <c r="AR172" s="2"/>
      <c r="AS172" s="2"/>
      <c r="AT172" s="55">
        <v>0</v>
      </c>
      <c r="AU172" s="55">
        <v>0</v>
      </c>
      <c r="AV172" s="55">
        <v>0</v>
      </c>
      <c r="AW172" s="2"/>
      <c r="AX172" s="2"/>
      <c r="AY172" s="56">
        <v>0</v>
      </c>
      <c r="AZ172" s="57">
        <v>0</v>
      </c>
      <c r="BA172" s="2"/>
      <c r="BB172" s="2"/>
      <c r="BC172" s="27">
        <v>0</v>
      </c>
      <c r="BD172" s="27">
        <v>0</v>
      </c>
      <c r="BE172" s="27">
        <v>0</v>
      </c>
      <c r="BF172" s="2"/>
      <c r="BG172" s="2"/>
      <c r="BH172" s="58">
        <v>0</v>
      </c>
      <c r="BI172" s="59">
        <v>0</v>
      </c>
      <c r="BJ172" s="2"/>
      <c r="BK172" s="2"/>
    </row>
    <row r="173" spans="1:63" x14ac:dyDescent="0.3">
      <c r="A173" s="1"/>
      <c r="B173" s="2"/>
      <c r="C173" s="2"/>
      <c r="D173" s="2"/>
      <c r="E173" s="173" t="s">
        <v>133</v>
      </c>
      <c r="F173" s="2"/>
      <c r="G173" s="2"/>
      <c r="H173" s="2"/>
      <c r="I173" s="2"/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2"/>
      <c r="AO173" s="2"/>
      <c r="AP173" s="54">
        <v>0</v>
      </c>
      <c r="AQ173" s="55">
        <v>0</v>
      </c>
      <c r="AR173" s="2"/>
      <c r="AS173" s="2"/>
      <c r="AT173" s="55">
        <v>0</v>
      </c>
      <c r="AU173" s="55">
        <v>0</v>
      </c>
      <c r="AV173" s="55">
        <v>0</v>
      </c>
      <c r="AW173" s="2"/>
      <c r="AX173" s="2"/>
      <c r="AY173" s="56">
        <v>0</v>
      </c>
      <c r="AZ173" s="57">
        <v>0</v>
      </c>
      <c r="BA173" s="2"/>
      <c r="BB173" s="2"/>
      <c r="BC173" s="27">
        <v>0</v>
      </c>
      <c r="BD173" s="27">
        <v>0</v>
      </c>
      <c r="BE173" s="27">
        <v>0</v>
      </c>
      <c r="BF173" s="2"/>
      <c r="BG173" s="2"/>
      <c r="BH173" s="58">
        <v>0</v>
      </c>
      <c r="BI173" s="59">
        <v>0</v>
      </c>
      <c r="BJ173" s="2"/>
      <c r="BK173" s="2"/>
    </row>
    <row r="174" spans="1:63" ht="10.25" customHeight="1" x14ac:dyDescent="0.3">
      <c r="A174" s="1"/>
      <c r="B174" s="2"/>
      <c r="C174" s="201" t="s">
        <v>22</v>
      </c>
      <c r="D174" s="215" t="s">
        <v>134</v>
      </c>
      <c r="E174" s="215"/>
      <c r="F174" s="215"/>
      <c r="G174" s="215"/>
      <c r="H174" s="215"/>
      <c r="I174" s="215"/>
      <c r="J174" s="216">
        <v>-0.54360800000000009</v>
      </c>
      <c r="K174" s="216">
        <v>-0.41532399999999992</v>
      </c>
      <c r="L174" s="216">
        <v>-0.47986299999999993</v>
      </c>
      <c r="M174" s="216">
        <v>-0.51587599999999967</v>
      </c>
      <c r="N174" s="216">
        <v>-0.55032899999999996</v>
      </c>
      <c r="O174" s="216">
        <v>-0.31533999999999995</v>
      </c>
      <c r="P174" s="216">
        <v>-0.48176400000000025</v>
      </c>
      <c r="Q174" s="216">
        <v>-0.42835699999999999</v>
      </c>
      <c r="R174" s="216">
        <v>-0.42547900000000011</v>
      </c>
      <c r="S174" s="216">
        <v>-0.79609500000000022</v>
      </c>
      <c r="T174" s="216">
        <v>-1.3835290000000005</v>
      </c>
      <c r="U174" s="216">
        <v>-0.50134923311265411</v>
      </c>
      <c r="V174" s="216">
        <v>-0.16555500000000001</v>
      </c>
      <c r="W174" s="216">
        <v>-0.2617116501468737</v>
      </c>
      <c r="X174" s="216">
        <v>-3.4907939894608837E-2</v>
      </c>
      <c r="Y174" s="216">
        <v>-5.2128660727370074E-3</v>
      </c>
      <c r="Z174" s="216">
        <v>-1.719746064516129E-2</v>
      </c>
      <c r="AA174" s="216">
        <v>-1.1244269755777851E-2</v>
      </c>
      <c r="AB174" s="216">
        <v>-1.0792E-2</v>
      </c>
      <c r="AC174" s="216">
        <v>7.7689999999999964E-3</v>
      </c>
      <c r="AD174" s="216">
        <v>-7.5580000000000005E-3</v>
      </c>
      <c r="AE174" s="216">
        <v>-4.0869999999999995E-3</v>
      </c>
      <c r="AF174" s="216">
        <v>-9.9340000000000001E-3</v>
      </c>
      <c r="AG174" s="216">
        <v>-4.496E-3</v>
      </c>
      <c r="AH174" s="216">
        <v>-5.5125200000000017E-3</v>
      </c>
      <c r="AI174" s="216">
        <v>-4.1512700000000003E-3</v>
      </c>
      <c r="AJ174" s="216">
        <v>-7.9380000000000006E-3</v>
      </c>
      <c r="AK174" s="216">
        <v>-4.568E-3</v>
      </c>
      <c r="AL174" s="216">
        <v>-2.8489999999999991E-3</v>
      </c>
      <c r="AM174" s="216">
        <v>-7.7980000000000002E-3</v>
      </c>
      <c r="AN174" s="2"/>
      <c r="AO174" s="2"/>
      <c r="AP174" s="204">
        <v>-4.9490000000000011E-3</v>
      </c>
      <c r="AQ174" s="205">
        <v>-1.7371007371007381</v>
      </c>
      <c r="AR174" s="2"/>
      <c r="AS174" s="2"/>
      <c r="AT174" s="206">
        <v>0</v>
      </c>
      <c r="AU174" s="207">
        <v>0</v>
      </c>
      <c r="AV174" s="205">
        <v>0</v>
      </c>
      <c r="AW174" s="2"/>
      <c r="AX174" s="2"/>
      <c r="AY174" s="208">
        <v>0</v>
      </c>
      <c r="AZ174" s="209">
        <v>0</v>
      </c>
      <c r="BA174" s="2"/>
      <c r="BB174" s="2"/>
      <c r="BC174" s="210">
        <v>0</v>
      </c>
      <c r="BD174" s="211">
        <v>0</v>
      </c>
      <c r="BE174" s="212">
        <v>0</v>
      </c>
      <c r="BF174" s="2"/>
      <c r="BG174" s="2"/>
      <c r="BH174" s="213">
        <v>0</v>
      </c>
      <c r="BI174" s="214">
        <v>0</v>
      </c>
      <c r="BJ174" s="2"/>
      <c r="BK174" s="2"/>
    </row>
    <row r="175" spans="1:63" ht="4.0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2"/>
      <c r="AO175" s="2"/>
      <c r="AP175" s="40"/>
      <c r="AQ175" s="55"/>
      <c r="AR175" s="2"/>
      <c r="AS175" s="2"/>
      <c r="AT175" s="55"/>
      <c r="AU175" s="55"/>
      <c r="AV175" s="55"/>
      <c r="AW175" s="2"/>
      <c r="AX175" s="2"/>
      <c r="AY175" s="56"/>
      <c r="AZ175" s="57"/>
      <c r="BA175" s="2"/>
      <c r="BB175" s="2"/>
      <c r="BC175" s="27"/>
      <c r="BD175" s="27"/>
      <c r="BE175" s="27"/>
      <c r="BF175" s="2"/>
      <c r="BG175" s="2"/>
      <c r="BH175" s="58"/>
      <c r="BI175" s="59"/>
      <c r="BJ175" s="2"/>
      <c r="BK175" s="2"/>
    </row>
    <row r="176" spans="1:63" ht="10.25" customHeight="1" x14ac:dyDescent="0.3">
      <c r="A176" s="1"/>
      <c r="B176" s="2"/>
      <c r="C176" s="218" t="s">
        <v>135</v>
      </c>
      <c r="D176" s="2"/>
      <c r="E176" s="2"/>
      <c r="F176" s="2"/>
      <c r="G176" s="2"/>
      <c r="H176" s="2"/>
      <c r="I176" s="2"/>
      <c r="J176" s="220">
        <v>0</v>
      </c>
      <c r="K176" s="220">
        <v>0</v>
      </c>
      <c r="L176" s="220">
        <v>0</v>
      </c>
      <c r="M176" s="220">
        <v>0</v>
      </c>
      <c r="N176" s="220">
        <v>0</v>
      </c>
      <c r="O176" s="220">
        <v>0</v>
      </c>
      <c r="P176" s="220">
        <v>0</v>
      </c>
      <c r="Q176" s="220">
        <v>0</v>
      </c>
      <c r="R176" s="220">
        <v>0</v>
      </c>
      <c r="S176" s="220">
        <v>0</v>
      </c>
      <c r="T176" s="220">
        <v>0</v>
      </c>
      <c r="U176" s="220">
        <v>0</v>
      </c>
      <c r="V176" s="220">
        <v>0</v>
      </c>
      <c r="W176" s="220">
        <v>0</v>
      </c>
      <c r="X176" s="220">
        <v>0</v>
      </c>
      <c r="Y176" s="220">
        <v>0</v>
      </c>
      <c r="Z176" s="220">
        <v>0</v>
      </c>
      <c r="AA176" s="220">
        <v>0</v>
      </c>
      <c r="AB176" s="220">
        <v>0</v>
      </c>
      <c r="AC176" s="220">
        <v>0</v>
      </c>
      <c r="AD176" s="220">
        <v>0</v>
      </c>
      <c r="AE176" s="220">
        <v>0</v>
      </c>
      <c r="AF176" s="220">
        <v>0</v>
      </c>
      <c r="AG176" s="220">
        <v>0</v>
      </c>
      <c r="AH176" s="220">
        <v>0</v>
      </c>
      <c r="AI176" s="220">
        <v>0</v>
      </c>
      <c r="AJ176" s="220">
        <v>0</v>
      </c>
      <c r="AK176" s="220">
        <v>0</v>
      </c>
      <c r="AL176" s="220">
        <v>0</v>
      </c>
      <c r="AM176" s="220">
        <v>0</v>
      </c>
      <c r="AN176" s="2"/>
      <c r="AO176" s="2"/>
      <c r="AP176" s="40"/>
      <c r="AQ176" s="55"/>
      <c r="AR176" s="2"/>
      <c r="AS176" s="2"/>
      <c r="AT176" s="55"/>
      <c r="AU176" s="55"/>
      <c r="AV176" s="55"/>
      <c r="AW176" s="2"/>
      <c r="AX176" s="2"/>
      <c r="AY176" s="56"/>
      <c r="AZ176" s="57"/>
      <c r="BA176" s="2"/>
      <c r="BB176" s="2"/>
      <c r="BC176" s="27"/>
      <c r="BD176" s="27"/>
      <c r="BE176" s="27"/>
      <c r="BF176" s="2"/>
      <c r="BG176" s="2"/>
      <c r="BH176" s="58"/>
      <c r="BI176" s="59"/>
      <c r="BJ176" s="2"/>
      <c r="BK176" s="2"/>
    </row>
    <row r="177" spans="1:63" ht="4.0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2"/>
      <c r="AO177" s="2"/>
      <c r="AP177" s="40"/>
      <c r="AQ177" s="55"/>
      <c r="AR177" s="2"/>
      <c r="AS177" s="2"/>
      <c r="AT177" s="55"/>
      <c r="AU177" s="55"/>
      <c r="AV177" s="55"/>
      <c r="AW177" s="2"/>
      <c r="AX177" s="2"/>
      <c r="AY177" s="56"/>
      <c r="AZ177" s="57"/>
      <c r="BA177" s="2"/>
      <c r="BB177" s="2"/>
      <c r="BC177" s="27"/>
      <c r="BD177" s="27"/>
      <c r="BE177" s="27"/>
      <c r="BF177" s="2"/>
      <c r="BG177" s="2"/>
      <c r="BH177" s="58"/>
      <c r="BI177" s="59"/>
      <c r="BJ177" s="2"/>
      <c r="BK177" s="2"/>
    </row>
    <row r="178" spans="1:63" ht="4.0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2"/>
      <c r="AO178" s="2"/>
      <c r="AP178" s="40"/>
      <c r="AQ178" s="55"/>
      <c r="AR178" s="2"/>
      <c r="AS178" s="2"/>
      <c r="AT178" s="55"/>
      <c r="AU178" s="55"/>
      <c r="AV178" s="55"/>
      <c r="AW178" s="2"/>
      <c r="AX178" s="2"/>
      <c r="AY178" s="56"/>
      <c r="AZ178" s="57"/>
      <c r="BA178" s="2"/>
      <c r="BB178" s="2"/>
      <c r="BC178" s="27"/>
      <c r="BD178" s="27"/>
      <c r="BE178" s="27"/>
      <c r="BF178" s="2"/>
      <c r="BG178" s="2"/>
      <c r="BH178" s="58"/>
      <c r="BI178" s="59"/>
      <c r="BJ178" s="2"/>
      <c r="BK17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D959-3326-49FB-8B83-ECCDE889A6E3}">
  <sheetPr>
    <tabColor theme="3" tint="0.79998168889431442"/>
  </sheetPr>
  <dimension ref="A1:BM178"/>
  <sheetViews>
    <sheetView workbookViewId="0"/>
  </sheetViews>
  <sheetFormatPr baseColWidth="10" defaultColWidth="0" defaultRowHeight="10.15" zeroHeight="1" x14ac:dyDescent="0.3"/>
  <cols>
    <col min="1" max="2" width="0.9140625" customWidth="1"/>
    <col min="3" max="7" width="2.9140625" customWidth="1"/>
    <col min="8" max="8" width="37.58203125" customWidth="1"/>
    <col min="9" max="9" width="0.9140625" customWidth="1"/>
    <col min="10" max="39" width="9.58203125" customWidth="1"/>
    <col min="40" max="41" width="0.9140625" customWidth="1"/>
    <col min="42" max="43" width="9.08203125" customWidth="1"/>
    <col min="44" max="45" width="0.9140625" customWidth="1"/>
    <col min="46" max="48" width="9.58203125" customWidth="1"/>
    <col min="49" max="50" width="0.9140625" customWidth="1"/>
    <col min="51" max="52" width="9.58203125" customWidth="1"/>
    <col min="53" max="54" width="0.9140625" customWidth="1"/>
    <col min="55" max="57" width="9.58203125" customWidth="1"/>
    <col min="58" max="59" width="0.9140625" customWidth="1"/>
    <col min="60" max="61" width="9.58203125" customWidth="1"/>
    <col min="62" max="63" width="0.9140625" customWidth="1"/>
    <col min="64" max="16384" width="9.08203125" hidden="1"/>
  </cols>
  <sheetData>
    <row r="1" spans="1:63" ht="4.05" customHeight="1" x14ac:dyDescent="0.3">
      <c r="A1" s="219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4.0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3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x14ac:dyDescent="0.3">
      <c r="A4" s="1"/>
      <c r="B4" s="2"/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x14ac:dyDescent="0.3">
      <c r="A5" s="1"/>
      <c r="B5" s="2"/>
      <c r="C5" s="3" t="s">
        <v>143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x14ac:dyDescent="0.3">
      <c r="A6" s="1"/>
      <c r="B6" s="2"/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4.05" customHeight="1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x14ac:dyDescent="0.3">
      <c r="A8" s="4"/>
      <c r="B8" s="5"/>
      <c r="C8" s="2" t="s">
        <v>2</v>
      </c>
      <c r="D8" s="5"/>
      <c r="E8" s="5"/>
      <c r="F8" s="5"/>
      <c r="G8" s="5"/>
      <c r="H8" s="5"/>
      <c r="I8" s="5"/>
      <c r="J8" s="11">
        <v>18.7681</v>
      </c>
      <c r="K8" s="11">
        <v>18.838999999999999</v>
      </c>
      <c r="L8" s="11">
        <v>18.997900000000001</v>
      </c>
      <c r="M8" s="11">
        <v>19.341899999999999</v>
      </c>
      <c r="N8" s="11">
        <v>19.769400000000001</v>
      </c>
      <c r="O8" s="11">
        <v>23.698399999999999</v>
      </c>
      <c r="P8" s="11">
        <v>26.478200000000001</v>
      </c>
      <c r="Q8" s="11">
        <v>26.899000000000001</v>
      </c>
      <c r="R8" s="11">
        <v>27.0124</v>
      </c>
      <c r="S8" s="11">
        <v>27.880500000000001</v>
      </c>
      <c r="T8" s="11">
        <v>27.888500000000001</v>
      </c>
      <c r="U8" s="11">
        <v>29.105399999999999</v>
      </c>
      <c r="V8" s="11">
        <v>30.084800000000001</v>
      </c>
      <c r="W8" s="11">
        <v>30.818300000000001</v>
      </c>
      <c r="X8" s="11">
        <v>32.0456</v>
      </c>
      <c r="Y8" s="11">
        <v>32.389299999999999</v>
      </c>
      <c r="Z8" s="11">
        <v>32.253700000000002</v>
      </c>
      <c r="AA8" s="11">
        <v>32.777299999999997</v>
      </c>
      <c r="AB8" s="11">
        <v>32.875300000000003</v>
      </c>
      <c r="AC8" s="11">
        <v>33.645400000000002</v>
      </c>
      <c r="AD8" s="11">
        <v>34.028300000000002</v>
      </c>
      <c r="AE8" s="11">
        <v>34.200000000000003</v>
      </c>
      <c r="AF8" s="11">
        <v>34.392299999999999</v>
      </c>
      <c r="AG8" s="11">
        <v>34.947400000000002</v>
      </c>
      <c r="AH8" s="11">
        <v>35.486699999999999</v>
      </c>
      <c r="AI8" s="11">
        <v>36.144799999999996</v>
      </c>
      <c r="AJ8" s="11">
        <v>37.006399999999999</v>
      </c>
      <c r="AK8" s="11">
        <v>38.055399999999999</v>
      </c>
      <c r="AL8" s="11">
        <v>38.813000000000002</v>
      </c>
      <c r="AM8" s="11">
        <v>39.472200000000001</v>
      </c>
      <c r="AN8" s="5"/>
      <c r="AO8" s="5"/>
      <c r="AP8" s="12" t="s">
        <v>10</v>
      </c>
      <c r="AQ8" s="13"/>
      <c r="AR8" s="14"/>
      <c r="AS8" s="14"/>
      <c r="AT8" s="12" t="s">
        <v>11</v>
      </c>
      <c r="AU8" s="12"/>
      <c r="AV8" s="12"/>
      <c r="AW8" s="14"/>
      <c r="AX8" s="14"/>
      <c r="AY8" s="12" t="s">
        <v>10</v>
      </c>
      <c r="AZ8" s="13"/>
      <c r="BA8" s="14"/>
      <c r="BB8" s="14"/>
      <c r="BC8" s="12" t="s">
        <v>12</v>
      </c>
      <c r="BD8" s="13"/>
      <c r="BE8" s="13"/>
      <c r="BF8" s="14"/>
      <c r="BG8" s="14"/>
      <c r="BH8" s="12" t="s">
        <v>10</v>
      </c>
      <c r="BI8" s="13"/>
      <c r="BJ8" s="14"/>
      <c r="BK8" s="14"/>
    </row>
    <row r="9" spans="1:63" ht="4.05" customHeight="1" x14ac:dyDescent="0.3">
      <c r="A9" s="1"/>
      <c r="B9" s="2"/>
      <c r="C9" s="2"/>
      <c r="D9" s="2"/>
      <c r="E9" s="2"/>
      <c r="F9" s="2"/>
      <c r="G9" s="2"/>
      <c r="H9" s="2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2"/>
      <c r="AO9" s="2"/>
      <c r="AP9" s="16"/>
      <c r="AQ9" s="17"/>
      <c r="AR9" s="18"/>
      <c r="AS9" s="18"/>
      <c r="AT9" s="16"/>
      <c r="AU9" s="16"/>
      <c r="AV9" s="16"/>
      <c r="AW9" s="18"/>
      <c r="AX9" s="18"/>
      <c r="AY9" s="16"/>
      <c r="AZ9" s="17"/>
      <c r="BA9" s="18"/>
      <c r="BB9" s="18"/>
      <c r="BC9" s="16"/>
      <c r="BD9" s="17"/>
      <c r="BE9" s="17"/>
      <c r="BF9" s="18"/>
      <c r="BG9" s="18"/>
      <c r="BH9" s="16"/>
      <c r="BI9" s="17"/>
      <c r="BJ9" s="18"/>
      <c r="BK9" s="18"/>
    </row>
    <row r="10" spans="1:63" x14ac:dyDescent="0.3">
      <c r="A10" s="1"/>
      <c r="B10" s="2"/>
      <c r="C10" s="6" t="s">
        <v>3</v>
      </c>
      <c r="D10" s="7"/>
      <c r="E10" s="7"/>
      <c r="F10" s="7"/>
      <c r="G10" s="7"/>
      <c r="H10" s="7"/>
      <c r="I10" s="7"/>
      <c r="J10" s="7">
        <v>44957</v>
      </c>
      <c r="K10" s="7">
        <v>44985</v>
      </c>
      <c r="L10" s="7">
        <v>45016</v>
      </c>
      <c r="M10" s="7">
        <v>45046</v>
      </c>
      <c r="N10" s="7">
        <v>45077</v>
      </c>
      <c r="O10" s="7">
        <v>45107</v>
      </c>
      <c r="P10" s="7">
        <v>45138</v>
      </c>
      <c r="Q10" s="7">
        <v>45169</v>
      </c>
      <c r="R10" s="7">
        <v>45199</v>
      </c>
      <c r="S10" s="7">
        <v>45230</v>
      </c>
      <c r="T10" s="7">
        <v>45260</v>
      </c>
      <c r="U10" s="7">
        <v>45291</v>
      </c>
      <c r="V10" s="7">
        <v>45322</v>
      </c>
      <c r="W10" s="7">
        <v>45351</v>
      </c>
      <c r="X10" s="7">
        <v>45382</v>
      </c>
      <c r="Y10" s="7">
        <v>45412</v>
      </c>
      <c r="Z10" s="7">
        <v>45443</v>
      </c>
      <c r="AA10" s="7">
        <v>45473</v>
      </c>
      <c r="AB10" s="7">
        <v>45504</v>
      </c>
      <c r="AC10" s="7">
        <v>45535</v>
      </c>
      <c r="AD10" s="7">
        <v>45565</v>
      </c>
      <c r="AE10" s="7">
        <v>45596</v>
      </c>
      <c r="AF10" s="7">
        <v>45626</v>
      </c>
      <c r="AG10" s="7">
        <v>45657</v>
      </c>
      <c r="AH10" s="7">
        <v>45688</v>
      </c>
      <c r="AI10" s="7">
        <v>45716</v>
      </c>
      <c r="AJ10" s="7">
        <v>45747</v>
      </c>
      <c r="AK10" s="7">
        <v>45777</v>
      </c>
      <c r="AL10" s="7">
        <v>45808</v>
      </c>
      <c r="AM10" s="7">
        <v>45838</v>
      </c>
      <c r="AN10" s="18"/>
      <c r="AO10" s="18"/>
      <c r="AP10" s="7" t="s">
        <v>13</v>
      </c>
      <c r="AQ10" s="7" t="s">
        <v>14</v>
      </c>
      <c r="AR10" s="18"/>
      <c r="AS10" s="18"/>
      <c r="AT10" s="7">
        <v>45777</v>
      </c>
      <c r="AU10" s="7">
        <v>45808</v>
      </c>
      <c r="AV10" s="7">
        <v>45838</v>
      </c>
      <c r="AW10" s="18"/>
      <c r="AX10" s="18"/>
      <c r="AY10" s="7" t="s">
        <v>13</v>
      </c>
      <c r="AZ10" s="7" t="s">
        <v>14</v>
      </c>
      <c r="BA10" s="18"/>
      <c r="BB10" s="18"/>
      <c r="BC10" s="7">
        <v>45777</v>
      </c>
      <c r="BD10" s="7">
        <v>45808</v>
      </c>
      <c r="BE10" s="7">
        <v>45838</v>
      </c>
      <c r="BF10" s="18"/>
      <c r="BG10" s="18"/>
      <c r="BH10" s="7" t="s">
        <v>13</v>
      </c>
      <c r="BI10" s="7" t="s">
        <v>14</v>
      </c>
      <c r="BJ10" s="2"/>
      <c r="BK10" s="2"/>
    </row>
    <row r="11" spans="1:63" ht="4.05" customHeight="1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x14ac:dyDescent="0.3">
      <c r="A12" s="1"/>
      <c r="B12" s="2"/>
      <c r="C12" s="8" t="s">
        <v>4</v>
      </c>
      <c r="D12" s="8"/>
      <c r="E12" s="8"/>
      <c r="F12" s="8"/>
      <c r="G12" s="8"/>
      <c r="H12" s="8"/>
      <c r="I12" s="8"/>
      <c r="J12" s="19">
        <v>552</v>
      </c>
      <c r="K12" s="19">
        <v>476</v>
      </c>
      <c r="L12" s="19">
        <v>437</v>
      </c>
      <c r="M12" s="19">
        <v>441</v>
      </c>
      <c r="N12" s="19">
        <v>374</v>
      </c>
      <c r="O12" s="19">
        <v>307</v>
      </c>
      <c r="P12" s="19">
        <v>321</v>
      </c>
      <c r="Q12" s="19">
        <v>447</v>
      </c>
      <c r="R12" s="19">
        <v>565</v>
      </c>
      <c r="S12" s="19">
        <v>633</v>
      </c>
      <c r="T12" s="19">
        <v>693</v>
      </c>
      <c r="U12" s="19">
        <v>477</v>
      </c>
      <c r="V12" s="19">
        <v>280</v>
      </c>
      <c r="W12" s="19">
        <v>145</v>
      </c>
      <c r="X12" s="19">
        <v>206</v>
      </c>
      <c r="Y12" s="19">
        <v>100</v>
      </c>
      <c r="Z12" s="19">
        <v>123</v>
      </c>
      <c r="AA12" s="19">
        <v>230</v>
      </c>
      <c r="AB12" s="19">
        <v>259</v>
      </c>
      <c r="AC12" s="19">
        <v>291</v>
      </c>
      <c r="AD12" s="19">
        <v>327</v>
      </c>
      <c r="AE12" s="19">
        <v>302</v>
      </c>
      <c r="AF12" s="19">
        <v>396</v>
      </c>
      <c r="AG12" s="19">
        <v>313</v>
      </c>
      <c r="AH12" s="19">
        <v>240</v>
      </c>
      <c r="AI12" s="19">
        <v>180</v>
      </c>
      <c r="AJ12" s="19">
        <v>167</v>
      </c>
      <c r="AK12" s="19">
        <v>134</v>
      </c>
      <c r="AL12" s="19">
        <v>101</v>
      </c>
      <c r="AM12" s="19">
        <v>101</v>
      </c>
      <c r="AN12" s="2"/>
      <c r="AO12" s="2"/>
      <c r="AP12" s="20">
        <v>0</v>
      </c>
      <c r="AQ12" s="21">
        <v>0</v>
      </c>
      <c r="AR12" s="2"/>
      <c r="AS12" s="2"/>
      <c r="AT12" s="20">
        <v>134</v>
      </c>
      <c r="AU12" s="20">
        <v>101</v>
      </c>
      <c r="AV12" s="20">
        <v>101</v>
      </c>
      <c r="AW12" s="2"/>
      <c r="AX12" s="2"/>
      <c r="AY12" s="20">
        <v>0</v>
      </c>
      <c r="AZ12" s="22">
        <v>0</v>
      </c>
      <c r="BA12" s="2"/>
      <c r="BB12" s="2"/>
      <c r="BC12" s="20">
        <v>134</v>
      </c>
      <c r="BD12" s="20">
        <v>101</v>
      </c>
      <c r="BE12" s="20">
        <v>101</v>
      </c>
      <c r="BF12" s="2"/>
      <c r="BG12" s="2"/>
      <c r="BH12" s="20">
        <v>0</v>
      </c>
      <c r="BI12" s="23">
        <v>0</v>
      </c>
      <c r="BJ12" s="2"/>
      <c r="BK12" s="2"/>
    </row>
    <row r="13" spans="1:63" x14ac:dyDescent="0.3">
      <c r="A13" s="1"/>
      <c r="B13" s="2"/>
      <c r="C13" s="9" t="s">
        <v>5</v>
      </c>
      <c r="D13" s="9"/>
      <c r="E13" s="9"/>
      <c r="F13" s="9"/>
      <c r="G13" s="9"/>
      <c r="H13" s="9"/>
      <c r="I13" s="9"/>
      <c r="J13" s="24">
        <v>364</v>
      </c>
      <c r="K13" s="24">
        <v>234</v>
      </c>
      <c r="L13" s="24">
        <v>355</v>
      </c>
      <c r="M13" s="24">
        <v>269</v>
      </c>
      <c r="N13" s="24">
        <v>254</v>
      </c>
      <c r="O13" s="24">
        <v>312</v>
      </c>
      <c r="P13" s="24">
        <v>307</v>
      </c>
      <c r="Q13" s="24">
        <v>279</v>
      </c>
      <c r="R13" s="24">
        <v>373</v>
      </c>
      <c r="S13" s="24">
        <v>330</v>
      </c>
      <c r="T13" s="24">
        <v>215</v>
      </c>
      <c r="U13" s="24">
        <v>144</v>
      </c>
      <c r="V13" s="24">
        <v>156</v>
      </c>
      <c r="W13" s="24">
        <v>273</v>
      </c>
      <c r="X13" s="24">
        <v>234</v>
      </c>
      <c r="Y13" s="24">
        <v>205</v>
      </c>
      <c r="Z13" s="24">
        <v>378</v>
      </c>
      <c r="AA13" s="24">
        <v>317</v>
      </c>
      <c r="AB13" s="24">
        <v>364</v>
      </c>
      <c r="AC13" s="24">
        <v>317</v>
      </c>
      <c r="AD13" s="24">
        <v>361</v>
      </c>
      <c r="AE13" s="24">
        <v>546</v>
      </c>
      <c r="AF13" s="24">
        <v>351</v>
      </c>
      <c r="AG13" s="24">
        <v>311</v>
      </c>
      <c r="AH13" s="24">
        <v>147</v>
      </c>
      <c r="AI13" s="24">
        <v>180</v>
      </c>
      <c r="AJ13" s="24">
        <v>212</v>
      </c>
      <c r="AK13" s="24">
        <v>208</v>
      </c>
      <c r="AL13" s="24">
        <v>222</v>
      </c>
      <c r="AM13" s="24">
        <v>168</v>
      </c>
      <c r="AN13" s="2"/>
      <c r="AO13" s="2"/>
      <c r="AP13" s="25">
        <v>-54</v>
      </c>
      <c r="AQ13" s="26">
        <v>-0.24324324324324326</v>
      </c>
      <c r="AR13" s="2"/>
      <c r="AS13" s="2"/>
      <c r="AT13" s="25">
        <v>208</v>
      </c>
      <c r="AU13" s="25">
        <v>222</v>
      </c>
      <c r="AV13" s="25">
        <v>168</v>
      </c>
      <c r="AW13" s="2"/>
      <c r="AX13" s="2"/>
      <c r="AY13" s="25">
        <v>-54</v>
      </c>
      <c r="AZ13" s="26">
        <v>-0.24324324324324326</v>
      </c>
      <c r="BA13" s="2"/>
      <c r="BB13" s="2"/>
      <c r="BC13" s="25">
        <v>208</v>
      </c>
      <c r="BD13" s="25">
        <v>222</v>
      </c>
      <c r="BE13" s="25">
        <v>168</v>
      </c>
      <c r="BF13" s="2"/>
      <c r="BG13" s="2"/>
      <c r="BH13" s="25">
        <v>-54</v>
      </c>
      <c r="BI13" s="26">
        <v>-0.24324324324324326</v>
      </c>
      <c r="BJ13" s="2"/>
      <c r="BK13" s="2"/>
    </row>
    <row r="14" spans="1:63" x14ac:dyDescent="0.3">
      <c r="A14" s="1"/>
      <c r="B14" s="2"/>
      <c r="C14" s="9" t="s">
        <v>6</v>
      </c>
      <c r="D14" s="9"/>
      <c r="E14" s="9"/>
      <c r="F14" s="9"/>
      <c r="G14" s="9"/>
      <c r="H14" s="9"/>
      <c r="I14" s="9"/>
      <c r="J14" s="24">
        <v>440</v>
      </c>
      <c r="K14" s="24">
        <v>273</v>
      </c>
      <c r="L14" s="24">
        <v>351</v>
      </c>
      <c r="M14" s="24">
        <v>367</v>
      </c>
      <c r="N14" s="24">
        <v>290</v>
      </c>
      <c r="O14" s="24">
        <v>298</v>
      </c>
      <c r="P14" s="24">
        <v>178</v>
      </c>
      <c r="Q14" s="24">
        <v>161</v>
      </c>
      <c r="R14" s="24">
        <v>335</v>
      </c>
      <c r="S14" s="24">
        <v>270</v>
      </c>
      <c r="T14" s="24">
        <v>394</v>
      </c>
      <c r="U14" s="24">
        <v>378</v>
      </c>
      <c r="V14" s="24">
        <v>291</v>
      </c>
      <c r="W14" s="24">
        <v>212</v>
      </c>
      <c r="X14" s="24">
        <v>314</v>
      </c>
      <c r="Y14" s="24">
        <v>181</v>
      </c>
      <c r="Z14" s="24">
        <v>270</v>
      </c>
      <c r="AA14" s="24">
        <v>288</v>
      </c>
      <c r="AB14" s="24">
        <v>332</v>
      </c>
      <c r="AC14" s="24">
        <v>281</v>
      </c>
      <c r="AD14" s="24">
        <v>386</v>
      </c>
      <c r="AE14" s="24">
        <v>452</v>
      </c>
      <c r="AF14" s="24">
        <v>440</v>
      </c>
      <c r="AG14" s="24">
        <v>392</v>
      </c>
      <c r="AH14" s="24">
        <v>207</v>
      </c>
      <c r="AI14" s="24">
        <v>198</v>
      </c>
      <c r="AJ14" s="24">
        <v>252</v>
      </c>
      <c r="AK14" s="24">
        <v>241</v>
      </c>
      <c r="AL14" s="24">
        <v>223</v>
      </c>
      <c r="AM14" s="24">
        <v>164</v>
      </c>
      <c r="AN14" s="2"/>
      <c r="AO14" s="2"/>
      <c r="AP14" s="25">
        <v>-59</v>
      </c>
      <c r="AQ14" s="26">
        <v>-0.26457399103139012</v>
      </c>
      <c r="AR14" s="2"/>
      <c r="AS14" s="2"/>
      <c r="AT14" s="25">
        <v>241</v>
      </c>
      <c r="AU14" s="25">
        <v>223</v>
      </c>
      <c r="AV14" s="25">
        <v>164</v>
      </c>
      <c r="AW14" s="2"/>
      <c r="AX14" s="2"/>
      <c r="AY14" s="25">
        <v>-59</v>
      </c>
      <c r="AZ14" s="26">
        <v>-0.26457399103139012</v>
      </c>
      <c r="BA14" s="2"/>
      <c r="BB14" s="2"/>
      <c r="BC14" s="25">
        <v>241</v>
      </c>
      <c r="BD14" s="25">
        <v>223</v>
      </c>
      <c r="BE14" s="25">
        <v>164</v>
      </c>
      <c r="BF14" s="2"/>
      <c r="BG14" s="2"/>
      <c r="BH14" s="25">
        <v>-59</v>
      </c>
      <c r="BI14" s="26">
        <v>-0.26457399103139012</v>
      </c>
      <c r="BJ14" s="2"/>
      <c r="BK14" s="2"/>
    </row>
    <row r="15" spans="1:63" x14ac:dyDescent="0.3">
      <c r="A15" s="1"/>
      <c r="B15" s="2"/>
      <c r="C15" s="9" t="s">
        <v>7</v>
      </c>
      <c r="D15" s="9"/>
      <c r="E15" s="9"/>
      <c r="F15" s="9"/>
      <c r="G15" s="9"/>
      <c r="H15" s="9"/>
      <c r="I15" s="9"/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"/>
      <c r="AO15" s="2"/>
      <c r="AP15" s="25">
        <v>0</v>
      </c>
      <c r="AQ15" s="26">
        <v>0</v>
      </c>
      <c r="AR15" s="2"/>
      <c r="AS15" s="2"/>
      <c r="AT15" s="25">
        <v>0</v>
      </c>
      <c r="AU15" s="25">
        <v>0</v>
      </c>
      <c r="AV15" s="25">
        <v>0</v>
      </c>
      <c r="AW15" s="2"/>
      <c r="AX15" s="2"/>
      <c r="AY15" s="25">
        <v>0</v>
      </c>
      <c r="AZ15" s="26">
        <v>0</v>
      </c>
      <c r="BA15" s="2"/>
      <c r="BB15" s="2"/>
      <c r="BC15" s="25">
        <v>0</v>
      </c>
      <c r="BD15" s="25">
        <v>0</v>
      </c>
      <c r="BE15" s="25">
        <v>0</v>
      </c>
      <c r="BF15" s="2"/>
      <c r="BG15" s="2"/>
      <c r="BH15" s="25">
        <v>0</v>
      </c>
      <c r="BI15" s="26">
        <v>0</v>
      </c>
      <c r="BJ15" s="2"/>
      <c r="BK15" s="2"/>
    </row>
    <row r="16" spans="1:63" x14ac:dyDescent="0.3">
      <c r="A16" s="1"/>
      <c r="B16" s="2"/>
      <c r="C16" s="9" t="s">
        <v>8</v>
      </c>
      <c r="D16" s="9"/>
      <c r="E16" s="9"/>
      <c r="F16" s="9"/>
      <c r="G16" s="9"/>
      <c r="H16" s="9"/>
      <c r="I16" s="9"/>
      <c r="J16" s="24">
        <v>0</v>
      </c>
      <c r="K16" s="24">
        <v>0</v>
      </c>
      <c r="L16" s="24">
        <v>0</v>
      </c>
      <c r="M16" s="24">
        <v>-31</v>
      </c>
      <c r="N16" s="24">
        <v>31</v>
      </c>
      <c r="O16" s="24">
        <v>0</v>
      </c>
      <c r="P16" s="24">
        <v>3</v>
      </c>
      <c r="Q16" s="24">
        <v>0</v>
      </c>
      <c r="R16" s="24">
        <v>-30</v>
      </c>
      <c r="S16" s="24">
        <v>0</v>
      </c>
      <c r="T16" s="24">
        <v>37</v>
      </c>
      <c r="U16" s="24">
        <v>-37</v>
      </c>
      <c r="V16" s="24">
        <v>0</v>
      </c>
      <c r="W16" s="24">
        <v>0</v>
      </c>
      <c r="X16" s="24">
        <v>26</v>
      </c>
      <c r="Y16" s="24">
        <v>1</v>
      </c>
      <c r="Z16" s="24">
        <v>1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-6</v>
      </c>
      <c r="AG16" s="24">
        <v>-8</v>
      </c>
      <c r="AH16" s="24">
        <v>0</v>
      </c>
      <c r="AI16" s="24">
        <v>-5</v>
      </c>
      <c r="AJ16" s="24">
        <v>-7</v>
      </c>
      <c r="AK16" s="24">
        <v>0</v>
      </c>
      <c r="AL16" s="24">
        <v>-1</v>
      </c>
      <c r="AM16" s="24">
        <v>0</v>
      </c>
      <c r="AN16" s="2"/>
      <c r="AO16" s="2"/>
      <c r="AP16" s="25">
        <v>1</v>
      </c>
      <c r="AQ16" s="26">
        <v>1</v>
      </c>
      <c r="AR16" s="2"/>
      <c r="AS16" s="2"/>
      <c r="AT16" s="25">
        <v>0</v>
      </c>
      <c r="AU16" s="25">
        <v>-1</v>
      </c>
      <c r="AV16" s="25">
        <v>0</v>
      </c>
      <c r="AW16" s="2"/>
      <c r="AX16" s="2"/>
      <c r="AY16" s="25">
        <v>1</v>
      </c>
      <c r="AZ16" s="26">
        <v>1</v>
      </c>
      <c r="BA16" s="2"/>
      <c r="BB16" s="2"/>
      <c r="BC16" s="25">
        <v>0</v>
      </c>
      <c r="BD16" s="25">
        <v>-1</v>
      </c>
      <c r="BE16" s="25">
        <v>0</v>
      </c>
      <c r="BF16" s="2"/>
      <c r="BG16" s="2"/>
      <c r="BH16" s="25">
        <v>1</v>
      </c>
      <c r="BI16" s="26">
        <v>1</v>
      </c>
      <c r="BJ16" s="2"/>
      <c r="BK16" s="2"/>
    </row>
    <row r="17" spans="1:63" x14ac:dyDescent="0.3">
      <c r="A17" s="1"/>
      <c r="B17" s="2"/>
      <c r="C17" s="8" t="s">
        <v>9</v>
      </c>
      <c r="D17" s="8"/>
      <c r="E17" s="8"/>
      <c r="F17" s="8"/>
      <c r="G17" s="8"/>
      <c r="H17" s="8"/>
      <c r="I17" s="8"/>
      <c r="J17" s="19">
        <v>476</v>
      </c>
      <c r="K17" s="19">
        <v>437</v>
      </c>
      <c r="L17" s="19">
        <v>441</v>
      </c>
      <c r="M17" s="19">
        <v>374</v>
      </c>
      <c r="N17" s="19">
        <v>307</v>
      </c>
      <c r="O17" s="19">
        <v>321</v>
      </c>
      <c r="P17" s="19">
        <v>447</v>
      </c>
      <c r="Q17" s="19">
        <v>565</v>
      </c>
      <c r="R17" s="19">
        <v>633</v>
      </c>
      <c r="S17" s="19">
        <v>693</v>
      </c>
      <c r="T17" s="19">
        <v>477</v>
      </c>
      <c r="U17" s="19">
        <v>280</v>
      </c>
      <c r="V17" s="19">
        <v>145</v>
      </c>
      <c r="W17" s="19">
        <v>206</v>
      </c>
      <c r="X17" s="19">
        <v>100</v>
      </c>
      <c r="Y17" s="19">
        <v>123</v>
      </c>
      <c r="Z17" s="19">
        <v>230</v>
      </c>
      <c r="AA17" s="19">
        <v>259</v>
      </c>
      <c r="AB17" s="19">
        <v>291</v>
      </c>
      <c r="AC17" s="19">
        <v>327</v>
      </c>
      <c r="AD17" s="19">
        <v>302</v>
      </c>
      <c r="AE17" s="19">
        <v>396</v>
      </c>
      <c r="AF17" s="19">
        <v>313</v>
      </c>
      <c r="AG17" s="19">
        <v>240</v>
      </c>
      <c r="AH17" s="19">
        <v>180</v>
      </c>
      <c r="AI17" s="19">
        <v>167</v>
      </c>
      <c r="AJ17" s="19">
        <v>134</v>
      </c>
      <c r="AK17" s="19">
        <v>101</v>
      </c>
      <c r="AL17" s="19">
        <v>101</v>
      </c>
      <c r="AM17" s="19">
        <v>105</v>
      </c>
      <c r="AN17" s="2"/>
      <c r="AO17" s="2"/>
      <c r="AP17" s="20">
        <v>4</v>
      </c>
      <c r="AQ17" s="23">
        <v>3.9603960396039604E-2</v>
      </c>
      <c r="AR17" s="2"/>
      <c r="AS17" s="2"/>
      <c r="AT17" s="20">
        <v>101</v>
      </c>
      <c r="AU17" s="20">
        <v>101</v>
      </c>
      <c r="AV17" s="20">
        <v>105</v>
      </c>
      <c r="AW17" s="2"/>
      <c r="AX17" s="2"/>
      <c r="AY17" s="20">
        <v>4</v>
      </c>
      <c r="AZ17" s="23">
        <v>3.9603960396039604E-2</v>
      </c>
      <c r="BA17" s="2"/>
      <c r="BB17" s="2"/>
      <c r="BC17" s="20">
        <v>101</v>
      </c>
      <c r="BD17" s="20">
        <v>101</v>
      </c>
      <c r="BE17" s="20">
        <v>105</v>
      </c>
      <c r="BF17" s="2"/>
      <c r="BG17" s="2"/>
      <c r="BH17" s="20">
        <v>4</v>
      </c>
      <c r="BI17" s="23">
        <v>3.9603960396039604E-2</v>
      </c>
      <c r="BJ17" s="2"/>
      <c r="BK17" s="2"/>
    </row>
    <row r="18" spans="1:63" ht="4.05" customHeight="1" x14ac:dyDescent="0.3">
      <c r="A18" s="1"/>
      <c r="B18" s="2"/>
      <c r="C18" s="2"/>
      <c r="D18" s="2"/>
      <c r="E18" s="2"/>
      <c r="F18" s="2"/>
      <c r="G18" s="2"/>
      <c r="H18" s="2"/>
      <c r="I18" s="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"/>
      <c r="AO18" s="2"/>
      <c r="AP18" s="25"/>
      <c r="AQ18" s="26"/>
      <c r="AR18" s="2"/>
      <c r="AS18" s="2"/>
      <c r="AT18" s="25"/>
      <c r="AU18" s="25"/>
      <c r="AV18" s="25"/>
      <c r="AW18" s="2"/>
      <c r="AX18" s="2"/>
      <c r="AY18" s="25"/>
      <c r="AZ18" s="26"/>
      <c r="BA18" s="2"/>
      <c r="BB18" s="2"/>
      <c r="BC18" s="25"/>
      <c r="BD18" s="25"/>
      <c r="BE18" s="25"/>
      <c r="BF18" s="2"/>
      <c r="BG18" s="2"/>
      <c r="BH18" s="25"/>
      <c r="BI18" s="26"/>
      <c r="BJ18" s="2"/>
      <c r="BK18" s="2"/>
    </row>
    <row r="19" spans="1:63" x14ac:dyDescent="0.3">
      <c r="A19" s="1"/>
      <c r="B19" s="2"/>
      <c r="C19" s="28" t="s">
        <v>5</v>
      </c>
      <c r="D19" s="29"/>
      <c r="E19" s="29"/>
      <c r="F19" s="29"/>
      <c r="G19" s="29"/>
      <c r="H19" s="29"/>
      <c r="I19" s="29"/>
      <c r="J19" s="31">
        <v>364</v>
      </c>
      <c r="K19" s="31">
        <v>234</v>
      </c>
      <c r="L19" s="31">
        <v>355</v>
      </c>
      <c r="M19" s="31">
        <v>269</v>
      </c>
      <c r="N19" s="31">
        <v>254</v>
      </c>
      <c r="O19" s="31">
        <v>312</v>
      </c>
      <c r="P19" s="31">
        <v>307</v>
      </c>
      <c r="Q19" s="31">
        <v>279</v>
      </c>
      <c r="R19" s="31">
        <v>373</v>
      </c>
      <c r="S19" s="31">
        <v>330</v>
      </c>
      <c r="T19" s="31">
        <v>215</v>
      </c>
      <c r="U19" s="31">
        <v>144</v>
      </c>
      <c r="V19" s="31">
        <v>156</v>
      </c>
      <c r="W19" s="31">
        <v>273</v>
      </c>
      <c r="X19" s="31">
        <v>234</v>
      </c>
      <c r="Y19" s="31">
        <v>205</v>
      </c>
      <c r="Z19" s="31">
        <v>378</v>
      </c>
      <c r="AA19" s="31">
        <v>317</v>
      </c>
      <c r="AB19" s="31">
        <v>364</v>
      </c>
      <c r="AC19" s="31">
        <v>317</v>
      </c>
      <c r="AD19" s="31">
        <v>361</v>
      </c>
      <c r="AE19" s="31">
        <v>546</v>
      </c>
      <c r="AF19" s="31">
        <v>351</v>
      </c>
      <c r="AG19" s="31">
        <v>311</v>
      </c>
      <c r="AH19" s="31">
        <v>147</v>
      </c>
      <c r="AI19" s="31">
        <v>180</v>
      </c>
      <c r="AJ19" s="31">
        <v>212</v>
      </c>
      <c r="AK19" s="31">
        <v>208</v>
      </c>
      <c r="AL19" s="31">
        <v>222</v>
      </c>
      <c r="AM19" s="31">
        <v>168</v>
      </c>
      <c r="AN19" s="2"/>
      <c r="AO19" s="2"/>
      <c r="AP19" s="32">
        <v>-54</v>
      </c>
      <c r="AQ19" s="33">
        <v>-0.24324324324324326</v>
      </c>
      <c r="AR19" s="2"/>
      <c r="AS19" s="2"/>
      <c r="AT19" s="34">
        <v>208</v>
      </c>
      <c r="AU19" s="35">
        <v>222</v>
      </c>
      <c r="AV19" s="36">
        <v>168</v>
      </c>
      <c r="AW19" s="2"/>
      <c r="AX19" s="2"/>
      <c r="AY19" s="32">
        <v>-54</v>
      </c>
      <c r="AZ19" s="33">
        <v>-0.24324324324324326</v>
      </c>
      <c r="BA19" s="2"/>
      <c r="BB19" s="2"/>
      <c r="BC19" s="32">
        <v>208</v>
      </c>
      <c r="BD19" s="37">
        <v>222</v>
      </c>
      <c r="BE19" s="38">
        <v>168</v>
      </c>
      <c r="BF19" s="2"/>
      <c r="BG19" s="2"/>
      <c r="BH19" s="32">
        <v>-54</v>
      </c>
      <c r="BI19" s="33">
        <v>-0.24324324324324326</v>
      </c>
      <c r="BJ19" s="2"/>
      <c r="BK19" s="2"/>
    </row>
    <row r="20" spans="1:63" ht="4.05" customHeight="1" x14ac:dyDescent="0.3">
      <c r="A20" s="1"/>
      <c r="B20" s="2"/>
      <c r="C20" s="30"/>
      <c r="D20" s="30"/>
      <c r="E20" s="30"/>
      <c r="F20" s="30"/>
      <c r="G20" s="30"/>
      <c r="H20" s="30"/>
      <c r="I20" s="30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2"/>
      <c r="AO20" s="2"/>
      <c r="AP20" s="40"/>
      <c r="AQ20" s="41"/>
      <c r="AR20" s="2"/>
      <c r="AS20" s="2"/>
      <c r="AT20" s="30"/>
      <c r="AU20" s="30"/>
      <c r="AV20" s="30"/>
      <c r="AW20" s="2"/>
      <c r="AX20" s="2"/>
      <c r="AY20" s="42"/>
      <c r="AZ20" s="41"/>
      <c r="BA20" s="2"/>
      <c r="BB20" s="2"/>
      <c r="BC20" s="42"/>
      <c r="BD20" s="42"/>
      <c r="BE20" s="42"/>
      <c r="BF20" s="2"/>
      <c r="BG20" s="2"/>
      <c r="BH20" s="42"/>
      <c r="BI20" s="41"/>
      <c r="BJ20" s="2"/>
      <c r="BK20" s="2"/>
    </row>
    <row r="21" spans="1:63" x14ac:dyDescent="0.3">
      <c r="A21" s="1"/>
      <c r="B21" s="2"/>
      <c r="C21" s="28" t="s">
        <v>15</v>
      </c>
      <c r="D21" s="29"/>
      <c r="E21" s="29"/>
      <c r="F21" s="29"/>
      <c r="G21" s="29"/>
      <c r="H21" s="29"/>
      <c r="I21" s="29"/>
      <c r="J21" s="31">
        <v>440</v>
      </c>
      <c r="K21" s="31">
        <v>273</v>
      </c>
      <c r="L21" s="31">
        <v>351</v>
      </c>
      <c r="M21" s="31">
        <v>367</v>
      </c>
      <c r="N21" s="31">
        <v>290</v>
      </c>
      <c r="O21" s="31">
        <v>298</v>
      </c>
      <c r="P21" s="31">
        <v>178</v>
      </c>
      <c r="Q21" s="31">
        <v>161</v>
      </c>
      <c r="R21" s="31">
        <v>335</v>
      </c>
      <c r="S21" s="31">
        <v>270</v>
      </c>
      <c r="T21" s="31">
        <v>394</v>
      </c>
      <c r="U21" s="31">
        <v>378</v>
      </c>
      <c r="V21" s="31">
        <v>291</v>
      </c>
      <c r="W21" s="31">
        <v>212</v>
      </c>
      <c r="X21" s="31">
        <v>314</v>
      </c>
      <c r="Y21" s="31">
        <v>181</v>
      </c>
      <c r="Z21" s="31">
        <v>270</v>
      </c>
      <c r="AA21" s="31">
        <v>288</v>
      </c>
      <c r="AB21" s="31">
        <v>332</v>
      </c>
      <c r="AC21" s="31">
        <v>281</v>
      </c>
      <c r="AD21" s="31">
        <v>386</v>
      </c>
      <c r="AE21" s="31">
        <v>452</v>
      </c>
      <c r="AF21" s="31">
        <v>440</v>
      </c>
      <c r="AG21" s="31">
        <v>392</v>
      </c>
      <c r="AH21" s="31">
        <v>207</v>
      </c>
      <c r="AI21" s="31">
        <v>198</v>
      </c>
      <c r="AJ21" s="31">
        <v>252</v>
      </c>
      <c r="AK21" s="31">
        <v>241</v>
      </c>
      <c r="AL21" s="31">
        <v>223</v>
      </c>
      <c r="AM21" s="31">
        <v>164</v>
      </c>
      <c r="AN21" s="2"/>
      <c r="AO21" s="2"/>
      <c r="AP21" s="32">
        <v>-59</v>
      </c>
      <c r="AQ21" s="33">
        <v>-0.26457399103139012</v>
      </c>
      <c r="AR21" s="2"/>
      <c r="AS21" s="2"/>
      <c r="AT21" s="34">
        <v>241</v>
      </c>
      <c r="AU21" s="35">
        <v>223</v>
      </c>
      <c r="AV21" s="36">
        <v>164</v>
      </c>
      <c r="AW21" s="2"/>
      <c r="AX21" s="2"/>
      <c r="AY21" s="32">
        <v>-59</v>
      </c>
      <c r="AZ21" s="33">
        <v>-0.26457399103139012</v>
      </c>
      <c r="BA21" s="2"/>
      <c r="BB21" s="2"/>
      <c r="BC21" s="32">
        <v>241</v>
      </c>
      <c r="BD21" s="37">
        <v>223</v>
      </c>
      <c r="BE21" s="38">
        <v>164</v>
      </c>
      <c r="BF21" s="2"/>
      <c r="BG21" s="2"/>
      <c r="BH21" s="32">
        <v>-59</v>
      </c>
      <c r="BI21" s="33">
        <v>-0.26457399103139012</v>
      </c>
      <c r="BJ21" s="2"/>
      <c r="BK21" s="2"/>
    </row>
    <row r="22" spans="1:63" ht="4.05" customHeight="1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40"/>
      <c r="AQ22" s="41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42"/>
      <c r="BD22" s="42"/>
      <c r="BE22" s="42"/>
      <c r="BF22" s="2"/>
      <c r="BG22" s="2"/>
      <c r="BH22" s="2"/>
      <c r="BI22" s="2"/>
      <c r="BJ22" s="2"/>
      <c r="BK22" s="2"/>
    </row>
    <row r="23" spans="1:63" x14ac:dyDescent="0.3">
      <c r="A23" s="1"/>
      <c r="B23" s="2"/>
      <c r="C23" s="43" t="s">
        <v>16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2"/>
      <c r="AO23" s="2"/>
      <c r="AP23" s="44"/>
      <c r="AQ23" s="45"/>
      <c r="AR23" s="2"/>
      <c r="AS23" s="2"/>
      <c r="AT23" s="43"/>
      <c r="AU23" s="43"/>
      <c r="AV23" s="43"/>
      <c r="AW23" s="2"/>
      <c r="AX23" s="2"/>
      <c r="AY23" s="43"/>
      <c r="AZ23" s="43"/>
      <c r="BA23" s="2"/>
      <c r="BB23" s="2"/>
      <c r="BC23" s="43"/>
      <c r="BD23" s="43"/>
      <c r="BE23" s="43"/>
      <c r="BF23" s="2"/>
      <c r="BG23" s="2"/>
      <c r="BH23" s="43"/>
      <c r="BI23" s="43"/>
      <c r="BJ23" s="2"/>
      <c r="BK23" s="2"/>
    </row>
    <row r="24" spans="1:63" ht="4.05" customHeight="1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40"/>
      <c r="AQ24" s="41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x14ac:dyDescent="0.3">
      <c r="A25" s="1"/>
      <c r="B25" s="2"/>
      <c r="C25" s="2" t="s">
        <v>17</v>
      </c>
      <c r="D25" s="2" t="s">
        <v>18</v>
      </c>
      <c r="E25" s="2"/>
      <c r="F25" s="2"/>
      <c r="G25" s="2"/>
      <c r="H25" s="2"/>
      <c r="I25" s="2"/>
      <c r="J25" s="10">
        <v>9.931497535036387</v>
      </c>
      <c r="K25" s="10">
        <v>7.0134179999999979</v>
      </c>
      <c r="L25" s="10">
        <v>10.053538000000003</v>
      </c>
      <c r="M25" s="10">
        <v>10.288543010540257</v>
      </c>
      <c r="N25" s="10">
        <v>7.8832743414708002</v>
      </c>
      <c r="O25" s="10">
        <v>8.9493212160000137</v>
      </c>
      <c r="P25" s="10">
        <v>4.1523969999999997</v>
      </c>
      <c r="Q25" s="10">
        <v>3.7973614388199426</v>
      </c>
      <c r="R25" s="10">
        <v>8.4974178172227361</v>
      </c>
      <c r="S25" s="10">
        <v>4.6624312899420453</v>
      </c>
      <c r="T25" s="10">
        <v>8.1435400000000051</v>
      </c>
      <c r="U25" s="10">
        <v>6.5078734042144646</v>
      </c>
      <c r="V25" s="10">
        <v>4.7124550000000003</v>
      </c>
      <c r="W25" s="10">
        <v>2.6485111666666667</v>
      </c>
      <c r="X25" s="10">
        <v>3.1649670000000003</v>
      </c>
      <c r="Y25" s="10">
        <v>1.8257690000000002</v>
      </c>
      <c r="Z25" s="10">
        <v>4.1842002563061698</v>
      </c>
      <c r="AA25" s="10">
        <v>5.6315435673791736</v>
      </c>
      <c r="AB25" s="10">
        <v>6.1851809968895779</v>
      </c>
      <c r="AC25" s="10">
        <v>4.8900712202129526</v>
      </c>
      <c r="AD25" s="10">
        <v>6.4866751755521044</v>
      </c>
      <c r="AE25" s="10">
        <v>8.2220526612277069</v>
      </c>
      <c r="AF25" s="10">
        <v>7.840905900764219</v>
      </c>
      <c r="AG25" s="10">
        <v>6.7923320988409301</v>
      </c>
      <c r="AH25" s="10">
        <v>4.2783585803618944</v>
      </c>
      <c r="AI25" s="10">
        <v>3.7888213746114694</v>
      </c>
      <c r="AJ25" s="10">
        <v>4.5496719484173385</v>
      </c>
      <c r="AK25" s="10">
        <v>3.6364162087760938</v>
      </c>
      <c r="AL25" s="10">
        <v>3.4132353844126007</v>
      </c>
      <c r="AM25" s="10">
        <v>2.6449463117612044</v>
      </c>
      <c r="AN25" s="2"/>
      <c r="AO25" s="2"/>
      <c r="AP25" s="46">
        <v>-0.76828907265139623</v>
      </c>
      <c r="AQ25" s="47">
        <v>-0.22509114846282852</v>
      </c>
      <c r="AR25" s="2"/>
      <c r="AS25" s="2"/>
      <c r="AT25" s="48">
        <v>0.48502896370978649</v>
      </c>
      <c r="AU25" s="48">
        <v>0.48757159336708034</v>
      </c>
      <c r="AV25" s="48">
        <v>0.5510628429106379</v>
      </c>
      <c r="AW25" s="2"/>
      <c r="AX25" s="2"/>
      <c r="AY25" s="49">
        <v>6.349124954355756E-2</v>
      </c>
      <c r="AZ25" s="50">
        <v>0.13021933682620554</v>
      </c>
      <c r="BA25" s="2"/>
      <c r="BB25" s="2"/>
      <c r="BC25" s="51">
        <v>15088.863936830265</v>
      </c>
      <c r="BD25" s="51">
        <v>15305.988270908523</v>
      </c>
      <c r="BE25" s="51">
        <v>16127.721413178077</v>
      </c>
      <c r="BF25" s="2"/>
      <c r="BG25" s="2"/>
      <c r="BH25" s="52">
        <v>821.73314226955335</v>
      </c>
      <c r="BI25" s="53">
        <v>5.3687035931641772E-2</v>
      </c>
      <c r="BJ25" s="2"/>
      <c r="BK25" s="2"/>
    </row>
    <row r="26" spans="1:63" x14ac:dyDescent="0.3">
      <c r="A26" s="1"/>
      <c r="B26" s="2"/>
      <c r="C26" s="2" t="s">
        <v>17</v>
      </c>
      <c r="D26" s="2" t="s">
        <v>19</v>
      </c>
      <c r="E26" s="2"/>
      <c r="F26" s="2"/>
      <c r="G26" s="2"/>
      <c r="H26" s="2"/>
      <c r="I26" s="2"/>
      <c r="J26" s="10">
        <v>1.8952695742276637</v>
      </c>
      <c r="K26" s="10">
        <v>1.394201</v>
      </c>
      <c r="L26" s="10">
        <v>1.7551549999999998</v>
      </c>
      <c r="M26" s="10">
        <v>2.7244959206997148</v>
      </c>
      <c r="N26" s="10">
        <v>3.1483620000000014</v>
      </c>
      <c r="O26" s="10">
        <v>1.2661379999999998</v>
      </c>
      <c r="P26" s="10">
        <v>0.93712499999999999</v>
      </c>
      <c r="Q26" s="10">
        <v>1.1368074465815745</v>
      </c>
      <c r="R26" s="10">
        <v>2.0424661303508014</v>
      </c>
      <c r="S26" s="10">
        <v>2.5247817214133335</v>
      </c>
      <c r="T26" s="10">
        <v>2.2230969999999992</v>
      </c>
      <c r="U26" s="10">
        <v>3.0173809999999968</v>
      </c>
      <c r="V26" s="10">
        <v>2.9642339999999998</v>
      </c>
      <c r="W26" s="10">
        <v>2.6375709999999999</v>
      </c>
      <c r="X26" s="10">
        <v>4.5041700000000002</v>
      </c>
      <c r="Y26" s="10">
        <v>2.8643239999999999</v>
      </c>
      <c r="Z26" s="10">
        <v>3.4576714772734554</v>
      </c>
      <c r="AA26" s="10">
        <v>2.4870550746503337</v>
      </c>
      <c r="AB26" s="10">
        <v>2.9153815212370797</v>
      </c>
      <c r="AC26" s="10">
        <v>2.8014015090588287</v>
      </c>
      <c r="AD26" s="10">
        <v>4.4977818301746835</v>
      </c>
      <c r="AE26" s="10">
        <v>4.8460962881246319</v>
      </c>
      <c r="AF26" s="10">
        <v>4.1913471761380032</v>
      </c>
      <c r="AG26" s="10">
        <v>4.2333400603524858</v>
      </c>
      <c r="AH26" s="10">
        <v>1.5636460340867806</v>
      </c>
      <c r="AI26" s="10">
        <v>2.2560751169661843</v>
      </c>
      <c r="AJ26" s="10">
        <v>3.3722110872985409</v>
      </c>
      <c r="AK26" s="10">
        <v>3.805183360985767</v>
      </c>
      <c r="AL26" s="10">
        <v>3.5354697623422884</v>
      </c>
      <c r="AM26" s="10">
        <v>2.112622561911226</v>
      </c>
      <c r="AN26" s="2"/>
      <c r="AO26" s="2"/>
      <c r="AP26" s="54">
        <v>-1.4228472004310624</v>
      </c>
      <c r="AQ26" s="55">
        <v>-0.40244926306155426</v>
      </c>
      <c r="AR26" s="2"/>
      <c r="AS26" s="2"/>
      <c r="AT26" s="55">
        <v>0.50753930142826786</v>
      </c>
      <c r="AU26" s="55">
        <v>0.50503244903603917</v>
      </c>
      <c r="AV26" s="55">
        <v>0.44015554863522027</v>
      </c>
      <c r="AW26" s="2"/>
      <c r="AX26" s="2"/>
      <c r="AY26" s="56">
        <v>-6.4876900400818893E-2</v>
      </c>
      <c r="AZ26" s="57">
        <v>-0.12846085538592644</v>
      </c>
      <c r="BA26" s="2"/>
      <c r="BB26" s="2"/>
      <c r="BC26" s="27">
        <v>15789.142576704426</v>
      </c>
      <c r="BD26" s="27">
        <v>15854.12449480847</v>
      </c>
      <c r="BE26" s="27">
        <v>12881.844889702597</v>
      </c>
      <c r="BF26" s="2"/>
      <c r="BG26" s="2"/>
      <c r="BH26" s="58">
        <v>-2972.2796051058722</v>
      </c>
      <c r="BI26" s="59">
        <v>-0.187476741845894</v>
      </c>
      <c r="BJ26" s="2"/>
      <c r="BK26" s="2"/>
    </row>
    <row r="27" spans="1:63" x14ac:dyDescent="0.3">
      <c r="A27" s="1"/>
      <c r="B27" s="2"/>
      <c r="C27" s="2" t="s">
        <v>17</v>
      </c>
      <c r="D27" s="2" t="s">
        <v>20</v>
      </c>
      <c r="E27" s="2"/>
      <c r="F27" s="2"/>
      <c r="G27" s="2"/>
      <c r="H27" s="2"/>
      <c r="I27" s="60"/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2"/>
      <c r="AO27" s="2"/>
      <c r="AP27" s="54">
        <v>0</v>
      </c>
      <c r="AQ27" s="55">
        <v>0</v>
      </c>
      <c r="AR27" s="2"/>
      <c r="AS27" s="2"/>
      <c r="AT27" s="55">
        <v>0</v>
      </c>
      <c r="AU27" s="55">
        <v>0</v>
      </c>
      <c r="AV27" s="55">
        <v>0</v>
      </c>
      <c r="AW27" s="2"/>
      <c r="AX27" s="2"/>
      <c r="AY27" s="56">
        <v>0</v>
      </c>
      <c r="AZ27" s="57">
        <v>0</v>
      </c>
      <c r="BA27" s="2"/>
      <c r="BB27" s="2"/>
      <c r="BC27" s="27">
        <v>0</v>
      </c>
      <c r="BD27" s="27">
        <v>0</v>
      </c>
      <c r="BE27" s="27">
        <v>0</v>
      </c>
      <c r="BF27" s="2"/>
      <c r="BG27" s="2"/>
      <c r="BH27" s="58">
        <v>0</v>
      </c>
      <c r="BI27" s="59">
        <v>0</v>
      </c>
      <c r="BJ27" s="2"/>
      <c r="BK27" s="2"/>
    </row>
    <row r="28" spans="1:63" x14ac:dyDescent="0.3">
      <c r="A28" s="1"/>
      <c r="B28" s="2"/>
      <c r="C28" s="2" t="s">
        <v>17</v>
      </c>
      <c r="D28" s="2" t="s">
        <v>21</v>
      </c>
      <c r="E28" s="2"/>
      <c r="F28" s="2"/>
      <c r="G28" s="2"/>
      <c r="H28" s="2"/>
      <c r="I28" s="60"/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2"/>
      <c r="AO28" s="2"/>
      <c r="AP28" s="54">
        <v>0</v>
      </c>
      <c r="AQ28" s="55">
        <v>0</v>
      </c>
      <c r="AR28" s="2"/>
      <c r="AS28" s="2"/>
      <c r="AT28" s="55">
        <v>0</v>
      </c>
      <c r="AU28" s="55">
        <v>0</v>
      </c>
      <c r="AV28" s="55">
        <v>0</v>
      </c>
      <c r="AW28" s="2"/>
      <c r="AX28" s="2"/>
      <c r="AY28" s="56">
        <v>0</v>
      </c>
      <c r="AZ28" s="57">
        <v>0</v>
      </c>
      <c r="BA28" s="2"/>
      <c r="BB28" s="2"/>
      <c r="BC28" s="27">
        <v>0</v>
      </c>
      <c r="BD28" s="27">
        <v>0</v>
      </c>
      <c r="BE28" s="27">
        <v>0</v>
      </c>
      <c r="BF28" s="2"/>
      <c r="BG28" s="2"/>
      <c r="BH28" s="58">
        <v>0</v>
      </c>
      <c r="BI28" s="59">
        <v>0</v>
      </c>
      <c r="BJ28" s="2"/>
      <c r="BK28" s="2"/>
    </row>
    <row r="29" spans="1:63" x14ac:dyDescent="0.3">
      <c r="A29" s="1"/>
      <c r="B29" s="2"/>
      <c r="C29" s="61" t="s">
        <v>22</v>
      </c>
      <c r="D29" s="61" t="s">
        <v>23</v>
      </c>
      <c r="E29" s="61"/>
      <c r="F29" s="61"/>
      <c r="G29" s="61"/>
      <c r="H29" s="61"/>
      <c r="I29" s="61"/>
      <c r="J29" s="64">
        <v>11.826767109264051</v>
      </c>
      <c r="K29" s="64">
        <v>8.4076189999999986</v>
      </c>
      <c r="L29" s="64">
        <v>11.808693000000003</v>
      </c>
      <c r="M29" s="64">
        <v>13.013038931239972</v>
      </c>
      <c r="N29" s="64">
        <v>11.031636341470801</v>
      </c>
      <c r="O29" s="64">
        <v>10.215459216000013</v>
      </c>
      <c r="P29" s="64">
        <v>5.0895219999999997</v>
      </c>
      <c r="Q29" s="64">
        <v>4.9341688854015171</v>
      </c>
      <c r="R29" s="64">
        <v>10.539883947573538</v>
      </c>
      <c r="S29" s="64">
        <v>7.1872130113553787</v>
      </c>
      <c r="T29" s="64">
        <v>10.366637000000004</v>
      </c>
      <c r="U29" s="64">
        <v>9.5252544042144613</v>
      </c>
      <c r="V29" s="64">
        <v>7.6766889999999997</v>
      </c>
      <c r="W29" s="64">
        <v>5.2860821666666666</v>
      </c>
      <c r="X29" s="64">
        <v>7.669137000000001</v>
      </c>
      <c r="Y29" s="64">
        <v>4.6900930000000001</v>
      </c>
      <c r="Z29" s="64">
        <v>7.6418717335796256</v>
      </c>
      <c r="AA29" s="64">
        <v>8.1185986420295073</v>
      </c>
      <c r="AB29" s="64">
        <v>9.1005625181266581</v>
      </c>
      <c r="AC29" s="64">
        <v>7.6914727292717817</v>
      </c>
      <c r="AD29" s="64">
        <v>10.984457005726789</v>
      </c>
      <c r="AE29" s="64">
        <v>13.068148949352338</v>
      </c>
      <c r="AF29" s="64">
        <v>12.032253076902222</v>
      </c>
      <c r="AG29" s="64">
        <v>11.025672159193416</v>
      </c>
      <c r="AH29" s="64">
        <v>5.8420046144486752</v>
      </c>
      <c r="AI29" s="64">
        <v>6.0448964915776537</v>
      </c>
      <c r="AJ29" s="64">
        <v>7.9218830357158794</v>
      </c>
      <c r="AK29" s="64">
        <v>7.4415995697618609</v>
      </c>
      <c r="AL29" s="64">
        <v>6.9487051467548895</v>
      </c>
      <c r="AM29" s="64">
        <v>4.7575688736724304</v>
      </c>
      <c r="AN29" s="2"/>
      <c r="AO29" s="2"/>
      <c r="AP29" s="65">
        <v>-2.1911362730824591</v>
      </c>
      <c r="AQ29" s="66">
        <v>-0.31533015530321362</v>
      </c>
      <c r="AR29" s="2"/>
      <c r="AS29" s="2"/>
      <c r="AT29" s="66">
        <v>0.99256826513805441</v>
      </c>
      <c r="AU29" s="66">
        <v>0.99260404240311961</v>
      </c>
      <c r="AV29" s="66">
        <v>0.99121839154585822</v>
      </c>
      <c r="AW29" s="2"/>
      <c r="AX29" s="2"/>
      <c r="AY29" s="67">
        <v>-1.385650857261389E-3</v>
      </c>
      <c r="AZ29" s="68">
        <v>-1.3959754323654508E-3</v>
      </c>
      <c r="BA29" s="2"/>
      <c r="BB29" s="2"/>
      <c r="BC29" s="69">
        <v>30878.006513534692</v>
      </c>
      <c r="BD29" s="69">
        <v>31160.112765716993</v>
      </c>
      <c r="BE29" s="69">
        <v>29009.566302880674</v>
      </c>
      <c r="BF29" s="2"/>
      <c r="BG29" s="2"/>
      <c r="BH29" s="70">
        <v>-2150.5464628363188</v>
      </c>
      <c r="BI29" s="71">
        <v>-6.9016003857418476E-2</v>
      </c>
      <c r="BJ29" s="2"/>
      <c r="BK29" s="2"/>
    </row>
    <row r="30" spans="1:63" x14ac:dyDescent="0.3">
      <c r="A30" s="1"/>
      <c r="B30" s="2"/>
      <c r="C30" s="62" t="s">
        <v>17</v>
      </c>
      <c r="D30" s="62" t="s">
        <v>24</v>
      </c>
      <c r="E30" s="62"/>
      <c r="F30" s="62"/>
      <c r="G30" s="62"/>
      <c r="H30" s="63"/>
      <c r="I30" s="63"/>
      <c r="J30" s="72">
        <v>5.2524337525430398E-2</v>
      </c>
      <c r="K30" s="72">
        <v>4.8868051451752853E-2</v>
      </c>
      <c r="L30" s="72">
        <v>5.3043082182019252E-2</v>
      </c>
      <c r="M30" s="72">
        <v>4.645636342367488E-2</v>
      </c>
      <c r="N30" s="72">
        <v>8.1196914051472044E-2</v>
      </c>
      <c r="O30" s="72">
        <v>4.3562073477920085E-2</v>
      </c>
      <c r="P30" s="72">
        <v>5.1386538800167844E-2</v>
      </c>
      <c r="Q30" s="72">
        <v>5.8210126880220765E-2</v>
      </c>
      <c r="R30" s="72">
        <v>7.2520724670775971E-2</v>
      </c>
      <c r="S30" s="72">
        <v>6.5091447796609275E-2</v>
      </c>
      <c r="T30" s="72">
        <v>6.9112874889232387E-2</v>
      </c>
      <c r="U30" s="72">
        <v>6.4492707282103767E-2</v>
      </c>
      <c r="V30" s="72">
        <v>5.7130907035647147E-2</v>
      </c>
      <c r="W30" s="72">
        <v>5.9492318185975931E-2</v>
      </c>
      <c r="X30" s="72">
        <v>8.0201796637671463E-2</v>
      </c>
      <c r="Y30" s="72">
        <v>8.6914950527258533E-2</v>
      </c>
      <c r="Z30" s="72">
        <v>0.11750178013662915</v>
      </c>
      <c r="AA30" s="72">
        <v>0.10669964463686522</v>
      </c>
      <c r="AB30" s="72">
        <v>0.13007775032597477</v>
      </c>
      <c r="AC30" s="72">
        <v>0.10353418742914894</v>
      </c>
      <c r="AD30" s="72">
        <v>0.12075333318289619</v>
      </c>
      <c r="AE30" s="72">
        <v>0.13966979494792531</v>
      </c>
      <c r="AF30" s="72">
        <v>0.13681140324895397</v>
      </c>
      <c r="AG30" s="72">
        <v>0.13964791706053609</v>
      </c>
      <c r="AH30" s="72">
        <v>7.6844061376468431E-2</v>
      </c>
      <c r="AI30" s="72">
        <v>6.6939913272935109E-2</v>
      </c>
      <c r="AJ30" s="72">
        <v>6.426113470359518E-2</v>
      </c>
      <c r="AK30" s="72">
        <v>5.5718076925970313E-2</v>
      </c>
      <c r="AL30" s="72">
        <v>5.1775256218180792E-2</v>
      </c>
      <c r="AM30" s="72">
        <v>4.2149245210277984E-2</v>
      </c>
      <c r="AN30" s="2"/>
      <c r="AO30" s="2"/>
      <c r="AP30" s="73">
        <v>-9.6260110079028072E-3</v>
      </c>
      <c r="AQ30" s="74">
        <v>-0.18591913804035701</v>
      </c>
      <c r="AR30" s="2"/>
      <c r="AS30" s="2"/>
      <c r="AT30" s="74">
        <v>7.4317348619456552E-3</v>
      </c>
      <c r="AU30" s="74">
        <v>7.3959575968803636E-3</v>
      </c>
      <c r="AV30" s="74">
        <v>8.7816084541418038E-3</v>
      </c>
      <c r="AW30" s="2"/>
      <c r="AX30" s="2"/>
      <c r="AY30" s="75">
        <v>1.3856508572614402E-3</v>
      </c>
      <c r="AZ30" s="76">
        <v>0.18735246100463201</v>
      </c>
      <c r="BA30" s="2"/>
      <c r="BB30" s="2"/>
      <c r="BC30" s="77">
        <v>231.19533994178553</v>
      </c>
      <c r="BD30" s="77">
        <v>232.17603685282864</v>
      </c>
      <c r="BE30" s="77">
        <v>257.00759274559749</v>
      </c>
      <c r="BF30" s="2"/>
      <c r="BG30" s="2"/>
      <c r="BH30" s="78">
        <v>24.831555892768847</v>
      </c>
      <c r="BI30" s="79">
        <v>0.10695141595731962</v>
      </c>
      <c r="BJ30" s="2"/>
      <c r="BK30" s="2"/>
    </row>
    <row r="31" spans="1:63" x14ac:dyDescent="0.3">
      <c r="A31" s="1"/>
      <c r="B31" s="2"/>
      <c r="C31" s="1"/>
      <c r="D31" s="1"/>
      <c r="E31" s="1" t="s">
        <v>25</v>
      </c>
      <c r="F31" s="1"/>
      <c r="G31" s="1"/>
      <c r="H31" s="1"/>
      <c r="I31" s="1"/>
      <c r="J31" s="10">
        <v>1.3609577771489842E-2</v>
      </c>
      <c r="K31" s="10">
        <v>1.1472999862124765E-2</v>
      </c>
      <c r="L31" s="10">
        <v>1.4128642940366982E-2</v>
      </c>
      <c r="M31" s="10">
        <v>1.2014933911565995E-2</v>
      </c>
      <c r="N31" s="10">
        <v>1.5985424691461456E-2</v>
      </c>
      <c r="O31" s="10">
        <v>8.3017964836813035E-3</v>
      </c>
      <c r="P31" s="10">
        <v>7.3338241883726674E-3</v>
      </c>
      <c r="Q31" s="10">
        <v>7.1716413074717211E-3</v>
      </c>
      <c r="R31" s="10">
        <v>9.1647238282731303E-3</v>
      </c>
      <c r="S31" s="10">
        <v>3.5683364404743151E-3</v>
      </c>
      <c r="T31" s="10">
        <v>5.8635603441171691E-3</v>
      </c>
      <c r="U31" s="10">
        <v>5.8929141398020995E-3</v>
      </c>
      <c r="V31" s="10">
        <v>3.3999709168784555E-3</v>
      </c>
      <c r="W31" s="10">
        <v>1.9575088644095654E-3</v>
      </c>
      <c r="X31" s="10">
        <v>1.373118469669416E-3</v>
      </c>
      <c r="Y31" s="10">
        <v>7.2419642660439295E-4</v>
      </c>
      <c r="Z31" s="10">
        <v>2.4145239260825297E-3</v>
      </c>
      <c r="AA31" s="10">
        <v>2.8578394371244569E-3</v>
      </c>
      <c r="AB31" s="10">
        <v>3.3977578296469075E-3</v>
      </c>
      <c r="AC31" s="10">
        <v>2.2816818349079308E-3</v>
      </c>
      <c r="AD31" s="10">
        <v>2.7074296369706966E-3</v>
      </c>
      <c r="AE31" s="10">
        <v>4.0911478551284228E-3</v>
      </c>
      <c r="AF31" s="10">
        <v>5.00580141052659E-3</v>
      </c>
      <c r="AG31" s="10">
        <v>4.7049103321573672E-3</v>
      </c>
      <c r="AH31" s="10">
        <v>1.3706964033674011E-3</v>
      </c>
      <c r="AI31" s="10">
        <v>1.2829997157848101E-3</v>
      </c>
      <c r="AJ31" s="10">
        <v>1.982391080826049E-3</v>
      </c>
      <c r="AK31" s="10">
        <v>2.6635052773962406E-3</v>
      </c>
      <c r="AL31" s="10">
        <v>1.9080341353240097E-3</v>
      </c>
      <c r="AM31" s="10">
        <v>9.4473192286956633E-4</v>
      </c>
      <c r="AN31" s="2"/>
      <c r="AO31" s="2"/>
      <c r="AP31" s="54">
        <v>-9.6330221245444333E-4</v>
      </c>
      <c r="AQ31" s="55">
        <v>-0.5048663410263684</v>
      </c>
      <c r="AR31" s="2"/>
      <c r="AS31" s="2"/>
      <c r="AT31" s="55">
        <v>3.5526109508951184E-4</v>
      </c>
      <c r="AU31" s="55">
        <v>2.725575996918264E-4</v>
      </c>
      <c r="AV31" s="55">
        <v>1.9683070952705939E-4</v>
      </c>
      <c r="AW31" s="2"/>
      <c r="AX31" s="2"/>
      <c r="AY31" s="56">
        <v>-7.5726890164767011E-5</v>
      </c>
      <c r="AZ31" s="57">
        <v>-0.27783811660503827</v>
      </c>
      <c r="BA31" s="2"/>
      <c r="BB31" s="2"/>
      <c r="BC31" s="27">
        <v>11.051889117826725</v>
      </c>
      <c r="BD31" s="27">
        <v>8.5562068848610302</v>
      </c>
      <c r="BE31" s="27">
        <v>5.7605605053022337</v>
      </c>
      <c r="BF31" s="2"/>
      <c r="BG31" s="2"/>
      <c r="BH31" s="58">
        <v>-2.7956463795587965</v>
      </c>
      <c r="BI31" s="59">
        <v>-0.32673898810292773</v>
      </c>
      <c r="BJ31" s="2"/>
      <c r="BK31" s="2"/>
    </row>
    <row r="32" spans="1:63" x14ac:dyDescent="0.3">
      <c r="A32" s="1"/>
      <c r="B32" s="2"/>
      <c r="C32" s="1"/>
      <c r="D32" s="1"/>
      <c r="E32" s="1" t="s">
        <v>26</v>
      </c>
      <c r="F32" s="1"/>
      <c r="G32" s="1"/>
      <c r="H32" s="1"/>
      <c r="I32" s="1"/>
      <c r="J32" s="10">
        <v>5.6293891643640964E-3</v>
      </c>
      <c r="K32" s="10">
        <v>5.4450112648613607E-3</v>
      </c>
      <c r="L32" s="10">
        <v>6.4501557822650175E-3</v>
      </c>
      <c r="M32" s="10">
        <v>5.1540156705619823E-3</v>
      </c>
      <c r="N32" s="10">
        <v>4.492286584376233E-3</v>
      </c>
      <c r="O32" s="10">
        <v>3.2240000000000012E-3</v>
      </c>
      <c r="P32" s="10">
        <v>2.5081572454679416E-3</v>
      </c>
      <c r="Q32" s="10">
        <v>2.0927495291902035E-3</v>
      </c>
      <c r="R32" s="10">
        <v>3.7454000330533546E-3</v>
      </c>
      <c r="S32" s="10">
        <v>8.9459097540324564E-3</v>
      </c>
      <c r="T32" s="10">
        <v>5.0688688501226153E-3</v>
      </c>
      <c r="U32" s="10">
        <v>3.8487903892863579E-3</v>
      </c>
      <c r="V32" s="10">
        <v>2.3302530562064371E-3</v>
      </c>
      <c r="W32" s="10">
        <v>1.3750586100012099E-3</v>
      </c>
      <c r="X32" s="10">
        <v>1.4844199871550862E-3</v>
      </c>
      <c r="Y32" s="10">
        <v>7.4390821898231985E-4</v>
      </c>
      <c r="Z32" s="10">
        <v>2.2305836538770501E-3</v>
      </c>
      <c r="AA32" s="10">
        <v>2.4493471883477087E-3</v>
      </c>
      <c r="AB32" s="10">
        <v>7.770275893217618E-3</v>
      </c>
      <c r="AC32" s="10">
        <v>2.614507114195485E-3</v>
      </c>
      <c r="AD32" s="10">
        <v>4.0669161118372932E-3</v>
      </c>
      <c r="AE32" s="10">
        <v>9.9286032083224056E-3</v>
      </c>
      <c r="AF32" s="10">
        <v>8.4407308502631902E-3</v>
      </c>
      <c r="AG32" s="10">
        <v>4.8904624241523972E-3</v>
      </c>
      <c r="AH32" s="10">
        <v>1.0539131723040264E-3</v>
      </c>
      <c r="AI32" s="10">
        <v>1.7256945800728483E-3</v>
      </c>
      <c r="AJ32" s="10">
        <v>1.2764763747441612E-3</v>
      </c>
      <c r="AK32" s="10">
        <v>1.5166298911032982E-3</v>
      </c>
      <c r="AL32" s="10">
        <v>1.0185001112178473E-3</v>
      </c>
      <c r="AM32" s="10">
        <v>4.0347401021486142E-4</v>
      </c>
      <c r="AN32" s="2"/>
      <c r="AO32" s="2"/>
      <c r="AP32" s="54">
        <v>-6.1502610100298589E-4</v>
      </c>
      <c r="AQ32" s="55">
        <v>-0.6038547214958897</v>
      </c>
      <c r="AR32" s="2"/>
      <c r="AS32" s="2"/>
      <c r="AT32" s="55">
        <v>2.0228966712825829E-4</v>
      </c>
      <c r="AU32" s="55">
        <v>1.4549003105348245E-4</v>
      </c>
      <c r="AV32" s="55">
        <v>8.4062022023239822E-5</v>
      </c>
      <c r="AW32" s="2"/>
      <c r="AX32" s="2"/>
      <c r="AY32" s="56">
        <v>-6.1428009030242627E-5</v>
      </c>
      <c r="AZ32" s="57">
        <v>-0.42221455714489164</v>
      </c>
      <c r="BA32" s="2"/>
      <c r="BB32" s="2"/>
      <c r="BC32" s="27">
        <v>6.2930700875655523</v>
      </c>
      <c r="BD32" s="27">
        <v>4.567265072725772</v>
      </c>
      <c r="BE32" s="27">
        <v>2.460207379358911</v>
      </c>
      <c r="BF32" s="2"/>
      <c r="BG32" s="2"/>
      <c r="BH32" s="58">
        <v>-2.107057693366861</v>
      </c>
      <c r="BI32" s="59">
        <v>-0.46133904203404513</v>
      </c>
      <c r="BJ32" s="2"/>
      <c r="BK32" s="2"/>
    </row>
    <row r="33" spans="1:63" x14ac:dyDescent="0.3">
      <c r="A33" s="1"/>
      <c r="B33" s="2"/>
      <c r="C33" s="1"/>
      <c r="D33" s="1"/>
      <c r="E33" s="1" t="s">
        <v>27</v>
      </c>
      <c r="F33" s="2"/>
      <c r="G33" s="1"/>
      <c r="H33" s="60"/>
      <c r="I33" s="60"/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2"/>
      <c r="AO33" s="2"/>
      <c r="AP33" s="54">
        <v>0</v>
      </c>
      <c r="AQ33" s="55">
        <v>0</v>
      </c>
      <c r="AR33" s="2"/>
      <c r="AS33" s="2"/>
      <c r="AT33" s="55">
        <v>0</v>
      </c>
      <c r="AU33" s="55">
        <v>0</v>
      </c>
      <c r="AV33" s="55">
        <v>0</v>
      </c>
      <c r="AW33" s="2"/>
      <c r="AX33" s="2"/>
      <c r="AY33" s="56">
        <v>0</v>
      </c>
      <c r="AZ33" s="57">
        <v>0</v>
      </c>
      <c r="BA33" s="2"/>
      <c r="BB33" s="2"/>
      <c r="BC33" s="27">
        <v>0</v>
      </c>
      <c r="BD33" s="27">
        <v>0</v>
      </c>
      <c r="BE33" s="27">
        <v>0</v>
      </c>
      <c r="BF33" s="2"/>
      <c r="BG33" s="2"/>
      <c r="BH33" s="58">
        <v>0</v>
      </c>
      <c r="BI33" s="59">
        <v>0</v>
      </c>
      <c r="BJ33" s="2"/>
      <c r="BK33" s="2"/>
    </row>
    <row r="34" spans="1:63" x14ac:dyDescent="0.3">
      <c r="A34" s="1"/>
      <c r="B34" s="2"/>
      <c r="C34" s="1"/>
      <c r="D34" s="1"/>
      <c r="E34" s="1" t="s">
        <v>28</v>
      </c>
      <c r="F34" s="1"/>
      <c r="G34" s="1"/>
      <c r="H34" s="1"/>
      <c r="I34" s="1"/>
      <c r="J34" s="10">
        <v>9.0764994257928663E-3</v>
      </c>
      <c r="K34" s="10">
        <v>1.0694770076911709E-2</v>
      </c>
      <c r="L34" s="10">
        <v>1.3290355338252584E-2</v>
      </c>
      <c r="M34" s="10">
        <v>1.5922288578133471E-2</v>
      </c>
      <c r="N34" s="10">
        <v>1.8234307627589576E-2</v>
      </c>
      <c r="O34" s="10">
        <v>2.1473774840038776E-2</v>
      </c>
      <c r="P34" s="10">
        <v>2.4376017459444885E-2</v>
      </c>
      <c r="Q34" s="10">
        <v>2.5637386153317496E-2</v>
      </c>
      <c r="R34" s="10">
        <v>2.7556450989514425E-2</v>
      </c>
      <c r="S34" s="10">
        <v>2.8428045080171965E-2</v>
      </c>
      <c r="T34" s="10">
        <v>3.076998163117467E-2</v>
      </c>
      <c r="U34" s="10">
        <v>3.1050254334093252E-2</v>
      </c>
      <c r="V34" s="10">
        <v>3.1864357616457312E-2</v>
      </c>
      <c r="W34" s="10">
        <v>3.16322576179177E-2</v>
      </c>
      <c r="X34" s="10">
        <v>3.1483174580191252E-2</v>
      </c>
      <c r="Y34" s="10">
        <v>3.3678863775702207E-2</v>
      </c>
      <c r="Z34" s="10">
        <v>3.1814117967158259E-2</v>
      </c>
      <c r="AA34" s="10">
        <v>3.1368772368245285E-2</v>
      </c>
      <c r="AB34" s="10">
        <v>2.988779370547795E-2</v>
      </c>
      <c r="AC34" s="10">
        <v>2.9195777242869311E-2</v>
      </c>
      <c r="AD34" s="10">
        <v>2.6241069652750259E-2</v>
      </c>
      <c r="AE34" s="10">
        <v>2.7065970508202992E-2</v>
      </c>
      <c r="AF34" s="10">
        <v>2.5994206000076764E-2</v>
      </c>
      <c r="AG34" s="10">
        <v>2.3743211859357634E-2</v>
      </c>
      <c r="AH34" s="10">
        <v>2.1569065850232747E-2</v>
      </c>
      <c r="AI34" s="10">
        <v>2.1830497794171698E-2</v>
      </c>
      <c r="AJ34" s="10">
        <v>1.9545427830726422E-2</v>
      </c>
      <c r="AK34" s="10">
        <v>1.7386463188777901E-2</v>
      </c>
      <c r="AL34" s="10">
        <v>1.6188699803817843E-2</v>
      </c>
      <c r="AM34" s="10">
        <v>1.4925955405684034E-2</v>
      </c>
      <c r="AN34" s="2"/>
      <c r="AO34" s="2"/>
      <c r="AP34" s="54">
        <v>-1.2627443981338086E-3</v>
      </c>
      <c r="AQ34" s="55">
        <v>-7.8001594534232499E-2</v>
      </c>
      <c r="AR34" s="2"/>
      <c r="AS34" s="2"/>
      <c r="AT34" s="55">
        <v>2.3190244842378931E-3</v>
      </c>
      <c r="AU34" s="55">
        <v>2.3125126951205493E-3</v>
      </c>
      <c r="AV34" s="55">
        <v>3.1097566640347911E-3</v>
      </c>
      <c r="AW34" s="2"/>
      <c r="AX34" s="2"/>
      <c r="AY34" s="56">
        <v>7.972439689142418E-4</v>
      </c>
      <c r="AZ34" s="57">
        <v>0.34475225610499066</v>
      </c>
      <c r="BA34" s="2"/>
      <c r="BB34" s="2"/>
      <c r="BC34" s="27">
        <v>72.143000783310796</v>
      </c>
      <c r="BD34" s="27">
        <v>72.595066384833373</v>
      </c>
      <c r="BE34" s="27">
        <v>91.01192320539046</v>
      </c>
      <c r="BF34" s="2"/>
      <c r="BG34" s="2"/>
      <c r="BH34" s="58">
        <v>18.416856820557086</v>
      </c>
      <c r="BI34" s="59">
        <v>0.25369295377357426</v>
      </c>
      <c r="BJ34" s="2"/>
      <c r="BK34" s="2"/>
    </row>
    <row r="35" spans="1:63" x14ac:dyDescent="0.3">
      <c r="A35" s="1"/>
      <c r="B35" s="2"/>
      <c r="C35" s="1"/>
      <c r="D35" s="1"/>
      <c r="E35" s="81" t="s">
        <v>29</v>
      </c>
      <c r="F35" s="81"/>
      <c r="G35" s="81"/>
      <c r="H35" s="81"/>
      <c r="I35" s="81"/>
      <c r="J35" s="10">
        <v>2.300897666850642E-4</v>
      </c>
      <c r="K35" s="10">
        <v>2.1126502621708629E-3</v>
      </c>
      <c r="L35" s="10">
        <v>3.486728694331886E-4</v>
      </c>
      <c r="M35" s="10">
        <v>6.0881545192924963E-4</v>
      </c>
      <c r="N35" s="10">
        <v>5.1753938408206435E-4</v>
      </c>
      <c r="O35" s="10">
        <v>1.318957645297888E-4</v>
      </c>
      <c r="P35" s="10">
        <v>3.849587489593324E-4</v>
      </c>
      <c r="Q35" s="10">
        <v>1.1073691733052877E-2</v>
      </c>
      <c r="R35" s="10">
        <v>1.1181301734944245E-2</v>
      </c>
      <c r="S35" s="10">
        <v>5.3761829478843649E-3</v>
      </c>
      <c r="T35" s="10">
        <v>4.6145231293068384E-3</v>
      </c>
      <c r="U35" s="10">
        <v>5.1466320551442866E-3</v>
      </c>
      <c r="V35" s="10">
        <v>5.8424984842853148E-3</v>
      </c>
      <c r="W35" s="10">
        <v>1.0298349308511666E-2</v>
      </c>
      <c r="X35" s="10">
        <v>1.6054845884981035E-2</v>
      </c>
      <c r="Y35" s="10">
        <v>2.4304271593617373E-2</v>
      </c>
      <c r="Z35" s="10">
        <v>3.7218940308416132E-2</v>
      </c>
      <c r="AA35" s="10">
        <v>2.1358231080808626E-2</v>
      </c>
      <c r="AB35" s="10">
        <v>2.9850056180415349E-2</v>
      </c>
      <c r="AC35" s="10">
        <v>1.8952488826549849E-2</v>
      </c>
      <c r="AD35" s="10">
        <v>2.291420687340404E-2</v>
      </c>
      <c r="AE35" s="10">
        <v>2.8094750098876343E-2</v>
      </c>
      <c r="AF35" s="10">
        <v>3.0408370087071854E-2</v>
      </c>
      <c r="AG35" s="10">
        <v>2.9381973786408423E-2</v>
      </c>
      <c r="AH35" s="10">
        <v>7.8758251719035759E-3</v>
      </c>
      <c r="AI35" s="10">
        <v>2.1793102428768469E-3</v>
      </c>
      <c r="AJ35" s="10">
        <v>2.7388338499864033E-4</v>
      </c>
      <c r="AK35" s="10">
        <v>3.3024139324880911E-5</v>
      </c>
      <c r="AL35" s="10">
        <v>0</v>
      </c>
      <c r="AM35" s="10">
        <v>0</v>
      </c>
      <c r="AN35" s="2"/>
      <c r="AO35" s="2"/>
      <c r="AP35" s="80">
        <v>0</v>
      </c>
      <c r="AQ35" s="82">
        <v>0</v>
      </c>
      <c r="AR35" s="2"/>
      <c r="AS35" s="2"/>
      <c r="AT35" s="82">
        <v>4.4047939384654899E-6</v>
      </c>
      <c r="AU35" s="82">
        <v>0</v>
      </c>
      <c r="AV35" s="82">
        <v>0</v>
      </c>
      <c r="AW35" s="2"/>
      <c r="AX35" s="2"/>
      <c r="AY35" s="83">
        <v>0</v>
      </c>
      <c r="AZ35" s="84">
        <v>0</v>
      </c>
      <c r="BA35" s="2"/>
      <c r="BB35" s="2"/>
      <c r="BC35" s="85">
        <v>0.13702962375469258</v>
      </c>
      <c r="BD35" s="85">
        <v>0</v>
      </c>
      <c r="BE35" s="85">
        <v>0</v>
      </c>
      <c r="BF35" s="2"/>
      <c r="BG35" s="2"/>
      <c r="BH35" s="86">
        <v>0</v>
      </c>
      <c r="BI35" s="87">
        <v>0</v>
      </c>
      <c r="BJ35" s="2"/>
      <c r="BK35" s="2"/>
    </row>
    <row r="36" spans="1:63" x14ac:dyDescent="0.3">
      <c r="A36" s="1"/>
      <c r="B36" s="2"/>
      <c r="C36" s="1"/>
      <c r="D36" s="1"/>
      <c r="E36" s="81" t="s">
        <v>30</v>
      </c>
      <c r="F36" s="60"/>
      <c r="G36" s="1"/>
      <c r="H36" s="1"/>
      <c r="I36" s="1"/>
      <c r="J36" s="10">
        <v>3.0344921599552057E-5</v>
      </c>
      <c r="K36" s="10">
        <v>9.7415807010663125E-4</v>
      </c>
      <c r="L36" s="10">
        <v>1.5253705152636103E-3</v>
      </c>
      <c r="M36" s="10">
        <v>1.3886946724454606E-3</v>
      </c>
      <c r="N36" s="10">
        <v>1.5730272192945056E-3</v>
      </c>
      <c r="O36" s="10">
        <v>4.0531395126483273E-3</v>
      </c>
      <c r="P36" s="10">
        <v>2.6314647850934555E-3</v>
      </c>
      <c r="Q36" s="10">
        <v>3.4020184185630659E-3</v>
      </c>
      <c r="R36" s="10">
        <v>1.7760145091223725E-3</v>
      </c>
      <c r="S36" s="10">
        <v>1.7095336789482753E-3</v>
      </c>
      <c r="T36" s="10">
        <v>1.8541021415322788E-3</v>
      </c>
      <c r="U36" s="10">
        <v>1.7049822418567298E-3</v>
      </c>
      <c r="V36" s="10">
        <v>1.5817304823702871E-3</v>
      </c>
      <c r="W36" s="10">
        <v>1.3718261676925437E-3</v>
      </c>
      <c r="X36" s="10">
        <v>1.0720320112340479E-3</v>
      </c>
      <c r="Y36" s="10">
        <v>1.0434808402080319E-3</v>
      </c>
      <c r="Z36" s="10">
        <v>8.5116833161610938E-4</v>
      </c>
      <c r="AA36" s="10">
        <v>1.9183266385509451E-3</v>
      </c>
      <c r="AB36" s="10">
        <v>1.0229444209826496E-3</v>
      </c>
      <c r="AC36" s="10">
        <v>1.0877642338338262E-3</v>
      </c>
      <c r="AD36" s="10">
        <v>7.8702511348527609E-4</v>
      </c>
      <c r="AE36" s="10">
        <v>8.3468010107157209E-4</v>
      </c>
      <c r="AF36" s="10">
        <v>7.647482429935826E-4</v>
      </c>
      <c r="AG36" s="10">
        <v>7.9657813692846991E-4</v>
      </c>
      <c r="AH36" s="10">
        <v>1.1742554657024798E-3</v>
      </c>
      <c r="AI36" s="10">
        <v>1.1866307990558661E-3</v>
      </c>
      <c r="AJ36" s="10">
        <v>7.6399257970256136E-4</v>
      </c>
      <c r="AK36" s="10">
        <v>7.6399257970256136E-4</v>
      </c>
      <c r="AL36" s="10">
        <v>1.8119157479672494E-3</v>
      </c>
      <c r="AM36" s="10">
        <v>1.2723510617253888E-3</v>
      </c>
      <c r="AN36" s="2"/>
      <c r="AO36" s="2"/>
      <c r="AP36" s="54">
        <v>-5.3956468624186062E-4</v>
      </c>
      <c r="AQ36" s="55">
        <v>-0.29778685176018088</v>
      </c>
      <c r="AR36" s="2"/>
      <c r="AS36" s="2"/>
      <c r="AT36" s="55">
        <v>1.0190212229304149E-4</v>
      </c>
      <c r="AU36" s="55">
        <v>2.5882734379168283E-4</v>
      </c>
      <c r="AV36" s="55">
        <v>2.6508870525537658E-4</v>
      </c>
      <c r="AW36" s="2"/>
      <c r="AX36" s="2"/>
      <c r="AY36" s="56">
        <v>6.2613614636937475E-6</v>
      </c>
      <c r="AZ36" s="57">
        <v>2.4191267321173004E-2</v>
      </c>
      <c r="BA36" s="2"/>
      <c r="BB36" s="2"/>
      <c r="BC36" s="27">
        <v>3.1700936917118727</v>
      </c>
      <c r="BD36" s="27">
        <v>8.1251827263105358</v>
      </c>
      <c r="BE36" s="27">
        <v>7.7582381812523709</v>
      </c>
      <c r="BF36" s="2"/>
      <c r="BG36" s="2"/>
      <c r="BH36" s="58">
        <v>-0.36694454505816498</v>
      </c>
      <c r="BI36" s="59">
        <v>-4.5161389893416747E-2</v>
      </c>
      <c r="BJ36" s="2"/>
      <c r="BK36" s="2"/>
    </row>
    <row r="37" spans="1:63" x14ac:dyDescent="0.3">
      <c r="A37" s="1"/>
      <c r="B37" s="2"/>
      <c r="C37" s="1"/>
      <c r="D37" s="1"/>
      <c r="E37" s="81" t="s">
        <v>148</v>
      </c>
      <c r="F37" s="60"/>
      <c r="G37" s="1"/>
      <c r="H37" s="1"/>
      <c r="I37" s="1"/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3.9950686618628314E-2</v>
      </c>
      <c r="AI37" s="10">
        <v>3.4104593702132709E-2</v>
      </c>
      <c r="AJ37" s="10">
        <v>3.5269031905376363E-2</v>
      </c>
      <c r="AK37" s="10">
        <v>3.1232495499951232E-2</v>
      </c>
      <c r="AL37" s="10">
        <v>2.8021707238221654E-2</v>
      </c>
      <c r="AM37" s="10">
        <v>2.1294039008737116E-2</v>
      </c>
      <c r="AN37" s="2"/>
      <c r="AO37" s="2"/>
      <c r="AP37" s="54"/>
      <c r="AQ37" s="55"/>
      <c r="AR37" s="2"/>
      <c r="AS37" s="2"/>
      <c r="AT37" s="55"/>
      <c r="AU37" s="55"/>
      <c r="AV37" s="55"/>
      <c r="AW37" s="2"/>
      <c r="AX37" s="2"/>
      <c r="AY37" s="56"/>
      <c r="AZ37" s="57"/>
      <c r="BA37" s="2"/>
      <c r="BB37" s="2"/>
      <c r="BC37" s="27"/>
      <c r="BD37" s="27"/>
      <c r="BE37" s="27"/>
      <c r="BF37" s="2"/>
      <c r="BG37" s="2"/>
      <c r="BH37" s="58"/>
      <c r="BI37" s="59"/>
      <c r="BJ37" s="2"/>
      <c r="BK37" s="2"/>
    </row>
    <row r="38" spans="1:63" x14ac:dyDescent="0.3">
      <c r="A38" s="1"/>
      <c r="B38" s="2"/>
      <c r="C38" s="1"/>
      <c r="D38" s="1"/>
      <c r="E38" s="88" t="s">
        <v>31</v>
      </c>
      <c r="F38" s="88"/>
      <c r="G38" s="88"/>
      <c r="H38" s="88"/>
      <c r="I38" s="88"/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2"/>
      <c r="AO38" s="2"/>
      <c r="AP38" s="80">
        <v>0</v>
      </c>
      <c r="AQ38" s="82">
        <v>0</v>
      </c>
      <c r="AR38" s="2"/>
      <c r="AS38" s="2"/>
      <c r="AT38" s="82">
        <v>0</v>
      </c>
      <c r="AU38" s="82">
        <v>0</v>
      </c>
      <c r="AV38" s="82">
        <v>0</v>
      </c>
      <c r="AW38" s="2"/>
      <c r="AX38" s="2"/>
      <c r="AY38" s="83">
        <v>0</v>
      </c>
      <c r="AZ38" s="84">
        <v>0</v>
      </c>
      <c r="BA38" s="2"/>
      <c r="BB38" s="2"/>
      <c r="BC38" s="85">
        <v>0</v>
      </c>
      <c r="BD38" s="85">
        <v>0</v>
      </c>
      <c r="BE38" s="85">
        <v>0</v>
      </c>
      <c r="BF38" s="2"/>
      <c r="BG38" s="2"/>
      <c r="BH38" s="86">
        <v>0</v>
      </c>
      <c r="BI38" s="87">
        <v>0</v>
      </c>
      <c r="BJ38" s="2"/>
      <c r="BK38" s="2"/>
    </row>
    <row r="39" spans="1:63" x14ac:dyDescent="0.3">
      <c r="A39" s="1"/>
      <c r="B39" s="2"/>
      <c r="C39" s="1"/>
      <c r="D39" s="1"/>
      <c r="E39" s="88" t="s">
        <v>32</v>
      </c>
      <c r="F39" s="2"/>
      <c r="G39" s="1"/>
      <c r="H39" s="60"/>
      <c r="I39" s="60"/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2"/>
      <c r="AO39" s="2"/>
      <c r="AP39" s="54">
        <v>0</v>
      </c>
      <c r="AQ39" s="55">
        <v>0</v>
      </c>
      <c r="AR39" s="2"/>
      <c r="AS39" s="2"/>
      <c r="AT39" s="55">
        <v>0</v>
      </c>
      <c r="AU39" s="55">
        <v>0</v>
      </c>
      <c r="AV39" s="55">
        <v>0</v>
      </c>
      <c r="AW39" s="2"/>
      <c r="AX39" s="2"/>
      <c r="AY39" s="56">
        <v>0</v>
      </c>
      <c r="AZ39" s="57">
        <v>0</v>
      </c>
      <c r="BA39" s="2"/>
      <c r="BB39" s="2"/>
      <c r="BC39" s="27">
        <v>0</v>
      </c>
      <c r="BD39" s="27">
        <v>0</v>
      </c>
      <c r="BE39" s="27">
        <v>0</v>
      </c>
      <c r="BF39" s="2"/>
      <c r="BG39" s="2"/>
      <c r="BH39" s="58">
        <v>0</v>
      </c>
      <c r="BI39" s="59">
        <v>0</v>
      </c>
      <c r="BJ39" s="2"/>
      <c r="BK39" s="2"/>
    </row>
    <row r="40" spans="1:63" x14ac:dyDescent="0.3">
      <c r="A40" s="1"/>
      <c r="B40" s="2"/>
      <c r="C40" s="1"/>
      <c r="D40" s="1"/>
      <c r="E40" s="88" t="s">
        <v>33</v>
      </c>
      <c r="F40" s="2"/>
      <c r="G40" s="1"/>
      <c r="H40" s="60"/>
      <c r="I40" s="60"/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2"/>
      <c r="AO40" s="2"/>
      <c r="AP40" s="54">
        <v>0</v>
      </c>
      <c r="AQ40" s="55">
        <v>0</v>
      </c>
      <c r="AR40" s="2"/>
      <c r="AS40" s="2"/>
      <c r="AT40" s="55">
        <v>0</v>
      </c>
      <c r="AU40" s="55">
        <v>0</v>
      </c>
      <c r="AV40" s="55">
        <v>0</v>
      </c>
      <c r="AW40" s="2"/>
      <c r="AX40" s="2"/>
      <c r="AY40" s="56">
        <v>0</v>
      </c>
      <c r="AZ40" s="57">
        <v>0</v>
      </c>
      <c r="BA40" s="2"/>
      <c r="BB40" s="2"/>
      <c r="BC40" s="27">
        <v>0</v>
      </c>
      <c r="BD40" s="27">
        <v>0</v>
      </c>
      <c r="BE40" s="27">
        <v>0</v>
      </c>
      <c r="BF40" s="2"/>
      <c r="BG40" s="2"/>
      <c r="BH40" s="58">
        <v>0</v>
      </c>
      <c r="BI40" s="59">
        <v>0</v>
      </c>
      <c r="BJ40" s="2"/>
      <c r="BK40" s="2"/>
    </row>
    <row r="41" spans="1:63" x14ac:dyDescent="0.3">
      <c r="A41" s="1"/>
      <c r="B41" s="2"/>
      <c r="C41" s="1"/>
      <c r="D41" s="1"/>
      <c r="E41" s="88" t="s">
        <v>34</v>
      </c>
      <c r="F41" s="2"/>
      <c r="G41" s="1"/>
      <c r="H41" s="60"/>
      <c r="I41" s="60"/>
      <c r="J41" s="10">
        <v>0</v>
      </c>
      <c r="K41" s="10">
        <v>0</v>
      </c>
      <c r="L41" s="10">
        <v>0</v>
      </c>
      <c r="M41" s="10">
        <v>0</v>
      </c>
      <c r="N41" s="10">
        <v>3.1069813962792563E-2</v>
      </c>
      <c r="O41" s="10">
        <v>0</v>
      </c>
      <c r="P41" s="10">
        <v>2.2664592601543757E-3</v>
      </c>
      <c r="Q41" s="10">
        <v>1.6418828846804581E-3</v>
      </c>
      <c r="R41" s="10">
        <v>0</v>
      </c>
      <c r="S41" s="10">
        <v>2.1132540957475437E-4</v>
      </c>
      <c r="T41" s="10">
        <v>5.5893509880490522E-4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2"/>
      <c r="AO41" s="2"/>
      <c r="AP41" s="54">
        <v>0</v>
      </c>
      <c r="AQ41" s="55">
        <v>0</v>
      </c>
      <c r="AR41" s="2"/>
      <c r="AS41" s="2"/>
      <c r="AT41" s="55">
        <v>0</v>
      </c>
      <c r="AU41" s="55">
        <v>0</v>
      </c>
      <c r="AV41" s="55">
        <v>0</v>
      </c>
      <c r="AW41" s="2"/>
      <c r="AX41" s="2"/>
      <c r="AY41" s="56">
        <v>0</v>
      </c>
      <c r="AZ41" s="57">
        <v>0</v>
      </c>
      <c r="BA41" s="2"/>
      <c r="BB41" s="2"/>
      <c r="BC41" s="27">
        <v>0</v>
      </c>
      <c r="BD41" s="27">
        <v>0</v>
      </c>
      <c r="BE41" s="27">
        <v>0</v>
      </c>
      <c r="BF41" s="2"/>
      <c r="BG41" s="2"/>
      <c r="BH41" s="58">
        <v>0</v>
      </c>
      <c r="BI41" s="59">
        <v>0</v>
      </c>
      <c r="BJ41" s="2"/>
      <c r="BK41" s="2"/>
    </row>
    <row r="42" spans="1:63" x14ac:dyDescent="0.3">
      <c r="A42" s="1"/>
      <c r="B42" s="2"/>
      <c r="C42" s="1"/>
      <c r="D42" s="1"/>
      <c r="E42" s="81" t="s">
        <v>35</v>
      </c>
      <c r="F42" s="81"/>
      <c r="G42" s="81"/>
      <c r="H42" s="81"/>
      <c r="I42" s="81"/>
      <c r="J42" s="10">
        <v>2.394843647549897E-2</v>
      </c>
      <c r="K42" s="10">
        <v>1.816846191557752E-2</v>
      </c>
      <c r="L42" s="10">
        <v>1.7299884736437877E-2</v>
      </c>
      <c r="M42" s="10">
        <v>1.1367615139038716E-2</v>
      </c>
      <c r="N42" s="10">
        <v>9.3245145818756509E-3</v>
      </c>
      <c r="O42" s="10">
        <v>6.377466877021884E-3</v>
      </c>
      <c r="P42" s="10">
        <v>1.1885657112675189E-2</v>
      </c>
      <c r="Q42" s="10">
        <v>7.1907568539449438E-3</v>
      </c>
      <c r="R42" s="10">
        <v>1.909683357586844E-2</v>
      </c>
      <c r="S42" s="10">
        <v>1.6852114485523151E-2</v>
      </c>
      <c r="T42" s="10">
        <v>2.0382903694173903E-2</v>
      </c>
      <c r="U42" s="10">
        <v>1.6849134121921044E-2</v>
      </c>
      <c r="V42" s="10">
        <v>1.2112096479449348E-2</v>
      </c>
      <c r="W42" s="10">
        <v>1.2857317617443242E-2</v>
      </c>
      <c r="X42" s="10">
        <v>2.8734205704440619E-2</v>
      </c>
      <c r="Y42" s="10">
        <v>2.6420229672144205E-2</v>
      </c>
      <c r="Z42" s="10">
        <v>4.2972445949479084E-2</v>
      </c>
      <c r="AA42" s="10">
        <v>4.6747127923788198E-2</v>
      </c>
      <c r="AB42" s="10">
        <v>5.8148922296234293E-2</v>
      </c>
      <c r="AC42" s="10">
        <v>4.9401968176792543E-2</v>
      </c>
      <c r="AD42" s="10">
        <v>6.4036685794448628E-2</v>
      </c>
      <c r="AE42" s="10">
        <v>6.9654643176323583E-2</v>
      </c>
      <c r="AF42" s="10">
        <v>6.6197546658022008E-2</v>
      </c>
      <c r="AG42" s="10">
        <v>7.6130780521531771E-2</v>
      </c>
      <c r="AH42" s="10">
        <v>3.849618694329883E-3</v>
      </c>
      <c r="AI42" s="10">
        <v>4.6301864388403275E-3</v>
      </c>
      <c r="AJ42" s="10">
        <v>5.1499315472209838E-3</v>
      </c>
      <c r="AK42" s="10">
        <v>2.1219663497141993E-3</v>
      </c>
      <c r="AL42" s="10">
        <v>2.8263991816321879E-3</v>
      </c>
      <c r="AM42" s="10">
        <v>3.3086938010470153E-3</v>
      </c>
      <c r="AN42" s="2"/>
      <c r="AO42" s="2"/>
      <c r="AP42" s="54">
        <v>4.8229461941482745E-4</v>
      </c>
      <c r="AQ42" s="55">
        <v>0.17063924393592278</v>
      </c>
      <c r="AR42" s="2"/>
      <c r="AS42" s="2"/>
      <c r="AT42" s="55">
        <v>2.830300715151962E-4</v>
      </c>
      <c r="AU42" s="55">
        <v>4.0374360314355423E-4</v>
      </c>
      <c r="AV42" s="55">
        <v>6.8935169088996876E-4</v>
      </c>
      <c r="AW42" s="2"/>
      <c r="AX42" s="2"/>
      <c r="AY42" s="56">
        <v>2.8560808774641454E-4</v>
      </c>
      <c r="AZ42" s="57">
        <v>0.70739966038511903</v>
      </c>
      <c r="BA42" s="2"/>
      <c r="BB42" s="2"/>
      <c r="BC42" s="27">
        <v>8.8048396253701213</v>
      </c>
      <c r="BD42" s="27">
        <v>12.674435792072591</v>
      </c>
      <c r="BE42" s="27">
        <v>20.174962201506194</v>
      </c>
      <c r="BF42" s="2"/>
      <c r="BG42" s="2"/>
      <c r="BH42" s="58">
        <v>7.5005264094336024</v>
      </c>
      <c r="BI42" s="59">
        <v>0.59178384998604161</v>
      </c>
      <c r="BJ42" s="2"/>
      <c r="BK42" s="2"/>
    </row>
    <row r="43" spans="1:63" x14ac:dyDescent="0.3">
      <c r="A43" s="1"/>
      <c r="B43" s="2"/>
      <c r="C43" s="89" t="s">
        <v>22</v>
      </c>
      <c r="D43" s="90" t="s">
        <v>36</v>
      </c>
      <c r="E43" s="90"/>
      <c r="F43" s="90"/>
      <c r="G43" s="90"/>
      <c r="H43" s="90"/>
      <c r="I43" s="90"/>
      <c r="J43" s="94">
        <v>11.87929144678948</v>
      </c>
      <c r="K43" s="94">
        <v>8.4564870514517523</v>
      </c>
      <c r="L43" s="94">
        <v>11.861736082182023</v>
      </c>
      <c r="M43" s="94">
        <v>13.059495294663646</v>
      </c>
      <c r="N43" s="94">
        <v>11.112833255522272</v>
      </c>
      <c r="O43" s="94">
        <v>10.259021289477934</v>
      </c>
      <c r="P43" s="94">
        <v>5.1409085388001676</v>
      </c>
      <c r="Q43" s="94">
        <v>4.992379012281738</v>
      </c>
      <c r="R43" s="94">
        <v>10.612404672244313</v>
      </c>
      <c r="S43" s="94">
        <v>7.2523044591519881</v>
      </c>
      <c r="T43" s="94">
        <v>10.435749874889236</v>
      </c>
      <c r="U43" s="94">
        <v>9.5897471114965658</v>
      </c>
      <c r="V43" s="94">
        <v>7.733819907035647</v>
      </c>
      <c r="W43" s="94">
        <v>5.3455744848526425</v>
      </c>
      <c r="X43" s="94">
        <v>7.7493387966376721</v>
      </c>
      <c r="Y43" s="94">
        <v>4.7770079505272589</v>
      </c>
      <c r="Z43" s="94">
        <v>7.7593735137162545</v>
      </c>
      <c r="AA43" s="94">
        <v>8.2252982866663729</v>
      </c>
      <c r="AB43" s="94">
        <v>9.2306402684526336</v>
      </c>
      <c r="AC43" s="94">
        <v>7.795006916700931</v>
      </c>
      <c r="AD43" s="94">
        <v>11.105210338909686</v>
      </c>
      <c r="AE43" s="94">
        <v>13.207818744300264</v>
      </c>
      <c r="AF43" s="94">
        <v>12.169064480151176</v>
      </c>
      <c r="AG43" s="94">
        <v>11.165320076253952</v>
      </c>
      <c r="AH43" s="94">
        <v>5.918848675825144</v>
      </c>
      <c r="AI43" s="94">
        <v>6.1118364048505889</v>
      </c>
      <c r="AJ43" s="94">
        <v>7.9861441704194744</v>
      </c>
      <c r="AK43" s="94">
        <v>7.4973176466878311</v>
      </c>
      <c r="AL43" s="94">
        <v>7.0004804029730705</v>
      </c>
      <c r="AM43" s="94">
        <v>4.7997181188827085</v>
      </c>
      <c r="AN43" s="2"/>
      <c r="AO43" s="2"/>
      <c r="AP43" s="95">
        <v>-2.200762284090362</v>
      </c>
      <c r="AQ43" s="96">
        <v>-0.31437303690696838</v>
      </c>
      <c r="AR43" s="2"/>
      <c r="AS43" s="2"/>
      <c r="AT43" s="97">
        <v>1</v>
      </c>
      <c r="AU43" s="98">
        <v>1</v>
      </c>
      <c r="AV43" s="96">
        <v>1</v>
      </c>
      <c r="AW43" s="2"/>
      <c r="AX43" s="2"/>
      <c r="AY43" s="99">
        <v>0</v>
      </c>
      <c r="AZ43" s="100">
        <v>0</v>
      </c>
      <c r="BA43" s="2"/>
      <c r="BB43" s="2"/>
      <c r="BC43" s="101">
        <v>31109.201853476476</v>
      </c>
      <c r="BD43" s="102">
        <v>31392.288802569819</v>
      </c>
      <c r="BE43" s="103">
        <v>29266.573895626272</v>
      </c>
      <c r="BF43" s="2"/>
      <c r="BG43" s="2"/>
      <c r="BH43" s="104">
        <v>-2125.7149069435472</v>
      </c>
      <c r="BI43" s="105">
        <v>-6.7714556282036154E-2</v>
      </c>
      <c r="BJ43" s="2"/>
      <c r="BK43" s="2"/>
    </row>
    <row r="44" spans="1:63" x14ac:dyDescent="0.3">
      <c r="A44" s="1"/>
      <c r="B44" s="2"/>
      <c r="C44" s="91"/>
      <c r="D44" s="92" t="s">
        <v>37</v>
      </c>
      <c r="E44" s="93"/>
      <c r="F44" s="93"/>
      <c r="G44" s="93"/>
      <c r="H44" s="93"/>
      <c r="I44" s="93"/>
      <c r="J44" s="682">
        <v>4.4215042421259666E-3</v>
      </c>
      <c r="K44" s="682">
        <v>5.778765006606794E-3</v>
      </c>
      <c r="L44" s="682">
        <v>4.471780674811787E-3</v>
      </c>
      <c r="M44" s="682">
        <v>3.5572862790997609E-3</v>
      </c>
      <c r="N44" s="682">
        <v>7.3065897943823703E-3</v>
      </c>
      <c r="O44" s="682">
        <v>4.2462211792658145E-3</v>
      </c>
      <c r="P44" s="682">
        <v>9.9956142795259509E-3</v>
      </c>
      <c r="Q44" s="682">
        <v>1.1659797210311596E-2</v>
      </c>
      <c r="R44" s="682">
        <v>6.8335807868735634E-3</v>
      </c>
      <c r="S44" s="682">
        <v>8.9752778807386715E-3</v>
      </c>
      <c r="T44" s="682">
        <v>6.6227032765066099E-3</v>
      </c>
      <c r="U44" s="682">
        <v>6.7251728885308537E-3</v>
      </c>
      <c r="V44" s="682">
        <v>7.3871524967466266E-3</v>
      </c>
      <c r="W44" s="682">
        <v>1.1129265592417597E-2</v>
      </c>
      <c r="X44" s="682">
        <v>1.0349501904919924E-2</v>
      </c>
      <c r="Y44" s="682">
        <v>1.8194432880871667E-2</v>
      </c>
      <c r="Z44" s="682">
        <v>1.5143204529195702E-2</v>
      </c>
      <c r="AA44" s="682">
        <v>1.2972130726229197E-2</v>
      </c>
      <c r="AB44" s="682">
        <v>1.4091953162830836E-2</v>
      </c>
      <c r="AC44" s="682">
        <v>1.3282116171997902E-2</v>
      </c>
      <c r="AD44" s="682">
        <v>1.0873574610271795E-2</v>
      </c>
      <c r="AE44" s="682">
        <v>1.0574781320965567E-2</v>
      </c>
      <c r="AF44" s="682">
        <v>1.1242557180307944E-2</v>
      </c>
      <c r="AG44" s="682">
        <v>1.2507291874017551E-2</v>
      </c>
      <c r="AH44" s="682">
        <v>1.2982940701006456E-2</v>
      </c>
      <c r="AI44" s="682">
        <v>1.0952504098409607E-2</v>
      </c>
      <c r="AJ44" s="682">
        <v>8.0465783402229579E-3</v>
      </c>
      <c r="AK44" s="682">
        <v>7.4317348619456552E-3</v>
      </c>
      <c r="AL44" s="682">
        <v>7.3959575968803636E-3</v>
      </c>
      <c r="AM44" s="682">
        <v>8.7816084541418038E-3</v>
      </c>
      <c r="AN44" s="1"/>
      <c r="AO44" s="1"/>
      <c r="AP44" s="106"/>
      <c r="AQ44" s="107"/>
      <c r="AR44" s="1"/>
      <c r="AS44" s="1"/>
      <c r="AT44" s="108"/>
      <c r="AU44" s="109"/>
      <c r="AV44" s="107"/>
      <c r="AW44" s="1"/>
      <c r="AX44" s="1"/>
      <c r="AY44" s="110"/>
      <c r="AZ44" s="111"/>
      <c r="BA44" s="1"/>
      <c r="BB44" s="1"/>
      <c r="BC44" s="112"/>
      <c r="BD44" s="113"/>
      <c r="BE44" s="114"/>
      <c r="BF44" s="1"/>
      <c r="BG44" s="1"/>
      <c r="BH44" s="115"/>
      <c r="BI44" s="116"/>
      <c r="BJ44" s="1"/>
      <c r="BK44" s="1"/>
    </row>
    <row r="45" spans="1:63" x14ac:dyDescent="0.3">
      <c r="A45" s="1"/>
      <c r="B45" s="2"/>
      <c r="C45" s="2" t="s">
        <v>38</v>
      </c>
      <c r="D45" s="2" t="s">
        <v>39</v>
      </c>
      <c r="E45" s="2"/>
      <c r="F45" s="2"/>
      <c r="G45" s="2"/>
      <c r="H45" s="2"/>
      <c r="I45" s="2"/>
      <c r="J45" s="10">
        <v>-10.735624426704051</v>
      </c>
      <c r="K45" s="10">
        <v>-7.560010000000001</v>
      </c>
      <c r="L45" s="10">
        <v>-10.690783999999997</v>
      </c>
      <c r="M45" s="10">
        <v>-11.972228853205229</v>
      </c>
      <c r="N45" s="10">
        <v>-9.8567770000000046</v>
      </c>
      <c r="O45" s="10">
        <v>-9.8924699999999905</v>
      </c>
      <c r="P45" s="10">
        <v>-4.9947080000000028</v>
      </c>
      <c r="Q45" s="10">
        <v>-4.7602822665160414</v>
      </c>
      <c r="R45" s="10">
        <v>-10.176703875279712</v>
      </c>
      <c r="S45" s="10">
        <v>-7.0204646337740755</v>
      </c>
      <c r="T45" s="10">
        <v>-10.669254000000016</v>
      </c>
      <c r="U45" s="10">
        <v>-10.287860999999985</v>
      </c>
      <c r="V45" s="10">
        <v>-8.1379169999999998</v>
      </c>
      <c r="W45" s="10">
        <v>-5.092328611070327</v>
      </c>
      <c r="X45" s="10">
        <v>-7.4327089999999991</v>
      </c>
      <c r="Y45" s="10">
        <v>-4.5418460000000005</v>
      </c>
      <c r="Z45" s="10">
        <v>-7.3385284725636328</v>
      </c>
      <c r="AA45" s="10">
        <v>-7.806178960903301</v>
      </c>
      <c r="AB45" s="10">
        <v>-8.723888915391953</v>
      </c>
      <c r="AC45" s="10">
        <v>-7.3186146645314007</v>
      </c>
      <c r="AD45" s="10">
        <v>-10.523063870970212</v>
      </c>
      <c r="AE45" s="10">
        <v>-12.534291022498145</v>
      </c>
      <c r="AF45" s="10">
        <v>-11.558736573351148</v>
      </c>
      <c r="AG45" s="10">
        <v>-11.015995365966074</v>
      </c>
      <c r="AH45" s="10">
        <v>-5.6056008498905019</v>
      </c>
      <c r="AI45" s="10">
        <v>-5.866363708060387</v>
      </c>
      <c r="AJ45" s="10">
        <v>-7.7958853201079332</v>
      </c>
      <c r="AK45" s="10">
        <v>-7.2175372431181559</v>
      </c>
      <c r="AL45" s="10">
        <v>-6.6758461393060617</v>
      </c>
      <c r="AM45" s="10">
        <v>-4.5819228946141344</v>
      </c>
      <c r="AN45" s="2"/>
      <c r="AO45" s="2"/>
      <c r="AP45" s="54">
        <v>2.0939232446919274</v>
      </c>
      <c r="AQ45" s="55">
        <v>0.31365660636834053</v>
      </c>
      <c r="AR45" s="2"/>
      <c r="AS45" s="2"/>
      <c r="AT45" s="55">
        <v>-0.9626825997304147</v>
      </c>
      <c r="AU45" s="55">
        <v>-0.95362685916110301</v>
      </c>
      <c r="AV45" s="55">
        <v>-0.95462333018855006</v>
      </c>
      <c r="AW45" s="2"/>
      <c r="AX45" s="2"/>
      <c r="AY45" s="56">
        <v>-9.9647102744704341E-4</v>
      </c>
      <c r="AZ45" s="57">
        <v>-1.0449276023156793E-3</v>
      </c>
      <c r="BA45" s="2"/>
      <c r="BB45" s="2"/>
      <c r="BC45" s="27">
        <v>-29948.287315842972</v>
      </c>
      <c r="BD45" s="27">
        <v>-29936.529772672922</v>
      </c>
      <c r="BE45" s="27">
        <v>-27938.554235452037</v>
      </c>
      <c r="BF45" s="2"/>
      <c r="BG45" s="2"/>
      <c r="BH45" s="58">
        <v>1997.9755372208856</v>
      </c>
      <c r="BI45" s="59">
        <v>6.6740385488658252E-2</v>
      </c>
      <c r="BJ45" s="2"/>
      <c r="BK45" s="2"/>
    </row>
    <row r="46" spans="1:63" x14ac:dyDescent="0.3">
      <c r="A46" s="1"/>
      <c r="B46" s="2"/>
      <c r="C46" s="2" t="s">
        <v>38</v>
      </c>
      <c r="D46" s="2" t="s">
        <v>40</v>
      </c>
      <c r="E46" s="2"/>
      <c r="F46" s="2"/>
      <c r="G46" s="2"/>
      <c r="H46" s="2"/>
      <c r="I46" s="2"/>
      <c r="J46" s="10">
        <v>-7.614192785955512E-2</v>
      </c>
      <c r="K46" s="10">
        <v>-5.4465555505646662E-2</v>
      </c>
      <c r="L46" s="10">
        <v>-7.3850542935226471E-2</v>
      </c>
      <c r="M46" s="10">
        <v>-4.3435336714806039E-2</v>
      </c>
      <c r="N46" s="10">
        <v>-4.1798779012007292E-2</v>
      </c>
      <c r="O46" s="10">
        <v>-6.6504678393180486E-2</v>
      </c>
      <c r="P46" s="10">
        <v>-1.8319098277420454E-2</v>
      </c>
      <c r="Q46" s="10">
        <v>-2.1773164973613316E-2</v>
      </c>
      <c r="R46" s="10">
        <v>-5.8189978090506793E-2</v>
      </c>
      <c r="S46" s="10">
        <v>-3.9465042498733838E-2</v>
      </c>
      <c r="T46" s="10">
        <v>-8.4191999325644404E-2</v>
      </c>
      <c r="U46" s="10">
        <v>-6.6019543115038451E-2</v>
      </c>
      <c r="V46" s="10">
        <v>-6.7428114639559958E-2</v>
      </c>
      <c r="W46" s="10">
        <v>-1.093497092601468E-2</v>
      </c>
      <c r="X46" s="10">
        <v>-1.5765324389211677E-2</v>
      </c>
      <c r="Y46" s="10">
        <v>-2.9707486159588335E-3</v>
      </c>
      <c r="Z46" s="10">
        <v>-6.7443677410861571E-3</v>
      </c>
      <c r="AA46" s="10">
        <v>-9.4727265219910761E-3</v>
      </c>
      <c r="AB46" s="10">
        <v>-1.2678344892737177E-2</v>
      </c>
      <c r="AC46" s="10">
        <v>-5.7203646154650647E-3</v>
      </c>
      <c r="AD46" s="10">
        <v>-1.7121524449919774E-2</v>
      </c>
      <c r="AE46" s="10">
        <v>-1.9034472713797632E-2</v>
      </c>
      <c r="AF46" s="10">
        <v>-1.767885011696747E-2</v>
      </c>
      <c r="AG46" s="10">
        <v>-8.7559506331079631E-2</v>
      </c>
      <c r="AH46" s="10">
        <v>-1.0042463084775724E-2</v>
      </c>
      <c r="AI46" s="10">
        <v>-1.3256977493025599E-2</v>
      </c>
      <c r="AJ46" s="10">
        <v>-4.0608649965282323E-3</v>
      </c>
      <c r="AK46" s="10">
        <v>-3.0484012907579976E-3</v>
      </c>
      <c r="AL46" s="10">
        <v>-5.2469953742749346E-4</v>
      </c>
      <c r="AM46" s="10">
        <v>0</v>
      </c>
      <c r="AN46" s="2"/>
      <c r="AO46" s="2"/>
      <c r="AP46" s="54">
        <v>5.2469953742749346E-4</v>
      </c>
      <c r="AQ46" s="55">
        <v>1</v>
      </c>
      <c r="AR46" s="2"/>
      <c r="AS46" s="2"/>
      <c r="AT46" s="55">
        <v>-4.0659892436393195E-4</v>
      </c>
      <c r="AU46" s="55">
        <v>-7.4951932899441597E-5</v>
      </c>
      <c r="AV46" s="55">
        <v>0</v>
      </c>
      <c r="AW46" s="2"/>
      <c r="AX46" s="2"/>
      <c r="AY46" s="56">
        <v>7.4951932899441597E-5</v>
      </c>
      <c r="AZ46" s="57">
        <v>1</v>
      </c>
      <c r="BA46" s="2"/>
      <c r="BB46" s="2"/>
      <c r="BC46" s="27">
        <v>-12.648968011443973</v>
      </c>
      <c r="BD46" s="27">
        <v>-2.3529127238901051</v>
      </c>
      <c r="BE46" s="27">
        <v>0</v>
      </c>
      <c r="BF46" s="2"/>
      <c r="BG46" s="2"/>
      <c r="BH46" s="58">
        <v>2.3529127238901051</v>
      </c>
      <c r="BI46" s="59">
        <v>1</v>
      </c>
      <c r="BJ46" s="2"/>
      <c r="BK46" s="2"/>
    </row>
    <row r="47" spans="1:63" x14ac:dyDescent="0.3">
      <c r="A47" s="1"/>
      <c r="B47" s="2"/>
      <c r="C47" s="2" t="s">
        <v>38</v>
      </c>
      <c r="D47" s="117" t="s">
        <v>41</v>
      </c>
      <c r="E47" s="117"/>
      <c r="F47" s="117"/>
      <c r="G47" s="117"/>
      <c r="H47" s="117"/>
      <c r="I47" s="117"/>
      <c r="J47" s="10">
        <v>-2.411355202626321E-2</v>
      </c>
      <c r="K47" s="10">
        <v>-1.6092278365402484E-2</v>
      </c>
      <c r="L47" s="10">
        <v>-1.9963302427230101E-2</v>
      </c>
      <c r="M47" s="10">
        <v>-2.0202344548085758E-2</v>
      </c>
      <c r="N47" s="10">
        <v>-1.6501522108184737E-2</v>
      </c>
      <c r="O47" s="10">
        <v>-1.5013236640146504E-2</v>
      </c>
      <c r="P47" s="10">
        <v>-1.0030978494113874E-2</v>
      </c>
      <c r="Q47" s="10">
        <v>-1.4619744841903041E-2</v>
      </c>
      <c r="R47" s="10">
        <v>-2.1219184592207157E-2</v>
      </c>
      <c r="S47" s="10">
        <v>-1.8115466865718771E-2</v>
      </c>
      <c r="T47" s="10">
        <v>-2.3696906191617455E-2</v>
      </c>
      <c r="U47" s="10">
        <v>-2.3668911258744679E-2</v>
      </c>
      <c r="V47" s="10">
        <v>-1.3883541474478527E-2</v>
      </c>
      <c r="W47" s="10">
        <v>-1.1810696353075177E-2</v>
      </c>
      <c r="X47" s="10">
        <v>-2.2758066910302733E-2</v>
      </c>
      <c r="Y47" s="10">
        <v>-1.0912109361795652E-2</v>
      </c>
      <c r="Z47" s="10">
        <v>-1.4985456773825137E-2</v>
      </c>
      <c r="AA47" s="10">
        <v>-1.58001694134773E-2</v>
      </c>
      <c r="AB47" s="10">
        <v>-1.3887363354945731E-2</v>
      </c>
      <c r="AC47" s="10">
        <v>-1.5701321416213138E-2</v>
      </c>
      <c r="AD47" s="10">
        <v>-1.9983695380542701E-2</v>
      </c>
      <c r="AE47" s="10">
        <v>-2.3105467009915469E-2</v>
      </c>
      <c r="AF47" s="10">
        <v>-2.1603236400125458E-2</v>
      </c>
      <c r="AG47" s="10">
        <v>-2.1733302468853383E-2</v>
      </c>
      <c r="AH47" s="10">
        <v>-1.3583150904439128E-2</v>
      </c>
      <c r="AI47" s="10">
        <v>-1.5024234290212679E-2</v>
      </c>
      <c r="AJ47" s="10">
        <v>-2.0141251629551334E-2</v>
      </c>
      <c r="AK47" s="10">
        <v>-1.8802413024072206E-2</v>
      </c>
      <c r="AL47" s="10">
        <v>-1.6999992544233261E-2</v>
      </c>
      <c r="AM47" s="10">
        <v>-1.3257218749671043E-2</v>
      </c>
      <c r="AN47" s="2"/>
      <c r="AO47" s="2"/>
      <c r="AP47" s="80">
        <v>3.7427737945622177E-3</v>
      </c>
      <c r="AQ47" s="82">
        <v>0.22016326094400798</v>
      </c>
      <c r="AR47" s="2"/>
      <c r="AS47" s="2"/>
      <c r="AT47" s="82">
        <v>-2.5078853411498107E-3</v>
      </c>
      <c r="AU47" s="82">
        <v>-2.4284037045533969E-3</v>
      </c>
      <c r="AV47" s="82">
        <v>-2.762082776802129E-3</v>
      </c>
      <c r="AW47" s="2"/>
      <c r="AX47" s="2"/>
      <c r="AY47" s="83">
        <v>-3.3367907224873209E-4</v>
      </c>
      <c r="AZ47" s="84">
        <v>-0.13740675474307035</v>
      </c>
      <c r="BA47" s="2"/>
      <c r="BB47" s="2"/>
      <c r="BC47" s="85">
        <v>-78.018311303204172</v>
      </c>
      <c r="BD47" s="85">
        <v>-76.233150422570674</v>
      </c>
      <c r="BE47" s="85">
        <v>-80.836699693116117</v>
      </c>
      <c r="BF47" s="2"/>
      <c r="BG47" s="2"/>
      <c r="BH47" s="86">
        <v>-4.6035492705454431</v>
      </c>
      <c r="BI47" s="87">
        <v>-6.0387761033452586E-2</v>
      </c>
      <c r="BJ47" s="2"/>
      <c r="BK47" s="2"/>
    </row>
    <row r="48" spans="1:63" x14ac:dyDescent="0.3">
      <c r="A48" s="1"/>
      <c r="B48" s="2"/>
      <c r="C48" s="62"/>
      <c r="D48" s="62" t="s">
        <v>42</v>
      </c>
      <c r="E48" s="62"/>
      <c r="F48" s="62"/>
      <c r="G48" s="62"/>
      <c r="H48" s="62"/>
      <c r="I48" s="62"/>
      <c r="J48" s="72">
        <v>0.99088720267418084</v>
      </c>
      <c r="K48" s="72">
        <v>0.77705116612894842</v>
      </c>
      <c r="L48" s="72">
        <v>1.0240951546375496</v>
      </c>
      <c r="M48" s="72">
        <v>0.97717239677185175</v>
      </c>
      <c r="N48" s="72">
        <v>1.116559040350604</v>
      </c>
      <c r="O48" s="72">
        <v>0.24147130096669597</v>
      </c>
      <c r="P48" s="72">
        <v>6.6463923228462521E-2</v>
      </c>
      <c r="Q48" s="72">
        <v>0.13749370906995939</v>
      </c>
      <c r="R48" s="72">
        <v>0.2837709096111119</v>
      </c>
      <c r="S48" s="72">
        <v>0.10916786821685062</v>
      </c>
      <c r="T48" s="72">
        <v>-0.41050590551727401</v>
      </c>
      <c r="U48" s="72">
        <v>-0.85229505015930707</v>
      </c>
      <c r="V48" s="72">
        <v>-0.54253965611403876</v>
      </c>
      <c r="W48" s="72">
        <v>0.17100788831724981</v>
      </c>
      <c r="X48" s="72">
        <v>0.19790460870048743</v>
      </c>
      <c r="Y48" s="72">
        <v>0.13436414202224509</v>
      </c>
      <c r="Z48" s="72">
        <v>0.28161343650108145</v>
      </c>
      <c r="AA48" s="72">
        <v>0.287146785190738</v>
      </c>
      <c r="AB48" s="72">
        <v>0.35010789448702218</v>
      </c>
      <c r="AC48" s="72">
        <v>0.35143637870870281</v>
      </c>
      <c r="AD48" s="72">
        <v>0.42428791492611428</v>
      </c>
      <c r="AE48" s="72">
        <v>0.49171798713047965</v>
      </c>
      <c r="AF48" s="72">
        <v>0.43423441703398175</v>
      </c>
      <c r="AG48" s="72">
        <v>-9.9616015572590741E-2</v>
      </c>
      <c r="AH48" s="72">
        <v>0.21277815056895852</v>
      </c>
      <c r="AI48" s="72">
        <v>0.15025157173402848</v>
      </c>
      <c r="AJ48" s="72">
        <v>0.10179559898186658</v>
      </c>
      <c r="AK48" s="72">
        <v>0.20221151232887474</v>
      </c>
      <c r="AL48" s="72">
        <v>0.255334315367167</v>
      </c>
      <c r="AM48" s="72">
        <v>0.16238876030862501</v>
      </c>
      <c r="AN48" s="2"/>
      <c r="AO48" s="2"/>
      <c r="AP48" s="73">
        <v>-9.294555505854199E-2</v>
      </c>
      <c r="AQ48" s="74">
        <v>-0.36401513413850251</v>
      </c>
      <c r="AR48" s="2"/>
      <c r="AS48" s="2"/>
      <c r="AT48" s="74">
        <v>2.6971181142125926E-2</v>
      </c>
      <c r="AU48" s="74">
        <v>3.6473827604563788E-2</v>
      </c>
      <c r="AV48" s="74">
        <v>3.3832978580505955E-2</v>
      </c>
      <c r="AW48" s="2"/>
      <c r="AX48" s="2"/>
      <c r="AY48" s="75">
        <v>-2.6408490240578328E-3</v>
      </c>
      <c r="AZ48" s="76">
        <v>-7.2403945445182624E-2</v>
      </c>
      <c r="BA48" s="2"/>
      <c r="BB48" s="2"/>
      <c r="BC48" s="77">
        <v>839.05191837707366</v>
      </c>
      <c r="BD48" s="77">
        <v>1144.9969298976098</v>
      </c>
      <c r="BE48" s="77">
        <v>990.17536773551831</v>
      </c>
      <c r="BF48" s="2"/>
      <c r="BG48" s="2"/>
      <c r="BH48" s="78">
        <v>-154.82156216209148</v>
      </c>
      <c r="BI48" s="79">
        <v>-0.13521570068832958</v>
      </c>
      <c r="BJ48" s="2"/>
      <c r="BK48" s="2"/>
    </row>
    <row r="49" spans="1:63" x14ac:dyDescent="0.3">
      <c r="A49" s="1"/>
      <c r="B49" s="2"/>
      <c r="C49" s="62"/>
      <c r="D49" s="118" t="s">
        <v>43</v>
      </c>
      <c r="E49" s="62"/>
      <c r="F49" s="62"/>
      <c r="G49" s="62"/>
      <c r="H49" s="62"/>
      <c r="I49" s="62"/>
      <c r="J49" s="683">
        <v>8.3783437478700915E-2</v>
      </c>
      <c r="K49" s="683">
        <v>9.242226201365078E-2</v>
      </c>
      <c r="L49" s="683">
        <v>8.6723835960300547E-2</v>
      </c>
      <c r="M49" s="683">
        <v>7.5091790775019221E-2</v>
      </c>
      <c r="N49" s="683">
        <v>0.10121427191659384</v>
      </c>
      <c r="O49" s="683">
        <v>2.3637831238021132E-2</v>
      </c>
      <c r="P49" s="683">
        <v>1.3058971594672845E-2</v>
      </c>
      <c r="Q49" s="683">
        <v>2.7865626869148171E-2</v>
      </c>
      <c r="R49" s="683">
        <v>2.6923532652030846E-2</v>
      </c>
      <c r="S49" s="683">
        <v>1.5189179455843556E-2</v>
      </c>
      <c r="T49" s="683">
        <v>-3.9598753724787876E-2</v>
      </c>
      <c r="U49" s="683">
        <v>-8.9477405430999093E-2</v>
      </c>
      <c r="V49" s="683">
        <v>-7.0673653200492917E-2</v>
      </c>
      <c r="W49" s="683">
        <v>3.2350592163625999E-2</v>
      </c>
      <c r="X49" s="683">
        <v>2.580532968709353E-2</v>
      </c>
      <c r="Y49" s="683">
        <v>2.8648502710339665E-2</v>
      </c>
      <c r="Z49" s="683">
        <v>3.6851369182712958E-2</v>
      </c>
      <c r="AA49" s="683">
        <v>3.5369008600104453E-2</v>
      </c>
      <c r="AB49" s="683">
        <v>3.8471016905786998E-2</v>
      </c>
      <c r="AC49" s="683">
        <v>4.5691688845391813E-2</v>
      </c>
      <c r="AD49" s="683">
        <v>3.8626207440650928E-2</v>
      </c>
      <c r="AE49" s="683">
        <v>3.7627210176147355E-2</v>
      </c>
      <c r="AF49" s="683">
        <v>3.608920243437716E-2</v>
      </c>
      <c r="AG49" s="683">
        <v>-9.0349154350221634E-3</v>
      </c>
      <c r="AH49" s="683">
        <v>3.6422112718416423E-2</v>
      </c>
      <c r="AI49" s="683">
        <v>2.4855937887997552E-2</v>
      </c>
      <c r="AJ49" s="683">
        <v>1.2849924509478394E-2</v>
      </c>
      <c r="AK49" s="683">
        <v>2.717312459952017E-2</v>
      </c>
      <c r="AL49" s="683">
        <v>3.6745596477987058E-2</v>
      </c>
      <c r="AM49" s="683">
        <v>3.4132718752061905E-2</v>
      </c>
      <c r="AN49" s="2"/>
      <c r="AO49" s="2"/>
      <c r="AP49" s="73"/>
      <c r="AQ49" s="74"/>
      <c r="AR49" s="2"/>
      <c r="AS49" s="2"/>
      <c r="AT49" s="74"/>
      <c r="AU49" s="74"/>
      <c r="AV49" s="74"/>
      <c r="AW49" s="2"/>
      <c r="AX49" s="2"/>
      <c r="AY49" s="75"/>
      <c r="AZ49" s="76"/>
      <c r="BA49" s="2"/>
      <c r="BB49" s="2"/>
      <c r="BC49" s="77"/>
      <c r="BD49" s="77"/>
      <c r="BE49" s="77"/>
      <c r="BF49" s="2"/>
      <c r="BG49" s="2"/>
      <c r="BH49" s="78"/>
      <c r="BI49" s="79"/>
      <c r="BJ49" s="2"/>
      <c r="BK49" s="2"/>
    </row>
    <row r="50" spans="1:63" x14ac:dyDescent="0.3">
      <c r="A50" s="1"/>
      <c r="B50" s="2"/>
      <c r="C50" s="2" t="s">
        <v>38</v>
      </c>
      <c r="D50" s="2" t="s">
        <v>44</v>
      </c>
      <c r="E50" s="117"/>
      <c r="F50" s="117"/>
      <c r="G50" s="117"/>
      <c r="H50" s="117"/>
      <c r="I50" s="117"/>
      <c r="J50" s="119">
        <v>-2.8229599747779645E-2</v>
      </c>
      <c r="K50" s="119">
        <v>-3.1112647265190647E-2</v>
      </c>
      <c r="L50" s="119">
        <v>-4.1847579191303039E-2</v>
      </c>
      <c r="M50" s="119">
        <v>-2.3767324918335008E-2</v>
      </c>
      <c r="N50" s="119">
        <v>-2.9854720147068078E-2</v>
      </c>
      <c r="O50" s="119">
        <v>-2.1013093687679903E-2</v>
      </c>
      <c r="P50" s="119">
        <v>-3.0887486721491275E-2</v>
      </c>
      <c r="Q50" s="119">
        <v>-3.238412629615009E-2</v>
      </c>
      <c r="R50" s="119">
        <v>-4.5054166161527465E-2</v>
      </c>
      <c r="S50" s="119">
        <v>-8.0452915581500556E-2</v>
      </c>
      <c r="T50" s="119">
        <v>-2.3660078484890715E-2</v>
      </c>
      <c r="U50" s="119">
        <v>-2.5237700586928504E-2</v>
      </c>
      <c r="V50" s="119">
        <v>-2.3284859496679969E-2</v>
      </c>
      <c r="W50" s="119">
        <v>-3.069511500903549E-2</v>
      </c>
      <c r="X50" s="119">
        <v>-2.9085762899170718E-2</v>
      </c>
      <c r="Y50" s="119">
        <v>-3.0158674025933155E-2</v>
      </c>
      <c r="Z50" s="119">
        <v>-3.840963932991677E-2</v>
      </c>
      <c r="AA50" s="119">
        <v>-2.3950452439000611E-2</v>
      </c>
      <c r="AB50" s="119">
        <v>-2.9261046327447207E-2</v>
      </c>
      <c r="AC50" s="119">
        <v>-1.6718275478306024E-2</v>
      </c>
      <c r="AD50" s="119">
        <v>-2.3180698583838991E-2</v>
      </c>
      <c r="AE50" s="119">
        <v>-2.5255073671153025E-2</v>
      </c>
      <c r="AF50" s="119">
        <v>-2.9151296588445178E-2</v>
      </c>
      <c r="AG50" s="119">
        <v>-6.2003375343729301E-2</v>
      </c>
      <c r="AH50" s="119">
        <v>-2.0372746284135546E-2</v>
      </c>
      <c r="AI50" s="119">
        <v>-8.9182179522370349E-3</v>
      </c>
      <c r="AJ50" s="119">
        <v>-1.3266611161828363E-2</v>
      </c>
      <c r="AK50" s="119">
        <v>-1.170495943506478E-2</v>
      </c>
      <c r="AL50" s="119">
        <v>-1.7078384327286474E-2</v>
      </c>
      <c r="AM50" s="119">
        <v>-1.0858281510166381E-2</v>
      </c>
      <c r="AN50" s="2"/>
      <c r="AO50" s="2"/>
      <c r="AP50" s="80">
        <v>6.2201028171200937E-3</v>
      </c>
      <c r="AQ50" s="82">
        <v>0.36420909015275593</v>
      </c>
      <c r="AR50" s="2"/>
      <c r="AS50" s="2"/>
      <c r="AT50" s="82">
        <v>-1.5612196236924553E-3</v>
      </c>
      <c r="AU50" s="82">
        <v>-2.4396017621924012E-3</v>
      </c>
      <c r="AV50" s="82">
        <v>-2.262274833900871E-3</v>
      </c>
      <c r="AW50" s="2"/>
      <c r="AX50" s="2"/>
      <c r="AY50" s="83">
        <v>1.7732692829153024E-4</v>
      </c>
      <c r="AZ50" s="84">
        <v>7.2686833990549149E-2</v>
      </c>
      <c r="BA50" s="2"/>
      <c r="BB50" s="2"/>
      <c r="BC50" s="85">
        <v>-48.568296411057176</v>
      </c>
      <c r="BD50" s="85">
        <v>-76.58468308200213</v>
      </c>
      <c r="BE50" s="85">
        <v>-66.209033598575488</v>
      </c>
      <c r="BF50" s="2"/>
      <c r="BG50" s="2"/>
      <c r="BH50" s="86">
        <v>10.375649483426642</v>
      </c>
      <c r="BI50" s="87">
        <v>0.13547943356136943</v>
      </c>
      <c r="BJ50" s="2"/>
      <c r="BK50" s="2"/>
    </row>
    <row r="51" spans="1:63" x14ac:dyDescent="0.3">
      <c r="A51" s="1"/>
      <c r="B51" s="2"/>
      <c r="C51" s="2"/>
      <c r="D51" s="2"/>
      <c r="E51" s="81" t="s">
        <v>45</v>
      </c>
      <c r="F51" s="81"/>
      <c r="G51" s="81"/>
      <c r="H51" s="81"/>
      <c r="I51" s="81"/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-5.2838621887026357E-2</v>
      </c>
      <c r="T51" s="10">
        <v>-2.2436002348760753E-3</v>
      </c>
      <c r="U51" s="10">
        <v>-1.2588132267002741E-3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2"/>
      <c r="AO51" s="2"/>
      <c r="AP51" s="80">
        <v>0</v>
      </c>
      <c r="AQ51" s="82">
        <v>0</v>
      </c>
      <c r="AR51" s="2"/>
      <c r="AS51" s="2"/>
      <c r="AT51" s="82">
        <v>0</v>
      </c>
      <c r="AU51" s="82">
        <v>0</v>
      </c>
      <c r="AV51" s="82">
        <v>0</v>
      </c>
      <c r="AW51" s="2"/>
      <c r="AX51" s="2"/>
      <c r="AY51" s="83">
        <v>0</v>
      </c>
      <c r="AZ51" s="84">
        <v>0</v>
      </c>
      <c r="BA51" s="2"/>
      <c r="BB51" s="2"/>
      <c r="BC51" s="85">
        <v>0</v>
      </c>
      <c r="BD51" s="85">
        <v>0</v>
      </c>
      <c r="BE51" s="85">
        <v>0</v>
      </c>
      <c r="BF51" s="2"/>
      <c r="BG51" s="2"/>
      <c r="BH51" s="86">
        <v>0</v>
      </c>
      <c r="BI51" s="87">
        <v>0</v>
      </c>
      <c r="BJ51" s="2"/>
      <c r="BK51" s="2"/>
    </row>
    <row r="52" spans="1:63" x14ac:dyDescent="0.3">
      <c r="A52" s="1"/>
      <c r="B52" s="2"/>
      <c r="C52" s="1"/>
      <c r="D52" s="1"/>
      <c r="E52" s="81" t="s">
        <v>46</v>
      </c>
      <c r="F52" s="81"/>
      <c r="G52" s="81"/>
      <c r="H52" s="81"/>
      <c r="I52" s="81"/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2"/>
      <c r="AO52" s="2"/>
      <c r="AP52" s="80">
        <v>0</v>
      </c>
      <c r="AQ52" s="82">
        <v>0</v>
      </c>
      <c r="AR52" s="2"/>
      <c r="AS52" s="2"/>
      <c r="AT52" s="82">
        <v>0</v>
      </c>
      <c r="AU52" s="82">
        <v>0</v>
      </c>
      <c r="AV52" s="82">
        <v>0</v>
      </c>
      <c r="AW52" s="2"/>
      <c r="AX52" s="2"/>
      <c r="AY52" s="83">
        <v>0</v>
      </c>
      <c r="AZ52" s="84">
        <v>0</v>
      </c>
      <c r="BA52" s="2"/>
      <c r="BB52" s="2"/>
      <c r="BC52" s="85">
        <v>0</v>
      </c>
      <c r="BD52" s="85">
        <v>0</v>
      </c>
      <c r="BE52" s="85">
        <v>0</v>
      </c>
      <c r="BF52" s="2"/>
      <c r="BG52" s="2"/>
      <c r="BH52" s="86">
        <v>0</v>
      </c>
      <c r="BI52" s="87">
        <v>0</v>
      </c>
      <c r="BJ52" s="2"/>
      <c r="BK52" s="2"/>
    </row>
    <row r="53" spans="1:63" x14ac:dyDescent="0.3">
      <c r="A53" s="1"/>
      <c r="B53" s="2"/>
      <c r="C53" s="1"/>
      <c r="D53" s="1"/>
      <c r="E53" s="88" t="s">
        <v>47</v>
      </c>
      <c r="F53" s="81"/>
      <c r="G53" s="81"/>
      <c r="H53" s="81"/>
      <c r="I53" s="81"/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2"/>
      <c r="AO53" s="2"/>
      <c r="AP53" s="80">
        <v>0</v>
      </c>
      <c r="AQ53" s="82">
        <v>0</v>
      </c>
      <c r="AR53" s="2"/>
      <c r="AS53" s="2"/>
      <c r="AT53" s="82">
        <v>0</v>
      </c>
      <c r="AU53" s="82">
        <v>0</v>
      </c>
      <c r="AV53" s="82">
        <v>0</v>
      </c>
      <c r="AW53" s="2"/>
      <c r="AX53" s="2"/>
      <c r="AY53" s="83">
        <v>0</v>
      </c>
      <c r="AZ53" s="84">
        <v>0</v>
      </c>
      <c r="BA53" s="2"/>
      <c r="BB53" s="2"/>
      <c r="BC53" s="85">
        <v>0</v>
      </c>
      <c r="BD53" s="85">
        <v>0</v>
      </c>
      <c r="BE53" s="85">
        <v>0</v>
      </c>
      <c r="BF53" s="2"/>
      <c r="BG53" s="2"/>
      <c r="BH53" s="86">
        <v>0</v>
      </c>
      <c r="BI53" s="87">
        <v>0</v>
      </c>
      <c r="BJ53" s="2"/>
      <c r="BK53" s="2"/>
    </row>
    <row r="54" spans="1:63" x14ac:dyDescent="0.3">
      <c r="A54" s="1"/>
      <c r="B54" s="2"/>
      <c r="C54" s="1"/>
      <c r="D54" s="1"/>
      <c r="E54" s="30" t="s">
        <v>48</v>
      </c>
      <c r="F54" s="1"/>
      <c r="G54" s="1"/>
      <c r="H54" s="1"/>
      <c r="I54" s="1"/>
      <c r="J54" s="10">
        <v>-4.6772428403445308E-3</v>
      </c>
      <c r="K54" s="10">
        <v>-7.3759687535978622E-3</v>
      </c>
      <c r="L54" s="10">
        <v>-8.9017364531327157E-3</v>
      </c>
      <c r="M54" s="10">
        <v>-1.2433857637501163E-2</v>
      </c>
      <c r="N54" s="10">
        <v>-1.8268485485007681E-2</v>
      </c>
      <c r="O54" s="10">
        <v>-1.2209074162886427E-2</v>
      </c>
      <c r="P54" s="10">
        <v>-1.9902299684588856E-2</v>
      </c>
      <c r="Q54" s="10">
        <v>-1.8016472364395034E-2</v>
      </c>
      <c r="R54" s="10">
        <v>-1.6032303218740787E-2</v>
      </c>
      <c r="S54" s="10">
        <v>-1.7797207920935171E-2</v>
      </c>
      <c r="T54" s="10">
        <v>-1.4747596417239217E-2</v>
      </c>
      <c r="U54" s="10">
        <v>-1.4614943514470458E-2</v>
      </c>
      <c r="V54" s="10">
        <v>-1.4244309365906887E-2</v>
      </c>
      <c r="W54" s="10">
        <v>-2.0109888241088916E-2</v>
      </c>
      <c r="X54" s="10">
        <v>-1.7605842321413448E-2</v>
      </c>
      <c r="Y54" s="10">
        <v>-1.1855803678542278E-2</v>
      </c>
      <c r="Z54" s="10">
        <v>-1.4256473479445518E-2</v>
      </c>
      <c r="AA54" s="10">
        <v>-8.6656767296455842E-3</v>
      </c>
      <c r="AB54" s="10">
        <v>-1.2532371129905311E-2</v>
      </c>
      <c r="AC54" s="10">
        <v>-6.7816857678826368E-3</v>
      </c>
      <c r="AD54" s="10">
        <v>-1.0048919675993036E-2</v>
      </c>
      <c r="AE54" s="10">
        <v>-9.3815418674073024E-3</v>
      </c>
      <c r="AF54" s="10">
        <v>-8.2161053462408134E-3</v>
      </c>
      <c r="AG54" s="10">
        <v>-2.8328703827032658E-2</v>
      </c>
      <c r="AH54" s="10">
        <v>-1.4239139936790922E-2</v>
      </c>
      <c r="AI54" s="10">
        <v>-7.205563224374714E-3</v>
      </c>
      <c r="AJ54" s="10">
        <v>-1.1974369183701424E-2</v>
      </c>
      <c r="AK54" s="10">
        <v>-1.1008657881037831E-2</v>
      </c>
      <c r="AL54" s="10">
        <v>-1.5958012903048924E-2</v>
      </c>
      <c r="AM54" s="10">
        <v>-9.0810167530142767E-3</v>
      </c>
      <c r="AN54" s="2"/>
      <c r="AO54" s="2"/>
      <c r="AP54" s="54">
        <v>6.8769961500346477E-3</v>
      </c>
      <c r="AQ54" s="55">
        <v>0.43094313758329739</v>
      </c>
      <c r="AR54" s="2"/>
      <c r="AS54" s="2"/>
      <c r="AT54" s="55">
        <v>-1.4683462005776482E-3</v>
      </c>
      <c r="AU54" s="55">
        <v>-2.2795596851141291E-3</v>
      </c>
      <c r="AV54" s="55">
        <v>-1.8919895977408316E-3</v>
      </c>
      <c r="AW54" s="2"/>
      <c r="AX54" s="2"/>
      <c r="AY54" s="56">
        <v>3.8757008737329746E-4</v>
      </c>
      <c r="AZ54" s="57">
        <v>0.17001971473008098</v>
      </c>
      <c r="BA54" s="2"/>
      <c r="BB54" s="2"/>
      <c r="BC54" s="27">
        <v>-45.679078344555315</v>
      </c>
      <c r="BD54" s="27">
        <v>-71.560595977797874</v>
      </c>
      <c r="BE54" s="27">
        <v>-55.372053372038273</v>
      </c>
      <c r="BF54" s="2"/>
      <c r="BG54" s="2"/>
      <c r="BH54" s="58">
        <v>16.188542605759601</v>
      </c>
      <c r="BI54" s="59">
        <v>0.22622146146997152</v>
      </c>
      <c r="BJ54" s="2"/>
      <c r="BK54" s="2"/>
    </row>
    <row r="55" spans="1:63" x14ac:dyDescent="0.3">
      <c r="A55" s="1"/>
      <c r="B55" s="2"/>
      <c r="C55" s="1"/>
      <c r="D55" s="1"/>
      <c r="E55" s="30" t="s">
        <v>49</v>
      </c>
      <c r="F55" s="1"/>
      <c r="G55" s="1"/>
      <c r="H55" s="1"/>
      <c r="I55" s="1"/>
      <c r="J55" s="10">
        <v>-5.4257641170388292E-4</v>
      </c>
      <c r="K55" s="10">
        <v>-2.0535985139326033E-3</v>
      </c>
      <c r="L55" s="10">
        <v>-4.5020100833847694E-4</v>
      </c>
      <c r="M55" s="10">
        <v>-8.451139137129627E-5</v>
      </c>
      <c r="N55" s="10">
        <v>-1.7282253021155478E-4</v>
      </c>
      <c r="O55" s="10">
        <v>-2.3847598283954566E-3</v>
      </c>
      <c r="P55" s="10">
        <v>-2.5510989053579083E-4</v>
      </c>
      <c r="Q55" s="10">
        <v>-6.1317992639948783E-3</v>
      </c>
      <c r="R55" s="10">
        <v>-4.8682841402895929E-3</v>
      </c>
      <c r="S55" s="10">
        <v>-2.2015306119008808E-3</v>
      </c>
      <c r="T55" s="10">
        <v>-7.2991840821435769E-4</v>
      </c>
      <c r="U55" s="10">
        <v>-2.7018015076197173E-3</v>
      </c>
      <c r="V55" s="10">
        <v>-3.5317162350685331E-3</v>
      </c>
      <c r="W55" s="10">
        <v>-6.9159092002682278E-3</v>
      </c>
      <c r="X55" s="10">
        <v>-1.0369225734945687E-2</v>
      </c>
      <c r="Y55" s="10">
        <v>-1.6767437713198288E-2</v>
      </c>
      <c r="Z55" s="10">
        <v>-2.1664787149510048E-2</v>
      </c>
      <c r="AA55" s="10">
        <v>-1.4137004342098757E-2</v>
      </c>
      <c r="AB55" s="10">
        <v>-1.5345265629427944E-2</v>
      </c>
      <c r="AC55" s="10">
        <v>-8.8095011798763039E-3</v>
      </c>
      <c r="AD55" s="10">
        <v>-1.182788291954043E-2</v>
      </c>
      <c r="AE55" s="10">
        <v>-1.35171765883134E-2</v>
      </c>
      <c r="AF55" s="10">
        <v>-2.0273780400911344E-2</v>
      </c>
      <c r="AG55" s="10">
        <v>-3.3008014850243926E-2</v>
      </c>
      <c r="AH55" s="10">
        <v>-4.889936899685538E-3</v>
      </c>
      <c r="AI55" s="10">
        <v>-5.9798784865559883E-4</v>
      </c>
      <c r="AJ55" s="10">
        <v>0</v>
      </c>
      <c r="AK55" s="10">
        <v>0</v>
      </c>
      <c r="AL55" s="10">
        <v>0</v>
      </c>
      <c r="AM55" s="10">
        <v>0</v>
      </c>
      <c r="AN55" s="2"/>
      <c r="AO55" s="2"/>
      <c r="AP55" s="54">
        <v>0</v>
      </c>
      <c r="AQ55" s="55">
        <v>0</v>
      </c>
      <c r="AR55" s="2"/>
      <c r="AS55" s="2"/>
      <c r="AT55" s="55">
        <v>0</v>
      </c>
      <c r="AU55" s="55">
        <v>0</v>
      </c>
      <c r="AV55" s="55">
        <v>0</v>
      </c>
      <c r="AW55" s="2"/>
      <c r="AX55" s="2"/>
      <c r="AY55" s="56">
        <v>0</v>
      </c>
      <c r="AZ55" s="57">
        <v>0</v>
      </c>
      <c r="BA55" s="2"/>
      <c r="BB55" s="2"/>
      <c r="BC55" s="27">
        <v>0</v>
      </c>
      <c r="BD55" s="27">
        <v>0</v>
      </c>
      <c r="BE55" s="27">
        <v>0</v>
      </c>
      <c r="BF55" s="2"/>
      <c r="BG55" s="2"/>
      <c r="BH55" s="58">
        <v>0</v>
      </c>
      <c r="BI55" s="59">
        <v>0</v>
      </c>
      <c r="BJ55" s="2"/>
      <c r="BK55" s="2"/>
    </row>
    <row r="56" spans="1:63" x14ac:dyDescent="0.3">
      <c r="A56" s="1"/>
      <c r="B56" s="2"/>
      <c r="C56" s="1"/>
      <c r="D56" s="1"/>
      <c r="E56" s="30" t="s">
        <v>50</v>
      </c>
      <c r="F56" s="60"/>
      <c r="G56" s="2"/>
      <c r="H56" s="2"/>
      <c r="I56" s="2"/>
      <c r="J56" s="10">
        <v>-5.3391107160157346E-5</v>
      </c>
      <c r="K56" s="10">
        <v>-1.9290288141300409E-3</v>
      </c>
      <c r="L56" s="10">
        <v>-7.0487901915740336E-4</v>
      </c>
      <c r="M56" s="10">
        <v>-1.1184258421976768E-3</v>
      </c>
      <c r="N56" s="10">
        <v>-1.7380533886190925E-3</v>
      </c>
      <c r="O56" s="10">
        <v>-5.2812269061068388E-4</v>
      </c>
      <c r="P56" s="10">
        <v>-2.3510117535399605E-3</v>
      </c>
      <c r="Q56" s="10">
        <v>-2.9319519875824832E-3</v>
      </c>
      <c r="R56" s="10">
        <v>-6.6399746671760504E-3</v>
      </c>
      <c r="S56" s="10">
        <v>-1.5290434784842946E-3</v>
      </c>
      <c r="T56" s="10">
        <v>-1.6441293208718025E-3</v>
      </c>
      <c r="U56" s="10">
        <v>-1.6575679076107804E-3</v>
      </c>
      <c r="V56" s="10">
        <v>-1.0991591309308126E-3</v>
      </c>
      <c r="W56" s="10">
        <v>-1.4330985877430416E-3</v>
      </c>
      <c r="X56" s="10">
        <v>-8.6851840865274151E-4</v>
      </c>
      <c r="Y56" s="10">
        <v>-8.723657266558459E-4</v>
      </c>
      <c r="Z56" s="10">
        <v>-1.692756832664907E-3</v>
      </c>
      <c r="AA56" s="10">
        <v>-7.4006983951088018E-4</v>
      </c>
      <c r="AB56" s="10">
        <v>-7.153182357792704E-4</v>
      </c>
      <c r="AC56" s="10">
        <v>-5.4839915327901413E-4</v>
      </c>
      <c r="AD56" s="10">
        <v>-4.2515464302279236E-4</v>
      </c>
      <c r="AE56" s="10">
        <v>-6.3327500295606084E-4</v>
      </c>
      <c r="AF56" s="10">
        <v>-3.2479365468111312E-4</v>
      </c>
      <c r="AG56" s="10">
        <v>-4.6884944976280032E-4</v>
      </c>
      <c r="AH56" s="10">
        <v>-8.1220395311956369E-4</v>
      </c>
      <c r="AI56" s="10">
        <v>-3.3679927842018658E-4</v>
      </c>
      <c r="AJ56" s="10">
        <v>-6.4182393389510233E-4</v>
      </c>
      <c r="AK56" s="10">
        <v>-4.5556289425625885E-4</v>
      </c>
      <c r="AL56" s="10">
        <v>-7.1439719970827766E-4</v>
      </c>
      <c r="AM56" s="10">
        <v>-1.7484071778023412E-3</v>
      </c>
      <c r="AN56" s="2"/>
      <c r="AO56" s="2"/>
      <c r="AP56" s="54">
        <v>-1.0340099780940634E-3</v>
      </c>
      <c r="AQ56" s="55">
        <v>-1.4473880615941648</v>
      </c>
      <c r="AR56" s="2"/>
      <c r="AS56" s="2"/>
      <c r="AT56" s="55">
        <v>-6.0763451106745844E-5</v>
      </c>
      <c r="AU56" s="55">
        <v>-1.0204973924430623E-4</v>
      </c>
      <c r="AV56" s="55">
        <v>-3.6427288738559091E-4</v>
      </c>
      <c r="AW56" s="2"/>
      <c r="AX56" s="2"/>
      <c r="AY56" s="56">
        <v>-2.6222314814128468E-4</v>
      </c>
      <c r="AZ56" s="57">
        <v>-2.569562157464456</v>
      </c>
      <c r="BA56" s="2"/>
      <c r="BB56" s="2"/>
      <c r="BC56" s="27">
        <v>-1.8903024657936052</v>
      </c>
      <c r="BD56" s="27">
        <v>-3.2035748865842049</v>
      </c>
      <c r="BE56" s="27">
        <v>-10.661019376843544</v>
      </c>
      <c r="BF56" s="2"/>
      <c r="BG56" s="2"/>
      <c r="BH56" s="58">
        <v>-7.4574444902593395</v>
      </c>
      <c r="BI56" s="59">
        <v>-2.3278508398506026</v>
      </c>
      <c r="BJ56" s="2"/>
      <c r="BK56" s="2"/>
    </row>
    <row r="57" spans="1:63" x14ac:dyDescent="0.3">
      <c r="A57" s="1"/>
      <c r="B57" s="2"/>
      <c r="C57" s="1"/>
      <c r="D57" s="1"/>
      <c r="E57" s="30" t="s">
        <v>51</v>
      </c>
      <c r="F57" s="2"/>
      <c r="G57" s="2"/>
      <c r="H57" s="60"/>
      <c r="I57" s="60"/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2"/>
      <c r="AO57" s="2"/>
      <c r="AP57" s="54">
        <v>0</v>
      </c>
      <c r="AQ57" s="55">
        <v>0</v>
      </c>
      <c r="AR57" s="2"/>
      <c r="AS57" s="2"/>
      <c r="AT57" s="55">
        <v>0</v>
      </c>
      <c r="AU57" s="55">
        <v>0</v>
      </c>
      <c r="AV57" s="55">
        <v>0</v>
      </c>
      <c r="AW57" s="2"/>
      <c r="AX57" s="2"/>
      <c r="AY57" s="56">
        <v>0</v>
      </c>
      <c r="AZ57" s="57">
        <v>0</v>
      </c>
      <c r="BA57" s="2"/>
      <c r="BB57" s="2"/>
      <c r="BC57" s="27">
        <v>0</v>
      </c>
      <c r="BD57" s="27">
        <v>0</v>
      </c>
      <c r="BE57" s="27">
        <v>0</v>
      </c>
      <c r="BF57" s="2"/>
      <c r="BG57" s="2"/>
      <c r="BH57" s="58">
        <v>0</v>
      </c>
      <c r="BI57" s="59">
        <v>0</v>
      </c>
      <c r="BJ57" s="2"/>
      <c r="BK57" s="2"/>
    </row>
    <row r="58" spans="1:63" x14ac:dyDescent="0.3">
      <c r="A58" s="1"/>
      <c r="B58" s="2"/>
      <c r="C58" s="1"/>
      <c r="D58" s="1"/>
      <c r="E58" s="1" t="s">
        <v>52</v>
      </c>
      <c r="F58" s="30"/>
      <c r="G58" s="1"/>
      <c r="H58" s="1"/>
      <c r="I58" s="1"/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2"/>
      <c r="AO58" s="2"/>
      <c r="AP58" s="54">
        <v>0</v>
      </c>
      <c r="AQ58" s="55">
        <v>0</v>
      </c>
      <c r="AR58" s="2"/>
      <c r="AS58" s="2"/>
      <c r="AT58" s="55">
        <v>0</v>
      </c>
      <c r="AU58" s="55">
        <v>0</v>
      </c>
      <c r="AV58" s="55">
        <v>0</v>
      </c>
      <c r="AW58" s="2"/>
      <c r="AX58" s="2"/>
      <c r="AY58" s="56">
        <v>0</v>
      </c>
      <c r="AZ58" s="57">
        <v>0</v>
      </c>
      <c r="BA58" s="2"/>
      <c r="BB58" s="2"/>
      <c r="BC58" s="27">
        <v>0</v>
      </c>
      <c r="BD58" s="27">
        <v>0</v>
      </c>
      <c r="BE58" s="27">
        <v>0</v>
      </c>
      <c r="BF58" s="2"/>
      <c r="BG58" s="2"/>
      <c r="BH58" s="58">
        <v>0</v>
      </c>
      <c r="BI58" s="59">
        <v>0</v>
      </c>
      <c r="BJ58" s="2"/>
      <c r="BK58" s="2"/>
    </row>
    <row r="59" spans="1:63" x14ac:dyDescent="0.3">
      <c r="A59" s="120"/>
      <c r="B59" s="121"/>
      <c r="C59" s="1"/>
      <c r="D59" s="1"/>
      <c r="E59" s="88" t="s">
        <v>32</v>
      </c>
      <c r="F59" s="2"/>
      <c r="G59" s="2"/>
      <c r="H59" s="60"/>
      <c r="I59" s="60"/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2"/>
      <c r="AO59" s="2"/>
      <c r="AP59" s="54">
        <v>0</v>
      </c>
      <c r="AQ59" s="55">
        <v>0</v>
      </c>
      <c r="AR59" s="2"/>
      <c r="AS59" s="2"/>
      <c r="AT59" s="55">
        <v>0</v>
      </c>
      <c r="AU59" s="55">
        <v>0</v>
      </c>
      <c r="AV59" s="55">
        <v>0</v>
      </c>
      <c r="AW59" s="2"/>
      <c r="AX59" s="2"/>
      <c r="AY59" s="56">
        <v>0</v>
      </c>
      <c r="AZ59" s="57">
        <v>0</v>
      </c>
      <c r="BA59" s="2"/>
      <c r="BB59" s="2"/>
      <c r="BC59" s="27">
        <v>0</v>
      </c>
      <c r="BD59" s="27">
        <v>0</v>
      </c>
      <c r="BE59" s="27">
        <v>0</v>
      </c>
      <c r="BF59" s="2"/>
      <c r="BG59" s="2"/>
      <c r="BH59" s="58">
        <v>0</v>
      </c>
      <c r="BI59" s="59">
        <v>0</v>
      </c>
      <c r="BJ59" s="2"/>
      <c r="BK59" s="2"/>
    </row>
    <row r="60" spans="1:63" x14ac:dyDescent="0.3">
      <c r="A60" s="1"/>
      <c r="B60" s="2"/>
      <c r="C60" s="1"/>
      <c r="D60" s="1"/>
      <c r="E60" s="88" t="s">
        <v>33</v>
      </c>
      <c r="F60" s="2"/>
      <c r="G60" s="2"/>
      <c r="H60" s="60"/>
      <c r="I60" s="60"/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2"/>
      <c r="AO60" s="2"/>
      <c r="AP60" s="54">
        <v>0</v>
      </c>
      <c r="AQ60" s="55">
        <v>0</v>
      </c>
      <c r="AR60" s="2"/>
      <c r="AS60" s="2"/>
      <c r="AT60" s="55">
        <v>0</v>
      </c>
      <c r="AU60" s="55">
        <v>0</v>
      </c>
      <c r="AV60" s="55">
        <v>0</v>
      </c>
      <c r="AW60" s="2"/>
      <c r="AX60" s="2"/>
      <c r="AY60" s="56">
        <v>0</v>
      </c>
      <c r="AZ60" s="57">
        <v>0</v>
      </c>
      <c r="BA60" s="2"/>
      <c r="BB60" s="2"/>
      <c r="BC60" s="27">
        <v>0</v>
      </c>
      <c r="BD60" s="27">
        <v>0</v>
      </c>
      <c r="BE60" s="27">
        <v>0</v>
      </c>
      <c r="BF60" s="2"/>
      <c r="BG60" s="2"/>
      <c r="BH60" s="58">
        <v>0</v>
      </c>
      <c r="BI60" s="59">
        <v>0</v>
      </c>
      <c r="BJ60" s="2"/>
      <c r="BK60" s="2"/>
    </row>
    <row r="61" spans="1:63" x14ac:dyDescent="0.3">
      <c r="A61" s="1"/>
      <c r="B61" s="2"/>
      <c r="C61" s="1"/>
      <c r="D61" s="1"/>
      <c r="E61" s="88" t="s">
        <v>34</v>
      </c>
      <c r="F61" s="2"/>
      <c r="G61" s="2"/>
      <c r="H61" s="60"/>
      <c r="I61" s="60"/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2"/>
      <c r="AO61" s="2"/>
      <c r="AP61" s="54">
        <v>0</v>
      </c>
      <c r="AQ61" s="55">
        <v>0</v>
      </c>
      <c r="AR61" s="2"/>
      <c r="AS61" s="2"/>
      <c r="AT61" s="55">
        <v>0</v>
      </c>
      <c r="AU61" s="55">
        <v>0</v>
      </c>
      <c r="AV61" s="55">
        <v>0</v>
      </c>
      <c r="AW61" s="2"/>
      <c r="AX61" s="2"/>
      <c r="AY61" s="56">
        <v>0</v>
      </c>
      <c r="AZ61" s="57">
        <v>0</v>
      </c>
      <c r="BA61" s="2"/>
      <c r="BB61" s="2"/>
      <c r="BC61" s="27">
        <v>0</v>
      </c>
      <c r="BD61" s="27">
        <v>0</v>
      </c>
      <c r="BE61" s="27">
        <v>0</v>
      </c>
      <c r="BF61" s="2"/>
      <c r="BG61" s="2"/>
      <c r="BH61" s="58">
        <v>0</v>
      </c>
      <c r="BI61" s="59">
        <v>0</v>
      </c>
      <c r="BJ61" s="2"/>
      <c r="BK61" s="2"/>
    </row>
    <row r="62" spans="1:63" x14ac:dyDescent="0.3">
      <c r="A62" s="1"/>
      <c r="B62" s="2"/>
      <c r="C62" s="1"/>
      <c r="D62" s="1"/>
      <c r="E62" s="30" t="s">
        <v>53</v>
      </c>
      <c r="F62" s="1"/>
      <c r="G62" s="1"/>
      <c r="H62" s="1"/>
      <c r="I62" s="1"/>
      <c r="J62" s="10">
        <v>-2.2956389388571075E-2</v>
      </c>
      <c r="K62" s="10">
        <v>-1.9754051183530141E-2</v>
      </c>
      <c r="L62" s="10">
        <v>-3.1790762710674443E-2</v>
      </c>
      <c r="M62" s="10">
        <v>-1.0130530047264873E-2</v>
      </c>
      <c r="N62" s="10">
        <v>-9.6753587432297505E-3</v>
      </c>
      <c r="O62" s="10">
        <v>-5.8911370057873344E-3</v>
      </c>
      <c r="P62" s="10">
        <v>-8.3790653928266703E-3</v>
      </c>
      <c r="Q62" s="10">
        <v>-5.3039026801776912E-3</v>
      </c>
      <c r="R62" s="10">
        <v>-1.7513604135321038E-2</v>
      </c>
      <c r="S62" s="10">
        <v>-6.0865116831538488E-3</v>
      </c>
      <c r="T62" s="10">
        <v>-4.2948341036892629E-3</v>
      </c>
      <c r="U62" s="10">
        <v>-5.0045744305272748E-3</v>
      </c>
      <c r="V62" s="10">
        <v>-4.4096747647737371E-3</v>
      </c>
      <c r="W62" s="10">
        <v>-2.2362189799353042E-3</v>
      </c>
      <c r="X62" s="10">
        <v>-2.4217643415884056E-4</v>
      </c>
      <c r="Y62" s="10">
        <v>-6.6306690753674239E-4</v>
      </c>
      <c r="Z62" s="10">
        <v>-7.956218682963009E-4</v>
      </c>
      <c r="AA62" s="10">
        <v>-4.0770152774538971E-4</v>
      </c>
      <c r="AB62" s="10">
        <v>-6.6809133233468462E-4</v>
      </c>
      <c r="AC62" s="10">
        <v>-5.7868937726807167E-4</v>
      </c>
      <c r="AD62" s="10">
        <v>-8.787413452827342E-4</v>
      </c>
      <c r="AE62" s="10">
        <v>-1.7230802124762596E-3</v>
      </c>
      <c r="AF62" s="10">
        <v>-3.3661718661190637E-4</v>
      </c>
      <c r="AG62" s="10">
        <v>-1.9780721668991844E-4</v>
      </c>
      <c r="AH62" s="10">
        <v>-4.3146549453952138E-4</v>
      </c>
      <c r="AI62" s="10">
        <v>-7.7786760078653577E-4</v>
      </c>
      <c r="AJ62" s="10">
        <v>-6.5041804423183753E-4</v>
      </c>
      <c r="AK62" s="10">
        <v>-2.4073865977069104E-4</v>
      </c>
      <c r="AL62" s="10">
        <v>-4.0597422452927205E-4</v>
      </c>
      <c r="AM62" s="10">
        <v>-2.8857579349763088E-5</v>
      </c>
      <c r="AN62" s="2"/>
      <c r="AO62" s="2"/>
      <c r="AP62" s="54">
        <v>3.7711664517950898E-4</v>
      </c>
      <c r="AQ62" s="55">
        <v>0.92891770559270481</v>
      </c>
      <c r="AR62" s="2"/>
      <c r="AS62" s="2"/>
      <c r="AT62" s="55">
        <v>-3.2109972008061402E-5</v>
      </c>
      <c r="AU62" s="55">
        <v>-5.7992337833965897E-5</v>
      </c>
      <c r="AV62" s="55">
        <v>-6.0123487744485786E-6</v>
      </c>
      <c r="AW62" s="2"/>
      <c r="AX62" s="2"/>
      <c r="AY62" s="56">
        <v>5.1979989059517316E-5</v>
      </c>
      <c r="AZ62" s="57">
        <v>0.89632511812746463</v>
      </c>
      <c r="BA62" s="2"/>
      <c r="BB62" s="2"/>
      <c r="BC62" s="27">
        <v>-0.99891560070826158</v>
      </c>
      <c r="BD62" s="27">
        <v>-1.8205122176200541</v>
      </c>
      <c r="BE62" s="27">
        <v>-0.17596084969367737</v>
      </c>
      <c r="BF62" s="2"/>
      <c r="BG62" s="2"/>
      <c r="BH62" s="58">
        <v>1.6445513679263768</v>
      </c>
      <c r="BI62" s="59">
        <v>0.90334541675105595</v>
      </c>
      <c r="BJ62" s="2"/>
      <c r="BK62" s="2"/>
    </row>
    <row r="63" spans="1:63" x14ac:dyDescent="0.3">
      <c r="A63" s="1"/>
      <c r="B63" s="2"/>
      <c r="C63" s="62"/>
      <c r="D63" s="62" t="s">
        <v>54</v>
      </c>
      <c r="E63" s="62"/>
      <c r="F63" s="62"/>
      <c r="G63" s="62"/>
      <c r="H63" s="62"/>
      <c r="I63" s="62"/>
      <c r="J63" s="127">
        <v>2.4294737777650753E-2</v>
      </c>
      <c r="K63" s="127">
        <v>1.7755404186562206E-2</v>
      </c>
      <c r="L63" s="127">
        <v>1.1195502990716213E-2</v>
      </c>
      <c r="M63" s="127">
        <v>2.2689038505339872E-2</v>
      </c>
      <c r="N63" s="127">
        <v>5.1342193904403963E-2</v>
      </c>
      <c r="O63" s="127">
        <v>2.2548979790240183E-2</v>
      </c>
      <c r="P63" s="127">
        <v>2.0499052078676569E-2</v>
      </c>
      <c r="Q63" s="127">
        <v>2.5826000584070676E-2</v>
      </c>
      <c r="R63" s="127">
        <v>2.7466558509248507E-2</v>
      </c>
      <c r="S63" s="127">
        <v>-1.5361467784891281E-2</v>
      </c>
      <c r="T63" s="127">
        <v>4.5452796404341675E-2</v>
      </c>
      <c r="U63" s="127">
        <v>3.925500669517526E-2</v>
      </c>
      <c r="V63" s="127">
        <v>3.3846047538967181E-2</v>
      </c>
      <c r="W63" s="127">
        <v>2.8797203176940442E-2</v>
      </c>
      <c r="X63" s="127">
        <v>5.1116033738500745E-2</v>
      </c>
      <c r="Y63" s="127">
        <v>5.6756276501325378E-2</v>
      </c>
      <c r="Z63" s="127">
        <v>7.9092140806712383E-2</v>
      </c>
      <c r="AA63" s="127">
        <v>8.2749192197864613E-2</v>
      </c>
      <c r="AB63" s="127">
        <v>0.10081670399852756</v>
      </c>
      <c r="AC63" s="127">
        <v>8.6815911950842914E-2</v>
      </c>
      <c r="AD63" s="127">
        <v>9.7572634599057198E-2</v>
      </c>
      <c r="AE63" s="127">
        <v>0.11441472127677228</v>
      </c>
      <c r="AF63" s="127">
        <v>0.10766010666050879</v>
      </c>
      <c r="AG63" s="127">
        <v>7.7644541716806792E-2</v>
      </c>
      <c r="AH63" s="127">
        <v>5.6471315092332885E-2</v>
      </c>
      <c r="AI63" s="127">
        <v>5.8021695320698077E-2</v>
      </c>
      <c r="AJ63" s="127">
        <v>5.0994523541766819E-2</v>
      </c>
      <c r="AK63" s="127">
        <v>4.4013117490905529E-2</v>
      </c>
      <c r="AL63" s="127">
        <v>3.4696871890894321E-2</v>
      </c>
      <c r="AM63" s="127">
        <v>3.1290963700111606E-2</v>
      </c>
      <c r="AN63" s="2"/>
      <c r="AO63" s="2"/>
      <c r="AP63" s="73">
        <v>-3.4059081907827152E-3</v>
      </c>
      <c r="AQ63" s="74">
        <v>-9.8161822814826868E-2</v>
      </c>
      <c r="AR63" s="2"/>
      <c r="AS63" s="2"/>
      <c r="AT63" s="74">
        <v>5.870515238253199E-3</v>
      </c>
      <c r="AU63" s="74">
        <v>4.9563558346879628E-3</v>
      </c>
      <c r="AV63" s="74">
        <v>6.519333620240932E-3</v>
      </c>
      <c r="AW63" s="2"/>
      <c r="AX63" s="2"/>
      <c r="AY63" s="75">
        <v>1.5629777855529691E-3</v>
      </c>
      <c r="AZ63" s="76">
        <v>0.31534817871916765</v>
      </c>
      <c r="BA63" s="2"/>
      <c r="BB63" s="2"/>
      <c r="BC63" s="77">
        <v>182.62704353072832</v>
      </c>
      <c r="BD63" s="77">
        <v>155.59135377082654</v>
      </c>
      <c r="BE63" s="77">
        <v>190.79855914702199</v>
      </c>
      <c r="BF63" s="2"/>
      <c r="BG63" s="2"/>
      <c r="BH63" s="78">
        <v>35.207205376195446</v>
      </c>
      <c r="BI63" s="79">
        <v>0.22627996044081478</v>
      </c>
      <c r="BJ63" s="2"/>
      <c r="BK63" s="2"/>
    </row>
    <row r="64" spans="1:63" x14ac:dyDescent="0.3">
      <c r="A64" s="1"/>
      <c r="B64" s="2"/>
      <c r="C64" s="62"/>
      <c r="D64" s="118" t="s">
        <v>55</v>
      </c>
      <c r="E64" s="62"/>
      <c r="F64" s="62"/>
      <c r="G64" s="62"/>
      <c r="H64" s="62"/>
      <c r="I64" s="62"/>
      <c r="J64" s="684">
        <v>0.46254248834434347</v>
      </c>
      <c r="K64" s="684">
        <v>0.36333358214808326</v>
      </c>
      <c r="L64" s="684">
        <v>0.21106433733052013</v>
      </c>
      <c r="M64" s="684">
        <v>0.48839463171964914</v>
      </c>
      <c r="N64" s="684">
        <v>0.63231705914164804</v>
      </c>
      <c r="O64" s="684">
        <v>0.51762870749642764</v>
      </c>
      <c r="P64" s="684">
        <v>0.39891871601614104</v>
      </c>
      <c r="Q64" s="684">
        <v>0.44366851556968689</v>
      </c>
      <c r="R64" s="684">
        <v>0.37874081697251488</v>
      </c>
      <c r="S64" s="684">
        <v>-0.23599825022929488</v>
      </c>
      <c r="T64" s="684">
        <v>0.65766033430368998</v>
      </c>
      <c r="U64" s="684">
        <v>0.60867357488136065</v>
      </c>
      <c r="V64" s="684">
        <v>0.59242972490964918</v>
      </c>
      <c r="W64" s="684">
        <v>0.48404910171627469</v>
      </c>
      <c r="X64" s="684">
        <v>0.63734275142772934</v>
      </c>
      <c r="Y64" s="684">
        <v>0.65300936325707626</v>
      </c>
      <c r="Z64" s="684">
        <v>0.67311440486046537</v>
      </c>
      <c r="AA64" s="684">
        <v>0.77553390622328633</v>
      </c>
      <c r="AB64" s="684">
        <v>0.77504956647759482</v>
      </c>
      <c r="AC64" s="684">
        <v>0.83852410596502958</v>
      </c>
      <c r="AD64" s="684">
        <v>0.8080326399874288</v>
      </c>
      <c r="AE64" s="684">
        <v>0.81918013353875718</v>
      </c>
      <c r="AF64" s="684">
        <v>0.78692348812913693</v>
      </c>
      <c r="AG64" s="684">
        <v>0.556002147050633</v>
      </c>
      <c r="AH64" s="684">
        <v>0.73488196850597243</v>
      </c>
      <c r="AI64" s="684">
        <v>0.86677278896561083</v>
      </c>
      <c r="AJ64" s="684">
        <v>0.79355155767135654</v>
      </c>
      <c r="AK64" s="684">
        <v>0.78992527953510405</v>
      </c>
      <c r="AL64" s="684">
        <v>0.67014389546778474</v>
      </c>
      <c r="AM64" s="684">
        <v>0.74238491209046342</v>
      </c>
      <c r="AN64" s="2"/>
      <c r="AO64" s="2"/>
      <c r="AP64" s="73"/>
      <c r="AQ64" s="74"/>
      <c r="AR64" s="2"/>
      <c r="AS64" s="2"/>
      <c r="AT64" s="74"/>
      <c r="AU64" s="74"/>
      <c r="AV64" s="74"/>
      <c r="AW64" s="2"/>
      <c r="AX64" s="2"/>
      <c r="AY64" s="75"/>
      <c r="AZ64" s="76"/>
      <c r="BA64" s="2"/>
      <c r="BB64" s="2"/>
      <c r="BC64" s="77"/>
      <c r="BD64" s="77"/>
      <c r="BE64" s="77"/>
      <c r="BF64" s="2"/>
      <c r="BG64" s="2"/>
      <c r="BH64" s="78"/>
      <c r="BI64" s="79"/>
      <c r="BJ64" s="2"/>
      <c r="BK64" s="2"/>
    </row>
    <row r="65" spans="1:63" ht="4.05" customHeight="1" x14ac:dyDescent="0.3">
      <c r="A65" s="1"/>
      <c r="B65" s="2"/>
      <c r="C65" s="2"/>
      <c r="D65" s="1"/>
      <c r="E65" s="2"/>
      <c r="F65" s="2"/>
      <c r="G65" s="2"/>
      <c r="H65" s="2"/>
      <c r="I65" s="2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2"/>
      <c r="AO65" s="2"/>
      <c r="AP65" s="54"/>
      <c r="AQ65" s="48"/>
      <c r="AR65" s="2"/>
      <c r="AS65" s="2"/>
      <c r="AT65" s="48"/>
      <c r="AU65" s="48"/>
      <c r="AV65" s="48"/>
      <c r="AW65" s="2"/>
      <c r="AX65" s="2"/>
      <c r="AY65" s="56"/>
      <c r="AZ65" s="128"/>
      <c r="BA65" s="2"/>
      <c r="BB65" s="2"/>
      <c r="BC65" s="27"/>
      <c r="BD65" s="27"/>
      <c r="BE65" s="27"/>
      <c r="BF65" s="2"/>
      <c r="BG65" s="2"/>
      <c r="BH65" s="58"/>
      <c r="BI65" s="53"/>
      <c r="BJ65" s="2"/>
      <c r="BK65" s="2"/>
    </row>
    <row r="66" spans="1:63" x14ac:dyDescent="0.3">
      <c r="A66" s="1"/>
      <c r="B66" s="2"/>
      <c r="C66" s="122" t="s">
        <v>22</v>
      </c>
      <c r="D66" s="122" t="s">
        <v>56</v>
      </c>
      <c r="E66" s="122"/>
      <c r="F66" s="123"/>
      <c r="G66" s="122"/>
      <c r="H66" s="122"/>
      <c r="I66" s="122"/>
      <c r="J66" s="129">
        <v>1.015181940451831</v>
      </c>
      <c r="K66" s="129">
        <v>0.79480657031551138</v>
      </c>
      <c r="L66" s="129">
        <v>1.0352906576282666</v>
      </c>
      <c r="M66" s="129">
        <v>0.99986143527719129</v>
      </c>
      <c r="N66" s="129">
        <v>1.1679012342550072</v>
      </c>
      <c r="O66" s="129">
        <v>0.2640202807569364</v>
      </c>
      <c r="P66" s="129">
        <v>8.6962975307139215E-2</v>
      </c>
      <c r="Q66" s="129">
        <v>0.16331970965403017</v>
      </c>
      <c r="R66" s="129">
        <v>0.31123746812036018</v>
      </c>
      <c r="S66" s="129">
        <v>9.3806400431959425E-2</v>
      </c>
      <c r="T66" s="129">
        <v>-0.36505310911293293</v>
      </c>
      <c r="U66" s="129">
        <v>-0.81304004346413117</v>
      </c>
      <c r="V66" s="129">
        <v>-0.50869360857507129</v>
      </c>
      <c r="W66" s="129">
        <v>0.19980509149419021</v>
      </c>
      <c r="X66" s="129">
        <v>0.24902064243898783</v>
      </c>
      <c r="Y66" s="129">
        <v>0.19112041852357076</v>
      </c>
      <c r="Z66" s="129">
        <v>0.36070557730779362</v>
      </c>
      <c r="AA66" s="129">
        <v>0.36989597738860291</v>
      </c>
      <c r="AB66" s="129">
        <v>0.45092459848555055</v>
      </c>
      <c r="AC66" s="129">
        <v>0.43825229065954613</v>
      </c>
      <c r="AD66" s="129">
        <v>0.52186054952517225</v>
      </c>
      <c r="AE66" s="129">
        <v>0.60613270840725242</v>
      </c>
      <c r="AF66" s="129">
        <v>0.54189452369449065</v>
      </c>
      <c r="AG66" s="129">
        <v>-2.1971473855784011E-2</v>
      </c>
      <c r="AH66" s="129">
        <v>0.26924946566129165</v>
      </c>
      <c r="AI66" s="129">
        <v>0.20827326705472657</v>
      </c>
      <c r="AJ66" s="129">
        <v>0.15279012252363328</v>
      </c>
      <c r="AK66" s="129">
        <v>0.24622462981978016</v>
      </c>
      <c r="AL66" s="129">
        <v>0.29003118725806154</v>
      </c>
      <c r="AM66" s="129">
        <v>0.1936797240087367</v>
      </c>
      <c r="AN66" s="2"/>
      <c r="AO66" s="2"/>
      <c r="AP66" s="130">
        <v>-9.6351463249324837E-2</v>
      </c>
      <c r="AQ66" s="131">
        <v>-0.33221069830533095</v>
      </c>
      <c r="AR66" s="2"/>
      <c r="AS66" s="2"/>
      <c r="AT66" s="131">
        <v>3.2841696380379107E-2</v>
      </c>
      <c r="AU66" s="131">
        <v>4.1430183439251783E-2</v>
      </c>
      <c r="AV66" s="131">
        <v>4.0352312200746907E-2</v>
      </c>
      <c r="AW66" s="2"/>
      <c r="AX66" s="2"/>
      <c r="AY66" s="132">
        <v>-1.0778712385048766E-3</v>
      </c>
      <c r="AZ66" s="133">
        <v>-2.6016569298693473E-2</v>
      </c>
      <c r="BA66" s="2"/>
      <c r="BB66" s="2"/>
      <c r="BC66" s="134">
        <v>1021.6789619078015</v>
      </c>
      <c r="BD66" s="134">
        <v>1300.5882836684373</v>
      </c>
      <c r="BE66" s="134">
        <v>1180.9739268825408</v>
      </c>
      <c r="BF66" s="2"/>
      <c r="BG66" s="2"/>
      <c r="BH66" s="135">
        <v>-119.61435678589646</v>
      </c>
      <c r="BI66" s="136">
        <v>-9.196942513468781E-2</v>
      </c>
      <c r="BJ66" s="2"/>
      <c r="BK66" s="2"/>
    </row>
    <row r="67" spans="1:63" x14ac:dyDescent="0.3">
      <c r="A67" s="1"/>
      <c r="B67" s="2"/>
      <c r="C67" s="124"/>
      <c r="D67" s="125" t="s">
        <v>57</v>
      </c>
      <c r="E67" s="125"/>
      <c r="F67" s="126"/>
      <c r="G67" s="125"/>
      <c r="H67" s="125"/>
      <c r="I67" s="125"/>
      <c r="J67" s="685">
        <v>8.5458122228846897E-2</v>
      </c>
      <c r="K67" s="685">
        <v>9.3987794870337371E-2</v>
      </c>
      <c r="L67" s="685">
        <v>8.7279859411424354E-2</v>
      </c>
      <c r="M67" s="685">
        <v>7.6562027300224489E-2</v>
      </c>
      <c r="N67" s="685">
        <v>0.10509482212150038</v>
      </c>
      <c r="O67" s="685">
        <v>2.5735425759153677E-2</v>
      </c>
      <c r="P67" s="685">
        <v>1.6915876765906331E-2</v>
      </c>
      <c r="Q67" s="685">
        <v>3.2713804230858234E-2</v>
      </c>
      <c r="R67" s="685">
        <v>2.9327704486653318E-2</v>
      </c>
      <c r="S67" s="685">
        <v>1.2934702474270945E-2</v>
      </c>
      <c r="T67" s="685">
        <v>-3.4981013677927726E-2</v>
      </c>
      <c r="U67" s="685">
        <v>-8.4782219386101101E-2</v>
      </c>
      <c r="V67" s="685">
        <v>-6.577520742528542E-2</v>
      </c>
      <c r="W67" s="685">
        <v>3.7377664844136592E-2</v>
      </c>
      <c r="X67" s="685">
        <v>3.2134437398328018E-2</v>
      </c>
      <c r="Y67" s="685">
        <v>4.0008394481000596E-2</v>
      </c>
      <c r="Z67" s="685">
        <v>4.648643046634808E-2</v>
      </c>
      <c r="AA67" s="685">
        <v>4.4970524411038458E-2</v>
      </c>
      <c r="AB67" s="685">
        <v>4.8850847327098872E-2</v>
      </c>
      <c r="AC67" s="685">
        <v>5.6222181114500794E-2</v>
      </c>
      <c r="AD67" s="685">
        <v>4.6992405690571434E-2</v>
      </c>
      <c r="AE67" s="685">
        <v>4.5891961431468349E-2</v>
      </c>
      <c r="AF67" s="685">
        <v>4.4530499824236174E-2</v>
      </c>
      <c r="AG67" s="685">
        <v>-1.9678319748765863E-3</v>
      </c>
      <c r="AH67" s="685">
        <v>4.5490175608139824E-2</v>
      </c>
      <c r="AI67" s="685">
        <v>3.4077035649945221E-2</v>
      </c>
      <c r="AJ67" s="685">
        <v>1.9131901361055435E-2</v>
      </c>
      <c r="AK67" s="685">
        <v>3.2841696380379107E-2</v>
      </c>
      <c r="AL67" s="685">
        <v>4.1430183439251783E-2</v>
      </c>
      <c r="AM67" s="685">
        <v>4.0352312200746907E-2</v>
      </c>
      <c r="AN67" s="2"/>
      <c r="AO67" s="2"/>
      <c r="AP67" s="137"/>
      <c r="AQ67" s="138"/>
      <c r="AR67" s="2"/>
      <c r="AS67" s="2"/>
      <c r="AT67" s="138"/>
      <c r="AU67" s="138"/>
      <c r="AV67" s="138"/>
      <c r="AW67" s="2"/>
      <c r="AX67" s="2"/>
      <c r="AY67" s="139"/>
      <c r="AZ67" s="140"/>
      <c r="BA67" s="2"/>
      <c r="BB67" s="2"/>
      <c r="BC67" s="141"/>
      <c r="BD67" s="141"/>
      <c r="BE67" s="141"/>
      <c r="BF67" s="2"/>
      <c r="BG67" s="2"/>
      <c r="BH67" s="142"/>
      <c r="BI67" s="143"/>
      <c r="BJ67" s="2"/>
      <c r="BK67" s="2"/>
    </row>
    <row r="68" spans="1:63" x14ac:dyDescent="0.3">
      <c r="A68" s="1"/>
      <c r="B68" s="2"/>
      <c r="C68" s="2" t="s">
        <v>38</v>
      </c>
      <c r="D68" s="2" t="s">
        <v>58</v>
      </c>
      <c r="E68" s="2"/>
      <c r="F68" s="2"/>
      <c r="G68" s="2"/>
      <c r="H68" s="2"/>
      <c r="I68" s="2"/>
      <c r="J68" s="10">
        <v>-5.2882010108456015E-2</v>
      </c>
      <c r="K68" s="10">
        <v>9.3151326681044713E-3</v>
      </c>
      <c r="L68" s="10">
        <v>1.25623304613806E-2</v>
      </c>
      <c r="M68" s="10">
        <v>-1.6207000000000003E-2</v>
      </c>
      <c r="N68" s="10">
        <v>2.1529989539744301E-2</v>
      </c>
      <c r="O68" s="10">
        <v>-0.26433215027636203</v>
      </c>
      <c r="P68" s="10">
        <v>0.13468105450658197</v>
      </c>
      <c r="Q68" s="10">
        <v>-9.0280805305289202E-3</v>
      </c>
      <c r="R68" s="10">
        <v>-7.5050765296814925E-3</v>
      </c>
      <c r="S68" s="10">
        <v>-0.23509391353721498</v>
      </c>
      <c r="T68" s="10">
        <v>-9.8812448132031494E-2</v>
      </c>
      <c r="U68" s="10">
        <v>9.2020595045532394E-2</v>
      </c>
      <c r="V68" s="10">
        <v>0.41511243312044999</v>
      </c>
      <c r="W68" s="10">
        <v>-1.4549999999999999E-3</v>
      </c>
      <c r="X68" s="10">
        <v>6.1897518726896181E-2</v>
      </c>
      <c r="Y68" s="10">
        <v>-5.7229409110475535E-3</v>
      </c>
      <c r="Z68" s="10">
        <v>2.3766691265754678E-2</v>
      </c>
      <c r="AA68" s="10">
        <v>-4.2305184709123624E-2</v>
      </c>
      <c r="AB68" s="10">
        <v>1.5773848661825177E-3</v>
      </c>
      <c r="AC68" s="10">
        <v>-2.8424639158450447E-3</v>
      </c>
      <c r="AD68" s="10">
        <v>-4.1309538812887986E-3</v>
      </c>
      <c r="AE68" s="10">
        <v>2.3062110398930323E-2</v>
      </c>
      <c r="AF68" s="10">
        <v>-0.118746154394668</v>
      </c>
      <c r="AG68" s="10">
        <v>0.11357332052088913</v>
      </c>
      <c r="AH68" s="10">
        <v>1.8529970223220952E-3</v>
      </c>
      <c r="AI68" s="10">
        <v>-9.4839988566625833E-3</v>
      </c>
      <c r="AJ68" s="10">
        <v>-1.3701526599538636E-2</v>
      </c>
      <c r="AK68" s="10">
        <v>3.9818916978590933E-2</v>
      </c>
      <c r="AL68" s="10">
        <v>6.0087701765941326E-3</v>
      </c>
      <c r="AM68" s="10">
        <v>-1.0259938672231326E-2</v>
      </c>
      <c r="AN68" s="2"/>
      <c r="AO68" s="2"/>
      <c r="AP68" s="54">
        <v>-1.6268708848825458E-2</v>
      </c>
      <c r="AQ68" s="55">
        <v>-2.7074939414718675</v>
      </c>
      <c r="AR68" s="2"/>
      <c r="AS68" s="2"/>
      <c r="AT68" s="55">
        <v>5.3110884258961814E-3</v>
      </c>
      <c r="AU68" s="55">
        <v>8.58336832718257E-4</v>
      </c>
      <c r="AV68" s="55">
        <v>-2.1376127551881448E-3</v>
      </c>
      <c r="AW68" s="2"/>
      <c r="AX68" s="2"/>
      <c r="AY68" s="56">
        <v>-2.9959495879064019E-3</v>
      </c>
      <c r="AZ68" s="57">
        <v>-3.4904124741082865</v>
      </c>
      <c r="BA68" s="2"/>
      <c r="BB68" s="2"/>
      <c r="BC68" s="27">
        <v>165.22372190286694</v>
      </c>
      <c r="BD68" s="27">
        <v>26.945157742574583</v>
      </c>
      <c r="BE68" s="27">
        <v>-62.56060165994711</v>
      </c>
      <c r="BF68" s="2"/>
      <c r="BG68" s="2"/>
      <c r="BH68" s="58">
        <v>-89.50575940252169</v>
      </c>
      <c r="BI68" s="59">
        <v>-3.3217752984647957</v>
      </c>
      <c r="BJ68" s="2"/>
      <c r="BK68" s="2"/>
    </row>
    <row r="69" spans="1:63" x14ac:dyDescent="0.3">
      <c r="A69" s="1"/>
      <c r="B69" s="2"/>
      <c r="C69" s="122" t="s">
        <v>22</v>
      </c>
      <c r="D69" s="122" t="s">
        <v>59</v>
      </c>
      <c r="E69" s="122"/>
      <c r="F69" s="123"/>
      <c r="G69" s="122"/>
      <c r="H69" s="122"/>
      <c r="I69" s="122"/>
      <c r="J69" s="129">
        <v>0.96229993034337491</v>
      </c>
      <c r="K69" s="129">
        <v>0.80412170298361585</v>
      </c>
      <c r="L69" s="129">
        <v>1.0478529880896472</v>
      </c>
      <c r="M69" s="129">
        <v>0.98365443527719132</v>
      </c>
      <c r="N69" s="129">
        <v>1.1894312237947515</v>
      </c>
      <c r="O69" s="129">
        <v>-3.1186951942563379E-4</v>
      </c>
      <c r="P69" s="129">
        <v>0.22164402981372117</v>
      </c>
      <c r="Q69" s="129">
        <v>0.15429162912350125</v>
      </c>
      <c r="R69" s="129">
        <v>0.30373239159067866</v>
      </c>
      <c r="S69" s="129">
        <v>-0.14128751310525556</v>
      </c>
      <c r="T69" s="129">
        <v>-0.46386555724496442</v>
      </c>
      <c r="U69" s="129">
        <v>-0.72101944841859877</v>
      </c>
      <c r="V69" s="129">
        <v>-9.3581175454621301E-2</v>
      </c>
      <c r="W69" s="129">
        <v>0.19835009149419019</v>
      </c>
      <c r="X69" s="129">
        <v>0.310918161165884</v>
      </c>
      <c r="Y69" s="129">
        <v>0.1853974776125232</v>
      </c>
      <c r="Z69" s="129">
        <v>0.38447226857354833</v>
      </c>
      <c r="AA69" s="129">
        <v>0.32759079267947927</v>
      </c>
      <c r="AB69" s="129">
        <v>0.45250198335173308</v>
      </c>
      <c r="AC69" s="129">
        <v>0.4354098267437011</v>
      </c>
      <c r="AD69" s="129">
        <v>0.51772959564388343</v>
      </c>
      <c r="AE69" s="129">
        <v>0.62919481880618278</v>
      </c>
      <c r="AF69" s="129">
        <v>0.42314836929982264</v>
      </c>
      <c r="AG69" s="129">
        <v>9.1601846665105124E-2</v>
      </c>
      <c r="AH69" s="129">
        <v>0.27110246268361377</v>
      </c>
      <c r="AI69" s="129">
        <v>0.19878926819806397</v>
      </c>
      <c r="AJ69" s="129">
        <v>0.13908859592409464</v>
      </c>
      <c r="AK69" s="129">
        <v>0.28604354679837107</v>
      </c>
      <c r="AL69" s="129">
        <v>0.29603995743465567</v>
      </c>
      <c r="AM69" s="129">
        <v>0.18341978533650538</v>
      </c>
      <c r="AN69" s="2"/>
      <c r="AO69" s="2"/>
      <c r="AP69" s="130">
        <v>-0.11262017209815028</v>
      </c>
      <c r="AQ69" s="131">
        <v>-0.38042220068555682</v>
      </c>
      <c r="AR69" s="2"/>
      <c r="AS69" s="2"/>
      <c r="AT69" s="131">
        <v>3.8152784806275285E-2</v>
      </c>
      <c r="AU69" s="131">
        <v>4.228852027197004E-2</v>
      </c>
      <c r="AV69" s="131">
        <v>3.8214699445558761E-2</v>
      </c>
      <c r="AW69" s="2"/>
      <c r="AX69" s="2"/>
      <c r="AY69" s="132">
        <v>-4.0738208264112785E-3</v>
      </c>
      <c r="AZ69" s="133">
        <v>-9.6333964873003983E-2</v>
      </c>
      <c r="BA69" s="2"/>
      <c r="BB69" s="2"/>
      <c r="BC69" s="134">
        <v>1186.9026838106683</v>
      </c>
      <c r="BD69" s="134">
        <v>1327.5334414110121</v>
      </c>
      <c r="BE69" s="134">
        <v>1118.4133252225938</v>
      </c>
      <c r="BF69" s="2"/>
      <c r="BG69" s="2"/>
      <c r="BH69" s="135">
        <v>-209.12011618841825</v>
      </c>
      <c r="BI69" s="136">
        <v>-0.15752530946877552</v>
      </c>
      <c r="BJ69" s="2"/>
      <c r="BK69" s="2"/>
    </row>
    <row r="70" spans="1:63" x14ac:dyDescent="0.3">
      <c r="A70" s="1"/>
      <c r="B70" s="2"/>
      <c r="C70" s="124"/>
      <c r="D70" s="125" t="s">
        <v>60</v>
      </c>
      <c r="E70" s="125"/>
      <c r="F70" s="126"/>
      <c r="G70" s="125"/>
      <c r="H70" s="125"/>
      <c r="I70" s="125"/>
      <c r="J70" s="685">
        <v>8.1006509071165841E-2</v>
      </c>
      <c r="K70" s="685">
        <v>9.5089331786485695E-2</v>
      </c>
      <c r="L70" s="685">
        <v>8.833892280436656E-2</v>
      </c>
      <c r="M70" s="685">
        <v>7.5321014563183838E-2</v>
      </c>
      <c r="N70" s="685">
        <v>0.1070322208968348</v>
      </c>
      <c r="O70" s="685">
        <v>-3.0399539159305551E-5</v>
      </c>
      <c r="P70" s="685">
        <v>4.3113785849504822E-2</v>
      </c>
      <c r="Q70" s="685">
        <v>3.0905431807947442E-2</v>
      </c>
      <c r="R70" s="685">
        <v>2.862050599946122E-2</v>
      </c>
      <c r="S70" s="685">
        <v>-1.9481740445543332E-2</v>
      </c>
      <c r="T70" s="685">
        <v>-4.4449662248146574E-2</v>
      </c>
      <c r="U70" s="685">
        <v>-7.5186492410650993E-2</v>
      </c>
      <c r="V70" s="685">
        <v>-1.2100252731446229E-2</v>
      </c>
      <c r="W70" s="685">
        <v>3.7105477073837455E-2</v>
      </c>
      <c r="X70" s="685">
        <v>4.0121895470718996E-2</v>
      </c>
      <c r="Y70" s="685">
        <v>3.8810376606566062E-2</v>
      </c>
      <c r="Z70" s="685">
        <v>4.9549395694628726E-2</v>
      </c>
      <c r="AA70" s="685">
        <v>3.98272234346225E-2</v>
      </c>
      <c r="AB70" s="685">
        <v>4.9021733075032686E-2</v>
      </c>
      <c r="AC70" s="685">
        <v>5.5857529235904632E-2</v>
      </c>
      <c r="AD70" s="685">
        <v>4.6620422292218765E-2</v>
      </c>
      <c r="AE70" s="685">
        <v>4.7638056744056023E-2</v>
      </c>
      <c r="AF70" s="685">
        <v>3.4772465047745879E-2</v>
      </c>
      <c r="AG70" s="685">
        <v>8.2041397863659125E-3</v>
      </c>
      <c r="AH70" s="685">
        <v>4.5803242747343847E-2</v>
      </c>
      <c r="AI70" s="685">
        <v>3.2525292732033396E-2</v>
      </c>
      <c r="AJ70" s="685">
        <v>1.7416239045530402E-2</v>
      </c>
      <c r="AK70" s="685">
        <v>3.8152784806275285E-2</v>
      </c>
      <c r="AL70" s="685">
        <v>4.228852027197004E-2</v>
      </c>
      <c r="AM70" s="685">
        <v>3.8214699445558761E-2</v>
      </c>
      <c r="AN70" s="2"/>
      <c r="AO70" s="2"/>
      <c r="AP70" s="137"/>
      <c r="AQ70" s="138"/>
      <c r="AR70" s="2"/>
      <c r="AS70" s="2"/>
      <c r="AT70" s="138"/>
      <c r="AU70" s="138"/>
      <c r="AV70" s="138"/>
      <c r="AW70" s="2"/>
      <c r="AX70" s="2"/>
      <c r="AY70" s="139"/>
      <c r="AZ70" s="140"/>
      <c r="BA70" s="2"/>
      <c r="BB70" s="2"/>
      <c r="BC70" s="141"/>
      <c r="BD70" s="141"/>
      <c r="BE70" s="141"/>
      <c r="BF70" s="2"/>
      <c r="BG70" s="2"/>
      <c r="BH70" s="142"/>
      <c r="BI70" s="143"/>
      <c r="BJ70" s="2"/>
      <c r="BK70" s="2"/>
    </row>
    <row r="71" spans="1:63" x14ac:dyDescent="0.3">
      <c r="A71" s="1"/>
      <c r="B71" s="2"/>
      <c r="C71" s="2" t="s">
        <v>38</v>
      </c>
      <c r="D71" s="2" t="s">
        <v>61</v>
      </c>
      <c r="E71" s="2"/>
      <c r="F71" s="2"/>
      <c r="G71" s="2"/>
      <c r="H71" s="2"/>
      <c r="I71" s="2"/>
      <c r="J71" s="10">
        <v>-6.3876405550879312E-2</v>
      </c>
      <c r="K71" s="10">
        <v>-4.5947629507506249E-2</v>
      </c>
      <c r="L71" s="10">
        <v>-5.2445133481996455E-2</v>
      </c>
      <c r="M71" s="10">
        <v>-4.5664893195047268E-2</v>
      </c>
      <c r="N71" s="10">
        <v>-4.3594758415528845E-2</v>
      </c>
      <c r="O71" s="10">
        <v>-4.8485818501678851E-2</v>
      </c>
      <c r="P71" s="10">
        <v>-5.9116424797872699E-2</v>
      </c>
      <c r="Q71" s="10">
        <v>-5.713382673005598E-2</v>
      </c>
      <c r="R71" s="10">
        <v>-6.5964041038709828E-2</v>
      </c>
      <c r="S71" s="10">
        <v>-5.8154682496821618E-2</v>
      </c>
      <c r="T71" s="10">
        <v>-3.3937627739078172E-2</v>
      </c>
      <c r="U71" s="10">
        <v>-3.0631079910610218E-2</v>
      </c>
      <c r="V71" s="10">
        <v>-4.2725691389757445E-2</v>
      </c>
      <c r="W71" s="10">
        <v>-6.4217216451107034E-2</v>
      </c>
      <c r="X71" s="10">
        <v>-5.5117361609923525E-2</v>
      </c>
      <c r="Y71" s="10">
        <v>-5.0185849648950509E-2</v>
      </c>
      <c r="Z71" s="10">
        <v>-8.9209869751272264E-2</v>
      </c>
      <c r="AA71" s="10">
        <v>-6.9434860750066191E-2</v>
      </c>
      <c r="AB71" s="10">
        <v>-7.5920496861109771E-2</v>
      </c>
      <c r="AC71" s="10">
        <v>-6.9338683545240892E-2</v>
      </c>
      <c r="AD71" s="10">
        <v>-7.0438701086913136E-2</v>
      </c>
      <c r="AE71" s="10">
        <v>-9.0368213426211541E-2</v>
      </c>
      <c r="AF71" s="10">
        <v>-6.9706794974419894E-2</v>
      </c>
      <c r="AG71" s="10">
        <v>-5.7136189027856235E-2</v>
      </c>
      <c r="AH71" s="10">
        <v>-3.8636884535663288E-2</v>
      </c>
      <c r="AI71" s="10">
        <v>-3.8193751583207619E-2</v>
      </c>
      <c r="AJ71" s="10">
        <v>-4.1306864584051056E-2</v>
      </c>
      <c r="AK71" s="10">
        <v>-4.5862538338954664E-2</v>
      </c>
      <c r="AL71" s="10">
        <v>-5.1323255992725608E-2</v>
      </c>
      <c r="AM71" s="10">
        <v>-4.0609150468061676E-2</v>
      </c>
      <c r="AN71" s="2"/>
      <c r="AO71" s="2"/>
      <c r="AP71" s="54">
        <v>1.0714105524663932E-2</v>
      </c>
      <c r="AQ71" s="55">
        <v>0.20875732292165006</v>
      </c>
      <c r="AR71" s="2"/>
      <c r="AS71" s="2"/>
      <c r="AT71" s="55">
        <v>-6.1171929082150921E-3</v>
      </c>
      <c r="AU71" s="55">
        <v>-7.3313905672714782E-3</v>
      </c>
      <c r="AV71" s="55">
        <v>-8.460736539568867E-3</v>
      </c>
      <c r="AW71" s="2"/>
      <c r="AX71" s="2"/>
      <c r="AY71" s="56">
        <v>-1.1293459722973888E-3</v>
      </c>
      <c r="AZ71" s="57">
        <v>-0.15404253285031264</v>
      </c>
      <c r="BA71" s="2"/>
      <c r="BB71" s="2"/>
      <c r="BC71" s="27">
        <v>-190.3009889583181</v>
      </c>
      <c r="BD71" s="27">
        <v>-230.14913001222246</v>
      </c>
      <c r="BE71" s="27">
        <v>-247.61677114671753</v>
      </c>
      <c r="BF71" s="2"/>
      <c r="BG71" s="2"/>
      <c r="BH71" s="58">
        <v>-17.467641134495068</v>
      </c>
      <c r="BI71" s="59">
        <v>-7.5897054807756256E-2</v>
      </c>
      <c r="BJ71" s="2"/>
      <c r="BK71" s="2"/>
    </row>
    <row r="72" spans="1:63" x14ac:dyDescent="0.3">
      <c r="A72" s="1"/>
      <c r="B72" s="2"/>
      <c r="C72" s="2" t="s">
        <v>38</v>
      </c>
      <c r="D72" s="2" t="s">
        <v>62</v>
      </c>
      <c r="E72" s="2"/>
      <c r="F72" s="2"/>
      <c r="G72" s="2"/>
      <c r="H72" s="2"/>
      <c r="I72" s="2"/>
      <c r="J72" s="10">
        <v>-7.9151654893320333E-3</v>
      </c>
      <c r="K72" s="10">
        <v>-4.1299836948028266E-3</v>
      </c>
      <c r="L72" s="10">
        <v>-5.1419111307290013E-3</v>
      </c>
      <c r="M72" s="10">
        <v>-6.0204311663240931E-3</v>
      </c>
      <c r="N72" s="10">
        <v>-3.3729221033988281E-3</v>
      </c>
      <c r="O72" s="10">
        <v>-6.9646809753127169E-3</v>
      </c>
      <c r="P72" s="10">
        <v>-9.675714718804955E-3</v>
      </c>
      <c r="Q72" s="10">
        <v>-1.1371479310590737E-2</v>
      </c>
      <c r="R72" s="10">
        <v>-1.2788564432162496E-2</v>
      </c>
      <c r="S72" s="10">
        <v>-1.1288501240979965E-2</v>
      </c>
      <c r="T72" s="10">
        <v>-7.3628036666470165E-3</v>
      </c>
      <c r="U72" s="10">
        <v>-7.3507575136765868E-3</v>
      </c>
      <c r="V72" s="10">
        <v>-1.1280358550943666E-2</v>
      </c>
      <c r="W72" s="10">
        <v>-1.563343372811888E-2</v>
      </c>
      <c r="X72" s="10">
        <v>-1.3944100018943521E-2</v>
      </c>
      <c r="Y72" s="10">
        <v>-1.1527988855029543E-2</v>
      </c>
      <c r="Z72" s="10">
        <v>-1.8019444249651559E-2</v>
      </c>
      <c r="AA72" s="10">
        <v>-1.5431428772812509E-2</v>
      </c>
      <c r="AB72" s="10">
        <v>-1.9991591906620983E-2</v>
      </c>
      <c r="AC72" s="10">
        <v>-1.6899177994176104E-2</v>
      </c>
      <c r="AD72" s="10">
        <v>-1.6248696180137238E-2</v>
      </c>
      <c r="AE72" s="10">
        <v>-2.5762194588966343E-2</v>
      </c>
      <c r="AF72" s="10">
        <v>-2.1191900053091239E-2</v>
      </c>
      <c r="AG72" s="10">
        <v>-1.7540417209453842E-2</v>
      </c>
      <c r="AH72" s="10">
        <v>-1.0373647640780883E-2</v>
      </c>
      <c r="AI72" s="10">
        <v>-7.8117708878219227E-3</v>
      </c>
      <c r="AJ72" s="10">
        <v>-8.4510177208443667E-3</v>
      </c>
      <c r="AK72" s="10">
        <v>-1.1059724183972521E-2</v>
      </c>
      <c r="AL72" s="10">
        <v>-1.2704072343359102E-2</v>
      </c>
      <c r="AM72" s="10">
        <v>-8.9563148401009714E-3</v>
      </c>
      <c r="AN72" s="2"/>
      <c r="AO72" s="2"/>
      <c r="AP72" s="54">
        <v>3.7477575032581305E-3</v>
      </c>
      <c r="AQ72" s="55">
        <v>0.29500442078458605</v>
      </c>
      <c r="AR72" s="2"/>
      <c r="AS72" s="2"/>
      <c r="AT72" s="55">
        <v>-1.4751574770022573E-3</v>
      </c>
      <c r="AU72" s="55">
        <v>-1.8147429336369176E-3</v>
      </c>
      <c r="AV72" s="55">
        <v>-1.8660085068049469E-3</v>
      </c>
      <c r="AW72" s="2"/>
      <c r="AX72" s="2"/>
      <c r="AY72" s="56">
        <v>-5.1265573168029306E-5</v>
      </c>
      <c r="AZ72" s="57">
        <v>-2.8249495957693698E-2</v>
      </c>
      <c r="BA72" s="2"/>
      <c r="BB72" s="2"/>
      <c r="BC72" s="27">
        <v>-45.890971717728306</v>
      </c>
      <c r="BD72" s="27">
        <v>-56.968934275152925</v>
      </c>
      <c r="BE72" s="27">
        <v>-54.611675854274218</v>
      </c>
      <c r="BF72" s="2"/>
      <c r="BG72" s="2"/>
      <c r="BH72" s="58">
        <v>2.3572584208787077</v>
      </c>
      <c r="BI72" s="59">
        <v>4.1377962408309064E-2</v>
      </c>
      <c r="BJ72" s="2"/>
      <c r="BK72" s="2"/>
    </row>
    <row r="73" spans="1:63" x14ac:dyDescent="0.3">
      <c r="A73" s="1"/>
      <c r="B73" s="2"/>
      <c r="C73" s="2" t="s">
        <v>38</v>
      </c>
      <c r="D73" s="2" t="s">
        <v>63</v>
      </c>
      <c r="E73" s="2"/>
      <c r="F73" s="2"/>
      <c r="G73" s="2"/>
      <c r="H73" s="2"/>
      <c r="I73" s="2"/>
      <c r="J73" s="10">
        <v>-1.7126208724049189E-2</v>
      </c>
      <c r="K73" s="10">
        <v>-8.856241037724295E-3</v>
      </c>
      <c r="L73" s="10">
        <v>-1.4162539135851783E-2</v>
      </c>
      <c r="M73" s="10">
        <v>-1.3172360180518476E-2</v>
      </c>
      <c r="N73" s="10">
        <v>-1.0547109871060176E-2</v>
      </c>
      <c r="O73" s="10">
        <v>-1.2934178094937118E-2</v>
      </c>
      <c r="P73" s="10">
        <v>-1.4543309247251515E-2</v>
      </c>
      <c r="Q73" s="10">
        <v>-1.9294961096700692E-2</v>
      </c>
      <c r="R73" s="10">
        <v>-2.2988890933673359E-2</v>
      </c>
      <c r="S73" s="10">
        <v>-1.9388435348563368E-2</v>
      </c>
      <c r="T73" s="10">
        <v>-8.7924399786205691E-3</v>
      </c>
      <c r="U73" s="10">
        <v>-6.4378833206780034E-3</v>
      </c>
      <c r="V73" s="10">
        <v>-1.2090729382509883E-2</v>
      </c>
      <c r="W73" s="10">
        <v>-1.5762172214856943E-2</v>
      </c>
      <c r="X73" s="10">
        <v>-1.5862874777146336E-2</v>
      </c>
      <c r="Y73" s="10">
        <v>-1.5284195055413232E-2</v>
      </c>
      <c r="Z73" s="10">
        <v>-3.3703664185304752E-2</v>
      </c>
      <c r="AA73" s="10">
        <v>-2.9763112469002807E-2</v>
      </c>
      <c r="AB73" s="10">
        <v>-2.6719053727092105E-2</v>
      </c>
      <c r="AC73" s="10">
        <v>-2.5008149641481743E-2</v>
      </c>
      <c r="AD73" s="10">
        <v>-2.9239016521444738E-2</v>
      </c>
      <c r="AE73" s="10">
        <v>-4.4964071894784297E-2</v>
      </c>
      <c r="AF73" s="10">
        <v>-2.7594082555872017E-2</v>
      </c>
      <c r="AG73" s="10">
        <v>-2.7722135775798497E-2</v>
      </c>
      <c r="AH73" s="10">
        <v>-1.1836116816828985E-2</v>
      </c>
      <c r="AI73" s="10">
        <v>-1.6444583003054652E-2</v>
      </c>
      <c r="AJ73" s="10">
        <v>-1.7955257111246778E-2</v>
      </c>
      <c r="AK73" s="10">
        <v>-1.9081949259507659E-2</v>
      </c>
      <c r="AL73" s="10">
        <v>-2.0537653414995999E-2</v>
      </c>
      <c r="AM73" s="10">
        <v>-1.8213113501666961E-2</v>
      </c>
      <c r="AN73" s="2"/>
      <c r="AO73" s="2"/>
      <c r="AP73" s="54">
        <v>2.3245399133290379E-3</v>
      </c>
      <c r="AQ73" s="55">
        <v>0.11318429941133032</v>
      </c>
      <c r="AR73" s="2"/>
      <c r="AS73" s="2"/>
      <c r="AT73" s="55">
        <v>-2.5451701740205304E-3</v>
      </c>
      <c r="AU73" s="55">
        <v>-2.9337491475976071E-3</v>
      </c>
      <c r="AV73" s="55">
        <v>-3.7946214862106652E-3</v>
      </c>
      <c r="AW73" s="2"/>
      <c r="AX73" s="2"/>
      <c r="AY73" s="56">
        <v>-8.6087233861305811E-4</v>
      </c>
      <c r="AZ73" s="57">
        <v>-0.29343761013718933</v>
      </c>
      <c r="BA73" s="2"/>
      <c r="BB73" s="2"/>
      <c r="BC73" s="27">
        <v>-79.178212695052522</v>
      </c>
      <c r="BD73" s="27">
        <v>-92.097100515677127</v>
      </c>
      <c r="BE73" s="27">
        <v>-111.05557013211562</v>
      </c>
      <c r="BF73" s="2"/>
      <c r="BG73" s="2"/>
      <c r="BH73" s="58">
        <v>-18.958469616438492</v>
      </c>
      <c r="BI73" s="59">
        <v>-0.20585305628825207</v>
      </c>
      <c r="BJ73" s="2"/>
      <c r="BK73" s="2"/>
    </row>
    <row r="74" spans="1:63" x14ac:dyDescent="0.3">
      <c r="A74" s="1"/>
      <c r="B74" s="2"/>
      <c r="C74" s="2" t="s">
        <v>38</v>
      </c>
      <c r="D74" s="2" t="s">
        <v>64</v>
      </c>
      <c r="E74" s="2"/>
      <c r="F74" s="2"/>
      <c r="G74" s="2"/>
      <c r="H74" s="2"/>
      <c r="I74" s="2"/>
      <c r="J74" s="10">
        <v>-0.14645383981452506</v>
      </c>
      <c r="K74" s="10">
        <v>-0.12636892249420106</v>
      </c>
      <c r="L74" s="10">
        <v>-0.14483113183354157</v>
      </c>
      <c r="M74" s="10">
        <v>-0.1126308790653715</v>
      </c>
      <c r="N74" s="10">
        <v>-9.6876491497258826E-2</v>
      </c>
      <c r="O74" s="10">
        <v>-8.1898408181677346E-2</v>
      </c>
      <c r="P74" s="10">
        <v>-0.11383545255471571</v>
      </c>
      <c r="Q74" s="10">
        <v>-0.13003321763633507</v>
      </c>
      <c r="R74" s="10">
        <v>-0.13124425727718247</v>
      </c>
      <c r="S74" s="10">
        <v>-0.10554127019750993</v>
      </c>
      <c r="T74" s="10">
        <v>-7.4326100435351206E-2</v>
      </c>
      <c r="U74" s="10">
        <v>-7.3027402395734964E-2</v>
      </c>
      <c r="V74" s="10">
        <v>-5.1710572749477664E-2</v>
      </c>
      <c r="W74" s="10">
        <v>-6.0055852484450112E-2</v>
      </c>
      <c r="X74" s="10">
        <v>-6.2631432463094341E-2</v>
      </c>
      <c r="Y74" s="10">
        <v>-6.0076911310219902E-2</v>
      </c>
      <c r="Z74" s="10">
        <v>-8.5434275074414978E-2</v>
      </c>
      <c r="AA74" s="10">
        <v>-8.0815830205673872E-2</v>
      </c>
      <c r="AB74" s="10">
        <v>-9.585231978272328E-2</v>
      </c>
      <c r="AC74" s="10">
        <v>-8.4712095851322111E-2</v>
      </c>
      <c r="AD74" s="10">
        <v>-9.7086810325430872E-2</v>
      </c>
      <c r="AE74" s="10">
        <v>-0.11846211075578852</v>
      </c>
      <c r="AF74" s="10">
        <v>-9.7332856664803041E-2</v>
      </c>
      <c r="AG74" s="10">
        <v>-9.1542693840995407E-2</v>
      </c>
      <c r="AH74" s="10">
        <v>-3.7796835318163996E-2</v>
      </c>
      <c r="AI74" s="10">
        <v>-3.4784418804486128E-2</v>
      </c>
      <c r="AJ74" s="10">
        <v>-3.6945605869395264E-2</v>
      </c>
      <c r="AK74" s="10">
        <v>-3.1550081151053691E-2</v>
      </c>
      <c r="AL74" s="10">
        <v>-3.2256362910040776E-2</v>
      </c>
      <c r="AM74" s="10">
        <v>-2.6191654234479611E-2</v>
      </c>
      <c r="AN74" s="2"/>
      <c r="AO74" s="2"/>
      <c r="AP74" s="54">
        <v>6.0647086755611646E-3</v>
      </c>
      <c r="AQ74" s="55">
        <v>0.18801588674070069</v>
      </c>
      <c r="AR74" s="2"/>
      <c r="AS74" s="2"/>
      <c r="AT74" s="55">
        <v>-4.2081825311205672E-3</v>
      </c>
      <c r="AU74" s="55">
        <v>-4.6077356200213996E-3</v>
      </c>
      <c r="AV74" s="55">
        <v>-5.4569150907921599E-3</v>
      </c>
      <c r="AW74" s="2"/>
      <c r="AX74" s="2"/>
      <c r="AY74" s="56">
        <v>-8.491794707707603E-4</v>
      </c>
      <c r="AZ74" s="57">
        <v>-0.18429431304194846</v>
      </c>
      <c r="BA74" s="2"/>
      <c r="BB74" s="2"/>
      <c r="BC74" s="27">
        <v>-130.91319979690329</v>
      </c>
      <c r="BD74" s="27">
        <v>-144.6473673095999</v>
      </c>
      <c r="BE74" s="27">
        <v>-159.70520874682691</v>
      </c>
      <c r="BF74" s="2"/>
      <c r="BG74" s="2"/>
      <c r="BH74" s="58">
        <v>-15.057841437227012</v>
      </c>
      <c r="BI74" s="59">
        <v>-0.10410034912697411</v>
      </c>
      <c r="BJ74" s="2"/>
      <c r="BK74" s="2"/>
    </row>
    <row r="75" spans="1:63" x14ac:dyDescent="0.3">
      <c r="A75" s="1"/>
      <c r="B75" s="2"/>
      <c r="C75" s="2" t="s">
        <v>38</v>
      </c>
      <c r="D75" s="2" t="s">
        <v>65</v>
      </c>
      <c r="E75" s="2"/>
      <c r="F75" s="2"/>
      <c r="G75" s="2"/>
      <c r="H75" s="2"/>
      <c r="I75" s="2"/>
      <c r="J75" s="10">
        <v>-9.4286317935739303E-3</v>
      </c>
      <c r="K75" s="10">
        <v>-1.000401349019033E-2</v>
      </c>
      <c r="L75" s="10">
        <v>-1.1476108403015065E-2</v>
      </c>
      <c r="M75" s="10">
        <v>-1.2755923857533968E-2</v>
      </c>
      <c r="N75" s="10">
        <v>-1.2489287737405798E-2</v>
      </c>
      <c r="O75" s="10">
        <v>-9.7788850781770024E-3</v>
      </c>
      <c r="P75" s="10">
        <v>-1.2985058623797487E-2</v>
      </c>
      <c r="Q75" s="10">
        <v>-1.6394465442366408E-2</v>
      </c>
      <c r="R75" s="10">
        <v>-1.6318966046355011E-2</v>
      </c>
      <c r="S75" s="10">
        <v>-1.5229669783060479E-2</v>
      </c>
      <c r="T75" s="10">
        <v>-1.2036518937323222E-2</v>
      </c>
      <c r="U75" s="10">
        <v>-9.7314557740827857E-3</v>
      </c>
      <c r="V75" s="10">
        <v>-9.1607993946287852E-3</v>
      </c>
      <c r="W75" s="10">
        <v>-1.1396253109905831E-2</v>
      </c>
      <c r="X75" s="10">
        <v>-9.5256314956725513E-3</v>
      </c>
      <c r="Y75" s="10">
        <v>-9.8789068496290718E-3</v>
      </c>
      <c r="Z75" s="10">
        <v>-1.032017989358546E-2</v>
      </c>
      <c r="AA75" s="10">
        <v>-1.0412268532859611E-2</v>
      </c>
      <c r="AB75" s="10">
        <v>-1.0049894718451524E-2</v>
      </c>
      <c r="AC75" s="10">
        <v>-1.1126704794789603E-2</v>
      </c>
      <c r="AD75" s="10">
        <v>-1.0777212676275977E-2</v>
      </c>
      <c r="AE75" s="10">
        <v>-1.2893358005238095E-2</v>
      </c>
      <c r="AF75" s="10">
        <v>-1.1789914323213937E-2</v>
      </c>
      <c r="AG75" s="10">
        <v>-1.1164006051191912E-2</v>
      </c>
      <c r="AH75" s="10">
        <v>-5.9808674231653378E-3</v>
      </c>
      <c r="AI75" s="10">
        <v>-6.040554844399925E-3</v>
      </c>
      <c r="AJ75" s="10">
        <v>-2.8424901378688383E-3</v>
      </c>
      <c r="AK75" s="10">
        <v>-4.918886506283973E-3</v>
      </c>
      <c r="AL75" s="10">
        <v>-4.9051372952309477E-3</v>
      </c>
      <c r="AM75" s="10">
        <v>-4.7107824547757199E-3</v>
      </c>
      <c r="AN75" s="2"/>
      <c r="AO75" s="2"/>
      <c r="AP75" s="54">
        <v>1.9435484045522786E-4</v>
      </c>
      <c r="AQ75" s="55">
        <v>3.9622711609762822E-2</v>
      </c>
      <c r="AR75" s="2"/>
      <c r="AS75" s="2"/>
      <c r="AT75" s="55">
        <v>-6.5608618149679725E-4</v>
      </c>
      <c r="AU75" s="55">
        <v>-7.0068581195481376E-4</v>
      </c>
      <c r="AV75" s="55">
        <v>-9.8147064850389763E-4</v>
      </c>
      <c r="AW75" s="2"/>
      <c r="AX75" s="2"/>
      <c r="AY75" s="56">
        <v>-2.8078483654908387E-4</v>
      </c>
      <c r="AZ75" s="57">
        <v>-0.40072858870330785</v>
      </c>
      <c r="BA75" s="2"/>
      <c r="BB75" s="2"/>
      <c r="BC75" s="27">
        <v>-20.410317453460468</v>
      </c>
      <c r="BD75" s="27">
        <v>-21.996131368748642</v>
      </c>
      <c r="BE75" s="27">
        <v>-28.724283260827558</v>
      </c>
      <c r="BF75" s="2"/>
      <c r="BG75" s="2"/>
      <c r="BH75" s="58">
        <v>-6.7281518920789161</v>
      </c>
      <c r="BI75" s="59">
        <v>-0.30587887384770063</v>
      </c>
      <c r="BJ75" s="2"/>
      <c r="BK75" s="2"/>
    </row>
    <row r="76" spans="1:63" x14ac:dyDescent="0.3">
      <c r="A76" s="1"/>
      <c r="B76" s="2"/>
      <c r="C76" s="89" t="s">
        <v>22</v>
      </c>
      <c r="D76" s="90" t="s">
        <v>66</v>
      </c>
      <c r="E76" s="90"/>
      <c r="F76" s="90"/>
      <c r="G76" s="90"/>
      <c r="H76" s="90"/>
      <c r="I76" s="90"/>
      <c r="J76" s="144">
        <v>0.71749967897101541</v>
      </c>
      <c r="K76" s="144">
        <v>0.60881491275919108</v>
      </c>
      <c r="L76" s="144">
        <v>0.81979616410451339</v>
      </c>
      <c r="M76" s="144">
        <v>0.79340994781239593</v>
      </c>
      <c r="N76" s="144">
        <v>1.022550654170099</v>
      </c>
      <c r="O76" s="144">
        <v>-0.16037384035120869</v>
      </c>
      <c r="P76" s="144">
        <v>1.1488069871278796E-2</v>
      </c>
      <c r="Q76" s="144">
        <v>-7.9936321092547641E-2</v>
      </c>
      <c r="R76" s="144">
        <v>5.4427671862595464E-2</v>
      </c>
      <c r="S76" s="144">
        <v>-0.35089007217219093</v>
      </c>
      <c r="T76" s="144">
        <v>-0.60032104800198471</v>
      </c>
      <c r="U76" s="144">
        <v>-0.84819802733338123</v>
      </c>
      <c r="V76" s="144">
        <v>-0.22054932692193874</v>
      </c>
      <c r="W76" s="144">
        <v>3.1285163505751404E-2</v>
      </c>
      <c r="X76" s="144">
        <v>0.1538367608011037</v>
      </c>
      <c r="Y76" s="144">
        <v>3.8443625893280958E-2</v>
      </c>
      <c r="Z76" s="144">
        <v>0.1477848354193193</v>
      </c>
      <c r="AA76" s="144">
        <v>0.12173329194906431</v>
      </c>
      <c r="AB76" s="144">
        <v>0.22396862635573539</v>
      </c>
      <c r="AC76" s="144">
        <v>0.22832501491669066</v>
      </c>
      <c r="AD76" s="144">
        <v>0.29393915885368149</v>
      </c>
      <c r="AE76" s="144">
        <v>0.336744870135194</v>
      </c>
      <c r="AF76" s="144">
        <v>0.19553282072842249</v>
      </c>
      <c r="AG76" s="144">
        <v>-0.11350359524019077</v>
      </c>
      <c r="AH76" s="144">
        <v>0.1664781109490113</v>
      </c>
      <c r="AI76" s="144">
        <v>9.5514189075093722E-2</v>
      </c>
      <c r="AJ76" s="144">
        <v>3.1587360500688347E-2</v>
      </c>
      <c r="AK76" s="144">
        <v>0.1735703673585986</v>
      </c>
      <c r="AL76" s="144">
        <v>0.17431347547830323</v>
      </c>
      <c r="AM76" s="144">
        <v>8.473876983742043E-2</v>
      </c>
      <c r="AN76" s="2"/>
      <c r="AO76" s="2"/>
      <c r="AP76" s="95">
        <v>-8.9574705640882796E-2</v>
      </c>
      <c r="AQ76" s="96">
        <v>-0.51387137681178385</v>
      </c>
      <c r="AR76" s="2"/>
      <c r="AS76" s="2"/>
      <c r="AT76" s="97">
        <v>2.3150995534420047E-2</v>
      </c>
      <c r="AU76" s="98">
        <v>2.4900216191487818E-2</v>
      </c>
      <c r="AV76" s="96">
        <v>1.7654947173678222E-2</v>
      </c>
      <c r="AW76" s="2"/>
      <c r="AX76" s="2"/>
      <c r="AY76" s="99">
        <v>-7.2452690178095962E-3</v>
      </c>
      <c r="AZ76" s="100">
        <v>-0.29097213301651592</v>
      </c>
      <c r="BA76" s="2"/>
      <c r="BB76" s="2"/>
      <c r="BC76" s="101">
        <v>720.20899318920578</v>
      </c>
      <c r="BD76" s="102">
        <v>781.67477792961097</v>
      </c>
      <c r="BE76" s="103">
        <v>516.69981608183195</v>
      </c>
      <c r="BF76" s="2"/>
      <c r="BG76" s="2"/>
      <c r="BH76" s="104">
        <v>-264.97496184777901</v>
      </c>
      <c r="BI76" s="105">
        <v>-0.33898364042090118</v>
      </c>
      <c r="BJ76" s="2"/>
      <c r="BK76" s="2"/>
    </row>
    <row r="77" spans="1:63" x14ac:dyDescent="0.3">
      <c r="A77" s="1"/>
      <c r="B77" s="2"/>
      <c r="C77" s="91"/>
      <c r="D77" s="92" t="s">
        <v>67</v>
      </c>
      <c r="E77" s="93"/>
      <c r="F77" s="93"/>
      <c r="G77" s="93"/>
      <c r="H77" s="93"/>
      <c r="I77" s="93"/>
      <c r="J77" s="686">
        <v>6.0399198233740466E-2</v>
      </c>
      <c r="K77" s="686">
        <v>7.1993832551860162E-2</v>
      </c>
      <c r="L77" s="686">
        <v>6.9112662634263231E-2</v>
      </c>
      <c r="M77" s="686">
        <v>6.0753492375513016E-2</v>
      </c>
      <c r="N77" s="686">
        <v>9.2015297148633587E-2</v>
      </c>
      <c r="O77" s="686">
        <v>-1.5632469786927391E-2</v>
      </c>
      <c r="P77" s="686">
        <v>2.2346380575679306E-3</v>
      </c>
      <c r="Q77" s="686">
        <v>-1.6011669165321086E-2</v>
      </c>
      <c r="R77" s="686">
        <v>5.128684171358977E-3</v>
      </c>
      <c r="S77" s="686">
        <v>-4.838325171654756E-2</v>
      </c>
      <c r="T77" s="686">
        <v>-5.7525434702732033E-2</v>
      </c>
      <c r="U77" s="686">
        <v>-8.8448424913784018E-2</v>
      </c>
      <c r="V77" s="686">
        <v>-2.8517515221850403E-2</v>
      </c>
      <c r="W77" s="686">
        <v>5.8525353251370543E-3</v>
      </c>
      <c r="X77" s="686">
        <v>1.9851598289631019E-2</v>
      </c>
      <c r="Y77" s="686">
        <v>8.0476369919036395E-3</v>
      </c>
      <c r="Z77" s="686">
        <v>1.9045975188342185E-2</v>
      </c>
      <c r="AA77" s="686">
        <v>1.4799863507248141E-2</v>
      </c>
      <c r="AB77" s="686">
        <v>2.426360684005727E-2</v>
      </c>
      <c r="AC77" s="686">
        <v>2.9291188238396625E-2</v>
      </c>
      <c r="AD77" s="686">
        <v>2.6468580952834123E-2</v>
      </c>
      <c r="AE77" s="686">
        <v>2.5495873062349055E-2</v>
      </c>
      <c r="AF77" s="686">
        <v>1.6068024049618101E-2</v>
      </c>
      <c r="AG77" s="686">
        <v>-1.0165726953192018E-2</v>
      </c>
      <c r="AH77" s="686">
        <v>2.812677263214584E-2</v>
      </c>
      <c r="AI77" s="686">
        <v>1.5627739806531794E-2</v>
      </c>
      <c r="AJ77" s="686">
        <v>3.9552705068470126E-3</v>
      </c>
      <c r="AK77" s="686">
        <v>2.3150995534420047E-2</v>
      </c>
      <c r="AL77" s="686">
        <v>2.4900216191487818E-2</v>
      </c>
      <c r="AM77" s="686">
        <v>1.7654947173678222E-2</v>
      </c>
      <c r="AN77" s="2"/>
      <c r="AO77" s="2"/>
      <c r="AP77" s="106"/>
      <c r="AQ77" s="107"/>
      <c r="AR77" s="2"/>
      <c r="AS77" s="2"/>
      <c r="AT77" s="108"/>
      <c r="AU77" s="109"/>
      <c r="AV77" s="107"/>
      <c r="AW77" s="2"/>
      <c r="AX77" s="2"/>
      <c r="AY77" s="110"/>
      <c r="AZ77" s="111"/>
      <c r="BA77" s="2"/>
      <c r="BB77" s="2"/>
      <c r="BC77" s="112"/>
      <c r="BD77" s="113"/>
      <c r="BE77" s="114"/>
      <c r="BF77" s="2"/>
      <c r="BG77" s="2"/>
      <c r="BH77" s="115"/>
      <c r="BI77" s="116"/>
      <c r="BJ77" s="2"/>
      <c r="BK77" s="2"/>
    </row>
    <row r="78" spans="1:63" x14ac:dyDescent="0.3">
      <c r="A78" s="1"/>
      <c r="B78" s="2"/>
      <c r="C78" s="2" t="s">
        <v>38</v>
      </c>
      <c r="D78" s="2" t="s">
        <v>68</v>
      </c>
      <c r="E78" s="2"/>
      <c r="F78" s="2"/>
      <c r="G78" s="2"/>
      <c r="H78" s="2"/>
      <c r="I78" s="2"/>
      <c r="J78" s="10">
        <v>-0.18094554411394231</v>
      </c>
      <c r="K78" s="10">
        <v>-9.749146304342457E-2</v>
      </c>
      <c r="L78" s="10">
        <v>-0.19255288407128143</v>
      </c>
      <c r="M78" s="10">
        <v>-0.10092005280116466</v>
      </c>
      <c r="N78" s="10">
        <v>-7.5116217948778957E-2</v>
      </c>
      <c r="O78" s="10">
        <v>-0.11409738439078394</v>
      </c>
      <c r="P78" s="10">
        <v>-9.793687170483939E-2</v>
      </c>
      <c r="Q78" s="10">
        <v>-0.14161733529839393</v>
      </c>
      <c r="R78" s="10">
        <v>-0.13320961882313409</v>
      </c>
      <c r="S78" s="10">
        <v>-0.13068459623875639</v>
      </c>
      <c r="T78" s="10">
        <v>-8.1197790655583107E-2</v>
      </c>
      <c r="U78" s="10">
        <v>-8.6056855157493159E-2</v>
      </c>
      <c r="V78" s="10">
        <v>-0.10478158420221741</v>
      </c>
      <c r="W78" s="10">
        <v>-8.4521127090570719E-2</v>
      </c>
      <c r="X78" s="10">
        <v>-6.4618606391265862E-2</v>
      </c>
      <c r="Y78" s="10">
        <v>-6.5941954664634955E-2</v>
      </c>
      <c r="Z78" s="10">
        <v>-0.10529858221571753</v>
      </c>
      <c r="AA78" s="10">
        <v>-9.1744648743778079E-2</v>
      </c>
      <c r="AB78" s="10">
        <v>-9.558525453197339E-2</v>
      </c>
      <c r="AC78" s="10">
        <v>-9.7523150538817216E-2</v>
      </c>
      <c r="AD78" s="10">
        <v>-9.9775729430177248E-2</v>
      </c>
      <c r="AE78" s="10">
        <v>-9.7786678909693933E-2</v>
      </c>
      <c r="AF78" s="10">
        <v>-7.4619446504896936E-2</v>
      </c>
      <c r="AG78" s="10">
        <v>-7.1266929493207926E-2</v>
      </c>
      <c r="AH78" s="10">
        <v>-7.1745927249684371E-2</v>
      </c>
      <c r="AI78" s="10">
        <v>-6.283109685483626E-2</v>
      </c>
      <c r="AJ78" s="10">
        <v>-5.9132056495911377E-2</v>
      </c>
      <c r="AK78" s="10">
        <v>-5.3882421174062875E-2</v>
      </c>
      <c r="AL78" s="10">
        <v>-5.9902617097638999E-2</v>
      </c>
      <c r="AM78" s="10">
        <v>-5.5669182756240942E-2</v>
      </c>
      <c r="AN78" s="2"/>
      <c r="AO78" s="2"/>
      <c r="AP78" s="54">
        <v>4.2334343413980569E-3</v>
      </c>
      <c r="AQ78" s="55">
        <v>7.0671943005390217E-2</v>
      </c>
      <c r="AR78" s="2"/>
      <c r="AS78" s="2"/>
      <c r="AT78" s="55">
        <v>-7.1868931947770788E-3</v>
      </c>
      <c r="AU78" s="55">
        <v>-8.5569294747541384E-3</v>
      </c>
      <c r="AV78" s="55">
        <v>-1.1598427527906527E-2</v>
      </c>
      <c r="AW78" s="2"/>
      <c r="AX78" s="2"/>
      <c r="AY78" s="56">
        <v>-3.0414980531523889E-3</v>
      </c>
      <c r="AZ78" s="57">
        <v>-0.35544269263008954</v>
      </c>
      <c r="BA78" s="2"/>
      <c r="BB78" s="2"/>
      <c r="BC78" s="27">
        <v>-223.57851109569657</v>
      </c>
      <c r="BD78" s="27">
        <v>-268.621601334704</v>
      </c>
      <c r="BE78" s="27">
        <v>-339.44623631854233</v>
      </c>
      <c r="BF78" s="2"/>
      <c r="BG78" s="2"/>
      <c r="BH78" s="58">
        <v>-70.824634983838337</v>
      </c>
      <c r="BI78" s="59">
        <v>-0.26365949213291467</v>
      </c>
      <c r="BJ78" s="2"/>
      <c r="BK78" s="2"/>
    </row>
    <row r="79" spans="1:63" x14ac:dyDescent="0.3">
      <c r="A79" s="1"/>
      <c r="B79" s="2"/>
      <c r="C79" s="122" t="s">
        <v>22</v>
      </c>
      <c r="D79" s="122" t="s">
        <v>69</v>
      </c>
      <c r="E79" s="122"/>
      <c r="F79" s="123"/>
      <c r="G79" s="122"/>
      <c r="H79" s="122"/>
      <c r="I79" s="122"/>
      <c r="J79" s="129">
        <v>0.53655413485707304</v>
      </c>
      <c r="K79" s="129">
        <v>0.51132344971576649</v>
      </c>
      <c r="L79" s="129">
        <v>0.62724328003323193</v>
      </c>
      <c r="M79" s="129">
        <v>0.69248989501123126</v>
      </c>
      <c r="N79" s="129">
        <v>0.94743443622132006</v>
      </c>
      <c r="O79" s="129">
        <v>-0.27447122474199265</v>
      </c>
      <c r="P79" s="129">
        <v>-8.6448801833560601E-2</v>
      </c>
      <c r="Q79" s="129">
        <v>-0.22155365639094157</v>
      </c>
      <c r="R79" s="129">
        <v>-7.8781946960538626E-2</v>
      </c>
      <c r="S79" s="129">
        <v>-0.48157466841094732</v>
      </c>
      <c r="T79" s="129">
        <v>-0.68151883865756779</v>
      </c>
      <c r="U79" s="129">
        <v>-0.93425488249087441</v>
      </c>
      <c r="V79" s="129">
        <v>-0.32533091112415613</v>
      </c>
      <c r="W79" s="129">
        <v>-5.3235963584819315E-2</v>
      </c>
      <c r="X79" s="129">
        <v>8.9218154409837838E-2</v>
      </c>
      <c r="Y79" s="129">
        <v>-2.7498328771353997E-2</v>
      </c>
      <c r="Z79" s="129">
        <v>4.2486253203601776E-2</v>
      </c>
      <c r="AA79" s="129">
        <v>2.9988643205286228E-2</v>
      </c>
      <c r="AB79" s="129">
        <v>0.128383371823762</v>
      </c>
      <c r="AC79" s="129">
        <v>0.13080186437787344</v>
      </c>
      <c r="AD79" s="129">
        <v>0.19416342942350423</v>
      </c>
      <c r="AE79" s="129">
        <v>0.23895819122550005</v>
      </c>
      <c r="AF79" s="129">
        <v>0.12091337422352555</v>
      </c>
      <c r="AG79" s="129">
        <v>-0.18477052473339869</v>
      </c>
      <c r="AH79" s="129">
        <v>9.4732183699326927E-2</v>
      </c>
      <c r="AI79" s="129">
        <v>3.2683092220257462E-2</v>
      </c>
      <c r="AJ79" s="129">
        <v>-2.754469599522303E-2</v>
      </c>
      <c r="AK79" s="129">
        <v>0.11968794618453572</v>
      </c>
      <c r="AL79" s="129">
        <v>0.11441085838066423</v>
      </c>
      <c r="AM79" s="129">
        <v>2.9069587081179488E-2</v>
      </c>
      <c r="AN79" s="2"/>
      <c r="AO79" s="2"/>
      <c r="AP79" s="130">
        <v>-8.5341271299484739E-2</v>
      </c>
      <c r="AQ79" s="131">
        <v>-0.7459193341207172</v>
      </c>
      <c r="AR79" s="2"/>
      <c r="AS79" s="2"/>
      <c r="AT79" s="131">
        <v>1.5964102339642971E-2</v>
      </c>
      <c r="AU79" s="131">
        <v>1.6343286716733681E-2</v>
      </c>
      <c r="AV79" s="131">
        <v>6.0565196457716946E-3</v>
      </c>
      <c r="AW79" s="2"/>
      <c r="AX79" s="2"/>
      <c r="AY79" s="132">
        <v>-1.0286767070961987E-2</v>
      </c>
      <c r="AZ79" s="133">
        <v>-0.62941850371073149</v>
      </c>
      <c r="BA79" s="2"/>
      <c r="BB79" s="2"/>
      <c r="BC79" s="134">
        <v>496.63048209350916</v>
      </c>
      <c r="BD79" s="134">
        <v>513.05317659490686</v>
      </c>
      <c r="BE79" s="134">
        <v>177.25357976328957</v>
      </c>
      <c r="BF79" s="2"/>
      <c r="BG79" s="2"/>
      <c r="BH79" s="135">
        <v>-335.79959683161729</v>
      </c>
      <c r="BI79" s="136">
        <v>-0.65451226529829232</v>
      </c>
      <c r="BJ79" s="2"/>
      <c r="BK79" s="2"/>
    </row>
    <row r="80" spans="1:63" x14ac:dyDescent="0.3">
      <c r="A80" s="1"/>
      <c r="B80" s="2"/>
      <c r="C80" s="124"/>
      <c r="D80" s="125" t="s">
        <v>70</v>
      </c>
      <c r="E80" s="125"/>
      <c r="F80" s="126"/>
      <c r="G80" s="125"/>
      <c r="H80" s="125"/>
      <c r="I80" s="125"/>
      <c r="J80" s="685">
        <v>4.5167183350997182E-2</v>
      </c>
      <c r="K80" s="685">
        <v>6.0465231792436312E-2</v>
      </c>
      <c r="L80" s="685">
        <v>5.2879551162450709E-2</v>
      </c>
      <c r="M80" s="685">
        <v>5.3025777749175003E-2</v>
      </c>
      <c r="N80" s="685">
        <v>8.5255885194760198E-2</v>
      </c>
      <c r="O80" s="685">
        <v>-2.6754133459446217E-2</v>
      </c>
      <c r="P80" s="685">
        <v>-1.6815860694875701E-2</v>
      </c>
      <c r="Q80" s="685">
        <v>-4.437837268482582E-2</v>
      </c>
      <c r="R80" s="685">
        <v>-7.423571696863856E-3</v>
      </c>
      <c r="S80" s="685">
        <v>-6.640298557836026E-2</v>
      </c>
      <c r="T80" s="685">
        <v>-6.5306168394995326E-2</v>
      </c>
      <c r="U80" s="685">
        <v>-9.7422264803088798E-2</v>
      </c>
      <c r="V80" s="685">
        <v>-4.2066005548977749E-2</v>
      </c>
      <c r="W80" s="685">
        <v>-9.9588853799849036E-3</v>
      </c>
      <c r="X80" s="685">
        <v>1.1513002173623939E-2</v>
      </c>
      <c r="Y80" s="685">
        <v>-5.7563916694588898E-3</v>
      </c>
      <c r="Z80" s="685">
        <v>5.4754746795599891E-3</v>
      </c>
      <c r="AA80" s="685">
        <v>3.645903426250127E-3</v>
      </c>
      <c r="AB80" s="685">
        <v>1.3908392927252855E-2</v>
      </c>
      <c r="AC80" s="685">
        <v>1.6780211457879311E-2</v>
      </c>
      <c r="AD80" s="685">
        <v>1.7483993863961992E-2</v>
      </c>
      <c r="AE80" s="685">
        <v>1.8092176751639683E-2</v>
      </c>
      <c r="AF80" s="685">
        <v>9.9361273350754269E-3</v>
      </c>
      <c r="AG80" s="685">
        <v>-1.6548609755161679E-2</v>
      </c>
      <c r="AH80" s="685">
        <v>1.6005170749887495E-2</v>
      </c>
      <c r="AI80" s="685">
        <v>5.347507697411354E-3</v>
      </c>
      <c r="AJ80" s="685">
        <v>-3.4490606990602623E-3</v>
      </c>
      <c r="AK80" s="685">
        <v>1.5964102339642971E-2</v>
      </c>
      <c r="AL80" s="685">
        <v>1.6343286716733681E-2</v>
      </c>
      <c r="AM80" s="685">
        <v>6.0565196457716946E-3</v>
      </c>
      <c r="AN80" s="2"/>
      <c r="AO80" s="2"/>
      <c r="AP80" s="137"/>
      <c r="AQ80" s="138"/>
      <c r="AR80" s="2"/>
      <c r="AS80" s="2"/>
      <c r="AT80" s="138"/>
      <c r="AU80" s="138"/>
      <c r="AV80" s="138"/>
      <c r="AW80" s="2"/>
      <c r="AX80" s="2"/>
      <c r="AY80" s="139"/>
      <c r="AZ80" s="140"/>
      <c r="BA80" s="2"/>
      <c r="BB80" s="2"/>
      <c r="BC80" s="141"/>
      <c r="BD80" s="141"/>
      <c r="BE80" s="141"/>
      <c r="BF80" s="2"/>
      <c r="BG80" s="2"/>
      <c r="BH80" s="142"/>
      <c r="BI80" s="143"/>
      <c r="BJ80" s="2"/>
      <c r="BK80" s="2"/>
    </row>
    <row r="81" spans="1:63" x14ac:dyDescent="0.3">
      <c r="A81" s="1"/>
      <c r="B81" s="2"/>
      <c r="C81" s="2" t="s">
        <v>38</v>
      </c>
      <c r="D81" s="2" t="s">
        <v>71</v>
      </c>
      <c r="E81" s="2"/>
      <c r="F81" s="2"/>
      <c r="G81" s="2"/>
      <c r="H81" s="2"/>
      <c r="I81" s="2"/>
      <c r="J81" s="10">
        <v>-0.10127915648059227</v>
      </c>
      <c r="K81" s="10">
        <v>-0.10619513763165084</v>
      </c>
      <c r="L81" s="10">
        <v>-0.11589075357891153</v>
      </c>
      <c r="M81" s="10">
        <v>-0.10535223886100847</v>
      </c>
      <c r="N81" s="10">
        <v>-0.10233599284815975</v>
      </c>
      <c r="O81" s="10">
        <v>-8.5392262835633753E-2</v>
      </c>
      <c r="P81" s="10">
        <v>-8.1375936390489401E-2</v>
      </c>
      <c r="Q81" s="10">
        <v>-8.0980167359236965E-2</v>
      </c>
      <c r="R81" s="10">
        <v>-8.5621208224067255E-2</v>
      </c>
      <c r="S81" s="10">
        <v>-7.5858051999739523E-2</v>
      </c>
      <c r="T81" s="10">
        <v>-8.0167491999658891E-2</v>
      </c>
      <c r="U81" s="10">
        <v>-5.6158597831472111E-2</v>
      </c>
      <c r="V81" s="10">
        <v>-5.1240725769078531E-2</v>
      </c>
      <c r="W81" s="10">
        <v>-4.5025693345957851E-2</v>
      </c>
      <c r="X81" s="10">
        <v>-4.4766235047452266E-2</v>
      </c>
      <c r="Y81" s="10">
        <v>-4.2278943599502954E-2</v>
      </c>
      <c r="Z81" s="10">
        <v>-4.1532677414981241E-2</v>
      </c>
      <c r="AA81" s="10">
        <v>-4.1893185622207944E-2</v>
      </c>
      <c r="AB81" s="10">
        <v>-4.8139592739753309E-2</v>
      </c>
      <c r="AC81" s="10">
        <v>-4.1143377552943415E-2</v>
      </c>
      <c r="AD81" s="10">
        <v>-4.4732947711692311E-2</v>
      </c>
      <c r="AE81" s="10">
        <v>-4.5520105854277737E-2</v>
      </c>
      <c r="AF81" s="10">
        <v>-3.9234072382219494E-2</v>
      </c>
      <c r="AG81" s="10">
        <v>-5.1335440771094948E-2</v>
      </c>
      <c r="AH81" s="10">
        <v>-4.4903147708061177E-2</v>
      </c>
      <c r="AI81" s="10">
        <v>-4.5640532943491054E-2</v>
      </c>
      <c r="AJ81" s="10">
        <v>-4.2134184145018419E-2</v>
      </c>
      <c r="AK81" s="10">
        <v>-3.8473752623391748E-2</v>
      </c>
      <c r="AL81" s="10">
        <v>-3.7899085926550745E-2</v>
      </c>
      <c r="AM81" s="10">
        <v>-3.8841330420976081E-2</v>
      </c>
      <c r="AN81" s="2"/>
      <c r="AO81" s="2"/>
      <c r="AP81" s="54">
        <v>-9.4224449442533581E-4</v>
      </c>
      <c r="AQ81" s="55">
        <v>-2.486193192763082E-2</v>
      </c>
      <c r="AR81" s="2"/>
      <c r="AS81" s="2"/>
      <c r="AT81" s="55">
        <v>-5.1316690097009164E-3</v>
      </c>
      <c r="AU81" s="55">
        <v>-5.4137835898312326E-3</v>
      </c>
      <c r="AV81" s="55">
        <v>-8.0924190668967191E-3</v>
      </c>
      <c r="AW81" s="2"/>
      <c r="AX81" s="2"/>
      <c r="AY81" s="56">
        <v>-2.6786354770654865E-3</v>
      </c>
      <c r="AZ81" s="57">
        <v>-0.49478067097044587</v>
      </c>
      <c r="BA81" s="2"/>
      <c r="BB81" s="2"/>
      <c r="BC81" s="27">
        <v>-159.64212706801555</v>
      </c>
      <c r="BD81" s="27">
        <v>-169.95105796659524</v>
      </c>
      <c r="BE81" s="27">
        <v>-236.83738061570781</v>
      </c>
      <c r="BF81" s="2"/>
      <c r="BG81" s="2"/>
      <c r="BH81" s="58">
        <v>-66.886322649112572</v>
      </c>
      <c r="BI81" s="59">
        <v>-0.39356226109671777</v>
      </c>
      <c r="BJ81" s="2"/>
      <c r="BK81" s="2"/>
    </row>
    <row r="82" spans="1:63" x14ac:dyDescent="0.3">
      <c r="A82" s="1"/>
      <c r="B82" s="2"/>
      <c r="C82" s="2" t="s">
        <v>38</v>
      </c>
      <c r="D82" s="2" t="s">
        <v>72</v>
      </c>
      <c r="E82" s="2"/>
      <c r="F82" s="2"/>
      <c r="G82" s="2"/>
      <c r="H82" s="2"/>
      <c r="I82" s="2"/>
      <c r="J82" s="10">
        <v>-3.926414347514446E-2</v>
      </c>
      <c r="K82" s="10">
        <v>-2.2962144204460581E-2</v>
      </c>
      <c r="L82" s="10">
        <v>-3.1545942440800369E-2</v>
      </c>
      <c r="M82" s="10">
        <v>-2.9944281876995063E-2</v>
      </c>
      <c r="N82" s="10">
        <v>-4.7464241662486077E-2</v>
      </c>
      <c r="O82" s="10">
        <v>-2.6555754794341378E-2</v>
      </c>
      <c r="P82" s="10">
        <v>-2.9835937954000198E-2</v>
      </c>
      <c r="Q82" s="10">
        <v>-3.6028464697150084E-2</v>
      </c>
      <c r="R82" s="10">
        <v>-3.3547792490106469E-2</v>
      </c>
      <c r="S82" s="10">
        <v>-2.2430634932222283E-2</v>
      </c>
      <c r="T82" s="10">
        <v>-2.7457682604766356E-2</v>
      </c>
      <c r="U82" s="10">
        <v>-3.4750563104390356E-2</v>
      </c>
      <c r="V82" s="10">
        <v>-1.9832399453737118E-2</v>
      </c>
      <c r="W82" s="10">
        <v>-2.5813437777807341E-2</v>
      </c>
      <c r="X82" s="10">
        <v>-2.7702118966363803E-2</v>
      </c>
      <c r="Y82" s="10">
        <v>-1.9588788153798421E-2</v>
      </c>
      <c r="Z82" s="10">
        <v>-2.316186924243685E-2</v>
      </c>
      <c r="AA82" s="10">
        <v>-2.4131437126519797E-2</v>
      </c>
      <c r="AB82" s="10">
        <v>-2.3595370595754422E-2</v>
      </c>
      <c r="AC82" s="10">
        <v>-2.3306754266623493E-2</v>
      </c>
      <c r="AD82" s="10">
        <v>-2.0708806242735741E-2</v>
      </c>
      <c r="AE82" s="10">
        <v>-2.5343181073124124E-2</v>
      </c>
      <c r="AF82" s="10">
        <v>-2.1187412970045179E-2</v>
      </c>
      <c r="AG82" s="10">
        <v>-3.4078243559882003E-2</v>
      </c>
      <c r="AH82" s="10">
        <v>-2.8563332717650915E-2</v>
      </c>
      <c r="AI82" s="10">
        <v>-3.0429791817615369E-2</v>
      </c>
      <c r="AJ82" s="10">
        <v>-1.7300685389625085E-2</v>
      </c>
      <c r="AK82" s="10">
        <v>-1.4008762867513938E-2</v>
      </c>
      <c r="AL82" s="10">
        <v>-1.4634175552489661E-2</v>
      </c>
      <c r="AM82" s="10">
        <v>-1.3486871919671656E-2</v>
      </c>
      <c r="AN82" s="2"/>
      <c r="AO82" s="2"/>
      <c r="AP82" s="54">
        <v>1.1473036328180052E-3</v>
      </c>
      <c r="AQ82" s="55">
        <v>7.8398925084838034E-2</v>
      </c>
      <c r="AR82" s="2"/>
      <c r="AS82" s="2"/>
      <c r="AT82" s="55">
        <v>-1.8685033138088709E-3</v>
      </c>
      <c r="AU82" s="55">
        <v>-2.0904530418047592E-3</v>
      </c>
      <c r="AV82" s="55">
        <v>-2.8099299970580703E-3</v>
      </c>
      <c r="AW82" s="2"/>
      <c r="AX82" s="2"/>
      <c r="AY82" s="56">
        <v>-7.1947695525331106E-4</v>
      </c>
      <c r="AZ82" s="57">
        <v>-0.3441727419201735</v>
      </c>
      <c r="BA82" s="2"/>
      <c r="BB82" s="2"/>
      <c r="BC82" s="27">
        <v>-58.12764675316987</v>
      </c>
      <c r="BD82" s="27">
        <v>-65.624105616545563</v>
      </c>
      <c r="BE82" s="27">
        <v>-82.237023900436924</v>
      </c>
      <c r="BF82" s="2"/>
      <c r="BG82" s="2"/>
      <c r="BH82" s="58">
        <v>-16.612918283891361</v>
      </c>
      <c r="BI82" s="59">
        <v>-0.25315268113464096</v>
      </c>
      <c r="BJ82" s="2"/>
      <c r="BK82" s="2"/>
    </row>
    <row r="83" spans="1:63" x14ac:dyDescent="0.3">
      <c r="A83" s="1"/>
      <c r="B83" s="2"/>
      <c r="C83" s="122" t="s">
        <v>22</v>
      </c>
      <c r="D83" s="122" t="s">
        <v>73</v>
      </c>
      <c r="E83" s="122"/>
      <c r="F83" s="123"/>
      <c r="G83" s="122"/>
      <c r="H83" s="122"/>
      <c r="I83" s="122"/>
      <c r="J83" s="129">
        <v>0.39601083490133632</v>
      </c>
      <c r="K83" s="129">
        <v>0.38216616787965507</v>
      </c>
      <c r="L83" s="129">
        <v>0.47980658401352</v>
      </c>
      <c r="M83" s="129">
        <v>0.55719337427322779</v>
      </c>
      <c r="N83" s="129">
        <v>0.79763420171067423</v>
      </c>
      <c r="O83" s="129">
        <v>-0.38641924237196779</v>
      </c>
      <c r="P83" s="129">
        <v>-0.19766067617805019</v>
      </c>
      <c r="Q83" s="129">
        <v>-0.33856228844732866</v>
      </c>
      <c r="R83" s="129">
        <v>-0.19795094767471236</v>
      </c>
      <c r="S83" s="129">
        <v>-0.57986335534290911</v>
      </c>
      <c r="T83" s="129">
        <v>-0.78914401326199302</v>
      </c>
      <c r="U83" s="129">
        <v>-1.0251640434267368</v>
      </c>
      <c r="V83" s="129">
        <v>-0.39640403634697174</v>
      </c>
      <c r="W83" s="129">
        <v>-0.12407509470858451</v>
      </c>
      <c r="X83" s="129">
        <v>1.674980039602177E-2</v>
      </c>
      <c r="Y83" s="129">
        <v>-8.9366060524655372E-2</v>
      </c>
      <c r="Z83" s="129">
        <v>-2.2208293453816315E-2</v>
      </c>
      <c r="AA83" s="129">
        <v>-3.603597954344151E-2</v>
      </c>
      <c r="AB83" s="129">
        <v>5.6648408488254268E-2</v>
      </c>
      <c r="AC83" s="129">
        <v>6.6351732558306536E-2</v>
      </c>
      <c r="AD83" s="129">
        <v>0.12872167546907617</v>
      </c>
      <c r="AE83" s="129">
        <v>0.1680949042980982</v>
      </c>
      <c r="AF83" s="129">
        <v>6.0491888871260883E-2</v>
      </c>
      <c r="AG83" s="129">
        <v>-0.27018420906437562</v>
      </c>
      <c r="AH83" s="129">
        <v>2.1265703273614836E-2</v>
      </c>
      <c r="AI83" s="129">
        <v>-4.3387232540848961E-2</v>
      </c>
      <c r="AJ83" s="129">
        <v>-8.6979565529866548E-2</v>
      </c>
      <c r="AK83" s="129">
        <v>6.7205430693630039E-2</v>
      </c>
      <c r="AL83" s="129">
        <v>6.187759690162381E-2</v>
      </c>
      <c r="AM83" s="129">
        <v>-2.3258615259468249E-2</v>
      </c>
      <c r="AN83" s="2"/>
      <c r="AO83" s="2"/>
      <c r="AP83" s="130">
        <v>-8.5136212161092059E-2</v>
      </c>
      <c r="AQ83" s="131">
        <v>-1.3758810364993004</v>
      </c>
      <c r="AR83" s="2"/>
      <c r="AS83" s="2"/>
      <c r="AT83" s="131">
        <v>8.9639300161331818E-3</v>
      </c>
      <c r="AU83" s="131">
        <v>8.8390500850976869E-3</v>
      </c>
      <c r="AV83" s="131">
        <v>-4.8458294181830935E-3</v>
      </c>
      <c r="AW83" s="2"/>
      <c r="AX83" s="2"/>
      <c r="AY83" s="132">
        <v>-1.368487950328078E-2</v>
      </c>
      <c r="AZ83" s="133">
        <v>-1.5482296594690625</v>
      </c>
      <c r="BA83" s="2"/>
      <c r="BB83" s="2"/>
      <c r="BC83" s="134">
        <v>278.86070827232379</v>
      </c>
      <c r="BD83" s="134">
        <v>277.478013011766</v>
      </c>
      <c r="BE83" s="134">
        <v>-141.82082475285517</v>
      </c>
      <c r="BF83" s="2"/>
      <c r="BG83" s="2"/>
      <c r="BH83" s="135">
        <v>-419.29883776462117</v>
      </c>
      <c r="BI83" s="136">
        <v>-1.5111065313374632</v>
      </c>
      <c r="BJ83" s="2"/>
      <c r="BK83" s="2"/>
    </row>
    <row r="84" spans="1:63" x14ac:dyDescent="0.3">
      <c r="A84" s="1"/>
      <c r="B84" s="2"/>
      <c r="C84" s="124"/>
      <c r="D84" s="125" t="s">
        <v>74</v>
      </c>
      <c r="E84" s="125"/>
      <c r="F84" s="125"/>
      <c r="G84" s="125"/>
      <c r="H84" s="125"/>
      <c r="I84" s="125"/>
      <c r="J84" s="685">
        <v>3.3336233619250324E-2</v>
      </c>
      <c r="K84" s="685">
        <v>4.5192071548675446E-2</v>
      </c>
      <c r="L84" s="685">
        <v>4.0449946001939477E-2</v>
      </c>
      <c r="M84" s="685">
        <v>4.2665766302692219E-2</v>
      </c>
      <c r="N84" s="685">
        <v>7.1775953383832872E-2</v>
      </c>
      <c r="O84" s="685">
        <v>-3.7666287208926542E-2</v>
      </c>
      <c r="P84" s="685">
        <v>-3.8448588354808987E-2</v>
      </c>
      <c r="Q84" s="685">
        <v>-6.7815822399387646E-2</v>
      </c>
      <c r="R84" s="685">
        <v>-1.8652789239410869E-2</v>
      </c>
      <c r="S84" s="685">
        <v>-7.9955738015267022E-2</v>
      </c>
      <c r="T84" s="685">
        <v>-7.561929163910408E-2</v>
      </c>
      <c r="U84" s="685">
        <v>-0.10690209361180442</v>
      </c>
      <c r="V84" s="685">
        <v>-5.1255917659312596E-2</v>
      </c>
      <c r="W84" s="685">
        <v>-2.3210806445624673E-2</v>
      </c>
      <c r="X84" s="685">
        <v>2.1614489746259731E-3</v>
      </c>
      <c r="Y84" s="685">
        <v>-1.8707538578576502E-2</v>
      </c>
      <c r="Z84" s="685">
        <v>-2.8621245535556043E-3</v>
      </c>
      <c r="AA84" s="685">
        <v>-4.3811152237308729E-3</v>
      </c>
      <c r="AB84" s="685">
        <v>6.1369966590357067E-3</v>
      </c>
      <c r="AC84" s="685">
        <v>8.5120812934940254E-3</v>
      </c>
      <c r="AD84" s="685">
        <v>1.1591106475315452E-2</v>
      </c>
      <c r="AE84" s="685">
        <v>1.2726923919260953E-2</v>
      </c>
      <c r="AF84" s="685">
        <v>4.9709563927390248E-3</v>
      </c>
      <c r="AG84" s="685">
        <v>-2.4198518915637252E-2</v>
      </c>
      <c r="AH84" s="685">
        <v>3.5928783515740406E-3</v>
      </c>
      <c r="AI84" s="685">
        <v>-7.0988864339390995E-3</v>
      </c>
      <c r="AJ84" s="685">
        <v>-1.0891309206768042E-2</v>
      </c>
      <c r="AK84" s="685">
        <v>8.9639300161331818E-3</v>
      </c>
      <c r="AL84" s="685">
        <v>8.8390500850976869E-3</v>
      </c>
      <c r="AM84" s="685">
        <v>-4.8458294181830935E-3</v>
      </c>
      <c r="AN84" s="2"/>
      <c r="AO84" s="2"/>
      <c r="AP84" s="137"/>
      <c r="AQ84" s="138"/>
      <c r="AR84" s="2"/>
      <c r="AS84" s="2"/>
      <c r="AT84" s="138"/>
      <c r="AU84" s="138"/>
      <c r="AV84" s="138"/>
      <c r="AW84" s="2"/>
      <c r="AX84" s="2"/>
      <c r="AY84" s="139"/>
      <c r="AZ84" s="140"/>
      <c r="BA84" s="2"/>
      <c r="BB84" s="2"/>
      <c r="BC84" s="141"/>
      <c r="BD84" s="141"/>
      <c r="BE84" s="141"/>
      <c r="BF84" s="2"/>
      <c r="BG84" s="2"/>
      <c r="BH84" s="142"/>
      <c r="BI84" s="143"/>
      <c r="BJ84" s="2"/>
      <c r="BK84" s="2"/>
    </row>
    <row r="85" spans="1:63" x14ac:dyDescent="0.3">
      <c r="A85" s="1"/>
      <c r="B85" s="2"/>
      <c r="C85" s="2" t="s">
        <v>38</v>
      </c>
      <c r="D85" s="2" t="s">
        <v>75</v>
      </c>
      <c r="E85" s="2"/>
      <c r="F85" s="2"/>
      <c r="G85" s="2"/>
      <c r="H85" s="2"/>
      <c r="I85" s="2"/>
      <c r="J85" s="10">
        <v>-1.1352063880488919E-2</v>
      </c>
      <c r="K85" s="10">
        <v>-9.5142499032402524E-3</v>
      </c>
      <c r="L85" s="10">
        <v>-7.8243495237968509E-3</v>
      </c>
      <c r="M85" s="10">
        <v>-4.6102396674549614E-3</v>
      </c>
      <c r="N85" s="10">
        <v>-5.7735077286422401E-3</v>
      </c>
      <c r="O85" s="10">
        <v>-4.2203419957317703E-3</v>
      </c>
      <c r="P85" s="10">
        <v>-1.0070740251210478E-2</v>
      </c>
      <c r="Q85" s="10">
        <v>-8.9751339868896877E-3</v>
      </c>
      <c r="R85" s="10">
        <v>-8.6610492835557384E-3</v>
      </c>
      <c r="S85" s="10">
        <v>-8.5098900471724508E-3</v>
      </c>
      <c r="T85" s="10">
        <v>-7.6045769776239489E-3</v>
      </c>
      <c r="U85" s="10">
        <v>-9.7702699421873783E-3</v>
      </c>
      <c r="V85" s="10">
        <v>-1.7152536924964115E-3</v>
      </c>
      <c r="W85" s="10">
        <v>-7.8669993506251951E-3</v>
      </c>
      <c r="X85" s="10">
        <v>-6.1685590285423938E-3</v>
      </c>
      <c r="Y85" s="10">
        <v>-4.8327353463437439E-3</v>
      </c>
      <c r="Z85" s="10">
        <v>-4.2562784956760042E-3</v>
      </c>
      <c r="AA85" s="10">
        <v>-4.0511386465825671E-3</v>
      </c>
      <c r="AB85" s="10">
        <v>-4.955213491384251E-3</v>
      </c>
      <c r="AC85" s="10">
        <v>-5.2928868909549523E-3</v>
      </c>
      <c r="AD85" s="10">
        <v>-5.1804544422192223E-3</v>
      </c>
      <c r="AE85" s="10">
        <v>-5.1589029622428929E-3</v>
      </c>
      <c r="AF85" s="10">
        <v>-4.8311219803032013E-3</v>
      </c>
      <c r="AG85" s="10">
        <v>-4.6403173444682054E-3</v>
      </c>
      <c r="AH85" s="10">
        <v>-4.4505017161422609E-3</v>
      </c>
      <c r="AI85" s="10">
        <v>-7.0342497255466777E-3</v>
      </c>
      <c r="AJ85" s="10">
        <v>-5.5283348113092032E-3</v>
      </c>
      <c r="AK85" s="10">
        <v>-5.6145371018669404E-3</v>
      </c>
      <c r="AL85" s="10">
        <v>-5.354468472957433E-3</v>
      </c>
      <c r="AM85" s="10">
        <v>-5.2406009611195292E-3</v>
      </c>
      <c r="AN85" s="2"/>
      <c r="AO85" s="2"/>
      <c r="AP85" s="54">
        <v>1.1386751183790379E-4</v>
      </c>
      <c r="AQ85" s="55">
        <v>2.1265885197193319E-2</v>
      </c>
      <c r="AR85" s="2"/>
      <c r="AS85" s="2"/>
      <c r="AT85" s="55">
        <v>-7.4887277909951346E-4</v>
      </c>
      <c r="AU85" s="55">
        <v>-7.648715751969559E-4</v>
      </c>
      <c r="AV85" s="55">
        <v>-1.0918559863968534E-3</v>
      </c>
      <c r="AW85" s="2"/>
      <c r="AX85" s="2"/>
      <c r="AY85" s="56">
        <v>-3.2698441119989748E-4</v>
      </c>
      <c r="AZ85" s="57">
        <v>-0.42750237007526182</v>
      </c>
      <c r="BA85" s="2"/>
      <c r="BB85" s="2"/>
      <c r="BC85" s="27">
        <v>-23.296834447580665</v>
      </c>
      <c r="BD85" s="27">
        <v>-24.01106938545934</v>
      </c>
      <c r="BE85" s="27">
        <v>-31.954883909265423</v>
      </c>
      <c r="BF85" s="2"/>
      <c r="BG85" s="2"/>
      <c r="BH85" s="58">
        <v>-7.9438145238060827</v>
      </c>
      <c r="BI85" s="59">
        <v>-0.33083968049406037</v>
      </c>
      <c r="BJ85" s="2"/>
      <c r="BK85" s="2"/>
    </row>
    <row r="86" spans="1:63" x14ac:dyDescent="0.3">
      <c r="A86" s="1"/>
      <c r="B86" s="2"/>
      <c r="C86" s="2" t="s">
        <v>38</v>
      </c>
      <c r="D86" s="2" t="s">
        <v>76</v>
      </c>
      <c r="E86" s="2"/>
      <c r="F86" s="2"/>
      <c r="G86" s="2"/>
      <c r="H86" s="2"/>
      <c r="I86" s="2"/>
      <c r="J86" s="10">
        <v>-1.7171082327494543E-2</v>
      </c>
      <c r="K86" s="10">
        <v>-7.1218254984341325E-3</v>
      </c>
      <c r="L86" s="10">
        <v>-8.737238826241861E-3</v>
      </c>
      <c r="M86" s="10">
        <v>-9.2126978749478977E-3</v>
      </c>
      <c r="N86" s="10">
        <v>-9.0529892047516991E-3</v>
      </c>
      <c r="O86" s="10">
        <v>-1.1369387166546507E-2</v>
      </c>
      <c r="P86" s="10">
        <v>-7.3422726918321718E-3</v>
      </c>
      <c r="Q86" s="10">
        <v>-1.1039102248017532E-2</v>
      </c>
      <c r="R86" s="10">
        <v>-9.0874284490144036E-3</v>
      </c>
      <c r="S86" s="10">
        <v>-9.8023302348813207E-3</v>
      </c>
      <c r="T86" s="10">
        <v>-9.9168856165856301E-3</v>
      </c>
      <c r="U86" s="10">
        <v>-1.2917079447346491E-2</v>
      </c>
      <c r="V86" s="10">
        <v>-6.4776043439607909E-3</v>
      </c>
      <c r="W86" s="10">
        <v>-3.2196979279404008E-3</v>
      </c>
      <c r="X86" s="10">
        <v>-1.3972638468847224E-2</v>
      </c>
      <c r="Y86" s="10">
        <v>-7.5565740652209449E-3</v>
      </c>
      <c r="Z86" s="10">
        <v>-7.1403114764411945E-3</v>
      </c>
      <c r="AA86" s="10">
        <v>-9.7850000000000003E-3</v>
      </c>
      <c r="AB86" s="10">
        <v>-7.3059809414738703E-3</v>
      </c>
      <c r="AC86" s="10">
        <v>-8.7350199034172717E-3</v>
      </c>
      <c r="AD86" s="10">
        <v>-1.1334421764890744E-2</v>
      </c>
      <c r="AE86" s="10">
        <v>-1.3865160148235803E-2</v>
      </c>
      <c r="AF86" s="10">
        <v>-1.2083949960195444E-2</v>
      </c>
      <c r="AG86" s="10">
        <v>-1.3535077117832041E-2</v>
      </c>
      <c r="AH86" s="10">
        <v>-1.2452857983564837E-2</v>
      </c>
      <c r="AI86" s="10">
        <v>-1.3609633055220479E-2</v>
      </c>
      <c r="AJ86" s="10">
        <v>-1.0707647832277694E-2</v>
      </c>
      <c r="AK86" s="10">
        <v>-1.0353630476463935E-2</v>
      </c>
      <c r="AL86" s="10">
        <v>-9.3621869453873845E-3</v>
      </c>
      <c r="AM86" s="10">
        <v>-1.0270657269822386E-2</v>
      </c>
      <c r="AN86" s="2"/>
      <c r="AO86" s="2"/>
      <c r="AP86" s="54">
        <v>-9.084703244350012E-4</v>
      </c>
      <c r="AQ86" s="55">
        <v>-9.7036123048428499E-2</v>
      </c>
      <c r="AR86" s="2"/>
      <c r="AS86" s="2"/>
      <c r="AT86" s="55">
        <v>-1.3809779663047847E-3</v>
      </c>
      <c r="AU86" s="55">
        <v>-1.3373634959982616E-3</v>
      </c>
      <c r="AV86" s="55">
        <v>-2.1398459274965123E-3</v>
      </c>
      <c r="AW86" s="2"/>
      <c r="AX86" s="2"/>
      <c r="AY86" s="56">
        <v>-8.0248243149825074E-4</v>
      </c>
      <c r="AZ86" s="57">
        <v>-0.60004810502117512</v>
      </c>
      <c r="BA86" s="2"/>
      <c r="BB86" s="2"/>
      <c r="BC86" s="27">
        <v>-42.961122308978979</v>
      </c>
      <c r="BD86" s="27">
        <v>-41.982901100391857</v>
      </c>
      <c r="BE86" s="27">
        <v>-62.625958962331623</v>
      </c>
      <c r="BF86" s="2"/>
      <c r="BG86" s="2"/>
      <c r="BH86" s="58">
        <v>-20.643057861939766</v>
      </c>
      <c r="BI86" s="59">
        <v>-0.49170155755975353</v>
      </c>
      <c r="BJ86" s="2"/>
      <c r="BK86" s="2"/>
    </row>
    <row r="87" spans="1:63" x14ac:dyDescent="0.3">
      <c r="A87" s="1"/>
      <c r="B87" s="2"/>
      <c r="C87" s="122" t="s">
        <v>22</v>
      </c>
      <c r="D87" s="122" t="s">
        <v>77</v>
      </c>
      <c r="E87" s="122"/>
      <c r="F87" s="123"/>
      <c r="G87" s="122"/>
      <c r="H87" s="122"/>
      <c r="I87" s="122"/>
      <c r="J87" s="129">
        <v>0.36748768869335285</v>
      </c>
      <c r="K87" s="129">
        <v>0.36553009247798068</v>
      </c>
      <c r="L87" s="129">
        <v>0.46324499566348132</v>
      </c>
      <c r="M87" s="129">
        <v>0.54337043673082486</v>
      </c>
      <c r="N87" s="129">
        <v>0.78280770477728023</v>
      </c>
      <c r="O87" s="129">
        <v>-0.40200897153424608</v>
      </c>
      <c r="P87" s="129">
        <v>-0.21507368912109287</v>
      </c>
      <c r="Q87" s="129">
        <v>-0.35857652468223589</v>
      </c>
      <c r="R87" s="129">
        <v>-0.21569942540728249</v>
      </c>
      <c r="S87" s="129">
        <v>-0.59817557562496282</v>
      </c>
      <c r="T87" s="129">
        <v>-0.80666547585620263</v>
      </c>
      <c r="U87" s="129">
        <v>-1.0478513928162707</v>
      </c>
      <c r="V87" s="129">
        <v>-0.40459689438342894</v>
      </c>
      <c r="W87" s="129">
        <v>-0.13516179198715012</v>
      </c>
      <c r="X87" s="129">
        <v>-3.391397101367849E-3</v>
      </c>
      <c r="Y87" s="129">
        <v>-0.10175536993622007</v>
      </c>
      <c r="Z87" s="129">
        <v>-3.3604883425933513E-2</v>
      </c>
      <c r="AA87" s="129">
        <v>-4.987211819002408E-2</v>
      </c>
      <c r="AB87" s="129">
        <v>4.4387214055396147E-2</v>
      </c>
      <c r="AC87" s="129">
        <v>5.2323825763934309E-2</v>
      </c>
      <c r="AD87" s="129">
        <v>0.11220679926196621</v>
      </c>
      <c r="AE87" s="129">
        <v>0.14907084118761951</v>
      </c>
      <c r="AF87" s="129">
        <v>4.3576816930762236E-2</v>
      </c>
      <c r="AG87" s="129">
        <v>-0.28835960352667583</v>
      </c>
      <c r="AH87" s="129">
        <v>4.3623435739077402E-3</v>
      </c>
      <c r="AI87" s="129">
        <v>-6.4031115321616122E-2</v>
      </c>
      <c r="AJ87" s="129">
        <v>-0.10321554817345345</v>
      </c>
      <c r="AK87" s="129">
        <v>5.1237263115299164E-2</v>
      </c>
      <c r="AL87" s="129">
        <v>4.7160941483278998E-2</v>
      </c>
      <c r="AM87" s="129">
        <v>-3.8769873490410167E-2</v>
      </c>
      <c r="AN87" s="2"/>
      <c r="AO87" s="2"/>
      <c r="AP87" s="130">
        <v>-8.5930814973689165E-2</v>
      </c>
      <c r="AQ87" s="131">
        <v>-1.8220759016050623</v>
      </c>
      <c r="AR87" s="2"/>
      <c r="AS87" s="2"/>
      <c r="AT87" s="131">
        <v>6.8340792707288836E-3</v>
      </c>
      <c r="AU87" s="131">
        <v>6.7368150139024705E-3</v>
      </c>
      <c r="AV87" s="131">
        <v>-8.0775313320764607E-3</v>
      </c>
      <c r="AW87" s="2"/>
      <c r="AX87" s="2"/>
      <c r="AY87" s="132">
        <v>-1.4814346345978932E-2</v>
      </c>
      <c r="AZ87" s="133">
        <v>-2.1990133787861494</v>
      </c>
      <c r="BA87" s="2"/>
      <c r="BB87" s="2"/>
      <c r="BC87" s="134">
        <v>212.60275151576417</v>
      </c>
      <c r="BD87" s="134">
        <v>211.48404252591479</v>
      </c>
      <c r="BE87" s="134">
        <v>-236.40166762445224</v>
      </c>
      <c r="BF87" s="2"/>
      <c r="BG87" s="2"/>
      <c r="BH87" s="135">
        <v>-447.885710150367</v>
      </c>
      <c r="BI87" s="136">
        <v>-2.11782271986542</v>
      </c>
      <c r="BJ87" s="2"/>
      <c r="BK87" s="2"/>
    </row>
    <row r="88" spans="1:63" x14ac:dyDescent="0.3">
      <c r="A88" s="1"/>
      <c r="B88" s="2"/>
      <c r="C88" s="124"/>
      <c r="D88" s="125" t="s">
        <v>78</v>
      </c>
      <c r="E88" s="125"/>
      <c r="F88" s="125"/>
      <c r="G88" s="125"/>
      <c r="H88" s="125"/>
      <c r="I88" s="125"/>
      <c r="J88" s="685">
        <v>3.0935152179692567E-2</v>
      </c>
      <c r="K88" s="685">
        <v>4.3224815488274053E-2</v>
      </c>
      <c r="L88" s="685">
        <v>3.9053726406823343E-2</v>
      </c>
      <c r="M88" s="685">
        <v>4.1607307516153103E-2</v>
      </c>
      <c r="N88" s="685">
        <v>7.0441775448064209E-2</v>
      </c>
      <c r="O88" s="685">
        <v>-3.9185898945990366E-2</v>
      </c>
      <c r="P88" s="685">
        <v>-4.1835735356476257E-2</v>
      </c>
      <c r="Q88" s="685">
        <v>-7.1824780089833479E-2</v>
      </c>
      <c r="R88" s="685">
        <v>-2.0325216769336251E-2</v>
      </c>
      <c r="S88" s="685">
        <v>-8.2480758908308083E-2</v>
      </c>
      <c r="T88" s="685">
        <v>-7.7298276168655727E-2</v>
      </c>
      <c r="U88" s="685">
        <v>-0.10926788586114698</v>
      </c>
      <c r="V88" s="685">
        <v>-5.2315272303581462E-2</v>
      </c>
      <c r="W88" s="685">
        <v>-2.5284801917950642E-2</v>
      </c>
      <c r="X88" s="685">
        <v>-4.3763696366447779E-4</v>
      </c>
      <c r="Y88" s="685">
        <v>-2.1301067737387561E-2</v>
      </c>
      <c r="Z88" s="685">
        <v>-4.3308758582803258E-3</v>
      </c>
      <c r="AA88" s="685">
        <v>-6.063259525903069E-3</v>
      </c>
      <c r="AB88" s="685">
        <v>4.8086820377019135E-3</v>
      </c>
      <c r="AC88" s="685">
        <v>6.7124797095214437E-3</v>
      </c>
      <c r="AD88" s="685">
        <v>1.0103977848021807E-2</v>
      </c>
      <c r="AE88" s="685">
        <v>1.1286560186325234E-2</v>
      </c>
      <c r="AF88" s="685">
        <v>3.5809504503686285E-3</v>
      </c>
      <c r="AG88" s="685">
        <v>-2.5826362482876768E-2</v>
      </c>
      <c r="AH88" s="685">
        <v>7.3702569753560858E-4</v>
      </c>
      <c r="AI88" s="685">
        <v>-1.0476575464421555E-2</v>
      </c>
      <c r="AJ88" s="685">
        <v>-1.2924328182774595E-2</v>
      </c>
      <c r="AK88" s="685">
        <v>6.8340792707288836E-3</v>
      </c>
      <c r="AL88" s="685">
        <v>6.7368150139024705E-3</v>
      </c>
      <c r="AM88" s="685">
        <v>-8.0775313320764607E-3</v>
      </c>
      <c r="AN88" s="2"/>
      <c r="AO88" s="2"/>
      <c r="AP88" s="137"/>
      <c r="AQ88" s="138"/>
      <c r="AR88" s="2"/>
      <c r="AS88" s="2"/>
      <c r="AT88" s="138"/>
      <c r="AU88" s="138"/>
      <c r="AV88" s="138"/>
      <c r="AW88" s="2"/>
      <c r="AX88" s="2"/>
      <c r="AY88" s="139"/>
      <c r="AZ88" s="140"/>
      <c r="BA88" s="2"/>
      <c r="BB88" s="2"/>
      <c r="BC88" s="141"/>
      <c r="BD88" s="141"/>
      <c r="BE88" s="141"/>
      <c r="BF88" s="2"/>
      <c r="BG88" s="2"/>
      <c r="BH88" s="142"/>
      <c r="BI88" s="143"/>
      <c r="BJ88" s="2"/>
      <c r="BK88" s="2"/>
    </row>
    <row r="89" spans="1:63" x14ac:dyDescent="0.3">
      <c r="A89" s="1"/>
      <c r="B89" s="2"/>
      <c r="C89" s="2" t="s">
        <v>38</v>
      </c>
      <c r="D89" s="2" t="s">
        <v>79</v>
      </c>
      <c r="E89" s="2"/>
      <c r="F89" s="2"/>
      <c r="G89" s="2"/>
      <c r="H89" s="2"/>
      <c r="I89" s="2"/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-2.9118090175380318E-3</v>
      </c>
      <c r="Q89" s="10">
        <v>0</v>
      </c>
      <c r="R89" s="10">
        <v>-1.4194409999999996E-2</v>
      </c>
      <c r="S89" s="10">
        <v>-3.020155078628679E-2</v>
      </c>
      <c r="T89" s="10">
        <v>-4.3332039087554536E-2</v>
      </c>
      <c r="U89" s="10">
        <v>-4.0673657946680014E-2</v>
      </c>
      <c r="V89" s="10">
        <v>-4.9560000000000003E-3</v>
      </c>
      <c r="W89" s="10">
        <v>-5.2030000000000002E-3</v>
      </c>
      <c r="X89" s="10">
        <v>-2.2239999999999998E-3</v>
      </c>
      <c r="Y89" s="10">
        <v>-1.1679410477002067E-2</v>
      </c>
      <c r="Z89" s="10">
        <v>-8.4732331311540093E-2</v>
      </c>
      <c r="AA89" s="10">
        <v>-1.3586699899449231E-2</v>
      </c>
      <c r="AB89" s="10">
        <v>-7.4121691171853601E-3</v>
      </c>
      <c r="AC89" s="10">
        <v>-1.0364560175600043E-2</v>
      </c>
      <c r="AD89" s="10">
        <v>-8.4209462168310822E-2</v>
      </c>
      <c r="AE89" s="10">
        <v>-0.12651149944930332</v>
      </c>
      <c r="AF89" s="10">
        <v>-0.13670560672716481</v>
      </c>
      <c r="AG89" s="10">
        <v>-7.5373249030278047E-2</v>
      </c>
      <c r="AH89" s="10">
        <v>-2.8599341065010379E-2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2"/>
      <c r="AO89" s="2"/>
      <c r="AP89" s="54">
        <v>0</v>
      </c>
      <c r="AQ89" s="55">
        <v>0</v>
      </c>
      <c r="AR89" s="2"/>
      <c r="AS89" s="2"/>
      <c r="AT89" s="55">
        <v>0</v>
      </c>
      <c r="AU89" s="55">
        <v>0</v>
      </c>
      <c r="AV89" s="55">
        <v>0</v>
      </c>
      <c r="AW89" s="2"/>
      <c r="AX89" s="2"/>
      <c r="AY89" s="56">
        <v>0</v>
      </c>
      <c r="AZ89" s="57">
        <v>0</v>
      </c>
      <c r="BA89" s="2"/>
      <c r="BB89" s="2"/>
      <c r="BC89" s="27">
        <v>0</v>
      </c>
      <c r="BD89" s="27">
        <v>0</v>
      </c>
      <c r="BE89" s="27">
        <v>0</v>
      </c>
      <c r="BF89" s="2"/>
      <c r="BG89" s="2"/>
      <c r="BH89" s="58">
        <v>0</v>
      </c>
      <c r="BI89" s="59">
        <v>0</v>
      </c>
      <c r="BJ89" s="2"/>
      <c r="BK89" s="2"/>
    </row>
    <row r="90" spans="1:63" x14ac:dyDescent="0.3">
      <c r="A90" s="1"/>
      <c r="B90" s="2"/>
      <c r="C90" s="2"/>
      <c r="D90" s="2"/>
      <c r="E90" s="2" t="s">
        <v>149</v>
      </c>
      <c r="F90" s="2"/>
      <c r="G90" s="2"/>
      <c r="H90" s="2"/>
      <c r="I90" s="2"/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-1.4194409999999996E-2</v>
      </c>
      <c r="S90" s="10">
        <v>-2.6347466493348404E-2</v>
      </c>
      <c r="T90" s="10">
        <v>-3.7100899842550265E-2</v>
      </c>
      <c r="U90" s="10">
        <v>-3.1374436135978831E-2</v>
      </c>
      <c r="V90" s="10">
        <v>0</v>
      </c>
      <c r="W90" s="10">
        <v>0</v>
      </c>
      <c r="X90" s="10">
        <v>0</v>
      </c>
      <c r="Y90" s="10">
        <v>-1.4610404631408823E-4</v>
      </c>
      <c r="Z90" s="10">
        <v>0</v>
      </c>
      <c r="AA90" s="10">
        <v>0</v>
      </c>
      <c r="AB90" s="10">
        <v>0</v>
      </c>
      <c r="AC90" s="10">
        <v>-1.0364560175600043E-2</v>
      </c>
      <c r="AD90" s="10">
        <v>-8.4209462168310822E-2</v>
      </c>
      <c r="AE90" s="10">
        <v>-0.12651149944930332</v>
      </c>
      <c r="AF90" s="10">
        <v>-0.13670560672716481</v>
      </c>
      <c r="AG90" s="10">
        <v>-7.5373249030278047E-2</v>
      </c>
      <c r="AH90" s="10">
        <v>-2.8599341065010379E-2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2"/>
      <c r="AO90" s="2"/>
      <c r="AP90" s="54">
        <v>0</v>
      </c>
      <c r="AQ90" s="55">
        <v>0</v>
      </c>
      <c r="AR90" s="2"/>
      <c r="AS90" s="2"/>
      <c r="AT90" s="55">
        <v>0</v>
      </c>
      <c r="AU90" s="55">
        <v>0</v>
      </c>
      <c r="AV90" s="55">
        <v>0</v>
      </c>
      <c r="AW90" s="2"/>
      <c r="AX90" s="2"/>
      <c r="AY90" s="56">
        <v>0</v>
      </c>
      <c r="AZ90" s="57">
        <v>0</v>
      </c>
      <c r="BA90" s="2"/>
      <c r="BB90" s="2"/>
      <c r="BC90" s="27">
        <v>0</v>
      </c>
      <c r="BD90" s="27">
        <v>0</v>
      </c>
      <c r="BE90" s="27">
        <v>0</v>
      </c>
      <c r="BF90" s="2"/>
      <c r="BG90" s="2"/>
      <c r="BH90" s="58">
        <v>0</v>
      </c>
      <c r="BI90" s="59">
        <v>0</v>
      </c>
      <c r="BJ90" s="2"/>
      <c r="BK90" s="2"/>
    </row>
    <row r="91" spans="1:63" x14ac:dyDescent="0.3">
      <c r="A91" s="1"/>
      <c r="B91" s="2"/>
      <c r="C91" s="2"/>
      <c r="D91" s="2"/>
      <c r="E91" s="2" t="s">
        <v>150</v>
      </c>
      <c r="F91" s="2"/>
      <c r="G91" s="2"/>
      <c r="H91" s="2"/>
      <c r="I91" s="2"/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2"/>
      <c r="AO91" s="2"/>
      <c r="AP91" s="54">
        <v>0</v>
      </c>
      <c r="AQ91" s="55">
        <v>0</v>
      </c>
      <c r="AR91" s="2"/>
      <c r="AS91" s="2"/>
      <c r="AT91" s="55">
        <v>0</v>
      </c>
      <c r="AU91" s="55">
        <v>0</v>
      </c>
      <c r="AV91" s="55">
        <v>0</v>
      </c>
      <c r="AW91" s="2"/>
      <c r="AX91" s="2"/>
      <c r="AY91" s="56">
        <v>0</v>
      </c>
      <c r="AZ91" s="57">
        <v>0</v>
      </c>
      <c r="BA91" s="2"/>
      <c r="BB91" s="2"/>
      <c r="BC91" s="27">
        <v>0</v>
      </c>
      <c r="BD91" s="27">
        <v>0</v>
      </c>
      <c r="BE91" s="27">
        <v>0</v>
      </c>
      <c r="BF91" s="2"/>
      <c r="BG91" s="2"/>
      <c r="BH91" s="58">
        <v>0</v>
      </c>
      <c r="BI91" s="59">
        <v>0</v>
      </c>
      <c r="BJ91" s="2"/>
      <c r="BK91" s="2"/>
    </row>
    <row r="92" spans="1:63" x14ac:dyDescent="0.3">
      <c r="A92" s="1"/>
      <c r="B92" s="2"/>
      <c r="C92" s="2"/>
      <c r="D92" s="2"/>
      <c r="E92" s="2" t="s">
        <v>151</v>
      </c>
      <c r="F92" s="2"/>
      <c r="G92" s="2"/>
      <c r="H92" s="2"/>
      <c r="I92" s="2"/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2"/>
      <c r="AO92" s="2"/>
      <c r="AP92" s="54">
        <v>0</v>
      </c>
      <c r="AQ92" s="55">
        <v>0</v>
      </c>
      <c r="AR92" s="2"/>
      <c r="AS92" s="2"/>
      <c r="AT92" s="55">
        <v>0</v>
      </c>
      <c r="AU92" s="55">
        <v>0</v>
      </c>
      <c r="AV92" s="55">
        <v>0</v>
      </c>
      <c r="AW92" s="2"/>
      <c r="AX92" s="2"/>
      <c r="AY92" s="56">
        <v>0</v>
      </c>
      <c r="AZ92" s="57">
        <v>0</v>
      </c>
      <c r="BA92" s="2"/>
      <c r="BB92" s="2"/>
      <c r="BC92" s="27">
        <v>0</v>
      </c>
      <c r="BD92" s="27">
        <v>0</v>
      </c>
      <c r="BE92" s="27">
        <v>0</v>
      </c>
      <c r="BF92" s="2"/>
      <c r="BG92" s="2"/>
      <c r="BH92" s="58">
        <v>0</v>
      </c>
      <c r="BI92" s="59">
        <v>0</v>
      </c>
      <c r="BJ92" s="2"/>
      <c r="BK92" s="2"/>
    </row>
    <row r="93" spans="1:63" x14ac:dyDescent="0.3">
      <c r="A93" s="1"/>
      <c r="B93" s="2"/>
      <c r="C93" s="2"/>
      <c r="D93" s="2"/>
      <c r="E93" s="2" t="s">
        <v>152</v>
      </c>
      <c r="F93" s="2"/>
      <c r="G93" s="2"/>
      <c r="H93" s="2"/>
      <c r="I93" s="2"/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-2.9118090175380318E-3</v>
      </c>
      <c r="Q93" s="10">
        <v>0</v>
      </c>
      <c r="R93" s="10">
        <v>0</v>
      </c>
      <c r="S93" s="10">
        <v>-3.8540842929383847E-3</v>
      </c>
      <c r="T93" s="10">
        <v>-6.2311392450042679E-3</v>
      </c>
      <c r="U93" s="10">
        <v>-9.2992218107011866E-3</v>
      </c>
      <c r="V93" s="10">
        <v>-4.9560000000000003E-3</v>
      </c>
      <c r="W93" s="10">
        <v>-5.2030000000000002E-3</v>
      </c>
      <c r="X93" s="10">
        <v>-2.2239999999999998E-3</v>
      </c>
      <c r="Y93" s="10">
        <v>-1.1533306430687978E-2</v>
      </c>
      <c r="Z93" s="10">
        <v>-8.4732331311540093E-2</v>
      </c>
      <c r="AA93" s="10">
        <v>-1.3586699899449231E-2</v>
      </c>
      <c r="AB93" s="10">
        <v>-7.4121691171853601E-3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2"/>
      <c r="AO93" s="2"/>
      <c r="AP93" s="54">
        <v>0</v>
      </c>
      <c r="AQ93" s="55">
        <v>0</v>
      </c>
      <c r="AR93" s="2"/>
      <c r="AS93" s="2"/>
      <c r="AT93" s="55">
        <v>0</v>
      </c>
      <c r="AU93" s="55">
        <v>0</v>
      </c>
      <c r="AV93" s="55">
        <v>0</v>
      </c>
      <c r="AW93" s="2"/>
      <c r="AX93" s="2"/>
      <c r="AY93" s="56">
        <v>0</v>
      </c>
      <c r="AZ93" s="57">
        <v>0</v>
      </c>
      <c r="BA93" s="2"/>
      <c r="BB93" s="2"/>
      <c r="BC93" s="27">
        <v>0</v>
      </c>
      <c r="BD93" s="27">
        <v>0</v>
      </c>
      <c r="BE93" s="27">
        <v>0</v>
      </c>
      <c r="BF93" s="2"/>
      <c r="BG93" s="2"/>
      <c r="BH93" s="58">
        <v>0</v>
      </c>
      <c r="BI93" s="59">
        <v>0</v>
      </c>
      <c r="BJ93" s="2"/>
      <c r="BK93" s="2"/>
    </row>
    <row r="94" spans="1:63" x14ac:dyDescent="0.3">
      <c r="A94" s="1"/>
      <c r="B94" s="2"/>
      <c r="C94" s="145" t="s">
        <v>22</v>
      </c>
      <c r="D94" s="146" t="s">
        <v>80</v>
      </c>
      <c r="E94" s="146"/>
      <c r="F94" s="146"/>
      <c r="G94" s="146"/>
      <c r="H94" s="146"/>
      <c r="I94" s="146"/>
      <c r="J94" s="150">
        <v>0.36748768869335285</v>
      </c>
      <c r="K94" s="150">
        <v>0.36553009247798068</v>
      </c>
      <c r="L94" s="150">
        <v>0.46324499566348132</v>
      </c>
      <c r="M94" s="150">
        <v>0.54337043673082486</v>
      </c>
      <c r="N94" s="150">
        <v>0.78280770477728023</v>
      </c>
      <c r="O94" s="150">
        <v>-0.40200897153424608</v>
      </c>
      <c r="P94" s="150">
        <v>-0.21798549813863091</v>
      </c>
      <c r="Q94" s="150">
        <v>-0.35857652468223589</v>
      </c>
      <c r="R94" s="150">
        <v>-0.22989383540728248</v>
      </c>
      <c r="S94" s="150">
        <v>-0.62837712641124965</v>
      </c>
      <c r="T94" s="150">
        <v>-0.84999751494375719</v>
      </c>
      <c r="U94" s="150">
        <v>-1.0885250507629507</v>
      </c>
      <c r="V94" s="150">
        <v>-0.40955289438342896</v>
      </c>
      <c r="W94" s="150">
        <v>-0.14036479198715013</v>
      </c>
      <c r="X94" s="150">
        <v>-5.6153971013678493E-3</v>
      </c>
      <c r="Y94" s="150">
        <v>-0.11343478041322214</v>
      </c>
      <c r="Z94" s="150">
        <v>-0.11833721473747361</v>
      </c>
      <c r="AA94" s="150">
        <v>-6.3458818089473318E-2</v>
      </c>
      <c r="AB94" s="150">
        <v>3.6975044938210785E-2</v>
      </c>
      <c r="AC94" s="150">
        <v>4.1959265588334266E-2</v>
      </c>
      <c r="AD94" s="150">
        <v>2.7997337093655386E-2</v>
      </c>
      <c r="AE94" s="150">
        <v>2.2559341738316196E-2</v>
      </c>
      <c r="AF94" s="150">
        <v>-9.3128789796402572E-2</v>
      </c>
      <c r="AG94" s="150">
        <v>-0.36373285255695387</v>
      </c>
      <c r="AH94" s="150">
        <v>-2.4236997491102641E-2</v>
      </c>
      <c r="AI94" s="150">
        <v>-6.4031115321616122E-2</v>
      </c>
      <c r="AJ94" s="150">
        <v>-0.10321554817345345</v>
      </c>
      <c r="AK94" s="150">
        <v>5.1237263115299164E-2</v>
      </c>
      <c r="AL94" s="150">
        <v>4.7160941483278998E-2</v>
      </c>
      <c r="AM94" s="150">
        <v>-3.8769873490410167E-2</v>
      </c>
      <c r="AN94" s="2"/>
      <c r="AO94" s="2"/>
      <c r="AP94" s="151">
        <v>-8.5930814973689165E-2</v>
      </c>
      <c r="AQ94" s="152">
        <v>-1.8220759016050623</v>
      </c>
      <c r="AR94" s="2"/>
      <c r="AS94" s="2"/>
      <c r="AT94" s="153">
        <v>6.8340792707288836E-3</v>
      </c>
      <c r="AU94" s="154">
        <v>6.7368150139024705E-3</v>
      </c>
      <c r="AV94" s="152">
        <v>-8.0775313320764607E-3</v>
      </c>
      <c r="AW94" s="2"/>
      <c r="AX94" s="2"/>
      <c r="AY94" s="155">
        <v>-1.4814346345978932E-2</v>
      </c>
      <c r="AZ94" s="156">
        <v>-2.1990133787861494</v>
      </c>
      <c r="BA94" s="2"/>
      <c r="BB94" s="2"/>
      <c r="BC94" s="157">
        <v>212.60275151576417</v>
      </c>
      <c r="BD94" s="158">
        <v>211.48404252591479</v>
      </c>
      <c r="BE94" s="159">
        <v>-236.40166762445224</v>
      </c>
      <c r="BF94" s="2"/>
      <c r="BG94" s="2"/>
      <c r="BH94" s="160">
        <v>-447.885710150367</v>
      </c>
      <c r="BI94" s="161">
        <v>-2.11782271986542</v>
      </c>
      <c r="BJ94" s="2"/>
      <c r="BK94" s="2"/>
    </row>
    <row r="95" spans="1:63" x14ac:dyDescent="0.3">
      <c r="A95" s="1"/>
      <c r="B95" s="2"/>
      <c r="C95" s="147"/>
      <c r="D95" s="148" t="s">
        <v>81</v>
      </c>
      <c r="E95" s="149"/>
      <c r="F95" s="149"/>
      <c r="G95" s="149"/>
      <c r="H95" s="149"/>
      <c r="I95" s="149"/>
      <c r="J95" s="687">
        <v>3.0935152179692567E-2</v>
      </c>
      <c r="K95" s="687">
        <v>4.3224815488274053E-2</v>
      </c>
      <c r="L95" s="687">
        <v>3.9053726406823343E-2</v>
      </c>
      <c r="M95" s="687">
        <v>4.1607307516153103E-2</v>
      </c>
      <c r="N95" s="687">
        <v>7.0441775448064209E-2</v>
      </c>
      <c r="O95" s="687">
        <v>-3.9185898945990366E-2</v>
      </c>
      <c r="P95" s="687">
        <v>-4.2402135049363542E-2</v>
      </c>
      <c r="Q95" s="687">
        <v>-7.1824780089833479E-2</v>
      </c>
      <c r="R95" s="687">
        <v>-2.166274680502402E-2</v>
      </c>
      <c r="S95" s="687">
        <v>-8.6645166367536344E-2</v>
      </c>
      <c r="T95" s="687">
        <v>-8.1450545014406933E-2</v>
      </c>
      <c r="U95" s="687">
        <v>-0.11350925505199028</v>
      </c>
      <c r="V95" s="687">
        <v>-5.2956094052674874E-2</v>
      </c>
      <c r="W95" s="687">
        <v>-2.6258130418889761E-2</v>
      </c>
      <c r="X95" s="687">
        <v>-7.2462919079035364E-4</v>
      </c>
      <c r="Y95" s="687">
        <v>-2.3745989453649925E-2</v>
      </c>
      <c r="Z95" s="687">
        <v>-1.5250872319561464E-2</v>
      </c>
      <c r="AA95" s="687">
        <v>-7.7150780285188307E-3</v>
      </c>
      <c r="AB95" s="687">
        <v>4.0056858314129759E-3</v>
      </c>
      <c r="AC95" s="687">
        <v>5.3828387885629511E-3</v>
      </c>
      <c r="AD95" s="687">
        <v>2.5210992173250613E-3</v>
      </c>
      <c r="AE95" s="687">
        <v>1.7080293252851849E-3</v>
      </c>
      <c r="AF95" s="687">
        <v>-7.6529128388056365E-3</v>
      </c>
      <c r="AG95" s="687">
        <v>-3.2577019742634099E-2</v>
      </c>
      <c r="AH95" s="687">
        <v>-4.0948837888178944E-3</v>
      </c>
      <c r="AI95" s="687">
        <v>-1.0476575464421555E-2</v>
      </c>
      <c r="AJ95" s="687">
        <v>-1.2924328182774595E-2</v>
      </c>
      <c r="AK95" s="687">
        <v>6.8340792707288836E-3</v>
      </c>
      <c r="AL95" s="687">
        <v>6.7368150139024705E-3</v>
      </c>
      <c r="AM95" s="687">
        <v>-8.0775313320764607E-3</v>
      </c>
      <c r="AN95" s="2"/>
      <c r="AO95" s="2"/>
      <c r="AP95" s="162"/>
      <c r="AQ95" s="163"/>
      <c r="AR95" s="2"/>
      <c r="AS95" s="2"/>
      <c r="AT95" s="164"/>
      <c r="AU95" s="165"/>
      <c r="AV95" s="163"/>
      <c r="AW95" s="2"/>
      <c r="AX95" s="2"/>
      <c r="AY95" s="166"/>
      <c r="AZ95" s="167"/>
      <c r="BA95" s="2"/>
      <c r="BB95" s="2"/>
      <c r="BC95" s="168"/>
      <c r="BD95" s="169"/>
      <c r="BE95" s="170"/>
      <c r="BF95" s="2"/>
      <c r="BG95" s="2"/>
      <c r="BH95" s="171"/>
      <c r="BI95" s="172"/>
      <c r="BJ95" s="2"/>
      <c r="BK95" s="2"/>
    </row>
    <row r="96" spans="1:63" x14ac:dyDescent="0.3">
      <c r="A96" s="1"/>
      <c r="B96" s="2"/>
      <c r="C96" s="2" t="s">
        <v>38</v>
      </c>
      <c r="D96" s="2" t="s">
        <v>82</v>
      </c>
      <c r="E96" s="2"/>
      <c r="F96" s="2"/>
      <c r="G96" s="2"/>
      <c r="H96" s="2"/>
      <c r="I96" s="2"/>
      <c r="J96" s="10">
        <v>-8.6875237195266519E-2</v>
      </c>
      <c r="K96" s="10">
        <v>-9.9949962467482334E-2</v>
      </c>
      <c r="L96" s="10">
        <v>-8.0497489695360538E-2</v>
      </c>
      <c r="M96" s="10">
        <v>-9.4943594676846502E-2</v>
      </c>
      <c r="N96" s="10">
        <v>-9.3959157208134636E-2</v>
      </c>
      <c r="O96" s="10">
        <v>-6.4604873500972812E-2</v>
      </c>
      <c r="P96" s="10">
        <v>-7.5004660281240157E-2</v>
      </c>
      <c r="Q96" s="10">
        <v>-0.11298765659825412</v>
      </c>
      <c r="R96" s="10">
        <v>-8.2231489306971745E-2</v>
      </c>
      <c r="S96" s="10">
        <v>-8.0824683576494083E-2</v>
      </c>
      <c r="T96" s="10">
        <v>-7.6245592583384952E-2</v>
      </c>
      <c r="U96" s="10">
        <v>-5.8893696826979341E-2</v>
      </c>
      <c r="V96" s="10">
        <v>-5.5275864817382399E-2</v>
      </c>
      <c r="W96" s="10">
        <v>-5.5358133172232593E-2</v>
      </c>
      <c r="X96" s="10">
        <v>-5.1905138814966896E-2</v>
      </c>
      <c r="Y96" s="10">
        <v>-5.4902399136413441E-2</v>
      </c>
      <c r="Z96" s="10">
        <v>-7.1580726884113391E-2</v>
      </c>
      <c r="AA96" s="10">
        <v>-6.1979164958693843E-2</v>
      </c>
      <c r="AB96" s="10">
        <v>-5.6951028201606205E-2</v>
      </c>
      <c r="AC96" s="10">
        <v>-5.4364614922413276E-2</v>
      </c>
      <c r="AD96" s="10">
        <v>-5.6249369505212303E-2</v>
      </c>
      <c r="AE96" s="10">
        <v>-6.0638961045131862E-2</v>
      </c>
      <c r="AF96" s="10">
        <v>-5.7971404403936583E-2</v>
      </c>
      <c r="AG96" s="10">
        <v>-5.3439230037810176E-2</v>
      </c>
      <c r="AH96" s="10">
        <v>-4.2591606552071039E-2</v>
      </c>
      <c r="AI96" s="10">
        <v>-4.3487266404551611E-2</v>
      </c>
      <c r="AJ96" s="10">
        <v>-2.1987295310983479E-2</v>
      </c>
      <c r="AK96" s="10">
        <v>-2.2299202124085142E-2</v>
      </c>
      <c r="AL96" s="10">
        <v>-2.357778985010316E-2</v>
      </c>
      <c r="AM96" s="10">
        <v>-1.981885536630603E-2</v>
      </c>
      <c r="AN96" s="2"/>
      <c r="AO96" s="2"/>
      <c r="AP96" s="54">
        <v>3.7589344837971293E-3</v>
      </c>
      <c r="AQ96" s="55">
        <v>0.15942692286659271</v>
      </c>
      <c r="AR96" s="2"/>
      <c r="AS96" s="2"/>
      <c r="AT96" s="55">
        <v>-2.9742906963447779E-3</v>
      </c>
      <c r="AU96" s="55">
        <v>-3.3680245487280823E-3</v>
      </c>
      <c r="AV96" s="55">
        <v>-4.1291706878235418E-3</v>
      </c>
      <c r="AW96" s="2"/>
      <c r="AX96" s="2"/>
      <c r="AY96" s="56">
        <v>-7.6114613909545941E-4</v>
      </c>
      <c r="AZ96" s="57">
        <v>-0.22599186201980104</v>
      </c>
      <c r="BA96" s="2"/>
      <c r="BB96" s="2"/>
      <c r="BC96" s="27">
        <v>-92.527809643506814</v>
      </c>
      <c r="BD96" s="27">
        <v>-105.72999932781686</v>
      </c>
      <c r="BE96" s="27">
        <v>-120.84667906284164</v>
      </c>
      <c r="BF96" s="2"/>
      <c r="BG96" s="2"/>
      <c r="BH96" s="58">
        <v>-15.116679735024789</v>
      </c>
      <c r="BI96" s="59">
        <v>-0.14297436707774283</v>
      </c>
      <c r="BJ96" s="2"/>
      <c r="BK96" s="2"/>
    </row>
    <row r="97" spans="1:63" x14ac:dyDescent="0.3">
      <c r="A97" s="1"/>
      <c r="B97" s="2"/>
      <c r="C97" s="2" t="s">
        <v>38</v>
      </c>
      <c r="D97" s="2" t="s">
        <v>83</v>
      </c>
      <c r="E97" s="2"/>
      <c r="F97" s="2"/>
      <c r="G97" s="2"/>
      <c r="H97" s="2"/>
      <c r="I97" s="2"/>
      <c r="J97" s="10">
        <v>-6.6530663389111358E-2</v>
      </c>
      <c r="K97" s="10">
        <v>-6.3977385241076115E-2</v>
      </c>
      <c r="L97" s="10">
        <v>-6.5930711504247771E-2</v>
      </c>
      <c r="M97" s="10">
        <v>-7.0198758166962236E-2</v>
      </c>
      <c r="N97" s="10">
        <v>-7.6144330595469364E-2</v>
      </c>
      <c r="O97" s="10">
        <v>-5.6159645820353363E-2</v>
      </c>
      <c r="P97" s="10">
        <v>-6.391933863941561E-2</v>
      </c>
      <c r="Q97" s="10">
        <v>-5.5574308645088111E-2</v>
      </c>
      <c r="R97" s="10">
        <v>-6.3733392059676333E-2</v>
      </c>
      <c r="S97" s="10">
        <v>-5.2298341946285971E-2</v>
      </c>
      <c r="T97" s="10">
        <v>-4.8563403656929821E-2</v>
      </c>
      <c r="U97" s="10">
        <v>-5.2214521393789813E-2</v>
      </c>
      <c r="V97" s="10">
        <v>-5.5792128347346384E-2</v>
      </c>
      <c r="W97" s="10">
        <v>-6.7045455033992202E-2</v>
      </c>
      <c r="X97" s="10">
        <v>-6.5387018236060149E-2</v>
      </c>
      <c r="Y97" s="10">
        <v>-6.0923546271080577E-2</v>
      </c>
      <c r="Z97" s="10">
        <v>-6.7160288474303081E-2</v>
      </c>
      <c r="AA97" s="10">
        <v>-6.5057291754821001E-2</v>
      </c>
      <c r="AB97" s="10">
        <v>-7.0115909570692705E-2</v>
      </c>
      <c r="AC97" s="10">
        <v>-6.6627513525104487E-2</v>
      </c>
      <c r="AD97" s="10">
        <v>-6.7041558446067545E-2</v>
      </c>
      <c r="AE97" s="10">
        <v>-7.7666142328248339E-2</v>
      </c>
      <c r="AF97" s="10">
        <v>-6.8646539207733795E-2</v>
      </c>
      <c r="AG97" s="10">
        <v>-6.2846123894922765E-2</v>
      </c>
      <c r="AH97" s="10">
        <v>-6.1536850589443588E-2</v>
      </c>
      <c r="AI97" s="10">
        <v>-7.5303466855066226E-2</v>
      </c>
      <c r="AJ97" s="10">
        <v>-5.5621824073396671E-2</v>
      </c>
      <c r="AK97" s="10">
        <v>-5.3797523552612463E-2</v>
      </c>
      <c r="AL97" s="10">
        <v>-5.3417299632209488E-2</v>
      </c>
      <c r="AM97" s="10">
        <v>-4.9850791603597247E-2</v>
      </c>
      <c r="AN97" s="2"/>
      <c r="AO97" s="2"/>
      <c r="AP97" s="54">
        <v>3.5665080286122405E-3</v>
      </c>
      <c r="AQ97" s="55">
        <v>6.6766909843224503E-2</v>
      </c>
      <c r="AR97" s="2"/>
      <c r="AS97" s="2"/>
      <c r="AT97" s="55">
        <v>-7.1755694620167466E-3</v>
      </c>
      <c r="AU97" s="55">
        <v>-7.6305191297333557E-3</v>
      </c>
      <c r="AV97" s="55">
        <v>-1.0386191515597097E-2</v>
      </c>
      <c r="AW97" s="2"/>
      <c r="AX97" s="2"/>
      <c r="AY97" s="56">
        <v>-2.7556723858637418E-3</v>
      </c>
      <c r="AZ97" s="57">
        <v>-0.36113825796280224</v>
      </c>
      <c r="BA97" s="2"/>
      <c r="BB97" s="2"/>
      <c r="BC97" s="27">
        <v>-223.22623880752059</v>
      </c>
      <c r="BD97" s="27">
        <v>-239.53946023412325</v>
      </c>
      <c r="BE97" s="27">
        <v>-303.9682414853491</v>
      </c>
      <c r="BF97" s="2"/>
      <c r="BG97" s="2"/>
      <c r="BH97" s="58">
        <v>-64.428781251225843</v>
      </c>
      <c r="BI97" s="59">
        <v>-0.26896938478634735</v>
      </c>
      <c r="BJ97" s="2"/>
      <c r="BK97" s="2"/>
    </row>
    <row r="98" spans="1:63" x14ac:dyDescent="0.3">
      <c r="A98" s="1"/>
      <c r="B98" s="2"/>
      <c r="C98" s="2" t="s">
        <v>38</v>
      </c>
      <c r="D98" s="2" t="s">
        <v>84</v>
      </c>
      <c r="E98" s="2"/>
      <c r="F98" s="2"/>
      <c r="G98" s="2"/>
      <c r="H98" s="2"/>
      <c r="I98" s="60"/>
      <c r="J98" s="10">
        <v>-7.6148561286450206E-3</v>
      </c>
      <c r="K98" s="10">
        <v>-8.1005468653843546E-3</v>
      </c>
      <c r="L98" s="10">
        <v>-7.9801527889032421E-3</v>
      </c>
      <c r="M98" s="10">
        <v>-8.1576392972272042E-3</v>
      </c>
      <c r="N98" s="10">
        <v>-8.4530982398997624E-3</v>
      </c>
      <c r="O98" s="10">
        <v>-7.2754128067100791E-3</v>
      </c>
      <c r="P98" s="10">
        <v>-8.9062365348516696E-3</v>
      </c>
      <c r="Q98" s="10">
        <v>-9.0096299295793908E-3</v>
      </c>
      <c r="R98" s="10">
        <v>-8.7820573847055133E-3</v>
      </c>
      <c r="S98" s="10">
        <v>-9.3305044569819782E-3</v>
      </c>
      <c r="T98" s="10">
        <v>-9.5618103748033069E-3</v>
      </c>
      <c r="U98" s="10">
        <v>-4.4377865407894479E-3</v>
      </c>
      <c r="V98" s="10">
        <v>-4.7433607046788112E-3</v>
      </c>
      <c r="W98" s="10">
        <v>-3.6115461925923685E-3</v>
      </c>
      <c r="X98" s="10">
        <v>-2.5477438038280947E-3</v>
      </c>
      <c r="Y98" s="10">
        <v>-2.717184910282788E-3</v>
      </c>
      <c r="Z98" s="10">
        <v>-2.8019164480179207E-3</v>
      </c>
      <c r="AA98" s="10">
        <v>-2.7870444844123278E-3</v>
      </c>
      <c r="AB98" s="10">
        <v>-2.7001526162077696E-3</v>
      </c>
      <c r="AC98" s="10">
        <v>-2.8044515972091757E-3</v>
      </c>
      <c r="AD98" s="10">
        <v>-2.4472083511443122E-3</v>
      </c>
      <c r="AE98" s="10">
        <v>-2.8190006141581149E-3</v>
      </c>
      <c r="AF98" s="10">
        <v>-3.1370111756226643E-3</v>
      </c>
      <c r="AG98" s="10">
        <v>-2.1702935217531721E-3</v>
      </c>
      <c r="AH98" s="10">
        <v>-2.2236160667378851E-3</v>
      </c>
      <c r="AI98" s="10">
        <v>-1.4681233659947094E-3</v>
      </c>
      <c r="AJ98" s="10">
        <v>0</v>
      </c>
      <c r="AK98" s="10">
        <v>0</v>
      </c>
      <c r="AL98" s="10">
        <v>0</v>
      </c>
      <c r="AM98" s="10">
        <v>0</v>
      </c>
      <c r="AN98" s="2"/>
      <c r="AO98" s="2"/>
      <c r="AP98" s="54">
        <v>0</v>
      </c>
      <c r="AQ98" s="55">
        <v>0</v>
      </c>
      <c r="AR98" s="2"/>
      <c r="AS98" s="2"/>
      <c r="AT98" s="55">
        <v>0</v>
      </c>
      <c r="AU98" s="55">
        <v>0</v>
      </c>
      <c r="AV98" s="55">
        <v>0</v>
      </c>
      <c r="AW98" s="2"/>
      <c r="AX98" s="2"/>
      <c r="AY98" s="56">
        <v>0</v>
      </c>
      <c r="AZ98" s="57">
        <v>0</v>
      </c>
      <c r="BA98" s="2"/>
      <c r="BB98" s="2"/>
      <c r="BC98" s="27">
        <v>0</v>
      </c>
      <c r="BD98" s="27">
        <v>0</v>
      </c>
      <c r="BE98" s="27">
        <v>0</v>
      </c>
      <c r="BF98" s="2"/>
      <c r="BG98" s="2"/>
      <c r="BH98" s="58">
        <v>0</v>
      </c>
      <c r="BI98" s="59">
        <v>0</v>
      </c>
      <c r="BJ98" s="2"/>
      <c r="BK98" s="2"/>
    </row>
    <row r="99" spans="1:63" x14ac:dyDescent="0.3">
      <c r="A99" s="1"/>
      <c r="B99" s="2"/>
      <c r="C99" s="2" t="s">
        <v>38</v>
      </c>
      <c r="D99" s="2" t="s">
        <v>85</v>
      </c>
      <c r="E99" s="2"/>
      <c r="F99" s="2"/>
      <c r="G99" s="2"/>
      <c r="H99" s="2"/>
      <c r="I99" s="2"/>
      <c r="J99" s="10">
        <v>-6.4000000000000003E-3</v>
      </c>
      <c r="K99" s="10">
        <v>-1.1249276410144227E-2</v>
      </c>
      <c r="L99" s="10">
        <v>-6.5375468475483645E-2</v>
      </c>
      <c r="M99" s="10">
        <v>-2.4142437825962232E-2</v>
      </c>
      <c r="N99" s="10">
        <v>-2.0380586098586714E-2</v>
      </c>
      <c r="O99" s="10">
        <v>-7.0807485486621968E-2</v>
      </c>
      <c r="P99" s="10">
        <v>-4.2863727851998934E-2</v>
      </c>
      <c r="Q99" s="10">
        <v>-1.697119259122204E-2</v>
      </c>
      <c r="R99" s="10">
        <v>-1.6774087054007403E-2</v>
      </c>
      <c r="S99" s="10">
        <v>-4.7946860722232643E-2</v>
      </c>
      <c r="T99" s="10">
        <v>2.5254478349434617E-4</v>
      </c>
      <c r="U99" s="10">
        <v>-1.4941091281283625E-2</v>
      </c>
      <c r="V99" s="10">
        <v>-6.9208333333333327E-3</v>
      </c>
      <c r="W99" s="10">
        <v>-7.2049244819850991E-3</v>
      </c>
      <c r="X99" s="10">
        <v>-6.3999996894967826E-3</v>
      </c>
      <c r="Y99" s="10">
        <v>-1.0587809096074883E-2</v>
      </c>
      <c r="Z99" s="10">
        <v>-9.6761577417672408E-3</v>
      </c>
      <c r="AA99" s="10">
        <v>-9.5997745144665286E-3</v>
      </c>
      <c r="AB99" s="10">
        <v>-6.7497014264704923E-4</v>
      </c>
      <c r="AC99" s="10">
        <v>-4.1219483290480204E-2</v>
      </c>
      <c r="AD99" s="10">
        <v>-4.6773854100091192E-4</v>
      </c>
      <c r="AE99" s="10">
        <v>-1.0291913283380801E-3</v>
      </c>
      <c r="AF99" s="10">
        <v>-2.0471741802044036E-3</v>
      </c>
      <c r="AG99" s="10">
        <v>-2.2635807541651247E-3</v>
      </c>
      <c r="AH99" s="10">
        <v>-2.3938153612706376E-3</v>
      </c>
      <c r="AI99" s="10">
        <v>-5.0603187754817624E-3</v>
      </c>
      <c r="AJ99" s="10">
        <v>-1.9366987597244725E-3</v>
      </c>
      <c r="AK99" s="10">
        <v>-2.073587405839441E-3</v>
      </c>
      <c r="AL99" s="10">
        <v>-1.6947323438611412E-3</v>
      </c>
      <c r="AM99" s="10">
        <v>-1.6635204994230838E-3</v>
      </c>
      <c r="AN99" s="2"/>
      <c r="AO99" s="2"/>
      <c r="AP99" s="54">
        <v>3.1211844438057412E-5</v>
      </c>
      <c r="AQ99" s="55">
        <v>1.841697572546876E-2</v>
      </c>
      <c r="AR99" s="2"/>
      <c r="AS99" s="2"/>
      <c r="AT99" s="55">
        <v>-2.7657723782791992E-4</v>
      </c>
      <c r="AU99" s="55">
        <v>-2.4208800629473893E-4</v>
      </c>
      <c r="AV99" s="55">
        <v>-3.465871241226813E-4</v>
      </c>
      <c r="AW99" s="2"/>
      <c r="AX99" s="2"/>
      <c r="AY99" s="56">
        <v>-1.0449911782794237E-4</v>
      </c>
      <c r="AZ99" s="57">
        <v>-0.43165755886607649</v>
      </c>
      <c r="BA99" s="2"/>
      <c r="BB99" s="2"/>
      <c r="BC99" s="27">
        <v>-8.604097119665731</v>
      </c>
      <c r="BD99" s="27">
        <v>-7.5996966092427849</v>
      </c>
      <c r="BE99" s="27">
        <v>-10.143417679409048</v>
      </c>
      <c r="BF99" s="2"/>
      <c r="BG99" s="2"/>
      <c r="BH99" s="58">
        <v>-2.5437210701662627</v>
      </c>
      <c r="BI99" s="59">
        <v>-0.33471350251963716</v>
      </c>
      <c r="BJ99" s="2"/>
      <c r="BK99" s="2"/>
    </row>
    <row r="100" spans="1:63" x14ac:dyDescent="0.3">
      <c r="A100" s="1"/>
      <c r="B100" s="2"/>
      <c r="C100" s="122" t="s">
        <v>22</v>
      </c>
      <c r="D100" s="122" t="s">
        <v>86</v>
      </c>
      <c r="E100" s="122"/>
      <c r="F100" s="123"/>
      <c r="G100" s="122"/>
      <c r="H100" s="122"/>
      <c r="I100" s="122"/>
      <c r="J100" s="129">
        <v>0.20006693198032999</v>
      </c>
      <c r="K100" s="129">
        <v>0.18225292149389366</v>
      </c>
      <c r="L100" s="129">
        <v>0.24346117319948613</v>
      </c>
      <c r="M100" s="129">
        <v>0.34592800676382673</v>
      </c>
      <c r="N100" s="129">
        <v>0.58387053263518973</v>
      </c>
      <c r="O100" s="129">
        <v>-0.60085638914890427</v>
      </c>
      <c r="P100" s="129">
        <v>-0.40867946144613732</v>
      </c>
      <c r="Q100" s="129">
        <v>-0.55311931244637957</v>
      </c>
      <c r="R100" s="129">
        <v>-0.40141486121264347</v>
      </c>
      <c r="S100" s="129">
        <v>-0.81877751711324442</v>
      </c>
      <c r="T100" s="129">
        <v>-0.98411577677538087</v>
      </c>
      <c r="U100" s="129">
        <v>-1.2190121468057931</v>
      </c>
      <c r="V100" s="129">
        <v>-0.53228508158616994</v>
      </c>
      <c r="W100" s="129">
        <v>-0.27358485086795237</v>
      </c>
      <c r="X100" s="129">
        <v>-0.13185529764571977</v>
      </c>
      <c r="Y100" s="129">
        <v>-0.24256571982707378</v>
      </c>
      <c r="Z100" s="129">
        <v>-0.26955630428567517</v>
      </c>
      <c r="AA100" s="129">
        <v>-0.20288209380186703</v>
      </c>
      <c r="AB100" s="129">
        <v>-9.3467015592942945E-2</v>
      </c>
      <c r="AC100" s="129">
        <v>-0.12305679774687286</v>
      </c>
      <c r="AD100" s="129">
        <v>-9.8208537749769675E-2</v>
      </c>
      <c r="AE100" s="129">
        <v>-0.1195939535775602</v>
      </c>
      <c r="AF100" s="129">
        <v>-0.22493091876389998</v>
      </c>
      <c r="AG100" s="129">
        <v>-0.48445208076560509</v>
      </c>
      <c r="AH100" s="129">
        <v>-0.13298288606062578</v>
      </c>
      <c r="AI100" s="129">
        <v>-0.18935029072271045</v>
      </c>
      <c r="AJ100" s="129">
        <v>-0.18276136631755807</v>
      </c>
      <c r="AK100" s="129">
        <v>-2.6933049967237881E-2</v>
      </c>
      <c r="AL100" s="129">
        <v>-3.1528880342894791E-2</v>
      </c>
      <c r="AM100" s="129">
        <v>-0.11010304095973653</v>
      </c>
      <c r="AN100" s="2"/>
      <c r="AO100" s="2"/>
      <c r="AP100" s="130">
        <v>-7.8574160616841734E-2</v>
      </c>
      <c r="AQ100" s="131">
        <v>-2.4921329194789772</v>
      </c>
      <c r="AR100" s="2"/>
      <c r="AS100" s="2"/>
      <c r="AT100" s="131">
        <v>-3.5923581254605607E-3</v>
      </c>
      <c r="AU100" s="131">
        <v>-4.5038166708537067E-3</v>
      </c>
      <c r="AV100" s="131">
        <v>-2.2939480659619781E-2</v>
      </c>
      <c r="AW100" s="2"/>
      <c r="AX100" s="2"/>
      <c r="AY100" s="132">
        <v>-1.8435663988766074E-2</v>
      </c>
      <c r="AZ100" s="133">
        <v>-4.0933424550941062</v>
      </c>
      <c r="BA100" s="2"/>
      <c r="BB100" s="2"/>
      <c r="BC100" s="134">
        <v>-111.75539405492896</v>
      </c>
      <c r="BD100" s="134">
        <v>-141.38511364526812</v>
      </c>
      <c r="BE100" s="134">
        <v>-671.36000585205204</v>
      </c>
      <c r="BF100" s="2"/>
      <c r="BG100" s="2"/>
      <c r="BH100" s="135">
        <v>-529.97489220678392</v>
      </c>
      <c r="BI100" s="136">
        <v>-3.7484490307549514</v>
      </c>
      <c r="BJ100" s="2"/>
      <c r="BK100" s="2"/>
    </row>
    <row r="101" spans="1:63" x14ac:dyDescent="0.3">
      <c r="A101" s="1"/>
      <c r="B101" s="2"/>
      <c r="C101" s="124"/>
      <c r="D101" s="125" t="s">
        <v>87</v>
      </c>
      <c r="E101" s="125"/>
      <c r="F101" s="126"/>
      <c r="G101" s="125"/>
      <c r="H101" s="125"/>
      <c r="I101" s="125"/>
      <c r="J101" s="685">
        <v>1.6841655318962687E-2</v>
      </c>
      <c r="K101" s="685">
        <v>2.155184775723221E-2</v>
      </c>
      <c r="L101" s="685">
        <v>2.0524919076997394E-2</v>
      </c>
      <c r="M101" s="685">
        <v>2.6488619886036437E-2</v>
      </c>
      <c r="N101" s="685">
        <v>5.2540204573397017E-2</v>
      </c>
      <c r="O101" s="685">
        <v>-5.8568587801369205E-2</v>
      </c>
      <c r="P101" s="685">
        <v>-7.9495571329794304E-2</v>
      </c>
      <c r="Q101" s="685">
        <v>-0.11079273250000696</v>
      </c>
      <c r="R101" s="685">
        <v>-3.7825061671696712E-2</v>
      </c>
      <c r="S101" s="685">
        <v>-0.11289894429073433</v>
      </c>
      <c r="T101" s="685">
        <v>-9.4302353790922583E-2</v>
      </c>
      <c r="U101" s="685">
        <v>-0.12711619322519918</v>
      </c>
      <c r="V101" s="685">
        <v>-6.8825637005322182E-2</v>
      </c>
      <c r="W101" s="685">
        <v>-5.1179691096474182E-2</v>
      </c>
      <c r="X101" s="685">
        <v>-1.701503845759459E-2</v>
      </c>
      <c r="Y101" s="685">
        <v>-5.0777750914209961E-2</v>
      </c>
      <c r="Z101" s="685">
        <v>-3.4739441761526255E-2</v>
      </c>
      <c r="AA101" s="685">
        <v>-2.4665621443875078E-2</v>
      </c>
      <c r="AB101" s="685">
        <v>-1.0125734821709304E-2</v>
      </c>
      <c r="AC101" s="685">
        <v>-1.5786618159789139E-2</v>
      </c>
      <c r="AD101" s="685">
        <v>-8.8434648919411499E-3</v>
      </c>
      <c r="AE101" s="685">
        <v>-9.0547845857719758E-3</v>
      </c>
      <c r="AF101" s="685">
        <v>-1.8483829971546479E-2</v>
      </c>
      <c r="AG101" s="685">
        <v>-4.3389000714446367E-2</v>
      </c>
      <c r="AH101" s="685">
        <v>-2.246769487515014E-2</v>
      </c>
      <c r="AI101" s="685">
        <v>-3.0980916074984398E-2</v>
      </c>
      <c r="AJ101" s="685">
        <v>-2.28848067875487E-2</v>
      </c>
      <c r="AK101" s="685">
        <v>-3.5923581254605607E-3</v>
      </c>
      <c r="AL101" s="685">
        <v>-4.5038166708537067E-3</v>
      </c>
      <c r="AM101" s="685">
        <v>-2.2939480659619781E-2</v>
      </c>
      <c r="AN101" s="2"/>
      <c r="AO101" s="2"/>
      <c r="AP101" s="137"/>
      <c r="AQ101" s="138"/>
      <c r="AR101" s="2"/>
      <c r="AS101" s="2"/>
      <c r="AT101" s="138"/>
      <c r="AU101" s="138"/>
      <c r="AV101" s="138"/>
      <c r="AW101" s="2"/>
      <c r="AX101" s="2"/>
      <c r="AY101" s="139"/>
      <c r="AZ101" s="140"/>
      <c r="BA101" s="2"/>
      <c r="BB101" s="2"/>
      <c r="BC101" s="141"/>
      <c r="BD101" s="141"/>
      <c r="BE101" s="141"/>
      <c r="BF101" s="2"/>
      <c r="BG101" s="2"/>
      <c r="BH101" s="142"/>
      <c r="BI101" s="143"/>
      <c r="BJ101" s="2"/>
      <c r="BK101" s="2"/>
    </row>
    <row r="102" spans="1:63" x14ac:dyDescent="0.3">
      <c r="A102" s="1"/>
      <c r="B102" s="2"/>
      <c r="C102" s="2" t="s">
        <v>38</v>
      </c>
      <c r="D102" s="2" t="s">
        <v>88</v>
      </c>
      <c r="E102" s="2"/>
      <c r="F102" s="2"/>
      <c r="G102" s="2"/>
      <c r="H102" s="2"/>
      <c r="I102" s="2"/>
      <c r="J102" s="10">
        <v>-0.41391294506670206</v>
      </c>
      <c r="K102" s="10">
        <v>-0.41142787459133717</v>
      </c>
      <c r="L102" s="10">
        <v>-0.52280794774801276</v>
      </c>
      <c r="M102" s="10">
        <v>-0.4461504084572871</v>
      </c>
      <c r="N102" s="10">
        <v>-0.67136236652168535</v>
      </c>
      <c r="O102" s="10">
        <v>-0.52885368259602139</v>
      </c>
      <c r="P102" s="10">
        <v>-0.49787440098272728</v>
      </c>
      <c r="Q102" s="10">
        <v>-0.47785453186841098</v>
      </c>
      <c r="R102" s="10">
        <v>-0.45240806998388106</v>
      </c>
      <c r="S102" s="10">
        <v>-0.46340286140425058</v>
      </c>
      <c r="T102" s="10">
        <v>-0.45243967283015563</v>
      </c>
      <c r="U102" s="10">
        <v>-0.41335255062007142</v>
      </c>
      <c r="V102" s="10">
        <v>-0.32634700643959225</v>
      </c>
      <c r="W102" s="10">
        <v>-0.29365700230815683</v>
      </c>
      <c r="X102" s="10">
        <v>-0.44960967559467108</v>
      </c>
      <c r="Y102" s="10">
        <v>-0.18472203740259505</v>
      </c>
      <c r="Z102" s="10">
        <v>-0.25667757997897633</v>
      </c>
      <c r="AA102" s="10">
        <v>-0.33197772780758678</v>
      </c>
      <c r="AB102" s="10">
        <v>-0.30978610616098839</v>
      </c>
      <c r="AC102" s="10">
        <v>-0.30524005651625302</v>
      </c>
      <c r="AD102" s="10">
        <v>-0.3519897329944886</v>
      </c>
      <c r="AE102" s="10">
        <v>-9.6277725307221423E-2</v>
      </c>
      <c r="AF102" s="10">
        <v>-0.26264682799109873</v>
      </c>
      <c r="AG102" s="10">
        <v>-0.25333783246840813</v>
      </c>
      <c r="AH102" s="10">
        <v>-0.2375065091762503</v>
      </c>
      <c r="AI102" s="10">
        <v>-0.25542116052586639</v>
      </c>
      <c r="AJ102" s="10">
        <v>-0.16985860185182849</v>
      </c>
      <c r="AK102" s="10">
        <v>-0.15766619270971155</v>
      </c>
      <c r="AL102" s="10">
        <v>-0.17594507066177154</v>
      </c>
      <c r="AM102" s="10">
        <v>-0.15339681299876573</v>
      </c>
      <c r="AN102" s="2"/>
      <c r="AO102" s="2"/>
      <c r="AP102" s="54">
        <v>2.2548257663005805E-2</v>
      </c>
      <c r="AQ102" s="55">
        <v>0.12815509737326775</v>
      </c>
      <c r="AR102" s="2"/>
      <c r="AS102" s="2"/>
      <c r="AT102" s="55">
        <v>-2.1029680232284863E-2</v>
      </c>
      <c r="AU102" s="55">
        <v>-2.5133285222403951E-2</v>
      </c>
      <c r="AV102" s="55">
        <v>-3.1959546206533032E-2</v>
      </c>
      <c r="AW102" s="2"/>
      <c r="AX102" s="2"/>
      <c r="AY102" s="56">
        <v>-6.826260984129081E-3</v>
      </c>
      <c r="AZ102" s="57">
        <v>-0.27160241582919348</v>
      </c>
      <c r="BA102" s="2"/>
      <c r="BB102" s="2"/>
      <c r="BC102" s="27">
        <v>-654.21656726021399</v>
      </c>
      <c r="BD102" s="27">
        <v>-788.99134825906515</v>
      </c>
      <c r="BE102" s="27">
        <v>-935.34642072418126</v>
      </c>
      <c r="BF102" s="2"/>
      <c r="BG102" s="2"/>
      <c r="BH102" s="58">
        <v>-146.35507246511611</v>
      </c>
      <c r="BI102" s="59">
        <v>-0.18549642247415424</v>
      </c>
      <c r="BJ102" s="2"/>
      <c r="BK102" s="2"/>
    </row>
    <row r="103" spans="1:63" x14ac:dyDescent="0.3">
      <c r="A103" s="1"/>
      <c r="B103" s="2"/>
      <c r="C103" s="122" t="s">
        <v>22</v>
      </c>
      <c r="D103" s="122" t="s">
        <v>89</v>
      </c>
      <c r="E103" s="122"/>
      <c r="F103" s="123"/>
      <c r="G103" s="122"/>
      <c r="H103" s="122"/>
      <c r="I103" s="122"/>
      <c r="J103" s="129">
        <v>-0.21384601308637208</v>
      </c>
      <c r="K103" s="129">
        <v>-0.22917495309744351</v>
      </c>
      <c r="L103" s="129">
        <v>-0.27934677454852663</v>
      </c>
      <c r="M103" s="129">
        <v>-0.10022240169346036</v>
      </c>
      <c r="N103" s="129">
        <v>-8.7491833886495618E-2</v>
      </c>
      <c r="O103" s="129">
        <v>-1.1297100717449258</v>
      </c>
      <c r="P103" s="129">
        <v>-0.9065538624288646</v>
      </c>
      <c r="Q103" s="129">
        <v>-1.0309738443147904</v>
      </c>
      <c r="R103" s="129">
        <v>-0.85382293119652453</v>
      </c>
      <c r="S103" s="129">
        <v>-1.282180378517495</v>
      </c>
      <c r="T103" s="129">
        <v>-1.4365554496055366</v>
      </c>
      <c r="U103" s="129">
        <v>-1.6323646974258645</v>
      </c>
      <c r="V103" s="129">
        <v>-0.85863208802576219</v>
      </c>
      <c r="W103" s="129">
        <v>-0.5672418531761092</v>
      </c>
      <c r="X103" s="129">
        <v>-0.58146497324039081</v>
      </c>
      <c r="Y103" s="129">
        <v>-0.42728775722966883</v>
      </c>
      <c r="Z103" s="129">
        <v>-0.52623388426465145</v>
      </c>
      <c r="AA103" s="129">
        <v>-0.53485982160945378</v>
      </c>
      <c r="AB103" s="129">
        <v>-0.40325312175393135</v>
      </c>
      <c r="AC103" s="129">
        <v>-0.42829685426312591</v>
      </c>
      <c r="AD103" s="129">
        <v>-0.45019827074425828</v>
      </c>
      <c r="AE103" s="129">
        <v>-0.21587167888478162</v>
      </c>
      <c r="AF103" s="129">
        <v>-0.48757774675499871</v>
      </c>
      <c r="AG103" s="129">
        <v>-0.73778991323401322</v>
      </c>
      <c r="AH103" s="129">
        <v>-0.37048939523687607</v>
      </c>
      <c r="AI103" s="129">
        <v>-0.44477145124857687</v>
      </c>
      <c r="AJ103" s="129">
        <v>-0.35261996816938657</v>
      </c>
      <c r="AK103" s="129">
        <v>-0.18459924267694944</v>
      </c>
      <c r="AL103" s="129">
        <v>-0.20747395100466631</v>
      </c>
      <c r="AM103" s="129">
        <v>-0.26349985395850228</v>
      </c>
      <c r="AN103" s="2"/>
      <c r="AO103" s="2"/>
      <c r="AP103" s="130">
        <v>-5.6025902953835971E-2</v>
      </c>
      <c r="AQ103" s="131">
        <v>-0.27003825146500388</v>
      </c>
      <c r="AR103" s="2"/>
      <c r="AS103" s="2"/>
      <c r="AT103" s="131">
        <v>-2.4622038357745426E-2</v>
      </c>
      <c r="AU103" s="131">
        <v>-2.9637101893257658E-2</v>
      </c>
      <c r="AV103" s="131">
        <v>-5.489902686615282E-2</v>
      </c>
      <c r="AW103" s="2"/>
      <c r="AX103" s="2"/>
      <c r="AY103" s="132">
        <v>-2.5261924972895162E-2</v>
      </c>
      <c r="AZ103" s="133">
        <v>-0.85237500832165258</v>
      </c>
      <c r="BA103" s="2"/>
      <c r="BB103" s="2"/>
      <c r="BC103" s="134">
        <v>-765.97196131514283</v>
      </c>
      <c r="BD103" s="134">
        <v>-930.37646190433327</v>
      </c>
      <c r="BE103" s="134">
        <v>-1606.7064265762333</v>
      </c>
      <c r="BF103" s="2"/>
      <c r="BG103" s="2"/>
      <c r="BH103" s="135">
        <v>-676.32996467190003</v>
      </c>
      <c r="BI103" s="136">
        <v>-0.72694225656521849</v>
      </c>
      <c r="BJ103" s="2"/>
      <c r="BK103" s="2"/>
    </row>
    <row r="104" spans="1:63" x14ac:dyDescent="0.3">
      <c r="A104" s="1"/>
      <c r="B104" s="2"/>
      <c r="C104" s="124"/>
      <c r="D104" s="125" t="s">
        <v>90</v>
      </c>
      <c r="E104" s="125"/>
      <c r="F104" s="126"/>
      <c r="G104" s="125"/>
      <c r="H104" s="125"/>
      <c r="I104" s="125"/>
      <c r="J104" s="685">
        <v>-1.8001579811745969E-2</v>
      </c>
      <c r="K104" s="685">
        <v>-2.710049122089063E-2</v>
      </c>
      <c r="L104" s="685">
        <v>-2.3550243624805001E-2</v>
      </c>
      <c r="M104" s="685">
        <v>-7.6742936409198836E-3</v>
      </c>
      <c r="N104" s="685">
        <v>-7.8730447829781416E-3</v>
      </c>
      <c r="O104" s="685">
        <v>-0.11011869844773614</v>
      </c>
      <c r="P104" s="685">
        <v>-0.17634117697033461</v>
      </c>
      <c r="Q104" s="685">
        <v>-0.2065095301816017</v>
      </c>
      <c r="R104" s="685">
        <v>-8.0455180288178538E-2</v>
      </c>
      <c r="S104" s="685">
        <v>-0.17679627017029845</v>
      </c>
      <c r="T104" s="685">
        <v>-0.13765713694060572</v>
      </c>
      <c r="U104" s="685">
        <v>-0.17021978561550613</v>
      </c>
      <c r="V104" s="685">
        <v>-0.11102302592340473</v>
      </c>
      <c r="W104" s="685">
        <v>-0.10611429225866374</v>
      </c>
      <c r="X104" s="685">
        <v>-7.5034140137566346E-2</v>
      </c>
      <c r="Y104" s="685">
        <v>-8.9446733531709371E-2</v>
      </c>
      <c r="Z104" s="685">
        <v>-6.7819120104790312E-2</v>
      </c>
      <c r="AA104" s="685">
        <v>-6.5026191509247599E-2</v>
      </c>
      <c r="AB104" s="685">
        <v>-4.3686365195285654E-2</v>
      </c>
      <c r="AC104" s="685">
        <v>-5.4945025558026488E-2</v>
      </c>
      <c r="AD104" s="685">
        <v>-4.0539373591771059E-2</v>
      </c>
      <c r="AE104" s="685">
        <v>-1.6344233901448672E-2</v>
      </c>
      <c r="AF104" s="685">
        <v>-4.0066986870706561E-2</v>
      </c>
      <c r="AG104" s="685">
        <v>-6.6078706942143225E-2</v>
      </c>
      <c r="AH104" s="685">
        <v>-6.2594841586354005E-2</v>
      </c>
      <c r="AI104" s="685">
        <v>-7.2772146010909117E-2</v>
      </c>
      <c r="AJ104" s="685">
        <v>-4.4153969756204024E-2</v>
      </c>
      <c r="AK104" s="685">
        <v>-2.4622038357745426E-2</v>
      </c>
      <c r="AL104" s="685">
        <v>-2.9637101893257658E-2</v>
      </c>
      <c r="AM104" s="685">
        <v>-5.489902686615282E-2</v>
      </c>
      <c r="AN104" s="2"/>
      <c r="AO104" s="2"/>
      <c r="AP104" s="137"/>
      <c r="AQ104" s="138"/>
      <c r="AR104" s="2"/>
      <c r="AS104" s="2"/>
      <c r="AT104" s="138"/>
      <c r="AU104" s="138"/>
      <c r="AV104" s="138"/>
      <c r="AW104" s="2"/>
      <c r="AX104" s="2"/>
      <c r="AY104" s="139"/>
      <c r="AZ104" s="140"/>
      <c r="BA104" s="2"/>
      <c r="BB104" s="2"/>
      <c r="BC104" s="141"/>
      <c r="BD104" s="141"/>
      <c r="BE104" s="141"/>
      <c r="BF104" s="2"/>
      <c r="BG104" s="2"/>
      <c r="BH104" s="142"/>
      <c r="BI104" s="143"/>
      <c r="BJ104" s="2"/>
      <c r="BK104" s="2"/>
    </row>
    <row r="105" spans="1:63" x14ac:dyDescent="0.3">
      <c r="A105" s="1"/>
      <c r="B105" s="2"/>
      <c r="C105" s="2" t="s">
        <v>38</v>
      </c>
      <c r="D105" s="2" t="s">
        <v>91</v>
      </c>
      <c r="E105" s="2"/>
      <c r="F105" s="2"/>
      <c r="G105" s="2"/>
      <c r="H105" s="2"/>
      <c r="I105" s="2"/>
      <c r="J105" s="10">
        <v>-0.17776381597677998</v>
      </c>
      <c r="K105" s="10">
        <v>-0.13705147808512819</v>
      </c>
      <c r="L105" s="10">
        <v>-0.15595300608842316</v>
      </c>
      <c r="M105" s="10">
        <v>-9.7486388743480257E-2</v>
      </c>
      <c r="N105" s="10">
        <v>-0.10238441697603601</v>
      </c>
      <c r="O105" s="10">
        <v>-9.8955119536507957E-2</v>
      </c>
      <c r="P105" s="10">
        <v>-9.7984967409497442E-2</v>
      </c>
      <c r="Q105" s="10">
        <v>-0.10850294501471076</v>
      </c>
      <c r="R105" s="10">
        <v>-9.8972442780312142E-2</v>
      </c>
      <c r="S105" s="10">
        <v>-0.10818032135656099</v>
      </c>
      <c r="T105" s="10">
        <v>-9.8236973644103789E-2</v>
      </c>
      <c r="U105" s="10">
        <v>-9.9819390032641037E-2</v>
      </c>
      <c r="V105" s="10">
        <v>-9.8730833334745194E-2</v>
      </c>
      <c r="W105" s="10">
        <v>-9.8140600393189656E-2</v>
      </c>
      <c r="X105" s="10">
        <v>-0.10153238056335531</v>
      </c>
      <c r="Y105" s="10">
        <v>-0.13971553831334788</v>
      </c>
      <c r="Z105" s="10">
        <v>-0.15422509096354731</v>
      </c>
      <c r="AA105" s="10">
        <v>-0.13791706627365577</v>
      </c>
      <c r="AB105" s="10">
        <v>-0.12878312088575755</v>
      </c>
      <c r="AC105" s="10">
        <v>-0.12690564452357092</v>
      </c>
      <c r="AD105" s="10">
        <v>-0.12335840795094455</v>
      </c>
      <c r="AE105" s="10">
        <v>-0.12415701394563548</v>
      </c>
      <c r="AF105" s="10">
        <v>-0.13130329168846758</v>
      </c>
      <c r="AG105" s="10">
        <v>-0.11833836959045828</v>
      </c>
      <c r="AH105" s="10">
        <v>-0.11794791707720606</v>
      </c>
      <c r="AI105" s="10">
        <v>-0.11985988660626896</v>
      </c>
      <c r="AJ105" s="10">
        <v>-9.0938398454389655E-2</v>
      </c>
      <c r="AK105" s="10">
        <v>-7.9196813886190334E-2</v>
      </c>
      <c r="AL105" s="10">
        <v>-9.6149720171954667E-2</v>
      </c>
      <c r="AM105" s="10">
        <v>-8.128363161827766E-2</v>
      </c>
      <c r="AN105" s="2"/>
      <c r="AO105" s="2"/>
      <c r="AP105" s="54">
        <v>1.4866088553677007E-2</v>
      </c>
      <c r="AQ105" s="55">
        <v>0.1546139554757977</v>
      </c>
      <c r="AR105" s="2"/>
      <c r="AS105" s="2"/>
      <c r="AT105" s="55">
        <v>-1.0563353137528852E-2</v>
      </c>
      <c r="AU105" s="55">
        <v>-1.373473170942959E-2</v>
      </c>
      <c r="AV105" s="55">
        <v>-1.6935084437250055E-2</v>
      </c>
      <c r="AW105" s="2"/>
      <c r="AX105" s="2"/>
      <c r="AY105" s="56">
        <v>-3.2003527278204654E-3</v>
      </c>
      <c r="AZ105" s="57">
        <v>-0.23301166673851087</v>
      </c>
      <c r="BA105" s="2"/>
      <c r="BB105" s="2"/>
      <c r="BC105" s="27">
        <v>-328.61748500493917</v>
      </c>
      <c r="BD105" s="27">
        <v>-431.1646644482272</v>
      </c>
      <c r="BE105" s="27">
        <v>-495.63190011144923</v>
      </c>
      <c r="BF105" s="2"/>
      <c r="BG105" s="2"/>
      <c r="BH105" s="58">
        <v>-64.467235663222027</v>
      </c>
      <c r="BI105" s="59">
        <v>-0.14951882883473869</v>
      </c>
      <c r="BJ105" s="2"/>
      <c r="BK105" s="2"/>
    </row>
    <row r="106" spans="1:63" x14ac:dyDescent="0.3">
      <c r="A106" s="1"/>
      <c r="B106" s="2"/>
      <c r="C106" s="2" t="s">
        <v>17</v>
      </c>
      <c r="D106" s="2" t="s">
        <v>92</v>
      </c>
      <c r="E106" s="2"/>
      <c r="F106" s="2"/>
      <c r="G106" s="2"/>
      <c r="H106" s="2"/>
      <c r="I106" s="2"/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2.9118090175380318E-3</v>
      </c>
      <c r="Q106" s="10">
        <v>0</v>
      </c>
      <c r="R106" s="10">
        <v>1.4194409999999996E-2</v>
      </c>
      <c r="S106" s="10">
        <v>3.020155078628679E-2</v>
      </c>
      <c r="T106" s="10">
        <v>4.3332039087554536E-2</v>
      </c>
      <c r="U106" s="10">
        <v>4.0673657946680014E-2</v>
      </c>
      <c r="V106" s="10">
        <v>4.9560000000000003E-3</v>
      </c>
      <c r="W106" s="10">
        <v>5.2030000000000002E-3</v>
      </c>
      <c r="X106" s="10">
        <v>2.2239999999999998E-3</v>
      </c>
      <c r="Y106" s="10">
        <v>1.1679410477002067E-2</v>
      </c>
      <c r="Z106" s="10">
        <v>8.4732331311540093E-2</v>
      </c>
      <c r="AA106" s="10">
        <v>1.3586699899449231E-2</v>
      </c>
      <c r="AB106" s="10">
        <v>7.4121691171853601E-3</v>
      </c>
      <c r="AC106" s="10">
        <v>1.0364560175600043E-2</v>
      </c>
      <c r="AD106" s="10">
        <v>8.4209462168310822E-2</v>
      </c>
      <c r="AE106" s="10">
        <v>0.12651149944930332</v>
      </c>
      <c r="AF106" s="10">
        <v>0.13670560672716481</v>
      </c>
      <c r="AG106" s="10">
        <v>7.5373249030278047E-2</v>
      </c>
      <c r="AH106" s="10">
        <v>2.8599341065010379E-2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2"/>
      <c r="AO106" s="2"/>
      <c r="AP106" s="54">
        <v>0</v>
      </c>
      <c r="AQ106" s="55">
        <v>0</v>
      </c>
      <c r="AR106" s="2"/>
      <c r="AS106" s="2"/>
      <c r="AT106" s="55">
        <v>0</v>
      </c>
      <c r="AU106" s="55">
        <v>0</v>
      </c>
      <c r="AV106" s="55">
        <v>0</v>
      </c>
      <c r="AW106" s="2"/>
      <c r="AX106" s="2"/>
      <c r="AY106" s="56">
        <v>0</v>
      </c>
      <c r="AZ106" s="57">
        <v>0</v>
      </c>
      <c r="BA106" s="2"/>
      <c r="BB106" s="2"/>
      <c r="BC106" s="27">
        <v>0</v>
      </c>
      <c r="BD106" s="27">
        <v>0</v>
      </c>
      <c r="BE106" s="27">
        <v>0</v>
      </c>
      <c r="BF106" s="2"/>
      <c r="BG106" s="2"/>
      <c r="BH106" s="58">
        <v>0</v>
      </c>
      <c r="BI106" s="59">
        <v>0</v>
      </c>
      <c r="BJ106" s="2"/>
      <c r="BK106" s="2"/>
    </row>
    <row r="107" spans="1:63" x14ac:dyDescent="0.3">
      <c r="A107" s="1"/>
      <c r="B107" s="2"/>
      <c r="C107" s="2"/>
      <c r="D107" s="2"/>
      <c r="E107" s="2" t="s">
        <v>149</v>
      </c>
      <c r="F107" s="2"/>
      <c r="G107" s="2"/>
      <c r="H107" s="2"/>
      <c r="I107" s="2"/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1.4194409999999996E-2</v>
      </c>
      <c r="S107" s="10">
        <v>2.6347466493348404E-2</v>
      </c>
      <c r="T107" s="10">
        <v>3.7100899842550265E-2</v>
      </c>
      <c r="U107" s="10">
        <v>3.1374436135978831E-2</v>
      </c>
      <c r="V107" s="10">
        <v>0</v>
      </c>
      <c r="W107" s="10">
        <v>0</v>
      </c>
      <c r="X107" s="10">
        <v>0</v>
      </c>
      <c r="Y107" s="10">
        <v>1.4610404631408823E-4</v>
      </c>
      <c r="Z107" s="10">
        <v>0</v>
      </c>
      <c r="AA107" s="10">
        <v>0</v>
      </c>
      <c r="AB107" s="10">
        <v>0</v>
      </c>
      <c r="AC107" s="10">
        <v>1.0364560175600043E-2</v>
      </c>
      <c r="AD107" s="10">
        <v>8.4209462168310822E-2</v>
      </c>
      <c r="AE107" s="10">
        <v>0.12651149944930332</v>
      </c>
      <c r="AF107" s="10">
        <v>0.13670560672716481</v>
      </c>
      <c r="AG107" s="10">
        <v>7.5373249030278047E-2</v>
      </c>
      <c r="AH107" s="10">
        <v>2.8599341065010379E-2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2"/>
      <c r="AO107" s="2"/>
      <c r="AP107" s="54">
        <v>0</v>
      </c>
      <c r="AQ107" s="55">
        <v>0</v>
      </c>
      <c r="AR107" s="2"/>
      <c r="AS107" s="2"/>
      <c r="AT107" s="55">
        <v>0</v>
      </c>
      <c r="AU107" s="55">
        <v>0</v>
      </c>
      <c r="AV107" s="55">
        <v>0</v>
      </c>
      <c r="AW107" s="2"/>
      <c r="AX107" s="2"/>
      <c r="AY107" s="56">
        <v>0</v>
      </c>
      <c r="AZ107" s="57">
        <v>0</v>
      </c>
      <c r="BA107" s="2"/>
      <c r="BB107" s="2"/>
      <c r="BC107" s="27">
        <v>0</v>
      </c>
      <c r="BD107" s="27">
        <v>0</v>
      </c>
      <c r="BE107" s="27">
        <v>0</v>
      </c>
      <c r="BF107" s="2"/>
      <c r="BG107" s="2"/>
      <c r="BH107" s="58">
        <v>0</v>
      </c>
      <c r="BI107" s="59">
        <v>0</v>
      </c>
      <c r="BJ107" s="2"/>
      <c r="BK107" s="2"/>
    </row>
    <row r="108" spans="1:63" x14ac:dyDescent="0.3">
      <c r="A108" s="1"/>
      <c r="B108" s="2"/>
      <c r="C108" s="2"/>
      <c r="D108" s="2"/>
      <c r="E108" s="2" t="s">
        <v>150</v>
      </c>
      <c r="F108" s="2"/>
      <c r="G108" s="2"/>
      <c r="H108" s="2"/>
      <c r="I108" s="2"/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2"/>
      <c r="AO108" s="2"/>
      <c r="AP108" s="54">
        <v>0</v>
      </c>
      <c r="AQ108" s="55">
        <v>0</v>
      </c>
      <c r="AR108" s="2"/>
      <c r="AS108" s="2"/>
      <c r="AT108" s="55">
        <v>0</v>
      </c>
      <c r="AU108" s="55">
        <v>0</v>
      </c>
      <c r="AV108" s="55">
        <v>0</v>
      </c>
      <c r="AW108" s="2"/>
      <c r="AX108" s="2"/>
      <c r="AY108" s="56">
        <v>0</v>
      </c>
      <c r="AZ108" s="57">
        <v>0</v>
      </c>
      <c r="BA108" s="2"/>
      <c r="BB108" s="2"/>
      <c r="BC108" s="27">
        <v>0</v>
      </c>
      <c r="BD108" s="27">
        <v>0</v>
      </c>
      <c r="BE108" s="27">
        <v>0</v>
      </c>
      <c r="BF108" s="2"/>
      <c r="BG108" s="2"/>
      <c r="BH108" s="58">
        <v>0</v>
      </c>
      <c r="BI108" s="59">
        <v>0</v>
      </c>
      <c r="BJ108" s="2"/>
      <c r="BK108" s="2"/>
    </row>
    <row r="109" spans="1:63" x14ac:dyDescent="0.3">
      <c r="A109" s="1"/>
      <c r="B109" s="2"/>
      <c r="C109" s="2"/>
      <c r="D109" s="2"/>
      <c r="E109" s="2" t="s">
        <v>151</v>
      </c>
      <c r="F109" s="2"/>
      <c r="G109" s="2"/>
      <c r="H109" s="2"/>
      <c r="I109" s="2"/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2"/>
      <c r="AO109" s="2"/>
      <c r="AP109" s="54">
        <v>0</v>
      </c>
      <c r="AQ109" s="55">
        <v>0</v>
      </c>
      <c r="AR109" s="2"/>
      <c r="AS109" s="2"/>
      <c r="AT109" s="55">
        <v>0</v>
      </c>
      <c r="AU109" s="55">
        <v>0</v>
      </c>
      <c r="AV109" s="55">
        <v>0</v>
      </c>
      <c r="AW109" s="2"/>
      <c r="AX109" s="2"/>
      <c r="AY109" s="56">
        <v>0</v>
      </c>
      <c r="AZ109" s="57">
        <v>0</v>
      </c>
      <c r="BA109" s="2"/>
      <c r="BB109" s="2"/>
      <c r="BC109" s="27">
        <v>0</v>
      </c>
      <c r="BD109" s="27">
        <v>0</v>
      </c>
      <c r="BE109" s="27">
        <v>0</v>
      </c>
      <c r="BF109" s="2"/>
      <c r="BG109" s="2"/>
      <c r="BH109" s="58">
        <v>0</v>
      </c>
      <c r="BI109" s="59">
        <v>0</v>
      </c>
      <c r="BJ109" s="2"/>
      <c r="BK109" s="2"/>
    </row>
    <row r="110" spans="1:63" x14ac:dyDescent="0.3">
      <c r="A110" s="1"/>
      <c r="B110" s="2"/>
      <c r="C110" s="2"/>
      <c r="D110" s="2"/>
      <c r="E110" s="2" t="s">
        <v>152</v>
      </c>
      <c r="F110" s="2"/>
      <c r="G110" s="2"/>
      <c r="H110" s="2"/>
      <c r="I110" s="2"/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2.9118090175380318E-3</v>
      </c>
      <c r="Q110" s="10">
        <v>0</v>
      </c>
      <c r="R110" s="10">
        <v>0</v>
      </c>
      <c r="S110" s="10">
        <v>3.8540842929383847E-3</v>
      </c>
      <c r="T110" s="10">
        <v>6.2311392450042679E-3</v>
      </c>
      <c r="U110" s="10">
        <v>9.2992218107011866E-3</v>
      </c>
      <c r="V110" s="10">
        <v>4.9560000000000003E-3</v>
      </c>
      <c r="W110" s="10">
        <v>5.2030000000000002E-3</v>
      </c>
      <c r="X110" s="10">
        <v>2.2239999999999998E-3</v>
      </c>
      <c r="Y110" s="10">
        <v>1.1533306430687978E-2</v>
      </c>
      <c r="Z110" s="10">
        <v>8.4732331311540093E-2</v>
      </c>
      <c r="AA110" s="10">
        <v>1.3586699899449231E-2</v>
      </c>
      <c r="AB110" s="10">
        <v>7.4121691171853601E-3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2"/>
      <c r="AO110" s="2"/>
      <c r="AP110" s="54">
        <v>0</v>
      </c>
      <c r="AQ110" s="55">
        <v>0</v>
      </c>
      <c r="AR110" s="2"/>
      <c r="AS110" s="2"/>
      <c r="AT110" s="55">
        <v>0</v>
      </c>
      <c r="AU110" s="55">
        <v>0</v>
      </c>
      <c r="AV110" s="55">
        <v>0</v>
      </c>
      <c r="AW110" s="2"/>
      <c r="AX110" s="2"/>
      <c r="AY110" s="56">
        <v>0</v>
      </c>
      <c r="AZ110" s="57">
        <v>0</v>
      </c>
      <c r="BA110" s="2"/>
      <c r="BB110" s="2"/>
      <c r="BC110" s="27">
        <v>0</v>
      </c>
      <c r="BD110" s="27">
        <v>0</v>
      </c>
      <c r="BE110" s="27">
        <v>0</v>
      </c>
      <c r="BF110" s="2"/>
      <c r="BG110" s="2"/>
      <c r="BH110" s="58">
        <v>0</v>
      </c>
      <c r="BI110" s="59">
        <v>0</v>
      </c>
      <c r="BJ110" s="2"/>
      <c r="BK110" s="2"/>
    </row>
    <row r="111" spans="1:63" x14ac:dyDescent="0.3">
      <c r="A111" s="1"/>
      <c r="B111" s="2"/>
      <c r="C111" s="2" t="s">
        <v>93</v>
      </c>
      <c r="D111" s="2" t="s">
        <v>94</v>
      </c>
      <c r="E111" s="2"/>
      <c r="F111" s="2"/>
      <c r="G111" s="2"/>
      <c r="H111" s="2"/>
      <c r="I111" s="2"/>
      <c r="J111" s="10">
        <v>-4.9270773145500449E-2</v>
      </c>
      <c r="K111" s="10">
        <v>-1.2806155605049717E-2</v>
      </c>
      <c r="L111" s="10">
        <v>-3.5598493225461492E-2</v>
      </c>
      <c r="M111" s="10">
        <v>-4.0044290293935941E-2</v>
      </c>
      <c r="N111" s="10">
        <v>-3.40275919238801E-2</v>
      </c>
      <c r="O111" s="10">
        <v>-0.10456806976746423</v>
      </c>
      <c r="P111" s="10">
        <v>-5.6623154151788202E-2</v>
      </c>
      <c r="Q111" s="10">
        <v>-4.4686461461134183E-2</v>
      </c>
      <c r="R111" s="10">
        <v>-5.1130903186193358E-2</v>
      </c>
      <c r="S111" s="10">
        <v>-3.9896143008423771E-2</v>
      </c>
      <c r="T111" s="10">
        <v>-4.4949027256023802E-2</v>
      </c>
      <c r="U111" s="10">
        <v>-2.2535612305484353E-2</v>
      </c>
      <c r="V111" s="10">
        <v>-3.9709672894469639E-2</v>
      </c>
      <c r="W111" s="10">
        <v>-2.5059094114945037E-2</v>
      </c>
      <c r="X111" s="10">
        <v>-3.8070335232411739E-2</v>
      </c>
      <c r="Y111" s="10">
        <v>-6.7405853696474033E-3</v>
      </c>
      <c r="Z111" s="10">
        <v>-6.0514990922129943E-3</v>
      </c>
      <c r="AA111" s="10">
        <v>1.9875572732380747E-2</v>
      </c>
      <c r="AB111" s="10">
        <v>-1.350618880473109E-2</v>
      </c>
      <c r="AC111" s="10">
        <v>-7.5059874899740704E-3</v>
      </c>
      <c r="AD111" s="10">
        <v>-1.3958359751395887E-2</v>
      </c>
      <c r="AE111" s="10">
        <v>-4.1656875996375735E-3</v>
      </c>
      <c r="AF111" s="10">
        <v>-5.2542370243545264E-3</v>
      </c>
      <c r="AG111" s="10">
        <v>-0.26512494685162685</v>
      </c>
      <c r="AH111" s="10">
        <v>-4.4115848142980869E-3</v>
      </c>
      <c r="AI111" s="10">
        <v>1.7296936594827242E-2</v>
      </c>
      <c r="AJ111" s="10">
        <v>3.9724479884576348E-3</v>
      </c>
      <c r="AK111" s="10">
        <v>-1.980180869885279E-3</v>
      </c>
      <c r="AL111" s="10">
        <v>-1.7538942889472524E-3</v>
      </c>
      <c r="AM111" s="10">
        <v>-3.0753825809004091E-3</v>
      </c>
      <c r="AN111" s="2"/>
      <c r="AO111" s="2"/>
      <c r="AP111" s="54">
        <v>-1.3214882919531567E-3</v>
      </c>
      <c r="AQ111" s="55">
        <v>-0.75345948742803615</v>
      </c>
      <c r="AR111" s="2"/>
      <c r="AS111" s="2"/>
      <c r="AT111" s="55">
        <v>-2.6411857723009568E-4</v>
      </c>
      <c r="AU111" s="55">
        <v>-2.5053913274328743E-4</v>
      </c>
      <c r="AV111" s="55">
        <v>-6.4074233209684929E-4</v>
      </c>
      <c r="AW111" s="2"/>
      <c r="AX111" s="2"/>
      <c r="AY111" s="56">
        <v>-3.9020319935356186E-4</v>
      </c>
      <c r="AZ111" s="57">
        <v>-1.5574540994096115</v>
      </c>
      <c r="BA111" s="2"/>
      <c r="BB111" s="2"/>
      <c r="BC111" s="27">
        <v>-8.2165181323040617</v>
      </c>
      <c r="BD111" s="27">
        <v>-7.8649968114226567</v>
      </c>
      <c r="BE111" s="27">
        <v>-18.752332810368348</v>
      </c>
      <c r="BF111" s="2"/>
      <c r="BG111" s="2"/>
      <c r="BH111" s="58">
        <v>-10.887335998945691</v>
      </c>
      <c r="BI111" s="59">
        <v>-1.3842772298564148</v>
      </c>
      <c r="BJ111" s="2"/>
      <c r="BK111" s="2"/>
    </row>
    <row r="112" spans="1:63" ht="4.05" customHeight="1" x14ac:dyDescent="0.3">
      <c r="A112" s="1"/>
      <c r="B112" s="2"/>
      <c r="C112" s="2"/>
      <c r="D112" s="1"/>
      <c r="E112" s="2"/>
      <c r="F112" s="2"/>
      <c r="G112" s="2"/>
      <c r="H112" s="2"/>
      <c r="I112" s="2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2"/>
      <c r="AO112" s="2"/>
      <c r="AP112" s="54"/>
      <c r="AQ112" s="55"/>
      <c r="AR112" s="2"/>
      <c r="AS112" s="2"/>
      <c r="AT112" s="55"/>
      <c r="AU112" s="55"/>
      <c r="AV112" s="55"/>
      <c r="AW112" s="2"/>
      <c r="AX112" s="2"/>
      <c r="AY112" s="56"/>
      <c r="AZ112" s="57"/>
      <c r="BA112" s="2"/>
      <c r="BB112" s="2"/>
      <c r="BC112" s="27"/>
      <c r="BD112" s="27"/>
      <c r="BE112" s="27"/>
      <c r="BF112" s="2"/>
      <c r="BG112" s="2"/>
      <c r="BH112" s="58"/>
      <c r="BI112" s="59"/>
      <c r="BJ112" s="2"/>
      <c r="BK112" s="2"/>
    </row>
    <row r="113" spans="1:63" x14ac:dyDescent="0.3">
      <c r="A113" s="1"/>
      <c r="B113" s="2"/>
      <c r="C113" s="89" t="s">
        <v>22</v>
      </c>
      <c r="D113" s="90" t="s">
        <v>95</v>
      </c>
      <c r="E113" s="90"/>
      <c r="F113" s="90"/>
      <c r="G113" s="90"/>
      <c r="H113" s="90"/>
      <c r="I113" s="90"/>
      <c r="J113" s="144">
        <v>-0.44088060220865249</v>
      </c>
      <c r="K113" s="144">
        <v>-0.37903258678762142</v>
      </c>
      <c r="L113" s="144">
        <v>-0.47089827386241129</v>
      </c>
      <c r="M113" s="144">
        <v>-0.23775308073087656</v>
      </c>
      <c r="N113" s="144">
        <v>-0.22390384278641173</v>
      </c>
      <c r="O113" s="144">
        <v>-1.3332332610488979</v>
      </c>
      <c r="P113" s="144">
        <v>-1.0582501749726121</v>
      </c>
      <c r="Q113" s="144">
        <v>-1.1841632507906354</v>
      </c>
      <c r="R113" s="144">
        <v>-0.98973186716303008</v>
      </c>
      <c r="S113" s="144">
        <v>-1.4000552920961931</v>
      </c>
      <c r="T113" s="144">
        <v>-1.5364094114181097</v>
      </c>
      <c r="U113" s="144">
        <v>-1.7140460418173098</v>
      </c>
      <c r="V113" s="144">
        <v>-0.992116594254977</v>
      </c>
      <c r="W113" s="144">
        <v>-0.68523854768424386</v>
      </c>
      <c r="X113" s="144">
        <v>-0.71884368903615792</v>
      </c>
      <c r="Y113" s="144">
        <v>-0.56206447043566199</v>
      </c>
      <c r="Z113" s="144">
        <v>-0.60177814300887167</v>
      </c>
      <c r="AA113" s="144">
        <v>-0.63931461525127953</v>
      </c>
      <c r="AB113" s="144">
        <v>-0.53813026232723471</v>
      </c>
      <c r="AC113" s="144">
        <v>-0.55234392610107086</v>
      </c>
      <c r="AD113" s="144">
        <v>-0.50330557627828798</v>
      </c>
      <c r="AE113" s="144">
        <v>-0.21768288098075134</v>
      </c>
      <c r="AF113" s="144">
        <v>-0.48742966874065602</v>
      </c>
      <c r="AG113" s="144">
        <v>-1.0458799806458203</v>
      </c>
      <c r="AH113" s="144">
        <v>-0.46424955606336987</v>
      </c>
      <c r="AI113" s="144">
        <v>-0.54733440126001864</v>
      </c>
      <c r="AJ113" s="144">
        <v>-0.4395859186353186</v>
      </c>
      <c r="AK113" s="144">
        <v>-0.26577623743302503</v>
      </c>
      <c r="AL113" s="144">
        <v>-0.30537756546556821</v>
      </c>
      <c r="AM113" s="144">
        <v>-0.34785886815768036</v>
      </c>
      <c r="AN113" s="2"/>
      <c r="AO113" s="2"/>
      <c r="AP113" s="95">
        <v>-4.2481302692112144E-2</v>
      </c>
      <c r="AQ113" s="96">
        <v>-0.13911075172580736</v>
      </c>
      <c r="AR113" s="2"/>
      <c r="AS113" s="2"/>
      <c r="AT113" s="97">
        <v>-3.5449510072504367E-2</v>
      </c>
      <c r="AU113" s="98">
        <v>-4.3622372735430529E-2</v>
      </c>
      <c r="AV113" s="96">
        <v>-7.2474853635499728E-2</v>
      </c>
      <c r="AW113" s="2"/>
      <c r="AX113" s="2"/>
      <c r="AY113" s="99">
        <v>-2.88524809000692E-2</v>
      </c>
      <c r="AZ113" s="100">
        <v>-0.66141475327486998</v>
      </c>
      <c r="BA113" s="2"/>
      <c r="BB113" s="2"/>
      <c r="BC113" s="101">
        <v>-1102.8059644523862</v>
      </c>
      <c r="BD113" s="102">
        <v>-1369.406123163983</v>
      </c>
      <c r="BE113" s="103">
        <v>-2121.0906594980506</v>
      </c>
      <c r="BF113" s="2"/>
      <c r="BG113" s="2"/>
      <c r="BH113" s="104">
        <v>-751.68453633406762</v>
      </c>
      <c r="BI113" s="105">
        <v>-0.54891279045643293</v>
      </c>
      <c r="BJ113" s="2"/>
      <c r="BK113" s="2"/>
    </row>
    <row r="114" spans="1:63" x14ac:dyDescent="0.3">
      <c r="A114" s="1"/>
      <c r="B114" s="2"/>
      <c r="C114" s="91"/>
      <c r="D114" s="92" t="s">
        <v>96</v>
      </c>
      <c r="E114" s="93"/>
      <c r="F114" s="93"/>
      <c r="G114" s="93"/>
      <c r="H114" s="93"/>
      <c r="I114" s="93"/>
      <c r="J114" s="686">
        <v>-3.7113375337533762E-2</v>
      </c>
      <c r="K114" s="686">
        <v>-4.4821518022965773E-2</v>
      </c>
      <c r="L114" s="686">
        <v>-3.9698933663662096E-2</v>
      </c>
      <c r="M114" s="686">
        <v>-1.8205380481129841E-2</v>
      </c>
      <c r="N114" s="686">
        <v>-2.0148223017307287E-2</v>
      </c>
      <c r="O114" s="686">
        <v>-0.12995715901440966</v>
      </c>
      <c r="P114" s="686">
        <v>-0.20584886250857057</v>
      </c>
      <c r="Q114" s="686">
        <v>-0.23719418094609376</v>
      </c>
      <c r="R114" s="686">
        <v>-9.326179105773974E-2</v>
      </c>
      <c r="S114" s="686">
        <v>-0.19304971267848586</v>
      </c>
      <c r="T114" s="686">
        <v>-0.14722558798721849</v>
      </c>
      <c r="U114" s="686">
        <v>-0.17873735583313183</v>
      </c>
      <c r="V114" s="686">
        <v>-0.12828286748084528</v>
      </c>
      <c r="W114" s="686">
        <v>-0.12818800853415352</v>
      </c>
      <c r="X114" s="686">
        <v>-9.2761938521523146E-2</v>
      </c>
      <c r="Y114" s="686">
        <v>-0.11766035900644137</v>
      </c>
      <c r="Z114" s="686">
        <v>-7.7554990998320639E-2</v>
      </c>
      <c r="AA114" s="686">
        <v>-7.7725401921002801E-2</v>
      </c>
      <c r="AB114" s="686">
        <v>-5.8298259565632872E-2</v>
      </c>
      <c r="AC114" s="686">
        <v>-7.0858683257569E-2</v>
      </c>
      <c r="AD114" s="686">
        <v>-4.5321570768888535E-2</v>
      </c>
      <c r="AE114" s="686">
        <v>-1.6481364954731133E-2</v>
      </c>
      <c r="AF114" s="686">
        <v>-4.0054818473161766E-2</v>
      </c>
      <c r="AG114" s="686">
        <v>-9.3672189735981209E-2</v>
      </c>
      <c r="AH114" s="686">
        <v>-7.8435787344850322E-2</v>
      </c>
      <c r="AI114" s="686">
        <v>-8.9553182546841886E-2</v>
      </c>
      <c r="AJ114" s="686">
        <v>-5.5043574127241084E-2</v>
      </c>
      <c r="AK114" s="686">
        <v>-3.5449510072504367E-2</v>
      </c>
      <c r="AL114" s="686">
        <v>-4.3622372735430529E-2</v>
      </c>
      <c r="AM114" s="686">
        <v>-7.2474853635499728E-2</v>
      </c>
      <c r="AN114" s="2"/>
      <c r="AO114" s="2"/>
      <c r="AP114" s="106"/>
      <c r="AQ114" s="107"/>
      <c r="AR114" s="2"/>
      <c r="AS114" s="2"/>
      <c r="AT114" s="108"/>
      <c r="AU114" s="109"/>
      <c r="AV114" s="107"/>
      <c r="AW114" s="2"/>
      <c r="AX114" s="2"/>
      <c r="AY114" s="110"/>
      <c r="AZ114" s="111"/>
      <c r="BA114" s="2"/>
      <c r="BB114" s="2"/>
      <c r="BC114" s="112"/>
      <c r="BD114" s="113"/>
      <c r="BE114" s="114"/>
      <c r="BF114" s="2"/>
      <c r="BG114" s="2"/>
      <c r="BH114" s="115"/>
      <c r="BI114" s="116"/>
      <c r="BJ114" s="2"/>
      <c r="BK114" s="2"/>
    </row>
    <row r="115" spans="1:63" ht="4.05" customHeight="1" x14ac:dyDescent="0.3">
      <c r="A115" s="1"/>
      <c r="B115" s="2"/>
      <c r="C115" s="2"/>
      <c r="D115" s="1"/>
      <c r="E115" s="2"/>
      <c r="F115" s="2"/>
      <c r="G115" s="2"/>
      <c r="H115" s="2"/>
      <c r="I115" s="2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2"/>
      <c r="AO115" s="2"/>
      <c r="AP115" s="54"/>
      <c r="AQ115" s="48"/>
      <c r="AR115" s="2"/>
      <c r="AS115" s="2"/>
      <c r="AT115" s="48"/>
      <c r="AU115" s="48"/>
      <c r="AV115" s="48"/>
      <c r="AW115" s="2"/>
      <c r="AX115" s="2"/>
      <c r="AY115" s="56"/>
      <c r="AZ115" s="128"/>
      <c r="BA115" s="2"/>
      <c r="BB115" s="2"/>
      <c r="BC115" s="27"/>
      <c r="BD115" s="27"/>
      <c r="BE115" s="27"/>
      <c r="BF115" s="2"/>
      <c r="BG115" s="2"/>
      <c r="BH115" s="58"/>
      <c r="BI115" s="53"/>
      <c r="BJ115" s="2"/>
      <c r="BK115" s="2"/>
    </row>
    <row r="116" spans="1:63" x14ac:dyDescent="0.3">
      <c r="A116" s="1"/>
      <c r="B116" s="2"/>
      <c r="C116" s="2" t="s">
        <v>38</v>
      </c>
      <c r="D116" s="2" t="s">
        <v>97</v>
      </c>
      <c r="E116" s="2"/>
      <c r="F116" s="2"/>
      <c r="G116" s="2"/>
      <c r="H116" s="2"/>
      <c r="I116" s="2"/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2"/>
      <c r="AO116" s="2"/>
      <c r="AP116" s="54">
        <v>0</v>
      </c>
      <c r="AQ116" s="48">
        <v>0</v>
      </c>
      <c r="AR116" s="2"/>
      <c r="AS116" s="2"/>
      <c r="AT116" s="48">
        <v>0</v>
      </c>
      <c r="AU116" s="48">
        <v>0</v>
      </c>
      <c r="AV116" s="48">
        <v>0</v>
      </c>
      <c r="AW116" s="2"/>
      <c r="AX116" s="2"/>
      <c r="AY116" s="56">
        <v>0</v>
      </c>
      <c r="AZ116" s="128">
        <v>0</v>
      </c>
      <c r="BA116" s="2"/>
      <c r="BB116" s="2"/>
      <c r="BC116" s="27">
        <v>0</v>
      </c>
      <c r="BD116" s="27">
        <v>0</v>
      </c>
      <c r="BE116" s="27">
        <v>0</v>
      </c>
      <c r="BF116" s="2"/>
      <c r="BG116" s="2"/>
      <c r="BH116" s="58">
        <v>0</v>
      </c>
      <c r="BI116" s="53">
        <v>0</v>
      </c>
      <c r="BJ116" s="2"/>
      <c r="BK116" s="2"/>
    </row>
    <row r="117" spans="1:63" ht="4.05" customHeight="1" x14ac:dyDescent="0.3">
      <c r="A117" s="1"/>
      <c r="B117" s="2"/>
      <c r="C117" s="2"/>
      <c r="D117" s="1"/>
      <c r="E117" s="2"/>
      <c r="F117" s="2"/>
      <c r="G117" s="2"/>
      <c r="H117" s="2"/>
      <c r="I117" s="2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2"/>
      <c r="AO117" s="2"/>
      <c r="AP117" s="54"/>
      <c r="AQ117" s="48"/>
      <c r="AR117" s="2"/>
      <c r="AS117" s="2"/>
      <c r="AT117" s="48"/>
      <c r="AU117" s="48"/>
      <c r="AV117" s="48"/>
      <c r="AW117" s="2"/>
      <c r="AX117" s="2"/>
      <c r="AY117" s="56"/>
      <c r="AZ117" s="128"/>
      <c r="BA117" s="2"/>
      <c r="BB117" s="2"/>
      <c r="BC117" s="27"/>
      <c r="BD117" s="27"/>
      <c r="BE117" s="27"/>
      <c r="BF117" s="2"/>
      <c r="BG117" s="2"/>
      <c r="BH117" s="58"/>
      <c r="BI117" s="53"/>
      <c r="BJ117" s="2"/>
      <c r="BK117" s="2"/>
    </row>
    <row r="118" spans="1:63" x14ac:dyDescent="0.3">
      <c r="A118" s="1"/>
      <c r="B118" s="2"/>
      <c r="C118" s="89" t="s">
        <v>22</v>
      </c>
      <c r="D118" s="90" t="s">
        <v>98</v>
      </c>
      <c r="E118" s="90"/>
      <c r="F118" s="90"/>
      <c r="G118" s="90"/>
      <c r="H118" s="90"/>
      <c r="I118" s="90"/>
      <c r="J118" s="144">
        <v>-0.44088060220865249</v>
      </c>
      <c r="K118" s="144">
        <v>-0.37903258678762142</v>
      </c>
      <c r="L118" s="144">
        <v>-0.47089827386241129</v>
      </c>
      <c r="M118" s="144">
        <v>-0.23775308073087656</v>
      </c>
      <c r="N118" s="144">
        <v>-0.22390384278641173</v>
      </c>
      <c r="O118" s="144">
        <v>-1.3332332610488979</v>
      </c>
      <c r="P118" s="144">
        <v>-1.0582501749726121</v>
      </c>
      <c r="Q118" s="144">
        <v>-1.1841632507906354</v>
      </c>
      <c r="R118" s="144">
        <v>-0.98973186716303008</v>
      </c>
      <c r="S118" s="144">
        <v>-1.4000552920961931</v>
      </c>
      <c r="T118" s="144">
        <v>-1.5364094114181097</v>
      </c>
      <c r="U118" s="144">
        <v>-1.7140460418173098</v>
      </c>
      <c r="V118" s="144">
        <v>-0.992116594254977</v>
      </c>
      <c r="W118" s="144">
        <v>-0.68523854768424386</v>
      </c>
      <c r="X118" s="144">
        <v>-0.71884368903615792</v>
      </c>
      <c r="Y118" s="144">
        <v>-0.56206447043566199</v>
      </c>
      <c r="Z118" s="144">
        <v>-0.60177814300887167</v>
      </c>
      <c r="AA118" s="144">
        <v>-0.63931461525127953</v>
      </c>
      <c r="AB118" s="144">
        <v>-0.53813026232723471</v>
      </c>
      <c r="AC118" s="144">
        <v>-0.55234392610107086</v>
      </c>
      <c r="AD118" s="144">
        <v>-0.50330557627828798</v>
      </c>
      <c r="AE118" s="144">
        <v>-0.21768288098075134</v>
      </c>
      <c r="AF118" s="144">
        <v>-0.48742966874065602</v>
      </c>
      <c r="AG118" s="144">
        <v>-1.0458799806458203</v>
      </c>
      <c r="AH118" s="144">
        <v>-0.46424955606336987</v>
      </c>
      <c r="AI118" s="144">
        <v>-0.54733440126001864</v>
      </c>
      <c r="AJ118" s="144">
        <v>-0.4395859186353186</v>
      </c>
      <c r="AK118" s="144">
        <v>-0.26577623743302503</v>
      </c>
      <c r="AL118" s="144">
        <v>-0.30537756546556821</v>
      </c>
      <c r="AM118" s="144">
        <v>-0.34785886815768036</v>
      </c>
      <c r="AN118" s="2"/>
      <c r="AO118" s="2"/>
      <c r="AP118" s="95">
        <v>-4.2481302692112144E-2</v>
      </c>
      <c r="AQ118" s="96">
        <v>-0.13911075172580736</v>
      </c>
      <c r="AR118" s="2"/>
      <c r="AS118" s="2"/>
      <c r="AT118" s="97">
        <v>-3.5449510072504367E-2</v>
      </c>
      <c r="AU118" s="98">
        <v>-4.3622372735430529E-2</v>
      </c>
      <c r="AV118" s="96">
        <v>-7.2474853635499728E-2</v>
      </c>
      <c r="AW118" s="2"/>
      <c r="AX118" s="2"/>
      <c r="AY118" s="99">
        <v>-2.88524809000692E-2</v>
      </c>
      <c r="AZ118" s="100">
        <v>-0.66141475327486998</v>
      </c>
      <c r="BA118" s="2"/>
      <c r="BB118" s="2"/>
      <c r="BC118" s="101">
        <v>-1102.8059644523862</v>
      </c>
      <c r="BD118" s="102">
        <v>-1369.406123163983</v>
      </c>
      <c r="BE118" s="103">
        <v>-2121.0906594980506</v>
      </c>
      <c r="BF118" s="2"/>
      <c r="BG118" s="2"/>
      <c r="BH118" s="104">
        <v>-751.68453633406762</v>
      </c>
      <c r="BI118" s="105">
        <v>-0.54891279045643293</v>
      </c>
      <c r="BJ118" s="2"/>
      <c r="BK118" s="2"/>
    </row>
    <row r="119" spans="1:63" x14ac:dyDescent="0.3">
      <c r="A119" s="1"/>
      <c r="B119" s="2"/>
      <c r="C119" s="91"/>
      <c r="D119" s="92" t="s">
        <v>96</v>
      </c>
      <c r="E119" s="93"/>
      <c r="F119" s="93"/>
      <c r="G119" s="93"/>
      <c r="H119" s="93"/>
      <c r="I119" s="93"/>
      <c r="J119" s="686">
        <v>-3.7113375337533762E-2</v>
      </c>
      <c r="K119" s="686">
        <v>-4.4821518022965773E-2</v>
      </c>
      <c r="L119" s="686">
        <v>-3.9698933663662096E-2</v>
      </c>
      <c r="M119" s="686">
        <v>-1.8205380481129841E-2</v>
      </c>
      <c r="N119" s="686">
        <v>-2.0148223017307287E-2</v>
      </c>
      <c r="O119" s="686">
        <v>-0.12995715901440966</v>
      </c>
      <c r="P119" s="686">
        <v>-0.20584886250857057</v>
      </c>
      <c r="Q119" s="686">
        <v>-0.23719418094609376</v>
      </c>
      <c r="R119" s="686">
        <v>-9.326179105773974E-2</v>
      </c>
      <c r="S119" s="686">
        <v>-0.19304971267848586</v>
      </c>
      <c r="T119" s="686">
        <v>-0.14722558798721849</v>
      </c>
      <c r="U119" s="686">
        <v>-0.17873735583313183</v>
      </c>
      <c r="V119" s="686">
        <v>-0.12828286748084528</v>
      </c>
      <c r="W119" s="686">
        <v>-0.12818800853415352</v>
      </c>
      <c r="X119" s="686">
        <v>-9.2761938521523146E-2</v>
      </c>
      <c r="Y119" s="686">
        <v>-0.11766035900644137</v>
      </c>
      <c r="Z119" s="686">
        <v>-7.7554990998320639E-2</v>
      </c>
      <c r="AA119" s="686">
        <v>-7.7725401921002801E-2</v>
      </c>
      <c r="AB119" s="686">
        <v>-5.8298259565632872E-2</v>
      </c>
      <c r="AC119" s="686">
        <v>-7.0858683257569E-2</v>
      </c>
      <c r="AD119" s="686">
        <v>-4.5321570768888535E-2</v>
      </c>
      <c r="AE119" s="686">
        <v>-1.6481364954731133E-2</v>
      </c>
      <c r="AF119" s="686">
        <v>-4.0054818473161766E-2</v>
      </c>
      <c r="AG119" s="686">
        <v>-9.3672189735981209E-2</v>
      </c>
      <c r="AH119" s="686">
        <v>-7.8435787344850322E-2</v>
      </c>
      <c r="AI119" s="686">
        <v>-8.9553182546841886E-2</v>
      </c>
      <c r="AJ119" s="686">
        <v>-5.5043574127241084E-2</v>
      </c>
      <c r="AK119" s="686">
        <v>-3.5449510072504367E-2</v>
      </c>
      <c r="AL119" s="686">
        <v>-4.3622372735430529E-2</v>
      </c>
      <c r="AM119" s="686">
        <v>-7.2474853635499728E-2</v>
      </c>
      <c r="AN119" s="2"/>
      <c r="AO119" s="2"/>
      <c r="AP119" s="106"/>
      <c r="AQ119" s="107"/>
      <c r="AR119" s="2"/>
      <c r="AS119" s="2"/>
      <c r="AT119" s="108"/>
      <c r="AU119" s="109"/>
      <c r="AV119" s="107"/>
      <c r="AW119" s="2"/>
      <c r="AX119" s="2"/>
      <c r="AY119" s="110"/>
      <c r="AZ119" s="111"/>
      <c r="BA119" s="2"/>
      <c r="BB119" s="2"/>
      <c r="BC119" s="112"/>
      <c r="BD119" s="113"/>
      <c r="BE119" s="114"/>
      <c r="BF119" s="2"/>
      <c r="BG119" s="2"/>
      <c r="BH119" s="115"/>
      <c r="BI119" s="116"/>
      <c r="BJ119" s="2"/>
      <c r="BK119" s="2"/>
    </row>
    <row r="120" spans="1:63" ht="4.05" customHeight="1" x14ac:dyDescent="0.3">
      <c r="A120" s="1"/>
      <c r="B120" s="2"/>
      <c r="C120" s="2"/>
      <c r="D120" s="1"/>
      <c r="E120" s="2"/>
      <c r="F120" s="2"/>
      <c r="G120" s="2"/>
      <c r="H120" s="2"/>
      <c r="I120" s="2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2"/>
      <c r="AO120" s="2"/>
      <c r="AP120" s="54"/>
      <c r="AQ120" s="48"/>
      <c r="AR120" s="2"/>
      <c r="AS120" s="2"/>
      <c r="AT120" s="48"/>
      <c r="AU120" s="48"/>
      <c r="AV120" s="48"/>
      <c r="AW120" s="2"/>
      <c r="AX120" s="2"/>
      <c r="AY120" s="56"/>
      <c r="AZ120" s="128"/>
      <c r="BA120" s="2"/>
      <c r="BB120" s="2"/>
      <c r="BC120" s="27"/>
      <c r="BD120" s="27"/>
      <c r="BE120" s="27"/>
      <c r="BF120" s="2"/>
      <c r="BG120" s="2"/>
      <c r="BH120" s="58"/>
      <c r="BI120" s="53"/>
      <c r="BJ120" s="2"/>
      <c r="BK120" s="2"/>
    </row>
    <row r="121" spans="1:63" x14ac:dyDescent="0.3">
      <c r="A121" s="1"/>
      <c r="B121" s="2"/>
      <c r="C121" s="2" t="s">
        <v>38</v>
      </c>
      <c r="D121" s="2" t="s">
        <v>99</v>
      </c>
      <c r="E121" s="2"/>
      <c r="F121" s="2"/>
      <c r="G121" s="2"/>
      <c r="H121" s="2"/>
      <c r="I121" s="2"/>
      <c r="J121" s="40">
        <v>0.10848893798608891</v>
      </c>
      <c r="K121" s="40">
        <v>5.690264647074697E-2</v>
      </c>
      <c r="L121" s="40">
        <v>3.0680483944225706E-2</v>
      </c>
      <c r="M121" s="40">
        <v>5.7674482048860304E-2</v>
      </c>
      <c r="N121" s="40">
        <v>0.15360179045171218</v>
      </c>
      <c r="O121" s="40">
        <v>8.2517829818139432E-2</v>
      </c>
      <c r="P121" s="40">
        <v>6.1351276358456809E-2</v>
      </c>
      <c r="Q121" s="40">
        <v>8.211326297884125E-3</v>
      </c>
      <c r="R121" s="40">
        <v>2.5914997433665824E-3</v>
      </c>
      <c r="S121" s="40">
        <v>-1.4555158155270597E-2</v>
      </c>
      <c r="T121" s="40">
        <v>1.2424762769474712E-2</v>
      </c>
      <c r="U121" s="40">
        <v>0.11306151203112433</v>
      </c>
      <c r="V121" s="40">
        <v>0.2406744292650769</v>
      </c>
      <c r="W121" s="40">
        <v>0.18427065873433063</v>
      </c>
      <c r="X121" s="40">
        <v>7.9900275241240201E-2</v>
      </c>
      <c r="Y121" s="40">
        <v>0.17696500414361982</v>
      </c>
      <c r="Z121" s="40">
        <v>0.20804508310348782</v>
      </c>
      <c r="AA121" s="40">
        <v>2.1855435351024896E-2</v>
      </c>
      <c r="AB121" s="40">
        <v>0.13637055528960182</v>
      </c>
      <c r="AC121" s="40">
        <v>5.3709030559514717E-2</v>
      </c>
      <c r="AD121" s="40">
        <v>6.5716722252318754E-3</v>
      </c>
      <c r="AE121" s="40">
        <v>-6.9176885920421441E-2</v>
      </c>
      <c r="AF121" s="40">
        <v>-7.5617353373370416E-2</v>
      </c>
      <c r="AG121" s="40">
        <v>4.0492111762418653E-3</v>
      </c>
      <c r="AH121" s="40">
        <v>9.1167090997817557E-2</v>
      </c>
      <c r="AI121" s="40">
        <v>6.4530766750670737E-2</v>
      </c>
      <c r="AJ121" s="40">
        <v>6.7473175599223487E-2</v>
      </c>
      <c r="AK121" s="40">
        <v>0.11583111320275596</v>
      </c>
      <c r="AL121" s="40">
        <v>0.13020584587489162</v>
      </c>
      <c r="AM121" s="40">
        <v>8.6138460288261179E-2</v>
      </c>
      <c r="AN121" s="2"/>
      <c r="AO121" s="2"/>
      <c r="AP121" s="54">
        <v>-4.4067385586630439E-2</v>
      </c>
      <c r="AQ121" s="55">
        <v>-0.33844398683122584</v>
      </c>
      <c r="AR121" s="2"/>
      <c r="AS121" s="2"/>
      <c r="AT121" s="55">
        <v>1.5449673958249307E-2</v>
      </c>
      <c r="AU121" s="55">
        <v>1.8599558655945071E-2</v>
      </c>
      <c r="AV121" s="55">
        <v>1.7946566476348142E-2</v>
      </c>
      <c r="AW121" s="2"/>
      <c r="AX121" s="2"/>
      <c r="AY121" s="56">
        <v>-6.5299217959692915E-4</v>
      </c>
      <c r="AZ121" s="57">
        <v>-3.51079394772741E-2</v>
      </c>
      <c r="BA121" s="2"/>
      <c r="BB121" s="2"/>
      <c r="BC121" s="27">
        <v>480.62702573757662</v>
      </c>
      <c r="BD121" s="27">
        <v>583.88271692776505</v>
      </c>
      <c r="BE121" s="27">
        <v>525.23451395281199</v>
      </c>
      <c r="BF121" s="2"/>
      <c r="BG121" s="2"/>
      <c r="BH121" s="58">
        <v>-58.648202974953051</v>
      </c>
      <c r="BI121" s="59">
        <v>-0.10044517721563029</v>
      </c>
      <c r="BJ121" s="2"/>
      <c r="BK121" s="2"/>
    </row>
    <row r="122" spans="1:63" x14ac:dyDescent="0.3">
      <c r="A122" s="1"/>
      <c r="B122" s="2"/>
      <c r="C122" s="2"/>
      <c r="D122" s="173" t="s">
        <v>100</v>
      </c>
      <c r="E122" s="2"/>
      <c r="F122" s="2"/>
      <c r="G122" s="2"/>
      <c r="H122" s="2"/>
      <c r="I122" s="2"/>
      <c r="J122" s="10">
        <v>0.10848893798608891</v>
      </c>
      <c r="K122" s="10">
        <v>5.690264647074697E-2</v>
      </c>
      <c r="L122" s="10">
        <v>3.0680483944225706E-2</v>
      </c>
      <c r="M122" s="10">
        <v>5.7674482048860304E-2</v>
      </c>
      <c r="N122" s="10">
        <v>0.15360179045171218</v>
      </c>
      <c r="O122" s="10">
        <v>8.2517829818139432E-2</v>
      </c>
      <c r="P122" s="10">
        <v>6.4263085375994844E-2</v>
      </c>
      <c r="Q122" s="10">
        <v>8.211326297884125E-3</v>
      </c>
      <c r="R122" s="10">
        <v>1.6785909743366578E-2</v>
      </c>
      <c r="S122" s="10">
        <v>1.5646392631016193E-2</v>
      </c>
      <c r="T122" s="10">
        <v>5.5756801857029248E-2</v>
      </c>
      <c r="U122" s="10">
        <v>0.15373516997780434</v>
      </c>
      <c r="V122" s="10">
        <v>0.24563042926507689</v>
      </c>
      <c r="W122" s="10">
        <v>0.18947365873433064</v>
      </c>
      <c r="X122" s="10">
        <v>8.2124275241240205E-2</v>
      </c>
      <c r="Y122" s="10">
        <v>0.1886444146206219</v>
      </c>
      <c r="Z122" s="10">
        <v>0.29277741441502791</v>
      </c>
      <c r="AA122" s="10">
        <v>3.5442135250474127E-2</v>
      </c>
      <c r="AB122" s="10">
        <v>0.14378272440678719</v>
      </c>
      <c r="AC122" s="10">
        <v>6.407359073511476E-2</v>
      </c>
      <c r="AD122" s="10">
        <v>9.0781134393542698E-2</v>
      </c>
      <c r="AE122" s="10">
        <v>5.7334613528881875E-2</v>
      </c>
      <c r="AF122" s="10">
        <v>6.1088253353794399E-2</v>
      </c>
      <c r="AG122" s="10">
        <v>7.9422460206519913E-2</v>
      </c>
      <c r="AH122" s="10">
        <v>0.11976643206282794</v>
      </c>
      <c r="AI122" s="10">
        <v>6.4530766750670737E-2</v>
      </c>
      <c r="AJ122" s="10">
        <v>6.7473175599223487E-2</v>
      </c>
      <c r="AK122" s="10">
        <v>0.11583111320275596</v>
      </c>
      <c r="AL122" s="10">
        <v>0.13020584587489162</v>
      </c>
      <c r="AM122" s="10">
        <v>8.6138460288261179E-2</v>
      </c>
      <c r="AN122" s="2"/>
      <c r="AO122" s="2"/>
      <c r="AP122" s="54">
        <v>-4.4067385586630439E-2</v>
      </c>
      <c r="AQ122" s="55">
        <v>-0.33844398683122584</v>
      </c>
      <c r="AR122" s="2"/>
      <c r="AS122" s="2"/>
      <c r="AT122" s="55">
        <v>1.5449673958249307E-2</v>
      </c>
      <c r="AU122" s="55">
        <v>1.8599558655945071E-2</v>
      </c>
      <c r="AV122" s="55">
        <v>1.7946566476348142E-2</v>
      </c>
      <c r="AW122" s="2"/>
      <c r="AX122" s="2"/>
      <c r="AY122" s="56">
        <v>-6.5299217959692915E-4</v>
      </c>
      <c r="AZ122" s="57">
        <v>-3.51079394772741E-2</v>
      </c>
      <c r="BA122" s="2"/>
      <c r="BB122" s="2"/>
      <c r="BC122" s="27">
        <v>480.62702573757662</v>
      </c>
      <c r="BD122" s="27">
        <v>583.88271692776505</v>
      </c>
      <c r="BE122" s="27">
        <v>525.23451395281199</v>
      </c>
      <c r="BF122" s="2"/>
      <c r="BG122" s="2"/>
      <c r="BH122" s="58">
        <v>-58.648202974953051</v>
      </c>
      <c r="BI122" s="59">
        <v>-0.10044517721563029</v>
      </c>
      <c r="BJ122" s="2"/>
      <c r="BK122" s="2"/>
    </row>
    <row r="123" spans="1:63" x14ac:dyDescent="0.3">
      <c r="A123" s="1"/>
      <c r="B123" s="2"/>
      <c r="C123" s="2"/>
      <c r="D123" s="173" t="s">
        <v>79</v>
      </c>
      <c r="E123" s="2"/>
      <c r="F123" s="2"/>
      <c r="G123" s="2"/>
      <c r="H123" s="2"/>
      <c r="I123" s="2"/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-2.9118090175380318E-3</v>
      </c>
      <c r="Q123" s="10">
        <v>0</v>
      </c>
      <c r="R123" s="10">
        <v>-1.4194409999999996E-2</v>
      </c>
      <c r="S123" s="10">
        <v>-3.020155078628679E-2</v>
      </c>
      <c r="T123" s="10">
        <v>-4.3332039087554536E-2</v>
      </c>
      <c r="U123" s="10">
        <v>-4.0673657946680014E-2</v>
      </c>
      <c r="V123" s="10">
        <v>-4.9560000000000003E-3</v>
      </c>
      <c r="W123" s="10">
        <v>-5.2030000000000002E-3</v>
      </c>
      <c r="X123" s="10">
        <v>-2.2239999999999998E-3</v>
      </c>
      <c r="Y123" s="10">
        <v>-1.1679410477002067E-2</v>
      </c>
      <c r="Z123" s="10">
        <v>-8.4732331311540093E-2</v>
      </c>
      <c r="AA123" s="10">
        <v>-1.3586699899449231E-2</v>
      </c>
      <c r="AB123" s="10">
        <v>-7.4121691171853601E-3</v>
      </c>
      <c r="AC123" s="10">
        <v>-1.0364560175600043E-2</v>
      </c>
      <c r="AD123" s="10">
        <v>-8.4209462168310822E-2</v>
      </c>
      <c r="AE123" s="10">
        <v>-0.12651149944930332</v>
      </c>
      <c r="AF123" s="10">
        <v>-0.13670560672716481</v>
      </c>
      <c r="AG123" s="10">
        <v>-7.5373249030278047E-2</v>
      </c>
      <c r="AH123" s="10">
        <v>-2.8599341065010379E-2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2"/>
      <c r="AO123" s="2"/>
      <c r="AP123" s="54">
        <v>0</v>
      </c>
      <c r="AQ123" s="55">
        <v>0</v>
      </c>
      <c r="AR123" s="2"/>
      <c r="AS123" s="2"/>
      <c r="AT123" s="55">
        <v>0</v>
      </c>
      <c r="AU123" s="55">
        <v>0</v>
      </c>
      <c r="AV123" s="55">
        <v>0</v>
      </c>
      <c r="AW123" s="2"/>
      <c r="AX123" s="2"/>
      <c r="AY123" s="56">
        <v>0</v>
      </c>
      <c r="AZ123" s="57">
        <v>0</v>
      </c>
      <c r="BA123" s="2"/>
      <c r="BB123" s="2"/>
      <c r="BC123" s="27">
        <v>0</v>
      </c>
      <c r="BD123" s="27">
        <v>0</v>
      </c>
      <c r="BE123" s="27">
        <v>0</v>
      </c>
      <c r="BF123" s="2"/>
      <c r="BG123" s="2"/>
      <c r="BH123" s="58">
        <v>0</v>
      </c>
      <c r="BI123" s="59">
        <v>0</v>
      </c>
      <c r="BJ123" s="2"/>
      <c r="BK123" s="2"/>
    </row>
    <row r="124" spans="1:63" x14ac:dyDescent="0.3">
      <c r="A124" s="1"/>
      <c r="B124" s="2"/>
      <c r="C124" s="2"/>
      <c r="D124" s="173"/>
      <c r="E124" s="2" t="s">
        <v>149</v>
      </c>
      <c r="F124" s="2"/>
      <c r="G124" s="2"/>
      <c r="H124" s="2"/>
      <c r="I124" s="2"/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-1.4194409999999996E-2</v>
      </c>
      <c r="S124" s="10">
        <v>-2.6347466493348404E-2</v>
      </c>
      <c r="T124" s="10">
        <v>-3.7100899842550265E-2</v>
      </c>
      <c r="U124" s="10">
        <v>-3.1374436135978831E-2</v>
      </c>
      <c r="V124" s="10">
        <v>0</v>
      </c>
      <c r="W124" s="10">
        <v>0</v>
      </c>
      <c r="X124" s="10">
        <v>0</v>
      </c>
      <c r="Y124" s="10">
        <v>-1.4610404631408823E-4</v>
      </c>
      <c r="Z124" s="10">
        <v>0</v>
      </c>
      <c r="AA124" s="10">
        <v>0</v>
      </c>
      <c r="AB124" s="10">
        <v>0</v>
      </c>
      <c r="AC124" s="10">
        <v>-1.0364560175600043E-2</v>
      </c>
      <c r="AD124" s="10">
        <v>-8.4209462168310822E-2</v>
      </c>
      <c r="AE124" s="10">
        <v>-0.12651149944930332</v>
      </c>
      <c r="AF124" s="10">
        <v>-0.13670560672716481</v>
      </c>
      <c r="AG124" s="10">
        <v>-7.5373249030278047E-2</v>
      </c>
      <c r="AH124" s="10">
        <v>-2.8599341065010379E-2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2"/>
      <c r="AO124" s="2"/>
      <c r="AP124" s="54">
        <v>0</v>
      </c>
      <c r="AQ124" s="55">
        <v>0</v>
      </c>
      <c r="AR124" s="2"/>
      <c r="AS124" s="2"/>
      <c r="AT124" s="55">
        <v>0</v>
      </c>
      <c r="AU124" s="55">
        <v>0</v>
      </c>
      <c r="AV124" s="55">
        <v>0</v>
      </c>
      <c r="AW124" s="2"/>
      <c r="AX124" s="2"/>
      <c r="AY124" s="56">
        <v>0</v>
      </c>
      <c r="AZ124" s="57">
        <v>0</v>
      </c>
      <c r="BA124" s="2"/>
      <c r="BB124" s="2"/>
      <c r="BC124" s="27">
        <v>0</v>
      </c>
      <c r="BD124" s="27">
        <v>0</v>
      </c>
      <c r="BE124" s="27">
        <v>0</v>
      </c>
      <c r="BF124" s="2"/>
      <c r="BG124" s="2"/>
      <c r="BH124" s="58">
        <v>0</v>
      </c>
      <c r="BI124" s="59">
        <v>0</v>
      </c>
      <c r="BJ124" s="2"/>
      <c r="BK124" s="2"/>
    </row>
    <row r="125" spans="1:63" x14ac:dyDescent="0.3">
      <c r="A125" s="1"/>
      <c r="B125" s="2"/>
      <c r="C125" s="2"/>
      <c r="D125" s="173"/>
      <c r="E125" s="2" t="s">
        <v>150</v>
      </c>
      <c r="F125" s="2"/>
      <c r="G125" s="2"/>
      <c r="H125" s="2"/>
      <c r="I125" s="2"/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2"/>
      <c r="AO125" s="2"/>
      <c r="AP125" s="54">
        <v>0</v>
      </c>
      <c r="AQ125" s="55">
        <v>0</v>
      </c>
      <c r="AR125" s="2"/>
      <c r="AS125" s="2"/>
      <c r="AT125" s="55">
        <v>0</v>
      </c>
      <c r="AU125" s="55">
        <v>0</v>
      </c>
      <c r="AV125" s="55">
        <v>0</v>
      </c>
      <c r="AW125" s="2"/>
      <c r="AX125" s="2"/>
      <c r="AY125" s="56">
        <v>0</v>
      </c>
      <c r="AZ125" s="57">
        <v>0</v>
      </c>
      <c r="BA125" s="2"/>
      <c r="BB125" s="2"/>
      <c r="BC125" s="27">
        <v>0</v>
      </c>
      <c r="BD125" s="27">
        <v>0</v>
      </c>
      <c r="BE125" s="27">
        <v>0</v>
      </c>
      <c r="BF125" s="2"/>
      <c r="BG125" s="2"/>
      <c r="BH125" s="58">
        <v>0</v>
      </c>
      <c r="BI125" s="59">
        <v>0</v>
      </c>
      <c r="BJ125" s="2"/>
      <c r="BK125" s="2"/>
    </row>
    <row r="126" spans="1:63" x14ac:dyDescent="0.3">
      <c r="A126" s="1"/>
      <c r="B126" s="2"/>
      <c r="C126" s="2"/>
      <c r="D126" s="173"/>
      <c r="E126" s="2" t="s">
        <v>151</v>
      </c>
      <c r="F126" s="2"/>
      <c r="G126" s="2"/>
      <c r="H126" s="2"/>
      <c r="I126" s="2"/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2"/>
      <c r="AO126" s="2"/>
      <c r="AP126" s="54">
        <v>0</v>
      </c>
      <c r="AQ126" s="55">
        <v>0</v>
      </c>
      <c r="AR126" s="2"/>
      <c r="AS126" s="2"/>
      <c r="AT126" s="55">
        <v>0</v>
      </c>
      <c r="AU126" s="55">
        <v>0</v>
      </c>
      <c r="AV126" s="55">
        <v>0</v>
      </c>
      <c r="AW126" s="2"/>
      <c r="AX126" s="2"/>
      <c r="AY126" s="56">
        <v>0</v>
      </c>
      <c r="AZ126" s="57">
        <v>0</v>
      </c>
      <c r="BA126" s="2"/>
      <c r="BB126" s="2"/>
      <c r="BC126" s="27">
        <v>0</v>
      </c>
      <c r="BD126" s="27">
        <v>0</v>
      </c>
      <c r="BE126" s="27">
        <v>0</v>
      </c>
      <c r="BF126" s="2"/>
      <c r="BG126" s="2"/>
      <c r="BH126" s="58">
        <v>0</v>
      </c>
      <c r="BI126" s="59">
        <v>0</v>
      </c>
      <c r="BJ126" s="2"/>
      <c r="BK126" s="2"/>
    </row>
    <row r="127" spans="1:63" x14ac:dyDescent="0.3">
      <c r="A127" s="1"/>
      <c r="B127" s="2"/>
      <c r="C127" s="2"/>
      <c r="D127" s="173"/>
      <c r="E127" s="2" t="s">
        <v>152</v>
      </c>
      <c r="F127" s="2"/>
      <c r="G127" s="2"/>
      <c r="H127" s="2"/>
      <c r="I127" s="2"/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-2.9118090175380318E-3</v>
      </c>
      <c r="Q127" s="10">
        <v>0</v>
      </c>
      <c r="R127" s="10">
        <v>0</v>
      </c>
      <c r="S127" s="10">
        <v>-3.8540842929383847E-3</v>
      </c>
      <c r="T127" s="10">
        <v>-6.2311392450042679E-3</v>
      </c>
      <c r="U127" s="10">
        <v>-9.2992218107011866E-3</v>
      </c>
      <c r="V127" s="10">
        <v>-4.9560000000000003E-3</v>
      </c>
      <c r="W127" s="10">
        <v>-5.2030000000000002E-3</v>
      </c>
      <c r="X127" s="10">
        <v>-2.2239999999999998E-3</v>
      </c>
      <c r="Y127" s="10">
        <v>-1.1533306430687978E-2</v>
      </c>
      <c r="Z127" s="10">
        <v>-8.4732331311540093E-2</v>
      </c>
      <c r="AA127" s="10">
        <v>-1.3586699899449231E-2</v>
      </c>
      <c r="AB127" s="10">
        <v>-7.4121691171853601E-3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2"/>
      <c r="AO127" s="2"/>
      <c r="AP127" s="54">
        <v>0</v>
      </c>
      <c r="AQ127" s="55">
        <v>0</v>
      </c>
      <c r="AR127" s="2"/>
      <c r="AS127" s="2"/>
      <c r="AT127" s="55">
        <v>0</v>
      </c>
      <c r="AU127" s="55">
        <v>0</v>
      </c>
      <c r="AV127" s="55">
        <v>0</v>
      </c>
      <c r="AW127" s="2"/>
      <c r="AX127" s="2"/>
      <c r="AY127" s="56">
        <v>0</v>
      </c>
      <c r="AZ127" s="57">
        <v>0</v>
      </c>
      <c r="BA127" s="2"/>
      <c r="BB127" s="2"/>
      <c r="BC127" s="27">
        <v>0</v>
      </c>
      <c r="BD127" s="27">
        <v>0</v>
      </c>
      <c r="BE127" s="27">
        <v>0</v>
      </c>
      <c r="BF127" s="2"/>
      <c r="BG127" s="2"/>
      <c r="BH127" s="58">
        <v>0</v>
      </c>
      <c r="BI127" s="59">
        <v>0</v>
      </c>
      <c r="BJ127" s="2"/>
      <c r="BK127" s="2"/>
    </row>
    <row r="128" spans="1:63" ht="4.05" customHeight="1" x14ac:dyDescent="0.3">
      <c r="A128" s="1"/>
      <c r="B128" s="2"/>
      <c r="C128" s="2"/>
      <c r="D128" s="60"/>
      <c r="E128" s="2"/>
      <c r="F128" s="2"/>
      <c r="G128" s="2"/>
      <c r="H128" s="2"/>
      <c r="I128" s="2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2"/>
      <c r="AO128" s="2"/>
      <c r="AP128" s="54"/>
      <c r="AQ128" s="55"/>
      <c r="AR128" s="2"/>
      <c r="AS128" s="2"/>
      <c r="AT128" s="55"/>
      <c r="AU128" s="55"/>
      <c r="AV128" s="55"/>
      <c r="AW128" s="2"/>
      <c r="AX128" s="2"/>
      <c r="AY128" s="56"/>
      <c r="AZ128" s="57"/>
      <c r="BA128" s="2"/>
      <c r="BB128" s="2"/>
      <c r="BC128" s="27"/>
      <c r="BD128" s="27"/>
      <c r="BE128" s="27"/>
      <c r="BF128" s="2"/>
      <c r="BG128" s="2"/>
      <c r="BH128" s="58"/>
      <c r="BI128" s="59"/>
      <c r="BJ128" s="2"/>
      <c r="BK128" s="2"/>
    </row>
    <row r="129" spans="1:63" x14ac:dyDescent="0.3">
      <c r="A129" s="1"/>
      <c r="B129" s="2"/>
      <c r="C129" s="89" t="s">
        <v>22</v>
      </c>
      <c r="D129" s="90" t="s">
        <v>101</v>
      </c>
      <c r="E129" s="90"/>
      <c r="F129" s="90"/>
      <c r="G129" s="90"/>
      <c r="H129" s="90"/>
      <c r="I129" s="90"/>
      <c r="J129" s="144">
        <v>-0.33239166422256361</v>
      </c>
      <c r="K129" s="144">
        <v>-0.32212994031687447</v>
      </c>
      <c r="L129" s="144">
        <v>-0.44021778991818561</v>
      </c>
      <c r="M129" s="144">
        <v>-0.18007859868201626</v>
      </c>
      <c r="N129" s="144">
        <v>-7.030205233469955E-2</v>
      </c>
      <c r="O129" s="144">
        <v>-1.2507154312307585</v>
      </c>
      <c r="P129" s="144">
        <v>-0.99689889861415526</v>
      </c>
      <c r="Q129" s="144">
        <v>-1.1759519244927512</v>
      </c>
      <c r="R129" s="144">
        <v>-0.98714036741966349</v>
      </c>
      <c r="S129" s="144">
        <v>-1.4146104502514636</v>
      </c>
      <c r="T129" s="144">
        <v>-1.523984648648635</v>
      </c>
      <c r="U129" s="144">
        <v>-1.6009845297861856</v>
      </c>
      <c r="V129" s="144">
        <v>-0.75144216498990013</v>
      </c>
      <c r="W129" s="144">
        <v>-0.50096788894991318</v>
      </c>
      <c r="X129" s="144">
        <v>-0.6389434137949177</v>
      </c>
      <c r="Y129" s="144">
        <v>-0.38509946629204217</v>
      </c>
      <c r="Z129" s="144">
        <v>-0.39373305990538388</v>
      </c>
      <c r="AA129" s="144">
        <v>-0.61745917990025467</v>
      </c>
      <c r="AB129" s="144">
        <v>-0.40175970703763286</v>
      </c>
      <c r="AC129" s="144">
        <v>-0.49863489554155616</v>
      </c>
      <c r="AD129" s="144">
        <v>-0.49673390405305612</v>
      </c>
      <c r="AE129" s="144">
        <v>-0.28685976690117276</v>
      </c>
      <c r="AF129" s="144">
        <v>-0.56304702211402646</v>
      </c>
      <c r="AG129" s="144">
        <v>-1.0418307694695785</v>
      </c>
      <c r="AH129" s="144">
        <v>-0.37308246506555232</v>
      </c>
      <c r="AI129" s="144">
        <v>-0.48280363450934793</v>
      </c>
      <c r="AJ129" s="144">
        <v>-0.37211274303609509</v>
      </c>
      <c r="AK129" s="144">
        <v>-0.14994512423026907</v>
      </c>
      <c r="AL129" s="144">
        <v>-0.17517171959067659</v>
      </c>
      <c r="AM129" s="144">
        <v>-0.26172040786941919</v>
      </c>
      <c r="AN129" s="2"/>
      <c r="AO129" s="2"/>
      <c r="AP129" s="95">
        <v>-8.6548688278742597E-2</v>
      </c>
      <c r="AQ129" s="96">
        <v>-0.49407911551579642</v>
      </c>
      <c r="AR129" s="2"/>
      <c r="AS129" s="2"/>
      <c r="AT129" s="97">
        <v>-1.9999836114255064E-2</v>
      </c>
      <c r="AU129" s="98">
        <v>-2.5022814079485461E-2</v>
      </c>
      <c r="AV129" s="96">
        <v>-5.4528287159151582E-2</v>
      </c>
      <c r="AW129" s="2"/>
      <c r="AX129" s="2"/>
      <c r="AY129" s="99">
        <v>-2.9505473079666122E-2</v>
      </c>
      <c r="AZ129" s="100">
        <v>-1.1791428808103439</v>
      </c>
      <c r="BA129" s="2"/>
      <c r="BB129" s="2"/>
      <c r="BC129" s="101">
        <v>-622.17893871480942</v>
      </c>
      <c r="BD129" s="102">
        <v>-785.52340623621797</v>
      </c>
      <c r="BE129" s="103">
        <v>-1595.8561455452389</v>
      </c>
      <c r="BF129" s="2"/>
      <c r="BG129" s="2"/>
      <c r="BH129" s="104">
        <v>-810.33273930902089</v>
      </c>
      <c r="BI129" s="105">
        <v>-1.0315831875611132</v>
      </c>
      <c r="BJ129" s="2"/>
      <c r="BK129" s="2"/>
    </row>
    <row r="130" spans="1:63" x14ac:dyDescent="0.3">
      <c r="A130" s="1"/>
      <c r="B130" s="2"/>
      <c r="C130" s="91"/>
      <c r="D130" s="92" t="s">
        <v>102</v>
      </c>
      <c r="E130" s="93"/>
      <c r="F130" s="93"/>
      <c r="G130" s="93"/>
      <c r="H130" s="93"/>
      <c r="I130" s="93"/>
      <c r="J130" s="686">
        <v>-2.7980765158547936E-2</v>
      </c>
      <c r="K130" s="686">
        <v>-3.809264276725563E-2</v>
      </c>
      <c r="L130" s="686">
        <v>-3.7112424932422325E-2</v>
      </c>
      <c r="M130" s="686">
        <v>-1.3789093270365489E-2</v>
      </c>
      <c r="N130" s="686">
        <v>-6.326204192775459E-3</v>
      </c>
      <c r="O130" s="686">
        <v>-0.12191371827189233</v>
      </c>
      <c r="P130" s="686">
        <v>-0.19391492594941606</v>
      </c>
      <c r="Q130" s="686">
        <v>-0.23554940872874336</v>
      </c>
      <c r="R130" s="686">
        <v>-9.3017595719981416E-2</v>
      </c>
      <c r="S130" s="686">
        <v>-0.19505668277154403</v>
      </c>
      <c r="T130" s="686">
        <v>-0.14603499191904601</v>
      </c>
      <c r="U130" s="686">
        <v>-0.16694752334676921</v>
      </c>
      <c r="V130" s="686">
        <v>-9.7163132064440064E-2</v>
      </c>
      <c r="W130" s="686">
        <v>-9.3716379852056816E-2</v>
      </c>
      <c r="X130" s="686">
        <v>-8.2451345922847794E-2</v>
      </c>
      <c r="Y130" s="686">
        <v>-8.0615203131394642E-2</v>
      </c>
      <c r="Z130" s="686">
        <v>-5.074289299379408E-2</v>
      </c>
      <c r="AA130" s="686">
        <v>-7.5068302495629541E-2</v>
      </c>
      <c r="AB130" s="686">
        <v>-4.3524576340681222E-2</v>
      </c>
      <c r="AC130" s="686">
        <v>-6.3968499434326698E-2</v>
      </c>
      <c r="AD130" s="686">
        <v>-4.472980600039906E-2</v>
      </c>
      <c r="AE130" s="686">
        <v>-2.171893576484497E-2</v>
      </c>
      <c r="AF130" s="686">
        <v>-4.6268718769006942E-2</v>
      </c>
      <c r="AG130" s="686">
        <v>-9.3309530076554736E-2</v>
      </c>
      <c r="AH130" s="686">
        <v>-6.3032945341104041E-2</v>
      </c>
      <c r="AI130" s="686">
        <v>-7.8994855642107231E-2</v>
      </c>
      <c r="AJ130" s="686">
        <v>-4.6594794070259037E-2</v>
      </c>
      <c r="AK130" s="686">
        <v>-1.9999836114255064E-2</v>
      </c>
      <c r="AL130" s="686">
        <v>-2.5022814079485461E-2</v>
      </c>
      <c r="AM130" s="686">
        <v>-5.4528287159151582E-2</v>
      </c>
      <c r="AN130" s="2"/>
      <c r="AO130" s="2"/>
      <c r="AP130" s="106"/>
      <c r="AQ130" s="107"/>
      <c r="AR130" s="2"/>
      <c r="AS130" s="2"/>
      <c r="AT130" s="108"/>
      <c r="AU130" s="109"/>
      <c r="AV130" s="107"/>
      <c r="AW130" s="2"/>
      <c r="AX130" s="2"/>
      <c r="AY130" s="110"/>
      <c r="AZ130" s="111"/>
      <c r="BA130" s="2"/>
      <c r="BB130" s="2"/>
      <c r="BC130" s="112"/>
      <c r="BD130" s="113"/>
      <c r="BE130" s="114"/>
      <c r="BF130" s="2"/>
      <c r="BG130" s="2"/>
      <c r="BH130" s="115"/>
      <c r="BI130" s="116"/>
      <c r="BJ130" s="2"/>
      <c r="BK130" s="2"/>
    </row>
    <row r="131" spans="1:63" x14ac:dyDescent="0.3">
      <c r="A131" s="1"/>
      <c r="B131" s="2"/>
      <c r="C131" s="2" t="s">
        <v>17</v>
      </c>
      <c r="D131" s="2" t="s">
        <v>103</v>
      </c>
      <c r="E131" s="2"/>
      <c r="F131" s="2"/>
      <c r="G131" s="2"/>
      <c r="H131" s="2"/>
      <c r="I131" s="2"/>
      <c r="J131" s="10">
        <v>-0.10848893798608891</v>
      </c>
      <c r="K131" s="10">
        <v>-5.690264647074697E-2</v>
      </c>
      <c r="L131" s="10">
        <v>-3.0680483944225706E-2</v>
      </c>
      <c r="M131" s="10">
        <v>-5.7674482048860304E-2</v>
      </c>
      <c r="N131" s="10">
        <v>-0.15360179045171218</v>
      </c>
      <c r="O131" s="10">
        <v>-8.2517829818139432E-2</v>
      </c>
      <c r="P131" s="10">
        <v>-6.1351276358456809E-2</v>
      </c>
      <c r="Q131" s="10">
        <v>-8.211326297884125E-3</v>
      </c>
      <c r="R131" s="10">
        <v>-2.5914997433665824E-3</v>
      </c>
      <c r="S131" s="10">
        <v>1.4555158155270597E-2</v>
      </c>
      <c r="T131" s="10">
        <v>-1.2424762769474712E-2</v>
      </c>
      <c r="U131" s="10">
        <v>-0.11306151203112433</v>
      </c>
      <c r="V131" s="10">
        <v>-0.2406744292650769</v>
      </c>
      <c r="W131" s="10">
        <v>-0.18427065873433063</v>
      </c>
      <c r="X131" s="10">
        <v>-7.9900275241240201E-2</v>
      </c>
      <c r="Y131" s="10">
        <v>-0.17696500414361982</v>
      </c>
      <c r="Z131" s="10">
        <v>-0.20804508310348782</v>
      </c>
      <c r="AA131" s="10">
        <v>-2.1855435351024896E-2</v>
      </c>
      <c r="AB131" s="10">
        <v>-0.13637055528960182</v>
      </c>
      <c r="AC131" s="10">
        <v>-5.3709030559514717E-2</v>
      </c>
      <c r="AD131" s="10">
        <v>-6.5716722252318754E-3</v>
      </c>
      <c r="AE131" s="10">
        <v>6.9176885920421441E-2</v>
      </c>
      <c r="AF131" s="10">
        <v>7.5617353373370416E-2</v>
      </c>
      <c r="AG131" s="10">
        <v>-4.0492111762418653E-3</v>
      </c>
      <c r="AH131" s="10">
        <v>-9.1167090997817557E-2</v>
      </c>
      <c r="AI131" s="10">
        <v>-6.4530766750670737E-2</v>
      </c>
      <c r="AJ131" s="10">
        <v>-6.7473175599223487E-2</v>
      </c>
      <c r="AK131" s="10">
        <v>-0.11583111320275596</v>
      </c>
      <c r="AL131" s="10">
        <v>-0.13020584587489162</v>
      </c>
      <c r="AM131" s="10">
        <v>-8.6138460288261179E-2</v>
      </c>
      <c r="AN131" s="2"/>
      <c r="AO131" s="2"/>
      <c r="AP131" s="54">
        <v>4.4067385586630439E-2</v>
      </c>
      <c r="AQ131" s="55">
        <v>0.33844398683122584</v>
      </c>
      <c r="AR131" s="2"/>
      <c r="AS131" s="2"/>
      <c r="AT131" s="55">
        <v>-1.5449673958249307E-2</v>
      </c>
      <c r="AU131" s="55">
        <v>-1.8599558655945071E-2</v>
      </c>
      <c r="AV131" s="55">
        <v>-1.7946566476348142E-2</v>
      </c>
      <c r="AW131" s="2"/>
      <c r="AX131" s="2"/>
      <c r="AY131" s="56">
        <v>6.5299217959692915E-4</v>
      </c>
      <c r="AZ131" s="57">
        <v>3.51079394772741E-2</v>
      </c>
      <c r="BA131" s="2"/>
      <c r="BB131" s="2"/>
      <c r="BC131" s="27">
        <v>-480.62702573757662</v>
      </c>
      <c r="BD131" s="27">
        <v>-583.88271692776505</v>
      </c>
      <c r="BE131" s="27">
        <v>-525.23451395281199</v>
      </c>
      <c r="BF131" s="2"/>
      <c r="BG131" s="2"/>
      <c r="BH131" s="58">
        <v>58.648202974953051</v>
      </c>
      <c r="BI131" s="59">
        <v>0.10044517721563029</v>
      </c>
      <c r="BJ131" s="2"/>
      <c r="BK131" s="2"/>
    </row>
    <row r="132" spans="1:63" ht="4.05" customHeight="1" x14ac:dyDescent="0.3">
      <c r="A132" s="1"/>
      <c r="B132" s="2"/>
      <c r="C132" s="2"/>
      <c r="D132" s="174"/>
      <c r="E132" s="2"/>
      <c r="F132" s="2"/>
      <c r="G132" s="2"/>
      <c r="H132" s="2"/>
      <c r="I132" s="2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2"/>
      <c r="AO132" s="2"/>
      <c r="AP132" s="54"/>
      <c r="AQ132" s="55"/>
      <c r="AR132" s="2"/>
      <c r="AS132" s="2"/>
      <c r="AT132" s="55"/>
      <c r="AU132" s="55"/>
      <c r="AV132" s="55"/>
      <c r="AW132" s="2"/>
      <c r="AX132" s="2"/>
      <c r="AY132" s="56"/>
      <c r="AZ132" s="57"/>
      <c r="BA132" s="2"/>
      <c r="BB132" s="2"/>
      <c r="BC132" s="27"/>
      <c r="BD132" s="27"/>
      <c r="BE132" s="27"/>
      <c r="BF132" s="2"/>
      <c r="BG132" s="2"/>
      <c r="BH132" s="58"/>
      <c r="BI132" s="59"/>
      <c r="BJ132" s="2"/>
      <c r="BK132" s="2"/>
    </row>
    <row r="133" spans="1:63" x14ac:dyDescent="0.3">
      <c r="A133" s="1"/>
      <c r="B133" s="2"/>
      <c r="C133" s="2" t="s">
        <v>38</v>
      </c>
      <c r="D133" s="2" t="s">
        <v>104</v>
      </c>
      <c r="E133" s="2"/>
      <c r="F133" s="2"/>
      <c r="G133" s="2"/>
      <c r="H133" s="2"/>
      <c r="I133" s="2"/>
      <c r="J133" s="10">
        <v>-7.1633757232818202E-2</v>
      </c>
      <c r="K133" s="10">
        <v>-7.1948068383087135E-2</v>
      </c>
      <c r="L133" s="10">
        <v>-7.1552809837142684E-2</v>
      </c>
      <c r="M133" s="10">
        <v>-6.8549671751331753E-2</v>
      </c>
      <c r="N133" s="10">
        <v>-6.6381609789813278E-2</v>
      </c>
      <c r="O133" s="10">
        <v>-5.3282736218554692E-2</v>
      </c>
      <c r="P133" s="10">
        <v>-5.157952267976542E-2</v>
      </c>
      <c r="Q133" s="10">
        <v>-5.6961173614423127E-2</v>
      </c>
      <c r="R133" s="10">
        <v>-5.1292639730932753E-2</v>
      </c>
      <c r="S133" s="10">
        <v>-5.2211271888147226E-2</v>
      </c>
      <c r="T133" s="10">
        <v>-5.0345740533941828E-2</v>
      </c>
      <c r="U133" s="10">
        <v>-4.9619251204720626E-2</v>
      </c>
      <c r="V133" s="10">
        <v>-4.754494077329377E-2</v>
      </c>
      <c r="W133" s="10">
        <v>-5.0124616572701723E-2</v>
      </c>
      <c r="X133" s="10">
        <v>-6.5843029348667093E-2</v>
      </c>
      <c r="Y133" s="10">
        <v>-6.6483988147904835E-2</v>
      </c>
      <c r="Z133" s="10">
        <v>-0.88341745484270806</v>
      </c>
      <c r="AA133" s="10">
        <v>-5.4950428228464639E-2</v>
      </c>
      <c r="AB133" s="10">
        <v>-5.2717393909636305E-2</v>
      </c>
      <c r="AC133" s="10">
        <v>-5.6703803332461548E-2</v>
      </c>
      <c r="AD133" s="10">
        <v>-0.33601485375771545</v>
      </c>
      <c r="AE133" s="10">
        <v>-5.7944588032351613E-2</v>
      </c>
      <c r="AF133" s="10">
        <v>-0.29667243030419743</v>
      </c>
      <c r="AG133" s="10">
        <v>-2.6563744720936987E-2</v>
      </c>
      <c r="AH133" s="10">
        <v>-2.6553976936387398E-2</v>
      </c>
      <c r="AI133" s="10">
        <v>-2.428932717407024E-2</v>
      </c>
      <c r="AJ133" s="10">
        <v>-2.3655760713857384E-2</v>
      </c>
      <c r="AK133" s="10">
        <v>-4.8338199504908155E-2</v>
      </c>
      <c r="AL133" s="10">
        <v>-4.944749595763049E-2</v>
      </c>
      <c r="AM133" s="10">
        <v>-4.9675623071820225E-2</v>
      </c>
      <c r="AN133" s="2"/>
      <c r="AO133" s="2"/>
      <c r="AP133" s="54">
        <v>-2.2812711418973564E-4</v>
      </c>
      <c r="AQ133" s="55">
        <v>-4.6135220757226678E-3</v>
      </c>
      <c r="AR133" s="2"/>
      <c r="AS133" s="2"/>
      <c r="AT133" s="55">
        <v>-6.4473991609870001E-3</v>
      </c>
      <c r="AU133" s="55">
        <v>-7.0634432369284794E-3</v>
      </c>
      <c r="AV133" s="55">
        <v>-1.0349695928265023E-2</v>
      </c>
      <c r="AW133" s="2"/>
      <c r="AX133" s="2"/>
      <c r="AY133" s="56">
        <v>-3.2862526913365435E-3</v>
      </c>
      <c r="AZ133" s="57">
        <v>-0.46524797908131305</v>
      </c>
      <c r="BA133" s="2"/>
      <c r="BB133" s="2"/>
      <c r="BC133" s="27">
        <v>-200.57344192907948</v>
      </c>
      <c r="BD133" s="27">
        <v>-221.73765003421744</v>
      </c>
      <c r="BE133" s="27">
        <v>-302.90014068183064</v>
      </c>
      <c r="BF133" s="2"/>
      <c r="BG133" s="2"/>
      <c r="BH133" s="58">
        <v>-81.162490647613197</v>
      </c>
      <c r="BI133" s="59">
        <v>-0.36602936233467165</v>
      </c>
      <c r="BJ133" s="2"/>
      <c r="BK133" s="2"/>
    </row>
    <row r="134" spans="1:63" x14ac:dyDescent="0.3">
      <c r="A134" s="1"/>
      <c r="B134" s="2"/>
      <c r="C134" s="2"/>
      <c r="D134" s="1" t="s">
        <v>105</v>
      </c>
      <c r="E134" s="2"/>
      <c r="F134" s="2"/>
      <c r="G134" s="2"/>
      <c r="H134" s="2"/>
      <c r="I134" s="2"/>
      <c r="J134" s="690">
        <v>-6.0301371974654325E-3</v>
      </c>
      <c r="K134" s="690">
        <v>-8.5080327026262736E-3</v>
      </c>
      <c r="L134" s="690">
        <v>-6.0322375528675731E-3</v>
      </c>
      <c r="M134" s="690">
        <v>-5.2490291703188889E-3</v>
      </c>
      <c r="N134" s="690">
        <v>-5.9734190429633627E-3</v>
      </c>
      <c r="O134" s="690">
        <v>-5.1937445800218406E-3</v>
      </c>
      <c r="P134" s="690">
        <v>-1.0033153146078635E-2</v>
      </c>
      <c r="Q134" s="690">
        <v>-1.1409625245658053E-2</v>
      </c>
      <c r="R134" s="690">
        <v>-4.8332721296506474E-3</v>
      </c>
      <c r="S134" s="690">
        <v>-7.1992664100387601E-3</v>
      </c>
      <c r="T134" s="690">
        <v>-4.824352934625715E-3</v>
      </c>
      <c r="U134" s="690">
        <v>-5.1741980917552159E-3</v>
      </c>
      <c r="V134" s="690">
        <v>-6.1476658811308706E-3</v>
      </c>
      <c r="W134" s="690">
        <v>-9.3768437264761962E-3</v>
      </c>
      <c r="X134" s="690">
        <v>-8.4965996553454919E-3</v>
      </c>
      <c r="Y134" s="690">
        <v>-1.3917495812534018E-2</v>
      </c>
      <c r="Z134" s="690">
        <v>-0.11385164707963728</v>
      </c>
      <c r="AA134" s="690">
        <v>-6.6806608481958735E-3</v>
      </c>
      <c r="AB134" s="690">
        <v>-5.7111307966152079E-3</v>
      </c>
      <c r="AC134" s="690">
        <v>-7.2743749862457102E-3</v>
      </c>
      <c r="AD134" s="690">
        <v>-3.0257405623413482E-2</v>
      </c>
      <c r="AE134" s="690">
        <v>-4.3871428851457528E-3</v>
      </c>
      <c r="AF134" s="690">
        <v>-2.43792306950215E-2</v>
      </c>
      <c r="AG134" s="690">
        <v>-2.3791297105249958E-3</v>
      </c>
      <c r="AH134" s="690">
        <v>-4.4863415827547781E-3</v>
      </c>
      <c r="AI134" s="690">
        <v>-3.9741455047444156E-3</v>
      </c>
      <c r="AJ134" s="690">
        <v>-2.9621003839973075E-3</v>
      </c>
      <c r="AK134" s="690">
        <v>-6.4473991609870001E-3</v>
      </c>
      <c r="AL134" s="690">
        <v>-7.0634432369284794E-3</v>
      </c>
      <c r="AM134" s="690">
        <v>-1.0349695928265023E-2</v>
      </c>
      <c r="AN134" s="2"/>
      <c r="AO134" s="2"/>
      <c r="AP134" s="54"/>
      <c r="AQ134" s="55"/>
      <c r="AR134" s="2"/>
      <c r="AS134" s="2"/>
      <c r="AT134" s="55"/>
      <c r="AU134" s="55"/>
      <c r="AV134" s="55"/>
      <c r="AW134" s="2"/>
      <c r="AX134" s="2"/>
      <c r="AY134" s="56"/>
      <c r="AZ134" s="57"/>
      <c r="BA134" s="2"/>
      <c r="BB134" s="2"/>
      <c r="BC134" s="27"/>
      <c r="BD134" s="27"/>
      <c r="BE134" s="27"/>
      <c r="BF134" s="2"/>
      <c r="BG134" s="2"/>
      <c r="BH134" s="58"/>
      <c r="BI134" s="59"/>
      <c r="BJ134" s="2"/>
      <c r="BK134" s="2"/>
    </row>
    <row r="135" spans="1:63" x14ac:dyDescent="0.3">
      <c r="A135" s="1"/>
      <c r="B135" s="2"/>
      <c r="C135" s="175" t="s">
        <v>22</v>
      </c>
      <c r="D135" s="122" t="s">
        <v>106</v>
      </c>
      <c r="E135" s="122"/>
      <c r="F135" s="122"/>
      <c r="G135" s="122"/>
      <c r="H135" s="122"/>
      <c r="I135" s="122"/>
      <c r="J135" s="129">
        <v>-0.51251435944147072</v>
      </c>
      <c r="K135" s="129">
        <v>-0.45098065517070857</v>
      </c>
      <c r="L135" s="129">
        <v>-0.54245108369955397</v>
      </c>
      <c r="M135" s="129">
        <v>-0.30630275248220828</v>
      </c>
      <c r="N135" s="129">
        <v>-0.29028545257622501</v>
      </c>
      <c r="O135" s="129">
        <v>-1.3865159972674526</v>
      </c>
      <c r="P135" s="129">
        <v>-1.1098296976523776</v>
      </c>
      <c r="Q135" s="129">
        <v>-1.2411244244050583</v>
      </c>
      <c r="R135" s="129">
        <v>-1.0410245068939628</v>
      </c>
      <c r="S135" s="129">
        <v>-1.4522665639843404</v>
      </c>
      <c r="T135" s="129">
        <v>-1.5867551519520515</v>
      </c>
      <c r="U135" s="129">
        <v>-1.7636652930220305</v>
      </c>
      <c r="V135" s="129">
        <v>-1.0396615350282707</v>
      </c>
      <c r="W135" s="129">
        <v>-0.73536316425694548</v>
      </c>
      <c r="X135" s="129">
        <v>-0.78468671838482495</v>
      </c>
      <c r="Y135" s="129">
        <v>-0.62854845858356678</v>
      </c>
      <c r="Z135" s="129">
        <v>-1.4851955978515798</v>
      </c>
      <c r="AA135" s="129">
        <v>-0.69426504347974416</v>
      </c>
      <c r="AB135" s="129">
        <v>-0.59084765623687097</v>
      </c>
      <c r="AC135" s="129">
        <v>-0.60904772943353236</v>
      </c>
      <c r="AD135" s="129">
        <v>-0.83932043003600343</v>
      </c>
      <c r="AE135" s="129">
        <v>-0.27562746901310298</v>
      </c>
      <c r="AF135" s="129">
        <v>-0.78410209904485351</v>
      </c>
      <c r="AG135" s="129">
        <v>-1.0724437253667574</v>
      </c>
      <c r="AH135" s="129">
        <v>-0.49080353299975726</v>
      </c>
      <c r="AI135" s="129">
        <v>-0.57162372843408893</v>
      </c>
      <c r="AJ135" s="129">
        <v>-0.46324167934917598</v>
      </c>
      <c r="AK135" s="129">
        <v>-0.31411443693793317</v>
      </c>
      <c r="AL135" s="129">
        <v>-0.3548250614231987</v>
      </c>
      <c r="AM135" s="129">
        <v>-0.39753449122950058</v>
      </c>
      <c r="AN135" s="2"/>
      <c r="AO135" s="2"/>
      <c r="AP135" s="179">
        <v>-4.270942980630188E-2</v>
      </c>
      <c r="AQ135" s="180">
        <v>-0.12036756827433472</v>
      </c>
      <c r="AR135" s="2"/>
      <c r="AS135" s="2"/>
      <c r="AT135" s="181">
        <v>-4.1896909233491368E-2</v>
      </c>
      <c r="AU135" s="131">
        <v>-5.0685815972359008E-2</v>
      </c>
      <c r="AV135" s="180">
        <v>-8.2824549563764741E-2</v>
      </c>
      <c r="AW135" s="2"/>
      <c r="AX135" s="2"/>
      <c r="AY135" s="182">
        <v>-3.2138733591405733E-2</v>
      </c>
      <c r="AZ135" s="183">
        <v>-0.63407746279417232</v>
      </c>
      <c r="BA135" s="2"/>
      <c r="BB135" s="2"/>
      <c r="BC135" s="184">
        <v>-1303.3794063814655</v>
      </c>
      <c r="BD135" s="134">
        <v>-1591.1437731982005</v>
      </c>
      <c r="BE135" s="185">
        <v>-2423.9908001798817</v>
      </c>
      <c r="BF135" s="2"/>
      <c r="BG135" s="2"/>
      <c r="BH135" s="186">
        <v>-832.84702698168121</v>
      </c>
      <c r="BI135" s="187">
        <v>-0.52342663247058929</v>
      </c>
      <c r="BJ135" s="2"/>
      <c r="BK135" s="2"/>
    </row>
    <row r="136" spans="1:63" x14ac:dyDescent="0.3">
      <c r="A136" s="1"/>
      <c r="B136" s="2"/>
      <c r="C136" s="176"/>
      <c r="D136" s="177" t="s">
        <v>107</v>
      </c>
      <c r="E136" s="178"/>
      <c r="F136" s="178"/>
      <c r="G136" s="178"/>
      <c r="H136" s="178"/>
      <c r="I136" s="178"/>
      <c r="J136" s="688">
        <v>-4.31435125349992E-2</v>
      </c>
      <c r="K136" s="688">
        <v>-5.3329550725592048E-2</v>
      </c>
      <c r="L136" s="688">
        <v>-4.573117121652967E-2</v>
      </c>
      <c r="M136" s="688">
        <v>-2.3454409651448727E-2</v>
      </c>
      <c r="N136" s="688">
        <v>-2.612164206027065E-2</v>
      </c>
      <c r="O136" s="688">
        <v>-0.13515090359443149</v>
      </c>
      <c r="P136" s="688">
        <v>-0.21588201565464921</v>
      </c>
      <c r="Q136" s="688">
        <v>-0.24860380619175176</v>
      </c>
      <c r="R136" s="688">
        <v>-9.8095063187390377E-2</v>
      </c>
      <c r="S136" s="688">
        <v>-0.20024897908852463</v>
      </c>
      <c r="T136" s="688">
        <v>-0.15204994092184421</v>
      </c>
      <c r="U136" s="688">
        <v>-0.18391155392488703</v>
      </c>
      <c r="V136" s="688">
        <v>-0.13443053336197613</v>
      </c>
      <c r="W136" s="688">
        <v>-0.1375648522606297</v>
      </c>
      <c r="X136" s="688">
        <v>-0.10125853817686864</v>
      </c>
      <c r="Y136" s="688">
        <v>-0.13157785481897538</v>
      </c>
      <c r="Z136" s="688">
        <v>-0.19140663807795794</v>
      </c>
      <c r="AA136" s="688">
        <v>-8.4406062769198667E-2</v>
      </c>
      <c r="AB136" s="688">
        <v>-6.4009390362248078E-2</v>
      </c>
      <c r="AC136" s="688">
        <v>-7.813305824381471E-2</v>
      </c>
      <c r="AD136" s="688">
        <v>-7.5578976392302016E-2</v>
      </c>
      <c r="AE136" s="688">
        <v>-2.0868507839876888E-2</v>
      </c>
      <c r="AF136" s="688">
        <v>-6.4434049168183266E-2</v>
      </c>
      <c r="AG136" s="688">
        <v>-9.6051319446506203E-2</v>
      </c>
      <c r="AH136" s="688">
        <v>-8.2922128927605088E-2</v>
      </c>
      <c r="AI136" s="688">
        <v>-9.3527328051586311E-2</v>
      </c>
      <c r="AJ136" s="688">
        <v>-5.8005674511238392E-2</v>
      </c>
      <c r="AK136" s="688">
        <v>-4.1896909233491368E-2</v>
      </c>
      <c r="AL136" s="688">
        <v>-5.0685815972359008E-2</v>
      </c>
      <c r="AM136" s="688">
        <v>-8.2824549563764741E-2</v>
      </c>
      <c r="AN136" s="2"/>
      <c r="AO136" s="2"/>
      <c r="AP136" s="188"/>
      <c r="AQ136" s="189"/>
      <c r="AR136" s="2"/>
      <c r="AS136" s="2"/>
      <c r="AT136" s="190"/>
      <c r="AU136" s="191"/>
      <c r="AV136" s="189"/>
      <c r="AW136" s="2"/>
      <c r="AX136" s="2"/>
      <c r="AY136" s="192"/>
      <c r="AZ136" s="193"/>
      <c r="BA136" s="2"/>
      <c r="BB136" s="2"/>
      <c r="BC136" s="194"/>
      <c r="BD136" s="195"/>
      <c r="BE136" s="196"/>
      <c r="BF136" s="2"/>
      <c r="BG136" s="2"/>
      <c r="BH136" s="197"/>
      <c r="BI136" s="198"/>
      <c r="BJ136" s="2"/>
      <c r="BK136" s="2"/>
    </row>
    <row r="137" spans="1:63" x14ac:dyDescent="0.3">
      <c r="A137" s="1"/>
      <c r="B137" s="2"/>
      <c r="C137" s="2" t="s">
        <v>38</v>
      </c>
      <c r="D137" s="2" t="s">
        <v>100</v>
      </c>
      <c r="E137" s="2"/>
      <c r="F137" s="2"/>
      <c r="G137" s="2"/>
      <c r="H137" s="2"/>
      <c r="I137" s="2"/>
      <c r="J137" s="199">
        <v>0.10848893798608891</v>
      </c>
      <c r="K137" s="199">
        <v>5.690264647074697E-2</v>
      </c>
      <c r="L137" s="199">
        <v>3.0680483944225706E-2</v>
      </c>
      <c r="M137" s="199">
        <v>5.7674482048860304E-2</v>
      </c>
      <c r="N137" s="199">
        <v>0.15360179045171218</v>
      </c>
      <c r="O137" s="199">
        <v>8.2517829818139432E-2</v>
      </c>
      <c r="P137" s="199">
        <v>6.4263085375994844E-2</v>
      </c>
      <c r="Q137" s="199">
        <v>8.211326297884125E-3</v>
      </c>
      <c r="R137" s="199">
        <v>1.6785909743366578E-2</v>
      </c>
      <c r="S137" s="199">
        <v>1.5646392631016193E-2</v>
      </c>
      <c r="T137" s="199">
        <v>5.5756801857029248E-2</v>
      </c>
      <c r="U137" s="199">
        <v>0.15373516997780434</v>
      </c>
      <c r="V137" s="199">
        <v>0.24563042926507689</v>
      </c>
      <c r="W137" s="199">
        <v>0.18947365873433064</v>
      </c>
      <c r="X137" s="199">
        <v>8.2124275241240205E-2</v>
      </c>
      <c r="Y137" s="199">
        <v>0.1886444146206219</v>
      </c>
      <c r="Z137" s="199">
        <v>0.29277741441502791</v>
      </c>
      <c r="AA137" s="199">
        <v>3.5442135250474127E-2</v>
      </c>
      <c r="AB137" s="199">
        <v>0.14378272440678719</v>
      </c>
      <c r="AC137" s="199">
        <v>6.407359073511476E-2</v>
      </c>
      <c r="AD137" s="199">
        <v>9.0781134393542698E-2</v>
      </c>
      <c r="AE137" s="199">
        <v>5.7334613528881875E-2</v>
      </c>
      <c r="AF137" s="199">
        <v>6.1088253353794399E-2</v>
      </c>
      <c r="AG137" s="199">
        <v>7.9422460206519913E-2</v>
      </c>
      <c r="AH137" s="199">
        <v>0.11976643206282794</v>
      </c>
      <c r="AI137" s="199">
        <v>6.4530766750670737E-2</v>
      </c>
      <c r="AJ137" s="199">
        <v>6.7473175599223487E-2</v>
      </c>
      <c r="AK137" s="199">
        <v>0.11583111320275596</v>
      </c>
      <c r="AL137" s="199">
        <v>0.13020584587489162</v>
      </c>
      <c r="AM137" s="199">
        <v>8.6138460288261179E-2</v>
      </c>
      <c r="AN137" s="2"/>
      <c r="AO137" s="2"/>
      <c r="AP137" s="54">
        <v>-4.4067385586630439E-2</v>
      </c>
      <c r="AQ137" s="55">
        <v>-0.33844398683122584</v>
      </c>
      <c r="AR137" s="2"/>
      <c r="AS137" s="2"/>
      <c r="AT137" s="55">
        <v>1.5449673958249307E-2</v>
      </c>
      <c r="AU137" s="55">
        <v>1.8599558655945071E-2</v>
      </c>
      <c r="AV137" s="55">
        <v>1.7946566476348142E-2</v>
      </c>
      <c r="AW137" s="2"/>
      <c r="AX137" s="2"/>
      <c r="AY137" s="56">
        <v>-6.5299217959692915E-4</v>
      </c>
      <c r="AZ137" s="57">
        <v>-3.51079394772741E-2</v>
      </c>
      <c r="BA137" s="2"/>
      <c r="BB137" s="2"/>
      <c r="BC137" s="27">
        <v>480.62702573757662</v>
      </c>
      <c r="BD137" s="27">
        <v>583.88271692776505</v>
      </c>
      <c r="BE137" s="27">
        <v>525.23451395281199</v>
      </c>
      <c r="BF137" s="2"/>
      <c r="BG137" s="2"/>
      <c r="BH137" s="58">
        <v>-58.648202974953051</v>
      </c>
      <c r="BI137" s="59">
        <v>-0.10044517721563029</v>
      </c>
      <c r="BJ137" s="2"/>
      <c r="BK137" s="2"/>
    </row>
    <row r="138" spans="1:63" x14ac:dyDescent="0.3">
      <c r="A138" s="1"/>
      <c r="B138" s="2"/>
      <c r="C138" s="2" t="s">
        <v>38</v>
      </c>
      <c r="D138" s="173" t="s">
        <v>79</v>
      </c>
      <c r="E138" s="2"/>
      <c r="F138" s="2"/>
      <c r="G138" s="2"/>
      <c r="H138" s="2"/>
      <c r="I138" s="2"/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-2.9118090175380318E-3</v>
      </c>
      <c r="Q138" s="10">
        <v>0</v>
      </c>
      <c r="R138" s="10">
        <v>-1.4194409999999996E-2</v>
      </c>
      <c r="S138" s="10">
        <v>-3.020155078628679E-2</v>
      </c>
      <c r="T138" s="10">
        <v>-4.3332039087554536E-2</v>
      </c>
      <c r="U138" s="10">
        <v>-4.0673657946680014E-2</v>
      </c>
      <c r="V138" s="10">
        <v>-4.9560000000000003E-3</v>
      </c>
      <c r="W138" s="10">
        <v>-5.2030000000000002E-3</v>
      </c>
      <c r="X138" s="10">
        <v>-2.2239999999999998E-3</v>
      </c>
      <c r="Y138" s="10">
        <v>-1.1679410477002067E-2</v>
      </c>
      <c r="Z138" s="10">
        <v>-8.4732331311540093E-2</v>
      </c>
      <c r="AA138" s="10">
        <v>-1.3586699899449231E-2</v>
      </c>
      <c r="AB138" s="10">
        <v>-7.4121691171853601E-3</v>
      </c>
      <c r="AC138" s="10">
        <v>-1.0364560175600043E-2</v>
      </c>
      <c r="AD138" s="10">
        <v>-8.4209462168310822E-2</v>
      </c>
      <c r="AE138" s="10">
        <v>-0.12651149944930332</v>
      </c>
      <c r="AF138" s="10">
        <v>-0.13670560672716481</v>
      </c>
      <c r="AG138" s="10">
        <v>-7.5373249030278047E-2</v>
      </c>
      <c r="AH138" s="10">
        <v>-2.8599341065010379E-2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2"/>
      <c r="AO138" s="2"/>
      <c r="AP138" s="54">
        <v>0</v>
      </c>
      <c r="AQ138" s="55">
        <v>0</v>
      </c>
      <c r="AR138" s="2"/>
      <c r="AS138" s="2"/>
      <c r="AT138" s="55">
        <v>0</v>
      </c>
      <c r="AU138" s="55">
        <v>0</v>
      </c>
      <c r="AV138" s="55">
        <v>0</v>
      </c>
      <c r="AW138" s="2"/>
      <c r="AX138" s="2"/>
      <c r="AY138" s="56">
        <v>0</v>
      </c>
      <c r="AZ138" s="57">
        <v>0</v>
      </c>
      <c r="BA138" s="2"/>
      <c r="BB138" s="2"/>
      <c r="BC138" s="27">
        <v>0</v>
      </c>
      <c r="BD138" s="27">
        <v>0</v>
      </c>
      <c r="BE138" s="27">
        <v>0</v>
      </c>
      <c r="BF138" s="2"/>
      <c r="BG138" s="2"/>
      <c r="BH138" s="58">
        <v>0</v>
      </c>
      <c r="BI138" s="59">
        <v>0</v>
      </c>
      <c r="BJ138" s="2"/>
      <c r="BK138" s="2"/>
    </row>
    <row r="139" spans="1:63" x14ac:dyDescent="0.3">
      <c r="A139" s="1"/>
      <c r="B139" s="2"/>
      <c r="C139" s="2"/>
      <c r="D139" s="173"/>
      <c r="E139" s="2" t="s">
        <v>149</v>
      </c>
      <c r="F139" s="2"/>
      <c r="G139" s="2"/>
      <c r="H139" s="2"/>
      <c r="I139" s="2"/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-1.4194409999999996E-2</v>
      </c>
      <c r="S139" s="10">
        <v>-2.6347466493348404E-2</v>
      </c>
      <c r="T139" s="10">
        <v>-3.7100899842550265E-2</v>
      </c>
      <c r="U139" s="10">
        <v>-3.1374436135978831E-2</v>
      </c>
      <c r="V139" s="10">
        <v>0</v>
      </c>
      <c r="W139" s="10">
        <v>0</v>
      </c>
      <c r="X139" s="10">
        <v>0</v>
      </c>
      <c r="Y139" s="10">
        <v>-1.4610404631408823E-4</v>
      </c>
      <c r="Z139" s="10">
        <v>0</v>
      </c>
      <c r="AA139" s="10">
        <v>0</v>
      </c>
      <c r="AB139" s="10">
        <v>0</v>
      </c>
      <c r="AC139" s="10">
        <v>-1.0364560175600043E-2</v>
      </c>
      <c r="AD139" s="10">
        <v>-8.4209462168310822E-2</v>
      </c>
      <c r="AE139" s="10">
        <v>-0.12651149944930332</v>
      </c>
      <c r="AF139" s="10">
        <v>-0.13670560672716481</v>
      </c>
      <c r="AG139" s="10">
        <v>-7.5373249030278047E-2</v>
      </c>
      <c r="AH139" s="10">
        <v>-2.8599341065010379E-2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2"/>
      <c r="AO139" s="2"/>
      <c r="AP139" s="54">
        <v>0</v>
      </c>
      <c r="AQ139" s="55">
        <v>0</v>
      </c>
      <c r="AR139" s="2"/>
      <c r="AS139" s="2"/>
      <c r="AT139" s="55">
        <v>0</v>
      </c>
      <c r="AU139" s="55">
        <v>0</v>
      </c>
      <c r="AV139" s="55">
        <v>0</v>
      </c>
      <c r="AW139" s="2"/>
      <c r="AX139" s="2"/>
      <c r="AY139" s="56">
        <v>0</v>
      </c>
      <c r="AZ139" s="57">
        <v>0</v>
      </c>
      <c r="BA139" s="2"/>
      <c r="BB139" s="2"/>
      <c r="BC139" s="27">
        <v>0</v>
      </c>
      <c r="BD139" s="27">
        <v>0</v>
      </c>
      <c r="BE139" s="27">
        <v>0</v>
      </c>
      <c r="BF139" s="2"/>
      <c r="BG139" s="2"/>
      <c r="BH139" s="58">
        <v>0</v>
      </c>
      <c r="BI139" s="59">
        <v>0</v>
      </c>
      <c r="BJ139" s="2"/>
      <c r="BK139" s="2"/>
    </row>
    <row r="140" spans="1:63" x14ac:dyDescent="0.3">
      <c r="A140" s="1"/>
      <c r="B140" s="2"/>
      <c r="C140" s="2"/>
      <c r="D140" s="173"/>
      <c r="E140" s="2" t="s">
        <v>150</v>
      </c>
      <c r="F140" s="2"/>
      <c r="G140" s="2"/>
      <c r="H140" s="2"/>
      <c r="I140" s="2"/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2"/>
      <c r="AO140" s="2"/>
      <c r="AP140" s="54">
        <v>0</v>
      </c>
      <c r="AQ140" s="55">
        <v>0</v>
      </c>
      <c r="AR140" s="2"/>
      <c r="AS140" s="2"/>
      <c r="AT140" s="55">
        <v>0</v>
      </c>
      <c r="AU140" s="55">
        <v>0</v>
      </c>
      <c r="AV140" s="55">
        <v>0</v>
      </c>
      <c r="AW140" s="2"/>
      <c r="AX140" s="2"/>
      <c r="AY140" s="56">
        <v>0</v>
      </c>
      <c r="AZ140" s="57">
        <v>0</v>
      </c>
      <c r="BA140" s="2"/>
      <c r="BB140" s="2"/>
      <c r="BC140" s="27">
        <v>0</v>
      </c>
      <c r="BD140" s="27">
        <v>0</v>
      </c>
      <c r="BE140" s="27">
        <v>0</v>
      </c>
      <c r="BF140" s="2"/>
      <c r="BG140" s="2"/>
      <c r="BH140" s="58">
        <v>0</v>
      </c>
      <c r="BI140" s="59">
        <v>0</v>
      </c>
      <c r="BJ140" s="2"/>
      <c r="BK140" s="2"/>
    </row>
    <row r="141" spans="1:63" x14ac:dyDescent="0.3">
      <c r="A141" s="1"/>
      <c r="B141" s="2"/>
      <c r="C141" s="2"/>
      <c r="D141" s="173"/>
      <c r="E141" s="2" t="s">
        <v>151</v>
      </c>
      <c r="F141" s="2"/>
      <c r="G141" s="2"/>
      <c r="H141" s="2"/>
      <c r="I141" s="2"/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2"/>
      <c r="AO141" s="2"/>
      <c r="AP141" s="54">
        <v>0</v>
      </c>
      <c r="AQ141" s="55">
        <v>0</v>
      </c>
      <c r="AR141" s="2"/>
      <c r="AS141" s="2"/>
      <c r="AT141" s="55">
        <v>0</v>
      </c>
      <c r="AU141" s="55">
        <v>0</v>
      </c>
      <c r="AV141" s="55">
        <v>0</v>
      </c>
      <c r="AW141" s="2"/>
      <c r="AX141" s="2"/>
      <c r="AY141" s="56">
        <v>0</v>
      </c>
      <c r="AZ141" s="57">
        <v>0</v>
      </c>
      <c r="BA141" s="2"/>
      <c r="BB141" s="2"/>
      <c r="BC141" s="27">
        <v>0</v>
      </c>
      <c r="BD141" s="27">
        <v>0</v>
      </c>
      <c r="BE141" s="27">
        <v>0</v>
      </c>
      <c r="BF141" s="2"/>
      <c r="BG141" s="2"/>
      <c r="BH141" s="58">
        <v>0</v>
      </c>
      <c r="BI141" s="59">
        <v>0</v>
      </c>
      <c r="BJ141" s="2"/>
      <c r="BK141" s="2"/>
    </row>
    <row r="142" spans="1:63" x14ac:dyDescent="0.3">
      <c r="A142" s="1"/>
      <c r="B142" s="2"/>
      <c r="C142" s="2"/>
      <c r="D142" s="173"/>
      <c r="E142" s="2" t="s">
        <v>152</v>
      </c>
      <c r="F142" s="2"/>
      <c r="G142" s="2"/>
      <c r="H142" s="2"/>
      <c r="I142" s="2"/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-2.9118090175380318E-3</v>
      </c>
      <c r="Q142" s="10">
        <v>0</v>
      </c>
      <c r="R142" s="10">
        <v>0</v>
      </c>
      <c r="S142" s="10">
        <v>-3.8540842929383847E-3</v>
      </c>
      <c r="T142" s="10">
        <v>-6.2311392450042679E-3</v>
      </c>
      <c r="U142" s="10">
        <v>-9.2992218107011866E-3</v>
      </c>
      <c r="V142" s="10">
        <v>-4.9560000000000003E-3</v>
      </c>
      <c r="W142" s="10">
        <v>-5.2030000000000002E-3</v>
      </c>
      <c r="X142" s="10">
        <v>-2.2239999999999998E-3</v>
      </c>
      <c r="Y142" s="10">
        <v>-1.1533306430687978E-2</v>
      </c>
      <c r="Z142" s="10">
        <v>-8.4732331311540093E-2</v>
      </c>
      <c r="AA142" s="10">
        <v>-1.3586699899449231E-2</v>
      </c>
      <c r="AB142" s="10">
        <v>-7.4121691171853601E-3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2"/>
      <c r="AO142" s="2"/>
      <c r="AP142" s="54">
        <v>0</v>
      </c>
      <c r="AQ142" s="55">
        <v>0</v>
      </c>
      <c r="AR142" s="2"/>
      <c r="AS142" s="2"/>
      <c r="AT142" s="55">
        <v>0</v>
      </c>
      <c r="AU142" s="55">
        <v>0</v>
      </c>
      <c r="AV142" s="55">
        <v>0</v>
      </c>
      <c r="AW142" s="2"/>
      <c r="AX142" s="2"/>
      <c r="AY142" s="56">
        <v>0</v>
      </c>
      <c r="AZ142" s="57">
        <v>0</v>
      </c>
      <c r="BA142" s="2"/>
      <c r="BB142" s="2"/>
      <c r="BC142" s="27">
        <v>0</v>
      </c>
      <c r="BD142" s="27">
        <v>0</v>
      </c>
      <c r="BE142" s="27">
        <v>0</v>
      </c>
      <c r="BF142" s="2"/>
      <c r="BG142" s="2"/>
      <c r="BH142" s="58">
        <v>0</v>
      </c>
      <c r="BI142" s="59">
        <v>0</v>
      </c>
      <c r="BJ142" s="2"/>
      <c r="BK142" s="2"/>
    </row>
    <row r="143" spans="1:63" x14ac:dyDescent="0.3">
      <c r="A143" s="1"/>
      <c r="B143" s="2"/>
      <c r="C143" s="2" t="s">
        <v>93</v>
      </c>
      <c r="D143" s="2" t="s">
        <v>108</v>
      </c>
      <c r="E143" s="2"/>
      <c r="F143" s="2"/>
      <c r="G143" s="2"/>
      <c r="H143" s="2"/>
      <c r="I143" s="2"/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-0.13833688442328812</v>
      </c>
      <c r="AA143" s="10">
        <v>-1.3472572727569205E-2</v>
      </c>
      <c r="AB143" s="10">
        <v>-1.18870979960728E-2</v>
      </c>
      <c r="AC143" s="10">
        <v>-1.46725993720079E-2</v>
      </c>
      <c r="AD143" s="10">
        <v>2.0696826460873735E-3</v>
      </c>
      <c r="AE143" s="10">
        <v>-2.3569487581010891E-3</v>
      </c>
      <c r="AF143" s="10">
        <v>1.1925073125504133E-2</v>
      </c>
      <c r="AG143" s="10">
        <v>1.1397077633407901E-3</v>
      </c>
      <c r="AH143" s="10">
        <v>-1.1099968584376388E-2</v>
      </c>
      <c r="AI143" s="10">
        <v>-1.2327846715953201E-2</v>
      </c>
      <c r="AJ143" s="10">
        <v>-1.806132032409824E-2</v>
      </c>
      <c r="AK143" s="10">
        <v>-1.1505326079509421E-2</v>
      </c>
      <c r="AL143" s="10">
        <v>-7.5491045458095539E-3</v>
      </c>
      <c r="AM143" s="10">
        <v>-6.4409797510211354E-3</v>
      </c>
      <c r="AN143" s="2"/>
      <c r="AO143" s="2"/>
      <c r="AP143" s="54">
        <v>1.1081247947884185E-3</v>
      </c>
      <c r="AQ143" s="55">
        <v>0.14678890563299055</v>
      </c>
      <c r="AR143" s="2"/>
      <c r="AS143" s="2"/>
      <c r="AT143" s="55">
        <v>-1.5345923197734926E-3</v>
      </c>
      <c r="AU143" s="55">
        <v>-1.078369499128015E-3</v>
      </c>
      <c r="AV143" s="55">
        <v>-1.3419495877646423E-3</v>
      </c>
      <c r="AW143" s="2"/>
      <c r="AX143" s="2"/>
      <c r="AY143" s="56">
        <v>-2.6358008863662736E-4</v>
      </c>
      <c r="AZ143" s="57">
        <v>-0.24442465115135581</v>
      </c>
      <c r="BA143" s="2"/>
      <c r="BB143" s="2"/>
      <c r="BC143" s="27">
        <v>-47.739942238628302</v>
      </c>
      <c r="BD143" s="27">
        <v>-33.852486752509208</v>
      </c>
      <c r="BE143" s="27">
        <v>-39.27426677451912</v>
      </c>
      <c r="BF143" s="2"/>
      <c r="BG143" s="2"/>
      <c r="BH143" s="58">
        <v>-5.4217800220099122</v>
      </c>
      <c r="BI143" s="59">
        <v>-0.16015898807221421</v>
      </c>
      <c r="BJ143" s="2"/>
      <c r="BK143" s="2"/>
    </row>
    <row r="144" spans="1:63" x14ac:dyDescent="0.3">
      <c r="A144" s="1"/>
      <c r="B144" s="2"/>
      <c r="C144" s="61" t="s">
        <v>22</v>
      </c>
      <c r="D144" s="61" t="s">
        <v>109</v>
      </c>
      <c r="E144" s="61"/>
      <c r="F144" s="61"/>
      <c r="G144" s="61"/>
      <c r="H144" s="61"/>
      <c r="I144" s="61"/>
      <c r="J144" s="200">
        <v>-0.40402542145538178</v>
      </c>
      <c r="K144" s="200">
        <v>-0.39407800869996157</v>
      </c>
      <c r="L144" s="200">
        <v>-0.51177059975532824</v>
      </c>
      <c r="M144" s="200">
        <v>-0.24862827043334798</v>
      </c>
      <c r="N144" s="200">
        <v>-0.13668366212451283</v>
      </c>
      <c r="O144" s="200">
        <v>-1.3039981674493131</v>
      </c>
      <c r="P144" s="200">
        <v>-1.0484784212939207</v>
      </c>
      <c r="Q144" s="200">
        <v>-1.2329130981071743</v>
      </c>
      <c r="R144" s="200">
        <v>-1.0384330071505961</v>
      </c>
      <c r="S144" s="200">
        <v>-1.4668217221396109</v>
      </c>
      <c r="T144" s="200">
        <v>-1.5743303891825766</v>
      </c>
      <c r="U144" s="200">
        <v>-1.6506037809909062</v>
      </c>
      <c r="V144" s="200">
        <v>-0.79898710576319387</v>
      </c>
      <c r="W144" s="200">
        <v>-0.5510925055226148</v>
      </c>
      <c r="X144" s="200">
        <v>-0.70478644314358474</v>
      </c>
      <c r="Y144" s="200">
        <v>-0.45158345443994696</v>
      </c>
      <c r="Z144" s="200">
        <v>-1.4154873991713801</v>
      </c>
      <c r="AA144" s="200">
        <v>-0.68588218085628849</v>
      </c>
      <c r="AB144" s="200">
        <v>-0.46636419894334191</v>
      </c>
      <c r="AC144" s="200">
        <v>-0.57001129824602559</v>
      </c>
      <c r="AD144" s="200">
        <v>-0.83067907516468409</v>
      </c>
      <c r="AE144" s="200">
        <v>-0.34716130369162557</v>
      </c>
      <c r="AF144" s="200">
        <v>-0.84779437929271972</v>
      </c>
      <c r="AG144" s="200">
        <v>-1.0672548064271747</v>
      </c>
      <c r="AH144" s="200">
        <v>-0.4107364105863161</v>
      </c>
      <c r="AI144" s="200">
        <v>-0.51942080839937144</v>
      </c>
      <c r="AJ144" s="200">
        <v>-0.41382982407405072</v>
      </c>
      <c r="AK144" s="200">
        <v>-0.20978864981468662</v>
      </c>
      <c r="AL144" s="200">
        <v>-0.23216832009411664</v>
      </c>
      <c r="AM144" s="200">
        <v>-0.31783701069226056</v>
      </c>
      <c r="AN144" s="2"/>
      <c r="AO144" s="2"/>
      <c r="AP144" s="65">
        <v>-8.5668690598143915E-2</v>
      </c>
      <c r="AQ144" s="66">
        <v>-0.36899388582996789</v>
      </c>
      <c r="AR144" s="2"/>
      <c r="AS144" s="2"/>
      <c r="AT144" s="66">
        <v>-2.7981827595015552E-2</v>
      </c>
      <c r="AU144" s="66">
        <v>-3.3164626815541956E-2</v>
      </c>
      <c r="AV144" s="66">
        <v>-6.6219932675181253E-2</v>
      </c>
      <c r="AW144" s="2"/>
      <c r="AX144" s="2"/>
      <c r="AY144" s="67">
        <v>-3.3055305859639297E-2</v>
      </c>
      <c r="AZ144" s="68">
        <v>-0.99670368804356857</v>
      </c>
      <c r="BA144" s="2"/>
      <c r="BB144" s="2"/>
      <c r="BC144" s="69">
        <v>-870.4923228825171</v>
      </c>
      <c r="BD144" s="69">
        <v>-1041.1135430229444</v>
      </c>
      <c r="BE144" s="69">
        <v>-1938.0305530015889</v>
      </c>
      <c r="BF144" s="2"/>
      <c r="BG144" s="2"/>
      <c r="BH144" s="70">
        <v>-896.9170099786445</v>
      </c>
      <c r="BI144" s="71">
        <v>-0.8614977837809934</v>
      </c>
      <c r="BJ144" s="2"/>
      <c r="BK144" s="2"/>
    </row>
    <row r="145" spans="1:65" x14ac:dyDescent="0.3">
      <c r="A145" s="1"/>
      <c r="B145" s="2"/>
      <c r="C145" s="2" t="s">
        <v>110</v>
      </c>
      <c r="D145" s="2" t="s">
        <v>111</v>
      </c>
      <c r="E145" s="1"/>
      <c r="F145" s="60"/>
      <c r="G145" s="1"/>
      <c r="H145" s="1"/>
      <c r="I145" s="1"/>
      <c r="J145" s="10">
        <v>0</v>
      </c>
      <c r="K145" s="10">
        <v>0</v>
      </c>
      <c r="L145" s="10">
        <v>0</v>
      </c>
      <c r="M145" s="10">
        <v>-0.30516888174743462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-7.6534147387635421E-2</v>
      </c>
      <c r="T145" s="10">
        <v>-0.2522646453928804</v>
      </c>
      <c r="U145" s="10">
        <v>-5.8481871136668452E-2</v>
      </c>
      <c r="V145" s="10">
        <v>-0.32187297979874463</v>
      </c>
      <c r="W145" s="10">
        <v>-0.25688666735142002</v>
      </c>
      <c r="X145" s="10">
        <v>-1.1882476670235016E-2</v>
      </c>
      <c r="Y145" s="10">
        <v>-2.7048847890382751E-3</v>
      </c>
      <c r="Z145" s="10">
        <v>-0.1158155</v>
      </c>
      <c r="AA145" s="10">
        <v>-3.0022500000000001E-2</v>
      </c>
      <c r="AB145" s="10">
        <v>-2.0380042159311093E-2</v>
      </c>
      <c r="AC145" s="10">
        <v>0</v>
      </c>
      <c r="AD145" s="10">
        <v>-1.5775227692533167E-3</v>
      </c>
      <c r="AE145" s="10">
        <v>-1.1699000000000002E-3</v>
      </c>
      <c r="AF145" s="10">
        <v>-2.4206750373418219E-2</v>
      </c>
      <c r="AG145" s="10">
        <v>-0.38296871712316904</v>
      </c>
      <c r="AH145" s="10">
        <v>-3.4742083153849301E-2</v>
      </c>
      <c r="AI145" s="10">
        <v>-0.77218100423059755</v>
      </c>
      <c r="AJ145" s="10">
        <v>-9.5931813526387383E-2</v>
      </c>
      <c r="AK145" s="10">
        <v>0</v>
      </c>
      <c r="AL145" s="10">
        <v>0</v>
      </c>
      <c r="AM145" s="10">
        <v>-3.2553934871440871E-2</v>
      </c>
      <c r="AN145" s="2"/>
      <c r="AO145" s="2"/>
      <c r="AP145" s="54">
        <v>-3.2553934871440871E-2</v>
      </c>
      <c r="AQ145" s="48">
        <v>0</v>
      </c>
      <c r="AR145" s="2"/>
      <c r="AS145" s="2"/>
      <c r="AT145" s="48">
        <v>0</v>
      </c>
      <c r="AU145" s="48">
        <v>0</v>
      </c>
      <c r="AV145" s="48">
        <v>-6.7824680668994919E-3</v>
      </c>
      <c r="AW145" s="2"/>
      <c r="AX145" s="2"/>
      <c r="AY145" s="56">
        <v>-6.7824680668994919E-3</v>
      </c>
      <c r="AZ145" s="128">
        <v>0</v>
      </c>
      <c r="BA145" s="2"/>
      <c r="BB145" s="2"/>
      <c r="BC145" s="27">
        <v>0</v>
      </c>
      <c r="BD145" s="27">
        <v>0</v>
      </c>
      <c r="BE145" s="27">
        <v>-198.49960287463946</v>
      </c>
      <c r="BF145" s="2"/>
      <c r="BG145" s="2"/>
      <c r="BH145" s="58">
        <v>-198.49960287463946</v>
      </c>
      <c r="BI145" s="53">
        <v>0</v>
      </c>
      <c r="BJ145" s="2"/>
      <c r="BK145" s="2"/>
    </row>
    <row r="146" spans="1:65" ht="4.05" customHeight="1" x14ac:dyDescent="0.3">
      <c r="A146" s="1"/>
      <c r="B146" s="2"/>
      <c r="C146" s="2"/>
      <c r="D146" s="173"/>
      <c r="E146" s="1"/>
      <c r="F146" s="60"/>
      <c r="G146" s="1"/>
      <c r="H146" s="1"/>
      <c r="I146" s="1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2"/>
      <c r="AO146" s="2"/>
      <c r="AP146" s="54"/>
      <c r="AQ146" s="55"/>
      <c r="AR146" s="2"/>
      <c r="AS146" s="2"/>
      <c r="AT146" s="55"/>
      <c r="AU146" s="55"/>
      <c r="AV146" s="55"/>
      <c r="AW146" s="2"/>
      <c r="AX146" s="2"/>
      <c r="AY146" s="56"/>
      <c r="AZ146" s="57"/>
      <c r="BA146" s="2"/>
      <c r="BB146" s="2"/>
      <c r="BC146" s="27"/>
      <c r="BD146" s="27"/>
      <c r="BE146" s="27"/>
      <c r="BF146" s="2"/>
      <c r="BG146" s="2"/>
      <c r="BH146" s="58"/>
      <c r="BI146" s="59"/>
      <c r="BJ146" s="2"/>
      <c r="BK146" s="2"/>
    </row>
    <row r="147" spans="1:65" x14ac:dyDescent="0.3">
      <c r="A147" s="1"/>
      <c r="B147" s="2"/>
      <c r="C147" s="61" t="s">
        <v>22</v>
      </c>
      <c r="D147" s="61" t="s">
        <v>112</v>
      </c>
      <c r="E147" s="61"/>
      <c r="F147" s="61"/>
      <c r="G147" s="61"/>
      <c r="H147" s="61"/>
      <c r="I147" s="61"/>
      <c r="J147" s="200">
        <v>-0.40402542145538178</v>
      </c>
      <c r="K147" s="200">
        <v>-0.39407800869996157</v>
      </c>
      <c r="L147" s="200">
        <v>-0.51177059975532824</v>
      </c>
      <c r="M147" s="200">
        <v>-0.55379715218078263</v>
      </c>
      <c r="N147" s="200">
        <v>-0.13668366212451283</v>
      </c>
      <c r="O147" s="200">
        <v>-1.3039981674493131</v>
      </c>
      <c r="P147" s="200">
        <v>-1.0484784212939207</v>
      </c>
      <c r="Q147" s="200">
        <v>-1.2329130981071743</v>
      </c>
      <c r="R147" s="200">
        <v>-1.0384330071505961</v>
      </c>
      <c r="S147" s="200">
        <v>-1.5433558695272462</v>
      </c>
      <c r="T147" s="200">
        <v>-1.8265950345754569</v>
      </c>
      <c r="U147" s="200">
        <v>-1.7090856521275746</v>
      </c>
      <c r="V147" s="200">
        <v>-1.1208600855619384</v>
      </c>
      <c r="W147" s="200">
        <v>-0.80797917287403487</v>
      </c>
      <c r="X147" s="200">
        <v>-0.71666891981381975</v>
      </c>
      <c r="Y147" s="200">
        <v>-0.45428833922898526</v>
      </c>
      <c r="Z147" s="200">
        <v>-1.5313028991713802</v>
      </c>
      <c r="AA147" s="200">
        <v>-0.71590468085628844</v>
      </c>
      <c r="AB147" s="200">
        <v>-0.48674424110265302</v>
      </c>
      <c r="AC147" s="200">
        <v>-0.57001129824602559</v>
      </c>
      <c r="AD147" s="200">
        <v>-0.83225659793393736</v>
      </c>
      <c r="AE147" s="200">
        <v>-0.34833120369162557</v>
      </c>
      <c r="AF147" s="200">
        <v>-0.87200112966613796</v>
      </c>
      <c r="AG147" s="200">
        <v>-1.4502235235503438</v>
      </c>
      <c r="AH147" s="200">
        <v>-0.4454784937401654</v>
      </c>
      <c r="AI147" s="200">
        <v>-1.2916018126299691</v>
      </c>
      <c r="AJ147" s="200">
        <v>-0.50976163760043813</v>
      </c>
      <c r="AK147" s="200">
        <v>-0.20978864981468662</v>
      </c>
      <c r="AL147" s="200">
        <v>-0.23216832009411664</v>
      </c>
      <c r="AM147" s="200">
        <v>-0.35039094556370143</v>
      </c>
      <c r="AN147" s="2"/>
      <c r="AO147" s="2"/>
      <c r="AP147" s="65">
        <v>-0.11822262546958479</v>
      </c>
      <c r="AQ147" s="66">
        <v>-0.50921084074545386</v>
      </c>
      <c r="AR147" s="2"/>
      <c r="AS147" s="2"/>
      <c r="AT147" s="66">
        <v>-2.7981827595015552E-2</v>
      </c>
      <c r="AU147" s="66">
        <v>-3.3164626815541956E-2</v>
      </c>
      <c r="AV147" s="66">
        <v>-7.3002400742080739E-2</v>
      </c>
      <c r="AW147" s="2"/>
      <c r="AX147" s="2"/>
      <c r="AY147" s="67">
        <v>-3.9837773926538783E-2</v>
      </c>
      <c r="AZ147" s="68">
        <v>-1.2012127906070569</v>
      </c>
      <c r="BA147" s="2"/>
      <c r="BB147" s="2"/>
      <c r="BC147" s="69">
        <v>-870.4923228825171</v>
      </c>
      <c r="BD147" s="69">
        <v>-1041.1135430229444</v>
      </c>
      <c r="BE147" s="69">
        <v>-2136.5301558762285</v>
      </c>
      <c r="BF147" s="2"/>
      <c r="BG147" s="2"/>
      <c r="BH147" s="70">
        <v>-1095.4166128532841</v>
      </c>
      <c r="BI147" s="71">
        <v>-1.052158643208758</v>
      </c>
      <c r="BJ147" s="2"/>
      <c r="BK147" s="2"/>
    </row>
    <row r="148" spans="1:65" x14ac:dyDescent="0.3">
      <c r="A148" s="1"/>
      <c r="B148" s="2"/>
      <c r="C148" s="2" t="s">
        <v>38</v>
      </c>
      <c r="D148" s="2" t="s">
        <v>113</v>
      </c>
      <c r="E148" s="2"/>
      <c r="F148" s="2"/>
      <c r="G148" s="2"/>
      <c r="H148" s="2"/>
      <c r="I148" s="2"/>
      <c r="J148" s="10">
        <v>-1.4235612851029401E-2</v>
      </c>
      <c r="K148" s="10">
        <v>0</v>
      </c>
      <c r="L148" s="10">
        <v>0</v>
      </c>
      <c r="M148" s="10">
        <v>0</v>
      </c>
      <c r="N148" s="10">
        <v>0</v>
      </c>
      <c r="O148" s="10">
        <v>-3.0357853578906906E-2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2"/>
      <c r="AO148" s="2"/>
      <c r="AP148" s="54">
        <v>0</v>
      </c>
      <c r="AQ148" s="55">
        <v>0</v>
      </c>
      <c r="AR148" s="2"/>
      <c r="AS148" s="2"/>
      <c r="AT148" s="55">
        <v>0</v>
      </c>
      <c r="AU148" s="55">
        <v>0</v>
      </c>
      <c r="AV148" s="55">
        <v>0</v>
      </c>
      <c r="AW148" s="2"/>
      <c r="AX148" s="2"/>
      <c r="AY148" s="56">
        <v>0</v>
      </c>
      <c r="AZ148" s="57">
        <v>0</v>
      </c>
      <c r="BA148" s="2"/>
      <c r="BB148" s="2"/>
      <c r="BC148" s="27">
        <v>0</v>
      </c>
      <c r="BD148" s="27">
        <v>0</v>
      </c>
      <c r="BE148" s="27">
        <v>0</v>
      </c>
      <c r="BF148" s="2"/>
      <c r="BG148" s="2"/>
      <c r="BH148" s="58">
        <v>0</v>
      </c>
      <c r="BI148" s="59">
        <v>0</v>
      </c>
      <c r="BJ148" s="2"/>
      <c r="BK148" s="2"/>
    </row>
    <row r="149" spans="1:65" x14ac:dyDescent="0.3">
      <c r="A149" s="1"/>
      <c r="B149" s="2"/>
      <c r="C149" s="175" t="s">
        <v>22</v>
      </c>
      <c r="D149" s="122" t="s">
        <v>114</v>
      </c>
      <c r="E149" s="122"/>
      <c r="F149" s="122"/>
      <c r="G149" s="122"/>
      <c r="H149" s="122"/>
      <c r="I149" s="122"/>
      <c r="J149" s="129">
        <v>-0.41826103430641121</v>
      </c>
      <c r="K149" s="129">
        <v>-0.39407800869996157</v>
      </c>
      <c r="L149" s="129">
        <v>-0.51177059975532824</v>
      </c>
      <c r="M149" s="129">
        <v>-0.55379715218078263</v>
      </c>
      <c r="N149" s="129">
        <v>-0.13668366212451283</v>
      </c>
      <c r="O149" s="129">
        <v>-1.3343560210282199</v>
      </c>
      <c r="P149" s="129">
        <v>-1.0484784212939207</v>
      </c>
      <c r="Q149" s="129">
        <v>-1.2329130981071743</v>
      </c>
      <c r="R149" s="129">
        <v>-1.0384330071505961</v>
      </c>
      <c r="S149" s="129">
        <v>-1.5433558695272462</v>
      </c>
      <c r="T149" s="129">
        <v>-1.8265950345754569</v>
      </c>
      <c r="U149" s="129">
        <v>-1.7090856521275746</v>
      </c>
      <c r="V149" s="129">
        <v>-1.1208600855619384</v>
      </c>
      <c r="W149" s="129">
        <v>-0.80797917287403487</v>
      </c>
      <c r="X149" s="129">
        <v>-0.71666891981381975</v>
      </c>
      <c r="Y149" s="129">
        <v>-0.45428833922898526</v>
      </c>
      <c r="Z149" s="129">
        <v>-1.5313028991713802</v>
      </c>
      <c r="AA149" s="129">
        <v>-0.71590468085628844</v>
      </c>
      <c r="AB149" s="129">
        <v>-0.48674424110265302</v>
      </c>
      <c r="AC149" s="129">
        <v>-0.57001129824602559</v>
      </c>
      <c r="AD149" s="129">
        <v>-0.83225659793393736</v>
      </c>
      <c r="AE149" s="129">
        <v>-0.34833120369162557</v>
      </c>
      <c r="AF149" s="129">
        <v>-0.87200112966613796</v>
      </c>
      <c r="AG149" s="129">
        <v>-1.4502235235503438</v>
      </c>
      <c r="AH149" s="129">
        <v>-0.4454784937401654</v>
      </c>
      <c r="AI149" s="129">
        <v>-1.2916018126299691</v>
      </c>
      <c r="AJ149" s="129">
        <v>-0.50976163760043813</v>
      </c>
      <c r="AK149" s="129">
        <v>-0.20978864981468662</v>
      </c>
      <c r="AL149" s="129">
        <v>-0.23216832009411664</v>
      </c>
      <c r="AM149" s="129">
        <v>-0.35039094556370143</v>
      </c>
      <c r="AN149" s="2"/>
      <c r="AO149" s="2"/>
      <c r="AP149" s="179">
        <v>-0.11822262546958479</v>
      </c>
      <c r="AQ149" s="180">
        <v>-0.50921084074545386</v>
      </c>
      <c r="AR149" s="2"/>
      <c r="AS149" s="2"/>
      <c r="AT149" s="181">
        <v>-2.7981827595015552E-2</v>
      </c>
      <c r="AU149" s="131">
        <v>-3.3164626815541956E-2</v>
      </c>
      <c r="AV149" s="180">
        <v>-7.3002400742080739E-2</v>
      </c>
      <c r="AW149" s="2"/>
      <c r="AX149" s="2"/>
      <c r="AY149" s="182">
        <v>-3.9837773926538783E-2</v>
      </c>
      <c r="AZ149" s="183">
        <v>-1.2012127906070569</v>
      </c>
      <c r="BA149" s="2"/>
      <c r="BB149" s="2"/>
      <c r="BC149" s="184">
        <v>-870.4923228825171</v>
      </c>
      <c r="BD149" s="134">
        <v>-1041.1135430229444</v>
      </c>
      <c r="BE149" s="185">
        <v>-2136.5301558762285</v>
      </c>
      <c r="BF149" s="2"/>
      <c r="BG149" s="2"/>
      <c r="BH149" s="186">
        <v>-1095.4166128532841</v>
      </c>
      <c r="BI149" s="187">
        <v>-1.052158643208758</v>
      </c>
      <c r="BJ149" s="2"/>
      <c r="BK149" s="2"/>
    </row>
    <row r="150" spans="1:65" x14ac:dyDescent="0.3">
      <c r="A150" s="1"/>
      <c r="B150" s="2"/>
      <c r="C150" s="176"/>
      <c r="D150" s="177" t="s">
        <v>115</v>
      </c>
      <c r="E150" s="178"/>
      <c r="F150" s="178"/>
      <c r="G150" s="178"/>
      <c r="H150" s="178"/>
      <c r="I150" s="178"/>
      <c r="J150" s="688">
        <v>-3.5209257738974931E-2</v>
      </c>
      <c r="K150" s="688">
        <v>-4.6600675469881898E-2</v>
      </c>
      <c r="L150" s="688">
        <v>-4.3144662485289892E-2</v>
      </c>
      <c r="M150" s="688">
        <v>-4.2405708619311998E-2</v>
      </c>
      <c r="N150" s="688">
        <v>-1.2299623235738822E-2</v>
      </c>
      <c r="O150" s="688">
        <v>-0.13006660025131142</v>
      </c>
      <c r="P150" s="688">
        <v>-0.2039480790954947</v>
      </c>
      <c r="Q150" s="688">
        <v>-0.24695903397440142</v>
      </c>
      <c r="R150" s="688">
        <v>-9.7850867849632053E-2</v>
      </c>
      <c r="S150" s="688">
        <v>-0.21280902893970766</v>
      </c>
      <c r="T150" s="688">
        <v>-0.17503246594388544</v>
      </c>
      <c r="U150" s="688">
        <v>-0.17822009613565884</v>
      </c>
      <c r="V150" s="688">
        <v>-0.14492968533470302</v>
      </c>
      <c r="W150" s="688">
        <v>-0.15114917492283486</v>
      </c>
      <c r="X150" s="688">
        <v>-9.2481299194812877E-2</v>
      </c>
      <c r="Y150" s="688">
        <v>-9.5098928855423717E-2</v>
      </c>
      <c r="Z150" s="688">
        <v>-0.19734878034476547</v>
      </c>
      <c r="AA150" s="688">
        <v>-8.7036926310235629E-2</v>
      </c>
      <c r="AB150" s="688">
        <v>-5.2731362824980692E-2</v>
      </c>
      <c r="AC150" s="688">
        <v>-7.3125181842336406E-2</v>
      </c>
      <c r="AD150" s="688">
        <v>-7.4942893698999369E-2</v>
      </c>
      <c r="AE150" s="688">
        <v>-2.6373105993898145E-2</v>
      </c>
      <c r="AF150" s="688">
        <v>-7.1657203484166695E-2</v>
      </c>
      <c r="AG150" s="688">
        <v>-0.12988642633135372</v>
      </c>
      <c r="AH150" s="688">
        <v>-7.5264383014161357E-2</v>
      </c>
      <c r="AI150" s="688">
        <v>-0.21132794254847923</v>
      </c>
      <c r="AJ150" s="688">
        <v>-6.383075821353007E-2</v>
      </c>
      <c r="AK150" s="688">
        <v>-2.7981827595015552E-2</v>
      </c>
      <c r="AL150" s="688">
        <v>-3.3164626815541956E-2</v>
      </c>
      <c r="AM150" s="688">
        <v>-7.3002400742080739E-2</v>
      </c>
      <c r="AN150" s="2"/>
      <c r="AO150" s="2"/>
      <c r="AP150" s="188"/>
      <c r="AQ150" s="189"/>
      <c r="AR150" s="2"/>
      <c r="AS150" s="2"/>
      <c r="AT150" s="190"/>
      <c r="AU150" s="191"/>
      <c r="AV150" s="189"/>
      <c r="AW150" s="2"/>
      <c r="AX150" s="2"/>
      <c r="AY150" s="192"/>
      <c r="AZ150" s="193"/>
      <c r="BA150" s="2"/>
      <c r="BB150" s="2"/>
      <c r="BC150" s="194"/>
      <c r="BD150" s="195"/>
      <c r="BE150" s="196"/>
      <c r="BF150" s="2"/>
      <c r="BG150" s="2"/>
      <c r="BH150" s="197"/>
      <c r="BI150" s="198"/>
      <c r="BJ150" s="2"/>
      <c r="BK150" s="2"/>
    </row>
    <row r="151" spans="1:65" ht="4.0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2"/>
      <c r="AO151" s="2"/>
      <c r="AP151" s="54"/>
      <c r="AQ151" s="55"/>
      <c r="AR151" s="2"/>
      <c r="AS151" s="2"/>
      <c r="AT151" s="55"/>
      <c r="AU151" s="55"/>
      <c r="AV151" s="55"/>
      <c r="AW151" s="2"/>
      <c r="AX151" s="2"/>
      <c r="AY151" s="56"/>
      <c r="AZ151" s="57"/>
      <c r="BA151" s="2"/>
      <c r="BB151" s="2"/>
      <c r="BC151" s="27"/>
      <c r="BD151" s="27"/>
      <c r="BE151" s="27"/>
      <c r="BF151" s="2"/>
      <c r="BG151" s="2"/>
      <c r="BH151" s="58"/>
      <c r="BI151" s="59"/>
      <c r="BJ151" s="2"/>
      <c r="BK151" s="2"/>
    </row>
    <row r="152" spans="1:65" x14ac:dyDescent="0.3">
      <c r="A152" s="1"/>
      <c r="B152" s="2"/>
      <c r="C152" s="2" t="s">
        <v>110</v>
      </c>
      <c r="D152" s="2" t="s">
        <v>116</v>
      </c>
      <c r="E152" s="2"/>
      <c r="F152" s="2"/>
      <c r="G152" s="2"/>
      <c r="H152" s="2"/>
      <c r="I152" s="2"/>
      <c r="J152" s="40">
        <v>0.12451576734127422</v>
      </c>
      <c r="K152" s="40">
        <v>6.2632935714982657E-2</v>
      </c>
      <c r="L152" s="40">
        <v>5.8990479375762087E-2</v>
      </c>
      <c r="M152" s="40">
        <v>8.4756671751331752E-2</v>
      </c>
      <c r="N152" s="40">
        <v>0.23778701135175764</v>
      </c>
      <c r="O152" s="40">
        <v>0.38963688649491668</v>
      </c>
      <c r="P152" s="40">
        <v>-0.33531453516819387</v>
      </c>
      <c r="Q152" s="40">
        <v>7.873425414495204E-2</v>
      </c>
      <c r="R152" s="40">
        <v>7.1542709583728367E-2</v>
      </c>
      <c r="S152" s="40">
        <v>0.24907085415000191</v>
      </c>
      <c r="T152" s="40">
        <v>0.14915818866597333</v>
      </c>
      <c r="U152" s="40">
        <v>-4.2401343840811768E-2</v>
      </c>
      <c r="V152" s="40">
        <v>-0.36756749234715624</v>
      </c>
      <c r="W152" s="40">
        <v>5.1579616572701721E-2</v>
      </c>
      <c r="X152" s="40">
        <v>1.2334549907713093</v>
      </c>
      <c r="Y152" s="40">
        <v>-2.6223414576329596E-3</v>
      </c>
      <c r="Z152" s="40">
        <v>0.94365464800024146</v>
      </c>
      <c r="AA152" s="40">
        <v>0.11072818566515746</v>
      </c>
      <c r="AB152" s="40">
        <v>6.3027107039526589E-2</v>
      </c>
      <c r="AC152" s="40">
        <v>7.4218866620314489E-2</v>
      </c>
      <c r="AD152" s="40">
        <v>0.33807612499291689</v>
      </c>
      <c r="AE152" s="40">
        <v>3.7239426391522376E-2</v>
      </c>
      <c r="AF152" s="40">
        <v>0.40349351157336133</v>
      </c>
      <c r="AG152" s="40">
        <v>-8.8149283563292921E-2</v>
      </c>
      <c r="AH152" s="40">
        <v>3.580094849844169E-2</v>
      </c>
      <c r="AI152" s="40">
        <v>4.6101172746686028E-2</v>
      </c>
      <c r="AJ152" s="40">
        <v>5.541860763749426E-2</v>
      </c>
      <c r="AK152" s="40">
        <v>2.0024608605826642E-2</v>
      </c>
      <c r="AL152" s="40">
        <v>5.0987830326845909E-2</v>
      </c>
      <c r="AM152" s="40">
        <v>6.6376541495072688E-2</v>
      </c>
      <c r="AN152" s="2"/>
      <c r="AO152" s="2"/>
      <c r="AP152" s="54">
        <v>1.5388711168226779E-2</v>
      </c>
      <c r="AQ152" s="55">
        <v>0.30181145323464326</v>
      </c>
      <c r="AR152" s="2"/>
      <c r="AS152" s="2"/>
      <c r="AT152" s="55">
        <v>2.670903054864312E-3</v>
      </c>
      <c r="AU152" s="55">
        <v>7.2834759033382369E-3</v>
      </c>
      <c r="AV152" s="55">
        <v>1.3829258271217811E-2</v>
      </c>
      <c r="AW152" s="2"/>
      <c r="AX152" s="2"/>
      <c r="AY152" s="56">
        <v>6.545782367879574E-3</v>
      </c>
      <c r="AZ152" s="57">
        <v>0.89871682899087291</v>
      </c>
      <c r="BA152" s="2"/>
      <c r="BB152" s="2"/>
      <c r="BC152" s="27">
        <v>83.089662264840825</v>
      </c>
      <c r="BD152" s="27">
        <v>228.64497904415205</v>
      </c>
      <c r="BE152" s="27">
        <v>404.73500911629691</v>
      </c>
      <c r="BF152" s="2"/>
      <c r="BG152" s="2"/>
      <c r="BH152" s="58">
        <v>176.09003007214486</v>
      </c>
      <c r="BI152" s="59">
        <v>0.77014606141052122</v>
      </c>
      <c r="BJ152" s="2"/>
      <c r="BK152" s="2"/>
    </row>
    <row r="153" spans="1:65" x14ac:dyDescent="0.3">
      <c r="A153" s="1"/>
      <c r="B153" s="2"/>
      <c r="C153" s="2"/>
      <c r="D153" s="2"/>
      <c r="E153" s="173" t="s">
        <v>117</v>
      </c>
      <c r="F153" s="2"/>
      <c r="G153" s="2"/>
      <c r="H153" s="2"/>
      <c r="I153" s="2"/>
      <c r="J153" s="10">
        <v>7.1633757232818202E-2</v>
      </c>
      <c r="K153" s="10">
        <v>7.1948068383087135E-2</v>
      </c>
      <c r="L153" s="10">
        <v>7.1552809837142684E-2</v>
      </c>
      <c r="M153" s="10">
        <v>6.8549671751331753E-2</v>
      </c>
      <c r="N153" s="10">
        <v>6.6381609789813278E-2</v>
      </c>
      <c r="O153" s="10">
        <v>5.3282736218554692E-2</v>
      </c>
      <c r="P153" s="10">
        <v>5.157952267976542E-2</v>
      </c>
      <c r="Q153" s="10">
        <v>5.6961173614423127E-2</v>
      </c>
      <c r="R153" s="10">
        <v>5.1292639730932753E-2</v>
      </c>
      <c r="S153" s="10">
        <v>5.2211271888147226E-2</v>
      </c>
      <c r="T153" s="10">
        <v>5.0345740533941828E-2</v>
      </c>
      <c r="U153" s="10">
        <v>4.9619251204720626E-2</v>
      </c>
      <c r="V153" s="10">
        <v>4.754494077329377E-2</v>
      </c>
      <c r="W153" s="10">
        <v>5.0124616572701723E-2</v>
      </c>
      <c r="X153" s="10">
        <v>6.5843029348667093E-2</v>
      </c>
      <c r="Y153" s="10">
        <v>6.6483988147904835E-2</v>
      </c>
      <c r="Z153" s="10">
        <v>0.88341745484270806</v>
      </c>
      <c r="AA153" s="10">
        <v>5.4950428228464639E-2</v>
      </c>
      <c r="AB153" s="10">
        <v>5.2717393909636305E-2</v>
      </c>
      <c r="AC153" s="10">
        <v>5.6703803332461548E-2</v>
      </c>
      <c r="AD153" s="10">
        <v>0.33601485375771545</v>
      </c>
      <c r="AE153" s="10">
        <v>5.7944588032351613E-2</v>
      </c>
      <c r="AF153" s="10">
        <v>0.29667243030419743</v>
      </c>
      <c r="AG153" s="10">
        <v>2.6563744720936987E-2</v>
      </c>
      <c r="AH153" s="10">
        <v>2.6553976936387398E-2</v>
      </c>
      <c r="AI153" s="10">
        <v>2.428932717407024E-2</v>
      </c>
      <c r="AJ153" s="10">
        <v>2.3655760713857384E-2</v>
      </c>
      <c r="AK153" s="10">
        <v>4.8338199504908155E-2</v>
      </c>
      <c r="AL153" s="10">
        <v>4.944749595763049E-2</v>
      </c>
      <c r="AM153" s="10">
        <v>4.9675623071820225E-2</v>
      </c>
      <c r="AN153" s="2"/>
      <c r="AO153" s="2"/>
      <c r="AP153" s="54">
        <v>2.2812711418973564E-4</v>
      </c>
      <c r="AQ153" s="55">
        <v>4.6135220757226678E-3</v>
      </c>
      <c r="AR153" s="2"/>
      <c r="AS153" s="2"/>
      <c r="AT153" s="55">
        <v>6.4473991609870001E-3</v>
      </c>
      <c r="AU153" s="55">
        <v>7.0634432369284794E-3</v>
      </c>
      <c r="AV153" s="55">
        <v>1.0349695928265023E-2</v>
      </c>
      <c r="AW153" s="2"/>
      <c r="AX153" s="2"/>
      <c r="AY153" s="56">
        <v>3.2862526913365435E-3</v>
      </c>
      <c r="AZ153" s="57">
        <v>0.46524797908131305</v>
      </c>
      <c r="BA153" s="2"/>
      <c r="BB153" s="2"/>
      <c r="BC153" s="27">
        <v>200.57344192907948</v>
      </c>
      <c r="BD153" s="27">
        <v>221.73765003421744</v>
      </c>
      <c r="BE153" s="27">
        <v>302.90014068183064</v>
      </c>
      <c r="BF153" s="2"/>
      <c r="BG153" s="2"/>
      <c r="BH153" s="58">
        <v>81.162490647613197</v>
      </c>
      <c r="BI153" s="59">
        <v>0.36602936233467165</v>
      </c>
      <c r="BJ153" s="2"/>
      <c r="BK153" s="2"/>
    </row>
    <row r="154" spans="1:65" x14ac:dyDescent="0.3">
      <c r="A154" s="1"/>
      <c r="B154" s="2"/>
      <c r="C154" s="2"/>
      <c r="D154" s="2"/>
      <c r="E154" s="173" t="s">
        <v>58</v>
      </c>
      <c r="F154" s="2"/>
      <c r="G154" s="2"/>
      <c r="H154" s="2"/>
      <c r="I154" s="2"/>
      <c r="J154" s="10">
        <v>5.2882010108456015E-2</v>
      </c>
      <c r="K154" s="10">
        <v>-9.3151326681044713E-3</v>
      </c>
      <c r="L154" s="10">
        <v>-1.25623304613806E-2</v>
      </c>
      <c r="M154" s="10">
        <v>1.6207000000000003E-2</v>
      </c>
      <c r="N154" s="10">
        <v>-2.1529989539744301E-2</v>
      </c>
      <c r="O154" s="10">
        <v>0.26433215027636203</v>
      </c>
      <c r="P154" s="10">
        <v>-0.13468105450658197</v>
      </c>
      <c r="Q154" s="10">
        <v>9.0280805305289202E-3</v>
      </c>
      <c r="R154" s="10">
        <v>7.5050765296814925E-3</v>
      </c>
      <c r="S154" s="10">
        <v>0.23509391353721498</v>
      </c>
      <c r="T154" s="10">
        <v>9.8812448132031494E-2</v>
      </c>
      <c r="U154" s="10">
        <v>-9.2020595045532394E-2</v>
      </c>
      <c r="V154" s="10">
        <v>-0.41511243312044999</v>
      </c>
      <c r="W154" s="10">
        <v>1.4549999999999999E-3</v>
      </c>
      <c r="X154" s="10">
        <v>-6.1897518726896181E-2</v>
      </c>
      <c r="Y154" s="10">
        <v>5.7229409110475535E-3</v>
      </c>
      <c r="Z154" s="10">
        <v>-2.3766691265754678E-2</v>
      </c>
      <c r="AA154" s="10">
        <v>4.2305184709123624E-2</v>
      </c>
      <c r="AB154" s="10">
        <v>-1.5773848661825177E-3</v>
      </c>
      <c r="AC154" s="10">
        <v>2.8424639158450447E-3</v>
      </c>
      <c r="AD154" s="10">
        <v>4.1309538812887986E-3</v>
      </c>
      <c r="AE154" s="10">
        <v>-2.3062110398930323E-2</v>
      </c>
      <c r="AF154" s="10">
        <v>0.118746154394668</v>
      </c>
      <c r="AG154" s="10">
        <v>-0.11357332052088913</v>
      </c>
      <c r="AH154" s="10">
        <v>-1.8529970223220952E-3</v>
      </c>
      <c r="AI154" s="10">
        <v>9.4839988566625833E-3</v>
      </c>
      <c r="AJ154" s="10">
        <v>1.3701526599538636E-2</v>
      </c>
      <c r="AK154" s="10">
        <v>-3.9818916978590933E-2</v>
      </c>
      <c r="AL154" s="10">
        <v>-6.0087701765941326E-3</v>
      </c>
      <c r="AM154" s="10">
        <v>1.0259938672231326E-2</v>
      </c>
      <c r="AN154" s="2"/>
      <c r="AO154" s="2"/>
      <c r="AP154" s="54">
        <v>1.6268708848825458E-2</v>
      </c>
      <c r="AQ154" s="55">
        <v>2.7074939414718675</v>
      </c>
      <c r="AR154" s="2"/>
      <c r="AS154" s="2"/>
      <c r="AT154" s="55">
        <v>-5.3110884258961814E-3</v>
      </c>
      <c r="AU154" s="55">
        <v>-8.58336832718257E-4</v>
      </c>
      <c r="AV154" s="55">
        <v>2.1376127551881448E-3</v>
      </c>
      <c r="AW154" s="2"/>
      <c r="AX154" s="2"/>
      <c r="AY154" s="56">
        <v>2.9959495879064019E-3</v>
      </c>
      <c r="AZ154" s="57">
        <v>3.4904124741082865</v>
      </c>
      <c r="BA154" s="2"/>
      <c r="BB154" s="2"/>
      <c r="BC154" s="27">
        <v>-165.22372190286694</v>
      </c>
      <c r="BD154" s="27">
        <v>-26.945157742574583</v>
      </c>
      <c r="BE154" s="27">
        <v>62.56060165994711</v>
      </c>
      <c r="BF154" s="2"/>
      <c r="BG154" s="2"/>
      <c r="BH154" s="58">
        <v>89.50575940252169</v>
      </c>
      <c r="BI154" s="59">
        <v>3.3217752984647957</v>
      </c>
      <c r="BJ154" s="2"/>
      <c r="BK154" s="2"/>
    </row>
    <row r="155" spans="1:65" x14ac:dyDescent="0.3">
      <c r="A155" s="1"/>
      <c r="B155" s="2"/>
      <c r="C155" s="2"/>
      <c r="D155" s="2"/>
      <c r="E155" s="173" t="s">
        <v>118</v>
      </c>
      <c r="F155" s="2"/>
      <c r="G155" s="2"/>
      <c r="H155" s="2"/>
      <c r="I155" s="2"/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2"/>
      <c r="AO155" s="2"/>
      <c r="AP155" s="54">
        <v>0</v>
      </c>
      <c r="AQ155" s="55">
        <v>0</v>
      </c>
      <c r="AR155" s="2"/>
      <c r="AS155" s="2"/>
      <c r="AT155" s="55">
        <v>0</v>
      </c>
      <c r="AU155" s="55">
        <v>0</v>
      </c>
      <c r="AV155" s="55">
        <v>0</v>
      </c>
      <c r="AW155" s="2"/>
      <c r="AX155" s="2"/>
      <c r="AY155" s="56">
        <v>0</v>
      </c>
      <c r="AZ155" s="57">
        <v>0</v>
      </c>
      <c r="BA155" s="2"/>
      <c r="BB155" s="2"/>
      <c r="BC155" s="27">
        <v>0</v>
      </c>
      <c r="BD155" s="27">
        <v>0</v>
      </c>
      <c r="BE155" s="27">
        <v>0</v>
      </c>
      <c r="BF155" s="2"/>
      <c r="BG155" s="2"/>
      <c r="BH155" s="58">
        <v>0</v>
      </c>
      <c r="BI155" s="59">
        <v>0</v>
      </c>
      <c r="BJ155" s="2"/>
      <c r="BK155" s="2"/>
    </row>
    <row r="156" spans="1:65" x14ac:dyDescent="0.3">
      <c r="A156" s="1"/>
      <c r="B156" s="2"/>
      <c r="C156" s="2"/>
      <c r="D156" s="2"/>
      <c r="E156" s="173" t="s">
        <v>119</v>
      </c>
      <c r="F156" s="2"/>
      <c r="G156" s="2"/>
      <c r="H156" s="2"/>
      <c r="I156" s="2"/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2"/>
      <c r="AO156" s="2"/>
      <c r="AP156" s="54">
        <v>0</v>
      </c>
      <c r="AQ156" s="55">
        <v>0</v>
      </c>
      <c r="AR156" s="2"/>
      <c r="AS156" s="2"/>
      <c r="AT156" s="55">
        <v>0</v>
      </c>
      <c r="AU156" s="55">
        <v>0</v>
      </c>
      <c r="AV156" s="55">
        <v>0</v>
      </c>
      <c r="AW156" s="2"/>
      <c r="AX156" s="2"/>
      <c r="AY156" s="56">
        <v>0</v>
      </c>
      <c r="AZ156" s="57">
        <v>0</v>
      </c>
      <c r="BA156" s="2"/>
      <c r="BB156" s="2"/>
      <c r="BC156" s="27">
        <v>0</v>
      </c>
      <c r="BD156" s="27">
        <v>0</v>
      </c>
      <c r="BE156" s="27">
        <v>0</v>
      </c>
      <c r="BF156" s="2"/>
      <c r="BG156" s="2"/>
      <c r="BH156" s="58">
        <v>0</v>
      </c>
      <c r="BI156" s="59">
        <v>0</v>
      </c>
      <c r="BJ156" s="2"/>
      <c r="BK156" s="2"/>
    </row>
    <row r="157" spans="1:65" x14ac:dyDescent="0.3">
      <c r="A157" s="1"/>
      <c r="B157" s="2"/>
      <c r="C157" s="2"/>
      <c r="D157" s="2"/>
      <c r="E157" s="173" t="s">
        <v>120</v>
      </c>
      <c r="F157" s="2"/>
      <c r="G157" s="2"/>
      <c r="H157" s="2"/>
      <c r="I157" s="2"/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2"/>
      <c r="AO157" s="2"/>
      <c r="AP157" s="54">
        <v>0</v>
      </c>
      <c r="AQ157" s="55">
        <v>0</v>
      </c>
      <c r="AR157" s="2"/>
      <c r="AS157" s="2"/>
      <c r="AT157" s="55">
        <v>0</v>
      </c>
      <c r="AU157" s="55">
        <v>0</v>
      </c>
      <c r="AV157" s="55">
        <v>0</v>
      </c>
      <c r="AW157" s="2"/>
      <c r="AX157" s="2"/>
      <c r="AY157" s="56">
        <v>0</v>
      </c>
      <c r="AZ157" s="57">
        <v>0</v>
      </c>
      <c r="BA157" s="2"/>
      <c r="BB157" s="2"/>
      <c r="BC157" s="27">
        <v>0</v>
      </c>
      <c r="BD157" s="27">
        <v>0</v>
      </c>
      <c r="BE157" s="27">
        <v>0</v>
      </c>
      <c r="BF157" s="2"/>
      <c r="BG157" s="2"/>
      <c r="BH157" s="58">
        <v>0</v>
      </c>
      <c r="BI157" s="59">
        <v>0</v>
      </c>
      <c r="BJ157" s="2"/>
      <c r="BK157" s="2"/>
    </row>
    <row r="158" spans="1:65" x14ac:dyDescent="0.3">
      <c r="A158" s="1"/>
      <c r="B158" s="2"/>
      <c r="C158" s="2"/>
      <c r="D158" s="2"/>
      <c r="E158" s="173" t="s">
        <v>121</v>
      </c>
      <c r="F158" s="2"/>
      <c r="G158" s="2"/>
      <c r="H158" s="2"/>
      <c r="I158" s="2"/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2"/>
      <c r="AO158" s="2"/>
      <c r="AP158" s="54">
        <v>0</v>
      </c>
      <c r="AQ158" s="55">
        <v>0</v>
      </c>
      <c r="AR158" s="2"/>
      <c r="AS158" s="2"/>
      <c r="AT158" s="55">
        <v>0</v>
      </c>
      <c r="AU158" s="55">
        <v>0</v>
      </c>
      <c r="AV158" s="55">
        <v>0</v>
      </c>
      <c r="AW158" s="2"/>
      <c r="AX158" s="2"/>
      <c r="AY158" s="56">
        <v>0</v>
      </c>
      <c r="AZ158" s="57">
        <v>0</v>
      </c>
      <c r="BA158" s="2"/>
      <c r="BB158" s="2"/>
      <c r="BC158" s="27">
        <v>0</v>
      </c>
      <c r="BD158" s="27">
        <v>0</v>
      </c>
      <c r="BE158" s="27">
        <v>0</v>
      </c>
      <c r="BF158" s="2"/>
      <c r="BG158" s="2"/>
      <c r="BH158" s="58">
        <v>0</v>
      </c>
      <c r="BI158" s="59">
        <v>0</v>
      </c>
      <c r="BJ158" s="2"/>
      <c r="BK158" s="2"/>
    </row>
    <row r="159" spans="1:65" x14ac:dyDescent="0.3">
      <c r="A159" s="1"/>
      <c r="B159" s="2"/>
      <c r="C159" s="2"/>
      <c r="D159" s="2"/>
      <c r="E159" s="173" t="s">
        <v>122</v>
      </c>
      <c r="F159" s="2"/>
      <c r="G159" s="2"/>
      <c r="H159" s="2"/>
      <c r="I159" s="2"/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2"/>
      <c r="AO159" s="2"/>
      <c r="AP159" s="54">
        <v>0</v>
      </c>
      <c r="AQ159" s="55">
        <v>0</v>
      </c>
      <c r="AR159" s="2"/>
      <c r="AS159" s="2"/>
      <c r="AT159" s="55">
        <v>0</v>
      </c>
      <c r="AU159" s="55">
        <v>0</v>
      </c>
      <c r="AV159" s="55">
        <v>0</v>
      </c>
      <c r="AW159" s="2"/>
      <c r="AX159" s="2"/>
      <c r="AY159" s="56">
        <v>0</v>
      </c>
      <c r="AZ159" s="57">
        <v>0</v>
      </c>
      <c r="BA159" s="2"/>
      <c r="BB159" s="2"/>
      <c r="BC159" s="27">
        <v>0</v>
      </c>
      <c r="BD159" s="27">
        <v>0</v>
      </c>
      <c r="BE159" s="27">
        <v>0</v>
      </c>
      <c r="BF159" s="2"/>
      <c r="BG159" s="2"/>
      <c r="BH159" s="58">
        <v>0</v>
      </c>
      <c r="BI159" s="59">
        <v>0</v>
      </c>
      <c r="BJ159" s="2"/>
      <c r="BK159" s="2"/>
    </row>
    <row r="160" spans="1:65" x14ac:dyDescent="0.3">
      <c r="A160" s="1"/>
      <c r="B160" s="2"/>
      <c r="C160" s="2"/>
      <c r="D160" s="2"/>
      <c r="E160" s="2" t="s">
        <v>146</v>
      </c>
      <c r="F160" s="2"/>
      <c r="G160" s="2"/>
      <c r="H160" s="2"/>
      <c r="I160" s="2"/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-2.0918645448880302E-3</v>
      </c>
      <c r="AA160" s="10">
        <v>6.9519641187321402E-3</v>
      </c>
      <c r="AB160" s="10">
        <v>1.18870979960728E-2</v>
      </c>
      <c r="AC160" s="10">
        <v>1.46725993720079E-2</v>
      </c>
      <c r="AD160" s="10">
        <v>7.5843760977033501E-3</v>
      </c>
      <c r="AE160" s="10">
        <v>8.4856291229184703E-3</v>
      </c>
      <c r="AF160" s="10">
        <v>5.4453755923509596E-3</v>
      </c>
      <c r="AG160" s="10">
        <v>1.818464618138969E-2</v>
      </c>
      <c r="AH160" s="10">
        <v>1.1099968584376388E-2</v>
      </c>
      <c r="AI160" s="10">
        <v>1.2327846715953201E-2</v>
      </c>
      <c r="AJ160" s="10">
        <v>1.806132032409824E-2</v>
      </c>
      <c r="AK160" s="10">
        <v>1.1522721902506441E-2</v>
      </c>
      <c r="AL160" s="10">
        <v>7.5491045458095539E-3</v>
      </c>
      <c r="AM160" s="10">
        <v>6.4409797510211354E-3</v>
      </c>
      <c r="AN160" s="10">
        <v>0</v>
      </c>
      <c r="AO160" s="10">
        <v>0</v>
      </c>
      <c r="AP160" s="2"/>
      <c r="AQ160" s="2"/>
      <c r="AR160" s="54"/>
      <c r="AS160" s="55"/>
      <c r="AT160" s="2"/>
      <c r="AU160" s="2"/>
      <c r="AV160" s="55"/>
      <c r="AW160" s="55"/>
      <c r="AX160" s="55"/>
      <c r="AY160" s="2"/>
      <c r="AZ160" s="2"/>
      <c r="BA160" s="56"/>
      <c r="BB160" s="57"/>
      <c r="BC160" s="2"/>
      <c r="BD160" s="2"/>
      <c r="BE160" s="27"/>
      <c r="BF160" s="27"/>
      <c r="BG160" s="27"/>
      <c r="BH160" s="2"/>
      <c r="BI160" s="2"/>
      <c r="BJ160" s="58"/>
      <c r="BK160" s="59"/>
      <c r="BL160" s="2"/>
      <c r="BM160" s="2"/>
    </row>
    <row r="161" spans="1:63" x14ac:dyDescent="0.3">
      <c r="A161" s="1"/>
      <c r="B161" s="2"/>
      <c r="C161" s="2"/>
      <c r="D161" s="173"/>
      <c r="E161" s="2" t="s">
        <v>123</v>
      </c>
      <c r="F161" s="2"/>
      <c r="G161" s="2"/>
      <c r="H161" s="60"/>
      <c r="I161" s="60"/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0.14042874896817614</v>
      </c>
      <c r="AA161" s="10">
        <v>6.5206086088370648E-3</v>
      </c>
      <c r="AB161" s="10">
        <v>0</v>
      </c>
      <c r="AC161" s="10">
        <v>0</v>
      </c>
      <c r="AD161" s="10">
        <v>-9.6540587437907235E-3</v>
      </c>
      <c r="AE161" s="10">
        <v>-6.1286803648173812E-3</v>
      </c>
      <c r="AF161" s="10">
        <v>-1.7370448717855091E-2</v>
      </c>
      <c r="AG161" s="10">
        <v>-1.932435394473048E-2</v>
      </c>
      <c r="AH161" s="10">
        <v>0</v>
      </c>
      <c r="AI161" s="10">
        <v>0</v>
      </c>
      <c r="AJ161" s="10">
        <v>0</v>
      </c>
      <c r="AK161" s="10">
        <v>-1.7395822997019423E-5</v>
      </c>
      <c r="AL161" s="10">
        <v>0</v>
      </c>
      <c r="AM161" s="10">
        <v>0</v>
      </c>
      <c r="AN161" s="10">
        <v>0</v>
      </c>
      <c r="AO161" s="2"/>
      <c r="AP161" s="54">
        <v>0</v>
      </c>
      <c r="AQ161" s="55">
        <v>0</v>
      </c>
      <c r="AR161" s="2"/>
      <c r="AS161" s="2"/>
      <c r="AT161" s="55">
        <v>-2.3202729051642303E-6</v>
      </c>
      <c r="AU161" s="55">
        <v>0</v>
      </c>
      <c r="AV161" s="55">
        <v>0</v>
      </c>
      <c r="AW161" s="2"/>
      <c r="AX161" s="2"/>
      <c r="AY161" s="56">
        <v>0</v>
      </c>
      <c r="AZ161" s="57">
        <v>0</v>
      </c>
      <c r="BA161" s="2"/>
      <c r="BB161" s="2"/>
      <c r="BC161" s="27">
        <v>-7.218183816190632E-2</v>
      </c>
      <c r="BD161" s="27">
        <v>0</v>
      </c>
      <c r="BE161" s="27">
        <v>0</v>
      </c>
      <c r="BF161" s="2"/>
      <c r="BG161" s="2"/>
      <c r="BH161" s="58">
        <v>0</v>
      </c>
      <c r="BI161" s="59">
        <v>0</v>
      </c>
      <c r="BJ161" s="2"/>
      <c r="BK161" s="2"/>
    </row>
    <row r="162" spans="1:63" x14ac:dyDescent="0.3">
      <c r="A162" s="1"/>
      <c r="B162" s="2"/>
      <c r="C162" s="2"/>
      <c r="D162" s="2"/>
      <c r="E162" s="173" t="s">
        <v>124</v>
      </c>
      <c r="F162" s="2"/>
      <c r="G162" s="2"/>
      <c r="H162" s="2"/>
      <c r="I162" s="2"/>
      <c r="J162" s="10">
        <v>0</v>
      </c>
      <c r="K162" s="10">
        <v>0</v>
      </c>
      <c r="L162" s="10">
        <v>0</v>
      </c>
      <c r="M162" s="10">
        <v>0</v>
      </c>
      <c r="N162" s="10">
        <v>0.19293539110168867</v>
      </c>
      <c r="O162" s="10">
        <v>7.2021999999999975E-2</v>
      </c>
      <c r="P162" s="10">
        <v>-0.25221300334137736</v>
      </c>
      <c r="Q162" s="10">
        <v>1.2744999999999996E-2</v>
      </c>
      <c r="R162" s="10">
        <v>1.2744993323114125E-2</v>
      </c>
      <c r="S162" s="10">
        <v>-3.8234331275360293E-2</v>
      </c>
      <c r="T162" s="10">
        <v>0</v>
      </c>
      <c r="U162" s="10">
        <v>0</v>
      </c>
      <c r="V162" s="10">
        <v>0</v>
      </c>
      <c r="W162" s="10">
        <v>0</v>
      </c>
      <c r="X162" s="10">
        <v>1.2295094801495383</v>
      </c>
      <c r="Y162" s="10">
        <v>-7.4829270516585347E-2</v>
      </c>
      <c r="Z162" s="10">
        <v>-5.4332999999999999E-2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2"/>
      <c r="AP162" s="54">
        <v>0</v>
      </c>
      <c r="AQ162" s="55">
        <v>0</v>
      </c>
      <c r="AR162" s="2"/>
      <c r="AS162" s="2"/>
      <c r="AT162" s="55">
        <v>0</v>
      </c>
      <c r="AU162" s="55">
        <v>0</v>
      </c>
      <c r="AV162" s="55">
        <v>0</v>
      </c>
      <c r="AW162" s="2"/>
      <c r="AX162" s="2"/>
      <c r="AY162" s="56">
        <v>0</v>
      </c>
      <c r="AZ162" s="57">
        <v>0</v>
      </c>
      <c r="BA162" s="2"/>
      <c r="BB162" s="2"/>
      <c r="BC162" s="27">
        <v>0</v>
      </c>
      <c r="BD162" s="27">
        <v>0</v>
      </c>
      <c r="BE162" s="27">
        <v>0</v>
      </c>
      <c r="BF162" s="2"/>
      <c r="BG162" s="2"/>
      <c r="BH162" s="58">
        <v>0</v>
      </c>
      <c r="BI162" s="59">
        <v>0</v>
      </c>
      <c r="BJ162" s="2"/>
      <c r="BK162" s="2"/>
    </row>
    <row r="163" spans="1:63" ht="4.05" customHeight="1" x14ac:dyDescent="0.3">
      <c r="A163" s="1"/>
      <c r="B163" s="2"/>
      <c r="C163" s="2"/>
      <c r="D163" s="2"/>
      <c r="E163" s="60"/>
      <c r="F163" s="2"/>
      <c r="G163" s="2"/>
      <c r="H163" s="2"/>
      <c r="I163" s="2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2"/>
      <c r="AO163" s="2"/>
      <c r="AP163" s="54"/>
      <c r="AQ163" s="55"/>
      <c r="AR163" s="2"/>
      <c r="AS163" s="2"/>
      <c r="AT163" s="55"/>
      <c r="AU163" s="55"/>
      <c r="AV163" s="55"/>
      <c r="AW163" s="2"/>
      <c r="AX163" s="2"/>
      <c r="AY163" s="56"/>
      <c r="AZ163" s="57"/>
      <c r="BA163" s="2"/>
      <c r="BB163" s="2"/>
      <c r="BC163" s="27"/>
      <c r="BD163" s="27"/>
      <c r="BE163" s="27"/>
      <c r="BF163" s="2"/>
      <c r="BG163" s="2"/>
      <c r="BH163" s="58"/>
      <c r="BI163" s="59"/>
      <c r="BJ163" s="2"/>
      <c r="BK163" s="2"/>
    </row>
    <row r="164" spans="1:63" x14ac:dyDescent="0.3">
      <c r="A164" s="1"/>
      <c r="B164" s="2"/>
      <c r="C164" s="201" t="s">
        <v>22</v>
      </c>
      <c r="D164" s="202" t="s">
        <v>125</v>
      </c>
      <c r="E164" s="202"/>
      <c r="F164" s="202"/>
      <c r="G164" s="202"/>
      <c r="H164" s="202"/>
      <c r="I164" s="202"/>
      <c r="J164" s="203">
        <v>-0.29374526696513698</v>
      </c>
      <c r="K164" s="203">
        <v>-0.33144507298497894</v>
      </c>
      <c r="L164" s="203">
        <v>-0.45278012037956616</v>
      </c>
      <c r="M164" s="203">
        <v>-0.4690404804294509</v>
      </c>
      <c r="N164" s="203">
        <v>0.10110334922724482</v>
      </c>
      <c r="O164" s="203">
        <v>-0.94471913453330325</v>
      </c>
      <c r="P164" s="203">
        <v>-1.3837929564621145</v>
      </c>
      <c r="Q164" s="203">
        <v>-1.1541788439622223</v>
      </c>
      <c r="R164" s="203">
        <v>-0.96689029756686773</v>
      </c>
      <c r="S164" s="203">
        <v>-1.2942850153772443</v>
      </c>
      <c r="T164" s="203">
        <v>-1.6774368459094835</v>
      </c>
      <c r="U164" s="203">
        <v>-1.7514869959683863</v>
      </c>
      <c r="V164" s="203">
        <v>-1.4884275779090945</v>
      </c>
      <c r="W164" s="203">
        <v>-0.75639955630133315</v>
      </c>
      <c r="X164" s="203">
        <v>0.51678607095748952</v>
      </c>
      <c r="Y164" s="203">
        <v>-0.45691068068661822</v>
      </c>
      <c r="Z164" s="203">
        <v>-0.58764825117113872</v>
      </c>
      <c r="AA164" s="203">
        <v>-0.60517649519113093</v>
      </c>
      <c r="AB164" s="203">
        <v>-0.42371713406312644</v>
      </c>
      <c r="AC164" s="203">
        <v>-0.49579243162571107</v>
      </c>
      <c r="AD164" s="203">
        <v>-0.49418047294102047</v>
      </c>
      <c r="AE164" s="203">
        <v>-0.31109177730010318</v>
      </c>
      <c r="AF164" s="203">
        <v>-0.46850761809277663</v>
      </c>
      <c r="AG164" s="203">
        <v>-1.5383728071136367</v>
      </c>
      <c r="AH164" s="203">
        <v>-0.40967754524172373</v>
      </c>
      <c r="AI164" s="203">
        <v>-1.2455006398832831</v>
      </c>
      <c r="AJ164" s="203">
        <v>-0.45434302996294385</v>
      </c>
      <c r="AK164" s="203">
        <v>-0.18976404120885998</v>
      </c>
      <c r="AL164" s="203">
        <v>-0.18118048976727075</v>
      </c>
      <c r="AM164" s="203">
        <v>-0.28401440406862877</v>
      </c>
      <c r="AN164" s="2"/>
      <c r="AO164" s="2"/>
      <c r="AP164" s="204">
        <v>-0.10283391430135802</v>
      </c>
      <c r="AQ164" s="205">
        <v>-0.56757719572041032</v>
      </c>
      <c r="AR164" s="2"/>
      <c r="AS164" s="2"/>
      <c r="AT164" s="206">
        <v>-2.5310924540151242E-2</v>
      </c>
      <c r="AU164" s="207">
        <v>-2.5881150912203721E-2</v>
      </c>
      <c r="AV164" s="205">
        <v>-5.9173142470862937E-2</v>
      </c>
      <c r="AW164" s="2"/>
      <c r="AX164" s="2"/>
      <c r="AY164" s="208">
        <v>-3.3291991558659216E-2</v>
      </c>
      <c r="AZ164" s="209">
        <v>-1.2863412323352694</v>
      </c>
      <c r="BA164" s="2"/>
      <c r="BB164" s="2"/>
      <c r="BC164" s="210">
        <v>-787.40266061767625</v>
      </c>
      <c r="BD164" s="211">
        <v>-812.46856397879264</v>
      </c>
      <c r="BE164" s="212">
        <v>-1731.7951467599314</v>
      </c>
      <c r="BF164" s="2"/>
      <c r="BG164" s="2"/>
      <c r="BH164" s="213">
        <v>-919.32658278113877</v>
      </c>
      <c r="BI164" s="214">
        <v>-1.1315226502783624</v>
      </c>
      <c r="BJ164" s="2"/>
      <c r="BK164" s="2"/>
    </row>
    <row r="165" spans="1:63" ht="4.0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2"/>
      <c r="AO165" s="2"/>
      <c r="AP165" s="54"/>
      <c r="AQ165" s="55"/>
      <c r="AR165" s="2"/>
      <c r="AS165" s="2"/>
      <c r="AT165" s="55"/>
      <c r="AU165" s="55"/>
      <c r="AV165" s="55"/>
      <c r="AW165" s="2"/>
      <c r="AX165" s="2"/>
      <c r="AY165" s="56"/>
      <c r="AZ165" s="57"/>
      <c r="BA165" s="2"/>
      <c r="BB165" s="2"/>
      <c r="BC165" s="27"/>
      <c r="BD165" s="27"/>
      <c r="BE165" s="27"/>
      <c r="BF165" s="2"/>
      <c r="BG165" s="2"/>
      <c r="BH165" s="58"/>
      <c r="BI165" s="59"/>
      <c r="BJ165" s="2"/>
      <c r="BK165" s="2"/>
    </row>
    <row r="166" spans="1:63" x14ac:dyDescent="0.3">
      <c r="A166" s="1"/>
      <c r="B166" s="2"/>
      <c r="C166" s="2" t="s">
        <v>38</v>
      </c>
      <c r="D166" s="2" t="s">
        <v>126</v>
      </c>
      <c r="E166" s="2"/>
      <c r="F166" s="2"/>
      <c r="G166" s="2"/>
      <c r="H166" s="2"/>
      <c r="I166" s="2"/>
      <c r="J166" s="40">
        <v>-1.4378E-2</v>
      </c>
      <c r="K166" s="40">
        <v>-3.8291000000000006E-2</v>
      </c>
      <c r="L166" s="40">
        <v>-7.596481406037818E-2</v>
      </c>
      <c r="M166" s="40">
        <v>-0.10046405955134519</v>
      </c>
      <c r="N166" s="40">
        <v>-7.2006000000000001E-2</v>
      </c>
      <c r="O166" s="40">
        <v>-0.11643950653484673</v>
      </c>
      <c r="P166" s="40">
        <v>-2.4316802370264803E-2</v>
      </c>
      <c r="Q166" s="40">
        <v>-2.4316802370264817E-2</v>
      </c>
      <c r="R166" s="40">
        <v>-1.4815576927520321E-2</v>
      </c>
      <c r="S166" s="40">
        <v>-2.4939544684132203E-2</v>
      </c>
      <c r="T166" s="40">
        <v>-1.7413451106236266E-3</v>
      </c>
      <c r="U166" s="40">
        <v>-5.2132612642072917E-3</v>
      </c>
      <c r="V166" s="40">
        <v>-6.901E-3</v>
      </c>
      <c r="W166" s="40">
        <v>-2.0408228907749172E-3</v>
      </c>
      <c r="X166" s="40">
        <v>-1.073397373764974</v>
      </c>
      <c r="Y166" s="40">
        <v>-3.5205729483414626E-2</v>
      </c>
      <c r="Z166" s="40">
        <v>-1.5192928073649292E-3</v>
      </c>
      <c r="AA166" s="40">
        <v>-4.7281249999999997E-3</v>
      </c>
      <c r="AB166" s="40">
        <v>-3.6279817629179334E-3</v>
      </c>
      <c r="AC166" s="40">
        <v>-2.0974E-2</v>
      </c>
      <c r="AD166" s="40">
        <v>-3.0180230606559029E-4</v>
      </c>
      <c r="AE166" s="40">
        <v>-2.1333684498731904E-3</v>
      </c>
      <c r="AF166" s="40">
        <v>-3.823E-3</v>
      </c>
      <c r="AG166" s="40">
        <v>-1.6800000000000001E-3</v>
      </c>
      <c r="AH166" s="40">
        <v>-1.3193719626947091E-3</v>
      </c>
      <c r="AI166" s="40">
        <v>0</v>
      </c>
      <c r="AJ166" s="40">
        <v>0</v>
      </c>
      <c r="AK166" s="40">
        <v>0</v>
      </c>
      <c r="AL166" s="40">
        <v>0</v>
      </c>
      <c r="AM166" s="40">
        <v>0</v>
      </c>
      <c r="AN166" s="2"/>
      <c r="AO166" s="2"/>
      <c r="AP166" s="54">
        <v>0</v>
      </c>
      <c r="AQ166" s="55">
        <v>0</v>
      </c>
      <c r="AR166" s="2"/>
      <c r="AS166" s="2"/>
      <c r="AT166" s="55">
        <v>0</v>
      </c>
      <c r="AU166" s="55">
        <v>0</v>
      </c>
      <c r="AV166" s="55">
        <v>0</v>
      </c>
      <c r="AW166" s="2"/>
      <c r="AX166" s="2"/>
      <c r="AY166" s="56">
        <v>0</v>
      </c>
      <c r="AZ166" s="57">
        <v>0</v>
      </c>
      <c r="BA166" s="2"/>
      <c r="BB166" s="2"/>
      <c r="BC166" s="27">
        <v>0</v>
      </c>
      <c r="BD166" s="27">
        <v>0</v>
      </c>
      <c r="BE166" s="27">
        <v>0</v>
      </c>
      <c r="BF166" s="2"/>
      <c r="BG166" s="2"/>
      <c r="BH166" s="58">
        <v>0</v>
      </c>
      <c r="BI166" s="59">
        <v>0</v>
      </c>
      <c r="BJ166" s="2"/>
      <c r="BK166" s="2"/>
    </row>
    <row r="167" spans="1:63" x14ac:dyDescent="0.3">
      <c r="A167" s="1"/>
      <c r="B167" s="2"/>
      <c r="C167" s="2"/>
      <c r="D167" s="2"/>
      <c r="E167" s="173" t="s">
        <v>127</v>
      </c>
      <c r="F167" s="2"/>
      <c r="G167" s="2"/>
      <c r="H167" s="2"/>
      <c r="I167" s="2"/>
      <c r="J167" s="10">
        <v>-6.6080000000000002E-3</v>
      </c>
      <c r="K167" s="10">
        <v>-1.6851000000000001E-2</v>
      </c>
      <c r="L167" s="10">
        <v>-5.1057628225216804E-2</v>
      </c>
      <c r="M167" s="10">
        <v>-3.4468554265241785E-2</v>
      </c>
      <c r="N167" s="10">
        <v>-5.4704000000000017E-2</v>
      </c>
      <c r="O167" s="10">
        <v>-3.2825920590479091E-2</v>
      </c>
      <c r="P167" s="10">
        <v>-2.7571406824907219E-3</v>
      </c>
      <c r="Q167" s="10">
        <v>-2.7571406824907219E-3</v>
      </c>
      <c r="R167" s="10">
        <v>-4.0773752545552877E-3</v>
      </c>
      <c r="S167" s="10">
        <v>-1.8566259580501093E-2</v>
      </c>
      <c r="T167" s="10">
        <v>0</v>
      </c>
      <c r="U167" s="10">
        <v>-2.7077011106683146E-3</v>
      </c>
      <c r="V167" s="10">
        <v>-3.4039999999999999E-3</v>
      </c>
      <c r="W167" s="10">
        <v>-1.5454557162543304E-3</v>
      </c>
      <c r="X167" s="10">
        <v>-1.5525153854274694E-3</v>
      </c>
      <c r="Y167" s="10">
        <v>-6.3670000000000003E-3</v>
      </c>
      <c r="Z167" s="10">
        <v>-1.3576524598026567E-3</v>
      </c>
      <c r="AA167" s="10">
        <v>-3.1097560975609758E-3</v>
      </c>
      <c r="AB167" s="10">
        <v>-3.6279817629179334E-3</v>
      </c>
      <c r="AC167" s="10">
        <v>0</v>
      </c>
      <c r="AD167" s="10">
        <v>-3.0180230606559029E-4</v>
      </c>
      <c r="AE167" s="10">
        <v>-1.6094765982102622E-3</v>
      </c>
      <c r="AF167" s="10">
        <v>-3.823E-3</v>
      </c>
      <c r="AG167" s="10">
        <v>-1.6800000000000001E-3</v>
      </c>
      <c r="AH167" s="10">
        <v>-1.3193719626947091E-3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2"/>
      <c r="AP167" s="54">
        <v>0</v>
      </c>
      <c r="AQ167" s="55">
        <v>0</v>
      </c>
      <c r="AR167" s="2"/>
      <c r="AS167" s="2"/>
      <c r="AT167" s="55">
        <v>0</v>
      </c>
      <c r="AU167" s="55">
        <v>0</v>
      </c>
      <c r="AV167" s="55">
        <v>0</v>
      </c>
      <c r="AW167" s="2"/>
      <c r="AX167" s="2"/>
      <c r="AY167" s="56">
        <v>0</v>
      </c>
      <c r="AZ167" s="57">
        <v>0</v>
      </c>
      <c r="BA167" s="2"/>
      <c r="BB167" s="2"/>
      <c r="BC167" s="27">
        <v>0</v>
      </c>
      <c r="BD167" s="27">
        <v>0</v>
      </c>
      <c r="BE167" s="27">
        <v>0</v>
      </c>
      <c r="BF167" s="2"/>
      <c r="BG167" s="2"/>
      <c r="BH167" s="58">
        <v>0</v>
      </c>
      <c r="BI167" s="59">
        <v>0</v>
      </c>
      <c r="BJ167" s="2"/>
      <c r="BK167" s="2"/>
    </row>
    <row r="168" spans="1:63" x14ac:dyDescent="0.3">
      <c r="A168" s="1"/>
      <c r="B168" s="2"/>
      <c r="C168" s="2"/>
      <c r="D168" s="2"/>
      <c r="E168" s="173" t="s">
        <v>128</v>
      </c>
      <c r="F168" s="2"/>
      <c r="G168" s="2"/>
      <c r="H168" s="2"/>
      <c r="I168" s="2"/>
      <c r="J168" s="10">
        <v>-7.77E-3</v>
      </c>
      <c r="K168" s="10">
        <v>-2.0973000000000002E-2</v>
      </c>
      <c r="L168" s="10">
        <v>-2.39969743027264E-2</v>
      </c>
      <c r="M168" s="10">
        <v>0</v>
      </c>
      <c r="N168" s="10">
        <v>-1.3187999999999998E-2</v>
      </c>
      <c r="O168" s="10">
        <v>-9.2615859443676563E-3</v>
      </c>
      <c r="P168" s="10">
        <v>-2.1559661687774082E-2</v>
      </c>
      <c r="Q168" s="10">
        <v>-2.1559661687774095E-2</v>
      </c>
      <c r="R168" s="10">
        <v>-1.0738201672965034E-2</v>
      </c>
      <c r="S168" s="10">
        <v>-6.37328510363111E-3</v>
      </c>
      <c r="T168" s="10">
        <v>-1.7413451106236266E-3</v>
      </c>
      <c r="U168" s="10">
        <v>-2.5055601535389771E-3</v>
      </c>
      <c r="V168" s="10">
        <v>0</v>
      </c>
      <c r="W168" s="10">
        <v>-4.9536717452058671E-4</v>
      </c>
      <c r="X168" s="10">
        <v>-3.3637823000825932E-4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-5.2389185166292818E-4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0</v>
      </c>
      <c r="AN168" s="10">
        <v>0</v>
      </c>
      <c r="AO168" s="2"/>
      <c r="AP168" s="54">
        <v>0</v>
      </c>
      <c r="AQ168" s="55">
        <v>0</v>
      </c>
      <c r="AR168" s="2"/>
      <c r="AS168" s="2"/>
      <c r="AT168" s="55">
        <v>0</v>
      </c>
      <c r="AU168" s="55">
        <v>0</v>
      </c>
      <c r="AV168" s="55">
        <v>0</v>
      </c>
      <c r="AW168" s="2"/>
      <c r="AX168" s="2"/>
      <c r="AY168" s="56">
        <v>0</v>
      </c>
      <c r="AZ168" s="57">
        <v>0</v>
      </c>
      <c r="BA168" s="2"/>
      <c r="BB168" s="2"/>
      <c r="BC168" s="27">
        <v>0</v>
      </c>
      <c r="BD168" s="27">
        <v>0</v>
      </c>
      <c r="BE168" s="27">
        <v>0</v>
      </c>
      <c r="BF168" s="2"/>
      <c r="BG168" s="2"/>
      <c r="BH168" s="58">
        <v>0</v>
      </c>
      <c r="BI168" s="59">
        <v>0</v>
      </c>
      <c r="BJ168" s="2"/>
      <c r="BK168" s="2"/>
    </row>
    <row r="169" spans="1:63" x14ac:dyDescent="0.3">
      <c r="A169" s="1"/>
      <c r="B169" s="2"/>
      <c r="C169" s="2"/>
      <c r="D169" s="2"/>
      <c r="E169" s="173" t="s">
        <v>129</v>
      </c>
      <c r="F169" s="2"/>
      <c r="G169" s="2"/>
      <c r="H169" s="2"/>
      <c r="I169" s="2"/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-1.6164034756227261E-4</v>
      </c>
      <c r="AA169" s="10">
        <v>-9.1714939024390243E-4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2"/>
      <c r="AP169" s="54">
        <v>0</v>
      </c>
      <c r="AQ169" s="55">
        <v>0</v>
      </c>
      <c r="AR169" s="2"/>
      <c r="AS169" s="2"/>
      <c r="AT169" s="55">
        <v>0</v>
      </c>
      <c r="AU169" s="55">
        <v>0</v>
      </c>
      <c r="AV169" s="55">
        <v>0</v>
      </c>
      <c r="AW169" s="2"/>
      <c r="AX169" s="2"/>
      <c r="AY169" s="56">
        <v>0</v>
      </c>
      <c r="AZ169" s="57">
        <v>0</v>
      </c>
      <c r="BA169" s="2"/>
      <c r="BB169" s="2"/>
      <c r="BC169" s="27">
        <v>0</v>
      </c>
      <c r="BD169" s="27">
        <v>0</v>
      </c>
      <c r="BE169" s="27">
        <v>0</v>
      </c>
      <c r="BF169" s="2"/>
      <c r="BG169" s="2"/>
      <c r="BH169" s="58">
        <v>0</v>
      </c>
      <c r="BI169" s="59">
        <v>0</v>
      </c>
      <c r="BJ169" s="2"/>
      <c r="BK169" s="2"/>
    </row>
    <row r="170" spans="1:63" x14ac:dyDescent="0.3">
      <c r="A170" s="1"/>
      <c r="B170" s="2"/>
      <c r="C170" s="2"/>
      <c r="D170" s="2"/>
      <c r="E170" s="173" t="s">
        <v>130</v>
      </c>
      <c r="F170" s="2"/>
      <c r="G170" s="2"/>
      <c r="H170" s="2"/>
      <c r="I170" s="2"/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-3.4970000000000001E-3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-0.60517649519113093</v>
      </c>
      <c r="AO170" s="2"/>
      <c r="AP170" s="54">
        <v>0</v>
      </c>
      <c r="AQ170" s="55">
        <v>0</v>
      </c>
      <c r="AR170" s="2"/>
      <c r="AS170" s="2"/>
      <c r="AT170" s="55">
        <v>0</v>
      </c>
      <c r="AU170" s="55">
        <v>0</v>
      </c>
      <c r="AV170" s="55">
        <v>0</v>
      </c>
      <c r="AW170" s="2"/>
      <c r="AX170" s="2"/>
      <c r="AY170" s="56">
        <v>0</v>
      </c>
      <c r="AZ170" s="57">
        <v>0</v>
      </c>
      <c r="BA170" s="2"/>
      <c r="BB170" s="2"/>
      <c r="BC170" s="27">
        <v>0</v>
      </c>
      <c r="BD170" s="27">
        <v>0</v>
      </c>
      <c r="BE170" s="27">
        <v>0</v>
      </c>
      <c r="BF170" s="2"/>
      <c r="BG170" s="2"/>
      <c r="BH170" s="58">
        <v>0</v>
      </c>
      <c r="BI170" s="59">
        <v>0</v>
      </c>
      <c r="BJ170" s="2"/>
      <c r="BK170" s="2"/>
    </row>
    <row r="171" spans="1:63" x14ac:dyDescent="0.3">
      <c r="A171" s="1"/>
      <c r="B171" s="2"/>
      <c r="C171" s="2"/>
      <c r="D171" s="2"/>
      <c r="E171" s="173" t="s">
        <v>131</v>
      </c>
      <c r="F171" s="2"/>
      <c r="G171" s="2"/>
      <c r="H171" s="2"/>
      <c r="I171" s="2"/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-4.7281249999999997E-3</v>
      </c>
      <c r="AO171" s="2"/>
      <c r="AP171" s="54">
        <v>0</v>
      </c>
      <c r="AQ171" s="55">
        <v>0</v>
      </c>
      <c r="AR171" s="2"/>
      <c r="AS171" s="2"/>
      <c r="AT171" s="55">
        <v>0</v>
      </c>
      <c r="AU171" s="55">
        <v>0</v>
      </c>
      <c r="AV171" s="55">
        <v>0</v>
      </c>
      <c r="AW171" s="2"/>
      <c r="AX171" s="2"/>
      <c r="AY171" s="56">
        <v>0</v>
      </c>
      <c r="AZ171" s="57">
        <v>0</v>
      </c>
      <c r="BA171" s="2"/>
      <c r="BB171" s="2"/>
      <c r="BC171" s="27">
        <v>0</v>
      </c>
      <c r="BD171" s="27">
        <v>0</v>
      </c>
      <c r="BE171" s="27">
        <v>0</v>
      </c>
      <c r="BF171" s="2"/>
      <c r="BG171" s="2"/>
      <c r="BH171" s="58">
        <v>0</v>
      </c>
      <c r="BI171" s="59">
        <v>0</v>
      </c>
      <c r="BJ171" s="2"/>
      <c r="BK171" s="2"/>
    </row>
    <row r="172" spans="1:63" x14ac:dyDescent="0.3">
      <c r="A172" s="1"/>
      <c r="B172" s="2"/>
      <c r="C172" s="2"/>
      <c r="D172" s="2"/>
      <c r="E172" s="173" t="s">
        <v>132</v>
      </c>
      <c r="F172" s="2"/>
      <c r="G172" s="2"/>
      <c r="H172" s="2"/>
      <c r="I172" s="2"/>
      <c r="J172" s="10">
        <v>0</v>
      </c>
      <c r="K172" s="10">
        <v>-4.6700000000000002E-4</v>
      </c>
      <c r="L172" s="10">
        <v>-9.1021153243497303E-4</v>
      </c>
      <c r="M172" s="10">
        <v>-5.1475281569790098E-5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-1.0715084801495383</v>
      </c>
      <c r="Y172" s="10">
        <v>-2.8838729483414625E-2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-3.1097560975609758E-3</v>
      </c>
      <c r="AO172" s="2"/>
      <c r="AP172" s="54">
        <v>0</v>
      </c>
      <c r="AQ172" s="55">
        <v>0</v>
      </c>
      <c r="AR172" s="2"/>
      <c r="AS172" s="2"/>
      <c r="AT172" s="55">
        <v>0</v>
      </c>
      <c r="AU172" s="55">
        <v>0</v>
      </c>
      <c r="AV172" s="55">
        <v>0</v>
      </c>
      <c r="AW172" s="2"/>
      <c r="AX172" s="2"/>
      <c r="AY172" s="56">
        <v>0</v>
      </c>
      <c r="AZ172" s="57">
        <v>0</v>
      </c>
      <c r="BA172" s="2"/>
      <c r="BB172" s="2"/>
      <c r="BC172" s="27">
        <v>0</v>
      </c>
      <c r="BD172" s="27">
        <v>0</v>
      </c>
      <c r="BE172" s="27">
        <v>0</v>
      </c>
      <c r="BF172" s="2"/>
      <c r="BG172" s="2"/>
      <c r="BH172" s="58">
        <v>0</v>
      </c>
      <c r="BI172" s="59">
        <v>0</v>
      </c>
      <c r="BJ172" s="2"/>
      <c r="BK172" s="2"/>
    </row>
    <row r="173" spans="1:63" x14ac:dyDescent="0.3">
      <c r="A173" s="1"/>
      <c r="B173" s="2"/>
      <c r="C173" s="2"/>
      <c r="D173" s="2"/>
      <c r="E173" s="173" t="s">
        <v>133</v>
      </c>
      <c r="F173" s="2"/>
      <c r="G173" s="2"/>
      <c r="H173" s="2"/>
      <c r="I173" s="2"/>
      <c r="J173" s="10">
        <v>0</v>
      </c>
      <c r="K173" s="10">
        <v>0</v>
      </c>
      <c r="L173" s="10">
        <v>0</v>
      </c>
      <c r="M173" s="10">
        <v>-6.594403000453361E-2</v>
      </c>
      <c r="N173" s="10">
        <v>-4.1139999999999927E-3</v>
      </c>
      <c r="O173" s="10">
        <v>-7.4351999999999988E-2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-7.0121951219512203E-4</v>
      </c>
      <c r="AB173" s="10">
        <v>0</v>
      </c>
      <c r="AC173" s="10">
        <v>-2.0974E-2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2"/>
      <c r="AP173" s="54">
        <v>0</v>
      </c>
      <c r="AQ173" s="55">
        <v>0</v>
      </c>
      <c r="AR173" s="2"/>
      <c r="AS173" s="2"/>
      <c r="AT173" s="55">
        <v>0</v>
      </c>
      <c r="AU173" s="55">
        <v>0</v>
      </c>
      <c r="AV173" s="55">
        <v>0</v>
      </c>
      <c r="AW173" s="2"/>
      <c r="AX173" s="2"/>
      <c r="AY173" s="56">
        <v>0</v>
      </c>
      <c r="AZ173" s="57">
        <v>0</v>
      </c>
      <c r="BA173" s="2"/>
      <c r="BB173" s="2"/>
      <c r="BC173" s="27">
        <v>0</v>
      </c>
      <c r="BD173" s="27">
        <v>0</v>
      </c>
      <c r="BE173" s="27">
        <v>0</v>
      </c>
      <c r="BF173" s="2"/>
      <c r="BG173" s="2"/>
      <c r="BH173" s="58">
        <v>0</v>
      </c>
      <c r="BI173" s="59">
        <v>0</v>
      </c>
      <c r="BJ173" s="2"/>
      <c r="BK173" s="2"/>
    </row>
    <row r="174" spans="1:63" ht="10.25" customHeight="1" x14ac:dyDescent="0.3">
      <c r="A174" s="1"/>
      <c r="B174" s="2"/>
      <c r="C174" s="201" t="s">
        <v>22</v>
      </c>
      <c r="D174" s="215" t="s">
        <v>134</v>
      </c>
      <c r="E174" s="215"/>
      <c r="F174" s="215"/>
      <c r="G174" s="215"/>
      <c r="H174" s="215"/>
      <c r="I174" s="215"/>
      <c r="J174" s="216">
        <v>-0.30812326696513698</v>
      </c>
      <c r="K174" s="216">
        <v>-0.36973607298497896</v>
      </c>
      <c r="L174" s="216">
        <v>-0.5287449344399443</v>
      </c>
      <c r="M174" s="216">
        <v>-0.56950453998079609</v>
      </c>
      <c r="N174" s="216">
        <v>2.9097349227244815E-2</v>
      </c>
      <c r="O174" s="216">
        <v>-1.0611586410681499</v>
      </c>
      <c r="P174" s="216">
        <v>-1.4081097588323794</v>
      </c>
      <c r="Q174" s="216">
        <v>-1.1784956463324872</v>
      </c>
      <c r="R174" s="216">
        <v>-0.98170587449438806</v>
      </c>
      <c r="S174" s="216">
        <v>-1.3192245600613766</v>
      </c>
      <c r="T174" s="216">
        <v>-1.6791781910201071</v>
      </c>
      <c r="U174" s="216">
        <v>-1.7567002572325936</v>
      </c>
      <c r="V174" s="216">
        <v>-1.4953285779090946</v>
      </c>
      <c r="W174" s="216">
        <v>-0.75844037919210805</v>
      </c>
      <c r="X174" s="216">
        <v>-0.5566113028074845</v>
      </c>
      <c r="Y174" s="216">
        <v>-0.49211641017003283</v>
      </c>
      <c r="Z174" s="216">
        <v>-0.58916754397850368</v>
      </c>
      <c r="AA174" s="216">
        <v>-0.6099046201911309</v>
      </c>
      <c r="AB174" s="216">
        <v>-0.4273451158260444</v>
      </c>
      <c r="AC174" s="216">
        <v>-0.51676643162571112</v>
      </c>
      <c r="AD174" s="216">
        <v>-0.49448227524708604</v>
      </c>
      <c r="AE174" s="216">
        <v>-0.31322514574997634</v>
      </c>
      <c r="AF174" s="216">
        <v>-0.47233061809277666</v>
      </c>
      <c r="AG174" s="216">
        <v>-1.5400528071136366</v>
      </c>
      <c r="AH174" s="216">
        <v>-0.41099691720441844</v>
      </c>
      <c r="AI174" s="216">
        <v>-1.2455006398832831</v>
      </c>
      <c r="AJ174" s="216">
        <v>-0.45434302996294385</v>
      </c>
      <c r="AK174" s="216">
        <v>-0.18976404120885998</v>
      </c>
      <c r="AL174" s="216">
        <v>-0.18118048976727075</v>
      </c>
      <c r="AM174" s="216">
        <v>-0.28401440406862877</v>
      </c>
      <c r="AN174" s="2"/>
      <c r="AO174" s="2"/>
      <c r="AP174" s="204">
        <v>-0.10283391430135802</v>
      </c>
      <c r="AQ174" s="205">
        <v>-0.56757719572041032</v>
      </c>
      <c r="AR174" s="2"/>
      <c r="AS174" s="2"/>
      <c r="AT174" s="206">
        <v>-2.5310924540151242E-2</v>
      </c>
      <c r="AU174" s="207">
        <v>-2.5881150912203721E-2</v>
      </c>
      <c r="AV174" s="205">
        <v>-5.9173142470862937E-2</v>
      </c>
      <c r="AW174" s="2"/>
      <c r="AX174" s="2"/>
      <c r="AY174" s="208">
        <v>-3.3291991558659216E-2</v>
      </c>
      <c r="AZ174" s="209">
        <v>-1.2863412323352694</v>
      </c>
      <c r="BA174" s="2"/>
      <c r="BB174" s="2"/>
      <c r="BC174" s="210">
        <v>-787.40266061767625</v>
      </c>
      <c r="BD174" s="211">
        <v>-812.46856397879264</v>
      </c>
      <c r="BE174" s="212">
        <v>-1731.7951467599314</v>
      </c>
      <c r="BF174" s="2"/>
      <c r="BG174" s="2"/>
      <c r="BH174" s="213">
        <v>-919.32658278113877</v>
      </c>
      <c r="BI174" s="214">
        <v>-1.1315226502783624</v>
      </c>
      <c r="BJ174" s="2"/>
      <c r="BK174" s="2"/>
    </row>
    <row r="175" spans="1:63" ht="4.0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2"/>
      <c r="AO175" s="2"/>
      <c r="AP175" s="40"/>
      <c r="AQ175" s="55"/>
      <c r="AR175" s="2"/>
      <c r="AS175" s="2"/>
      <c r="AT175" s="55"/>
      <c r="AU175" s="55"/>
      <c r="AV175" s="55"/>
      <c r="AW175" s="2"/>
      <c r="AX175" s="2"/>
      <c r="AY175" s="56"/>
      <c r="AZ175" s="57"/>
      <c r="BA175" s="2"/>
      <c r="BB175" s="2"/>
      <c r="BC175" s="27"/>
      <c r="BD175" s="27"/>
      <c r="BE175" s="27"/>
      <c r="BF175" s="2"/>
      <c r="BG175" s="2"/>
      <c r="BH175" s="58"/>
      <c r="BI175" s="59"/>
      <c r="BJ175" s="2"/>
      <c r="BK175" s="2"/>
    </row>
    <row r="176" spans="1:63" ht="10.25" customHeight="1" x14ac:dyDescent="0.3">
      <c r="A176" s="1"/>
      <c r="B176" s="2"/>
      <c r="C176" s="218" t="s">
        <v>135</v>
      </c>
      <c r="D176" s="2"/>
      <c r="E176" s="2"/>
      <c r="F176" s="2"/>
      <c r="G176" s="2"/>
      <c r="H176" s="2"/>
      <c r="I176" s="2"/>
      <c r="J176" s="217">
        <v>0</v>
      </c>
      <c r="K176" s="217">
        <v>0</v>
      </c>
      <c r="L176" s="217">
        <v>0</v>
      </c>
      <c r="M176" s="217">
        <v>0</v>
      </c>
      <c r="N176" s="217">
        <v>0</v>
      </c>
      <c r="O176" s="217">
        <v>0</v>
      </c>
      <c r="P176" s="217">
        <v>0</v>
      </c>
      <c r="Q176" s="217">
        <v>0</v>
      </c>
      <c r="R176" s="217">
        <v>0</v>
      </c>
      <c r="S176" s="217">
        <v>0</v>
      </c>
      <c r="T176" s="217">
        <v>0</v>
      </c>
      <c r="U176" s="217">
        <v>0</v>
      </c>
      <c r="V176" s="217">
        <v>0</v>
      </c>
      <c r="W176" s="217">
        <v>0</v>
      </c>
      <c r="X176" s="217">
        <v>0</v>
      </c>
      <c r="Y176" s="217">
        <v>0</v>
      </c>
      <c r="Z176" s="217">
        <v>0</v>
      </c>
      <c r="AA176" s="217">
        <v>0</v>
      </c>
      <c r="AB176" s="217">
        <v>0</v>
      </c>
      <c r="AC176" s="217">
        <v>0</v>
      </c>
      <c r="AD176" s="217">
        <v>0</v>
      </c>
      <c r="AE176" s="217">
        <v>0</v>
      </c>
      <c r="AF176" s="217">
        <v>0</v>
      </c>
      <c r="AG176" s="217">
        <v>0</v>
      </c>
      <c r="AH176" s="217">
        <v>0</v>
      </c>
      <c r="AI176" s="217">
        <v>0</v>
      </c>
      <c r="AJ176" s="217">
        <v>0</v>
      </c>
      <c r="AK176" s="217">
        <v>0</v>
      </c>
      <c r="AL176" s="217">
        <v>0</v>
      </c>
      <c r="AM176" s="217">
        <v>0</v>
      </c>
      <c r="AN176" s="2"/>
      <c r="AO176" s="2"/>
      <c r="AP176" s="40"/>
      <c r="AQ176" s="55"/>
      <c r="AR176" s="2"/>
      <c r="AS176" s="2"/>
      <c r="AT176" s="55"/>
      <c r="AU176" s="55"/>
      <c r="AV176" s="55"/>
      <c r="AW176" s="2"/>
      <c r="AX176" s="2"/>
      <c r="AY176" s="56"/>
      <c r="AZ176" s="57"/>
      <c r="BA176" s="2"/>
      <c r="BB176" s="2"/>
      <c r="BC176" s="27"/>
      <c r="BD176" s="27"/>
      <c r="BE176" s="27"/>
      <c r="BF176" s="2"/>
      <c r="BG176" s="2"/>
      <c r="BH176" s="58"/>
      <c r="BI176" s="59"/>
      <c r="BJ176" s="2"/>
      <c r="BK176" s="2"/>
    </row>
    <row r="177" spans="1:63" ht="4.0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2"/>
      <c r="AO177" s="2"/>
      <c r="AP177" s="40"/>
      <c r="AQ177" s="55"/>
      <c r="AR177" s="2"/>
      <c r="AS177" s="2"/>
      <c r="AT177" s="55"/>
      <c r="AU177" s="55"/>
      <c r="AV177" s="55"/>
      <c r="AW177" s="2"/>
      <c r="AX177" s="2"/>
      <c r="AY177" s="56"/>
      <c r="AZ177" s="57"/>
      <c r="BA177" s="2"/>
      <c r="BB177" s="2"/>
      <c r="BC177" s="27"/>
      <c r="BD177" s="27"/>
      <c r="BE177" s="27"/>
      <c r="BF177" s="2"/>
      <c r="BG177" s="2"/>
      <c r="BH177" s="58"/>
      <c r="BI177" s="59"/>
      <c r="BJ177" s="2"/>
      <c r="BK177" s="2"/>
    </row>
    <row r="178" spans="1:63" ht="4.0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2"/>
      <c r="AO178" s="2"/>
      <c r="AP178" s="40"/>
      <c r="AQ178" s="55"/>
      <c r="AR178" s="2"/>
      <c r="AS178" s="2"/>
      <c r="AT178" s="55"/>
      <c r="AU178" s="55"/>
      <c r="AV178" s="55"/>
      <c r="AW178" s="2"/>
      <c r="AX178" s="2"/>
      <c r="AY178" s="56"/>
      <c r="AZ178" s="57"/>
      <c r="BA178" s="2"/>
      <c r="BB178" s="2"/>
      <c r="BC178" s="27"/>
      <c r="BD178" s="27"/>
      <c r="BE178" s="27"/>
      <c r="BF178" s="2"/>
      <c r="BG178" s="2"/>
      <c r="BH178" s="58"/>
      <c r="BI178" s="59"/>
      <c r="BJ178" s="2"/>
      <c r="BK17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7D18E-F8CA-48EB-83AB-D0885787213A}">
  <sheetPr>
    <tabColor theme="3" tint="0.79998168889431442"/>
  </sheetPr>
  <dimension ref="A1:BN178"/>
  <sheetViews>
    <sheetView workbookViewId="0"/>
  </sheetViews>
  <sheetFormatPr baseColWidth="10" defaultColWidth="0" defaultRowHeight="10.15" zeroHeight="1" x14ac:dyDescent="0.3"/>
  <cols>
    <col min="1" max="2" width="0.9140625" customWidth="1"/>
    <col min="3" max="7" width="2.9140625" customWidth="1"/>
    <col min="8" max="8" width="68.6640625" customWidth="1"/>
    <col min="9" max="9" width="0.9140625" customWidth="1"/>
    <col min="10" max="39" width="9.58203125" customWidth="1"/>
    <col min="40" max="41" width="0.9140625" customWidth="1"/>
    <col min="42" max="43" width="9.08203125" customWidth="1"/>
    <col min="44" max="45" width="0.9140625" customWidth="1"/>
    <col min="46" max="48" width="9.58203125" customWidth="1"/>
    <col min="49" max="50" width="0.9140625" customWidth="1"/>
    <col min="51" max="52" width="9.58203125" customWidth="1"/>
    <col min="53" max="54" width="0.9140625" customWidth="1"/>
    <col min="55" max="57" width="9.58203125" customWidth="1"/>
    <col min="58" max="59" width="0.9140625" customWidth="1"/>
    <col min="60" max="61" width="9.58203125" customWidth="1"/>
    <col min="62" max="63" width="0.9140625" customWidth="1"/>
    <col min="64" max="16384" width="9.08203125" hidden="1"/>
  </cols>
  <sheetData>
    <row r="1" spans="1:63" ht="4.05" customHeight="1" x14ac:dyDescent="0.3">
      <c r="A1" s="219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4.0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3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x14ac:dyDescent="0.3">
      <c r="A4" s="1"/>
      <c r="B4" s="2"/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x14ac:dyDescent="0.3">
      <c r="A5" s="1"/>
      <c r="B5" s="2"/>
      <c r="C5" s="3" t="s">
        <v>144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x14ac:dyDescent="0.3">
      <c r="A6" s="1"/>
      <c r="B6" s="2"/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4.05" customHeight="1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x14ac:dyDescent="0.3">
      <c r="A8" s="4"/>
      <c r="B8" s="5"/>
      <c r="C8" s="2" t="s">
        <v>2</v>
      </c>
      <c r="D8" s="5"/>
      <c r="E8" s="5"/>
      <c r="F8" s="5"/>
      <c r="G8" s="5"/>
      <c r="H8" s="5"/>
      <c r="I8" s="5"/>
      <c r="J8" s="11">
        <v>1</v>
      </c>
      <c r="K8" s="11">
        <v>1</v>
      </c>
      <c r="L8" s="11">
        <v>1</v>
      </c>
      <c r="M8" s="11">
        <v>1</v>
      </c>
      <c r="N8" s="11">
        <v>1</v>
      </c>
      <c r="O8" s="11">
        <v>1</v>
      </c>
      <c r="P8" s="11">
        <v>1</v>
      </c>
      <c r="Q8" s="11">
        <v>1</v>
      </c>
      <c r="R8" s="11">
        <v>1</v>
      </c>
      <c r="S8" s="11">
        <v>1</v>
      </c>
      <c r="T8" s="11">
        <v>1</v>
      </c>
      <c r="U8" s="11">
        <v>1</v>
      </c>
      <c r="V8" s="11">
        <v>1</v>
      </c>
      <c r="W8" s="11">
        <v>1</v>
      </c>
      <c r="X8" s="11">
        <v>1</v>
      </c>
      <c r="Y8" s="11">
        <v>1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1">
        <v>1</v>
      </c>
      <c r="AG8" s="11">
        <v>1</v>
      </c>
      <c r="AH8" s="11">
        <v>1</v>
      </c>
      <c r="AI8" s="11">
        <v>1</v>
      </c>
      <c r="AJ8" s="11">
        <v>1</v>
      </c>
      <c r="AK8" s="11">
        <v>1</v>
      </c>
      <c r="AL8" s="11">
        <v>1</v>
      </c>
      <c r="AM8" s="11">
        <v>1</v>
      </c>
      <c r="AN8" s="5"/>
      <c r="AO8" s="5"/>
      <c r="AP8" s="12" t="s">
        <v>10</v>
      </c>
      <c r="AQ8" s="13"/>
      <c r="AR8" s="14"/>
      <c r="AS8" s="14"/>
      <c r="AT8" s="12" t="s">
        <v>11</v>
      </c>
      <c r="AU8" s="12"/>
      <c r="AV8" s="12"/>
      <c r="AW8" s="14"/>
      <c r="AX8" s="14"/>
      <c r="AY8" s="12" t="s">
        <v>10</v>
      </c>
      <c r="AZ8" s="13"/>
      <c r="BA8" s="14"/>
      <c r="BB8" s="14"/>
      <c r="BC8" s="12" t="s">
        <v>12</v>
      </c>
      <c r="BD8" s="13"/>
      <c r="BE8" s="13"/>
      <c r="BF8" s="14"/>
      <c r="BG8" s="14"/>
      <c r="BH8" s="12" t="s">
        <v>10</v>
      </c>
      <c r="BI8" s="13"/>
      <c r="BJ8" s="14"/>
      <c r="BK8" s="14"/>
    </row>
    <row r="9" spans="1:63" ht="4.05" customHeight="1" x14ac:dyDescent="0.3">
      <c r="A9" s="1"/>
      <c r="B9" s="2"/>
      <c r="C9" s="2"/>
      <c r="D9" s="2"/>
      <c r="E9" s="2"/>
      <c r="F9" s="2"/>
      <c r="G9" s="2"/>
      <c r="H9" s="2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2"/>
      <c r="AO9" s="2"/>
      <c r="AP9" s="16"/>
      <c r="AQ9" s="17"/>
      <c r="AR9" s="18"/>
      <c r="AS9" s="18"/>
      <c r="AT9" s="16"/>
      <c r="AU9" s="16"/>
      <c r="AV9" s="16"/>
      <c r="AW9" s="18"/>
      <c r="AX9" s="18"/>
      <c r="AY9" s="16"/>
      <c r="AZ9" s="17"/>
      <c r="BA9" s="18"/>
      <c r="BB9" s="18"/>
      <c r="BC9" s="16"/>
      <c r="BD9" s="17"/>
      <c r="BE9" s="17"/>
      <c r="BF9" s="18"/>
      <c r="BG9" s="18"/>
      <c r="BH9" s="16"/>
      <c r="BI9" s="17"/>
      <c r="BJ9" s="18"/>
      <c r="BK9" s="18"/>
    </row>
    <row r="10" spans="1:63" x14ac:dyDescent="0.3">
      <c r="A10" s="1"/>
      <c r="B10" s="2"/>
      <c r="C10" s="6" t="s">
        <v>3</v>
      </c>
      <c r="D10" s="7"/>
      <c r="E10" s="7"/>
      <c r="F10" s="7"/>
      <c r="G10" s="7"/>
      <c r="H10" s="7"/>
      <c r="I10" s="7"/>
      <c r="J10" s="7">
        <v>44957</v>
      </c>
      <c r="K10" s="7">
        <v>44985</v>
      </c>
      <c r="L10" s="7">
        <v>45016</v>
      </c>
      <c r="M10" s="7">
        <v>45046</v>
      </c>
      <c r="N10" s="7">
        <v>45077</v>
      </c>
      <c r="O10" s="7">
        <v>45107</v>
      </c>
      <c r="P10" s="7">
        <v>45138</v>
      </c>
      <c r="Q10" s="7">
        <v>45169</v>
      </c>
      <c r="R10" s="7">
        <v>45199</v>
      </c>
      <c r="S10" s="7">
        <v>45230</v>
      </c>
      <c r="T10" s="7">
        <v>45260</v>
      </c>
      <c r="U10" s="7">
        <v>45291</v>
      </c>
      <c r="V10" s="7">
        <v>45322</v>
      </c>
      <c r="W10" s="7">
        <v>45351</v>
      </c>
      <c r="X10" s="7">
        <v>45382</v>
      </c>
      <c r="Y10" s="7">
        <v>45412</v>
      </c>
      <c r="Z10" s="7">
        <v>45443</v>
      </c>
      <c r="AA10" s="7">
        <v>45473</v>
      </c>
      <c r="AB10" s="7">
        <v>45504</v>
      </c>
      <c r="AC10" s="7">
        <v>45535</v>
      </c>
      <c r="AD10" s="7">
        <v>45565</v>
      </c>
      <c r="AE10" s="7">
        <v>45596</v>
      </c>
      <c r="AF10" s="7">
        <v>45626</v>
      </c>
      <c r="AG10" s="7">
        <v>45657</v>
      </c>
      <c r="AH10" s="7">
        <v>45688</v>
      </c>
      <c r="AI10" s="7">
        <v>45716</v>
      </c>
      <c r="AJ10" s="7">
        <v>45747</v>
      </c>
      <c r="AK10" s="7">
        <v>45777</v>
      </c>
      <c r="AL10" s="7">
        <v>45808</v>
      </c>
      <c r="AM10" s="7">
        <v>45838</v>
      </c>
      <c r="AN10" s="18"/>
      <c r="AO10" s="18"/>
      <c r="AP10" s="7" t="s">
        <v>13</v>
      </c>
      <c r="AQ10" s="7" t="s">
        <v>14</v>
      </c>
      <c r="AR10" s="18"/>
      <c r="AS10" s="18"/>
      <c r="AT10" s="7">
        <v>45777</v>
      </c>
      <c r="AU10" s="7">
        <v>45808</v>
      </c>
      <c r="AV10" s="7">
        <v>45838</v>
      </c>
      <c r="AW10" s="18"/>
      <c r="AX10" s="18"/>
      <c r="AY10" s="7" t="s">
        <v>13</v>
      </c>
      <c r="AZ10" s="7" t="s">
        <v>14</v>
      </c>
      <c r="BA10" s="18"/>
      <c r="BB10" s="18"/>
      <c r="BC10" s="7">
        <v>45777</v>
      </c>
      <c r="BD10" s="7">
        <v>45808</v>
      </c>
      <c r="BE10" s="7">
        <v>45838</v>
      </c>
      <c r="BF10" s="18"/>
      <c r="BG10" s="18"/>
      <c r="BH10" s="7" t="s">
        <v>13</v>
      </c>
      <c r="BI10" s="7" t="s">
        <v>14</v>
      </c>
      <c r="BJ10" s="2"/>
      <c r="BK10" s="2"/>
    </row>
    <row r="11" spans="1:63" ht="4.05" customHeight="1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x14ac:dyDescent="0.3">
      <c r="A12" s="1"/>
      <c r="B12" s="2"/>
      <c r="C12" s="8" t="s">
        <v>4</v>
      </c>
      <c r="D12" s="8"/>
      <c r="E12" s="8"/>
      <c r="F12" s="8"/>
      <c r="G12" s="8"/>
      <c r="H12" s="8"/>
      <c r="I12" s="8"/>
      <c r="J12" s="19">
        <v>404</v>
      </c>
      <c r="K12" s="19">
        <v>485</v>
      </c>
      <c r="L12" s="19">
        <v>504</v>
      </c>
      <c r="M12" s="19">
        <v>507</v>
      </c>
      <c r="N12" s="19">
        <v>485</v>
      </c>
      <c r="O12" s="19">
        <v>503</v>
      </c>
      <c r="P12" s="19">
        <v>527</v>
      </c>
      <c r="Q12" s="19">
        <v>621</v>
      </c>
      <c r="R12" s="19">
        <v>602</v>
      </c>
      <c r="S12" s="19">
        <v>645</v>
      </c>
      <c r="T12" s="19">
        <v>654</v>
      </c>
      <c r="U12" s="19">
        <v>598</v>
      </c>
      <c r="V12" s="19">
        <v>597</v>
      </c>
      <c r="W12" s="19">
        <v>635</v>
      </c>
      <c r="X12" s="19">
        <v>653</v>
      </c>
      <c r="Y12" s="19">
        <v>720</v>
      </c>
      <c r="Z12" s="19">
        <v>749</v>
      </c>
      <c r="AA12" s="19">
        <v>754</v>
      </c>
      <c r="AB12" s="19">
        <v>814</v>
      </c>
      <c r="AC12" s="19">
        <v>867</v>
      </c>
      <c r="AD12" s="19">
        <v>910</v>
      </c>
      <c r="AE12" s="19">
        <v>944</v>
      </c>
      <c r="AF12" s="19">
        <v>962</v>
      </c>
      <c r="AG12" s="19">
        <v>853</v>
      </c>
      <c r="AH12" s="19">
        <v>709</v>
      </c>
      <c r="AI12" s="19">
        <v>596</v>
      </c>
      <c r="AJ12" s="19">
        <v>584</v>
      </c>
      <c r="AK12" s="19">
        <v>645</v>
      </c>
      <c r="AL12" s="19">
        <v>769</v>
      </c>
      <c r="AM12" s="19">
        <v>775</v>
      </c>
      <c r="AN12" s="2"/>
      <c r="AO12" s="2"/>
      <c r="AP12" s="20">
        <v>6</v>
      </c>
      <c r="AQ12" s="21">
        <v>7.8023407022106634E-3</v>
      </c>
      <c r="AR12" s="2"/>
      <c r="AS12" s="2"/>
      <c r="AT12" s="20">
        <v>645</v>
      </c>
      <c r="AU12" s="20">
        <v>769</v>
      </c>
      <c r="AV12" s="20">
        <v>775</v>
      </c>
      <c r="AW12" s="2"/>
      <c r="AX12" s="2"/>
      <c r="AY12" s="20">
        <v>6</v>
      </c>
      <c r="AZ12" s="22">
        <v>7.8023407022106634E-3</v>
      </c>
      <c r="BA12" s="2"/>
      <c r="BB12" s="2"/>
      <c r="BC12" s="20">
        <v>645</v>
      </c>
      <c r="BD12" s="20">
        <v>769</v>
      </c>
      <c r="BE12" s="20">
        <v>775</v>
      </c>
      <c r="BF12" s="2"/>
      <c r="BG12" s="2"/>
      <c r="BH12" s="20">
        <v>6</v>
      </c>
      <c r="BI12" s="23">
        <v>7.8023407022106634E-3</v>
      </c>
      <c r="BJ12" s="2"/>
      <c r="BK12" s="2"/>
    </row>
    <row r="13" spans="1:63" x14ac:dyDescent="0.3">
      <c r="A13" s="1"/>
      <c r="B13" s="2"/>
      <c r="C13" s="9" t="s">
        <v>5</v>
      </c>
      <c r="D13" s="9"/>
      <c r="E13" s="9"/>
      <c r="F13" s="9"/>
      <c r="G13" s="9"/>
      <c r="H13" s="9"/>
      <c r="I13" s="9"/>
      <c r="J13" s="24">
        <v>172</v>
      </c>
      <c r="K13" s="24">
        <v>138</v>
      </c>
      <c r="L13" s="24">
        <v>154</v>
      </c>
      <c r="M13" s="24">
        <v>110</v>
      </c>
      <c r="N13" s="24">
        <v>194</v>
      </c>
      <c r="O13" s="24">
        <v>172</v>
      </c>
      <c r="P13" s="24">
        <v>231</v>
      </c>
      <c r="Q13" s="24">
        <v>161</v>
      </c>
      <c r="R13" s="24">
        <v>212</v>
      </c>
      <c r="S13" s="24">
        <v>246</v>
      </c>
      <c r="T13" s="24">
        <v>203</v>
      </c>
      <c r="U13" s="24">
        <v>221</v>
      </c>
      <c r="V13" s="24">
        <v>260</v>
      </c>
      <c r="W13" s="24">
        <v>277</v>
      </c>
      <c r="X13" s="24">
        <v>287</v>
      </c>
      <c r="Y13" s="24">
        <v>221</v>
      </c>
      <c r="Z13" s="24">
        <v>395</v>
      </c>
      <c r="AA13" s="24">
        <v>361</v>
      </c>
      <c r="AB13" s="24">
        <v>396</v>
      </c>
      <c r="AC13" s="24">
        <v>421</v>
      </c>
      <c r="AD13" s="24">
        <v>451</v>
      </c>
      <c r="AE13" s="24">
        <v>431</v>
      </c>
      <c r="AF13" s="24">
        <v>438</v>
      </c>
      <c r="AG13" s="24">
        <v>317</v>
      </c>
      <c r="AH13" s="24">
        <v>422</v>
      </c>
      <c r="AI13" s="24">
        <v>534</v>
      </c>
      <c r="AJ13" s="24">
        <v>601</v>
      </c>
      <c r="AK13" s="24">
        <v>673</v>
      </c>
      <c r="AL13" s="24">
        <v>690</v>
      </c>
      <c r="AM13" s="24">
        <v>633</v>
      </c>
      <c r="AN13" s="2"/>
      <c r="AO13" s="2"/>
      <c r="AP13" s="25">
        <v>-57</v>
      </c>
      <c r="AQ13" s="26">
        <v>-8.2608695652173908E-2</v>
      </c>
      <c r="AR13" s="2"/>
      <c r="AS13" s="2"/>
      <c r="AT13" s="25">
        <v>673</v>
      </c>
      <c r="AU13" s="25">
        <v>690</v>
      </c>
      <c r="AV13" s="25">
        <v>633</v>
      </c>
      <c r="AW13" s="2"/>
      <c r="AX13" s="2"/>
      <c r="AY13" s="25">
        <v>-57</v>
      </c>
      <c r="AZ13" s="26">
        <v>-8.2608695652173908E-2</v>
      </c>
      <c r="BA13" s="2"/>
      <c r="BB13" s="2"/>
      <c r="BC13" s="25">
        <v>673</v>
      </c>
      <c r="BD13" s="25">
        <v>690</v>
      </c>
      <c r="BE13" s="25">
        <v>633</v>
      </c>
      <c r="BF13" s="2"/>
      <c r="BG13" s="2"/>
      <c r="BH13" s="25">
        <v>-57</v>
      </c>
      <c r="BI13" s="26">
        <v>-8.2608695652173908E-2</v>
      </c>
      <c r="BJ13" s="2"/>
      <c r="BK13" s="2"/>
    </row>
    <row r="14" spans="1:63" x14ac:dyDescent="0.3">
      <c r="A14" s="1"/>
      <c r="B14" s="2"/>
      <c r="C14" s="9" t="s">
        <v>6</v>
      </c>
      <c r="D14" s="9"/>
      <c r="E14" s="9"/>
      <c r="F14" s="9"/>
      <c r="G14" s="9"/>
      <c r="H14" s="9"/>
      <c r="I14" s="9"/>
      <c r="J14" s="24">
        <v>91</v>
      </c>
      <c r="K14" s="24">
        <v>119</v>
      </c>
      <c r="L14" s="24">
        <v>149</v>
      </c>
      <c r="M14" s="24">
        <v>132</v>
      </c>
      <c r="N14" s="24">
        <v>176</v>
      </c>
      <c r="O14" s="24">
        <v>148</v>
      </c>
      <c r="P14" s="24">
        <v>137</v>
      </c>
      <c r="Q14" s="24">
        <v>179</v>
      </c>
      <c r="R14" s="24">
        <v>169</v>
      </c>
      <c r="S14" s="24">
        <v>237</v>
      </c>
      <c r="T14" s="24">
        <v>258</v>
      </c>
      <c r="U14" s="24">
        <v>221</v>
      </c>
      <c r="V14" s="24">
        <v>222</v>
      </c>
      <c r="W14" s="24">
        <v>260</v>
      </c>
      <c r="X14" s="24">
        <v>220</v>
      </c>
      <c r="Y14" s="24">
        <v>191</v>
      </c>
      <c r="Z14" s="24">
        <v>390</v>
      </c>
      <c r="AA14" s="24">
        <v>301</v>
      </c>
      <c r="AB14" s="24">
        <v>347</v>
      </c>
      <c r="AC14" s="24">
        <v>377</v>
      </c>
      <c r="AD14" s="24">
        <v>414</v>
      </c>
      <c r="AE14" s="24">
        <v>413</v>
      </c>
      <c r="AF14" s="24">
        <v>545</v>
      </c>
      <c r="AG14" s="24">
        <v>459</v>
      </c>
      <c r="AH14" s="24">
        <v>534</v>
      </c>
      <c r="AI14" s="24">
        <v>544</v>
      </c>
      <c r="AJ14" s="24">
        <v>550</v>
      </c>
      <c r="AK14" s="24">
        <v>547</v>
      </c>
      <c r="AL14" s="24">
        <v>684</v>
      </c>
      <c r="AM14" s="24">
        <v>549</v>
      </c>
      <c r="AN14" s="2"/>
      <c r="AO14" s="2"/>
      <c r="AP14" s="25">
        <v>-135</v>
      </c>
      <c r="AQ14" s="26">
        <v>-0.19736842105263158</v>
      </c>
      <c r="AR14" s="2"/>
      <c r="AS14" s="2"/>
      <c r="AT14" s="25">
        <v>547</v>
      </c>
      <c r="AU14" s="25">
        <v>684</v>
      </c>
      <c r="AV14" s="25">
        <v>549</v>
      </c>
      <c r="AW14" s="2"/>
      <c r="AX14" s="2"/>
      <c r="AY14" s="25">
        <v>-135</v>
      </c>
      <c r="AZ14" s="26">
        <v>-0.19736842105263158</v>
      </c>
      <c r="BA14" s="2"/>
      <c r="BB14" s="2"/>
      <c r="BC14" s="25">
        <v>547</v>
      </c>
      <c r="BD14" s="25">
        <v>684</v>
      </c>
      <c r="BE14" s="25">
        <v>549</v>
      </c>
      <c r="BF14" s="2"/>
      <c r="BG14" s="2"/>
      <c r="BH14" s="25">
        <v>-135</v>
      </c>
      <c r="BI14" s="26">
        <v>-0.19736842105263158</v>
      </c>
      <c r="BJ14" s="2"/>
      <c r="BK14" s="2"/>
    </row>
    <row r="15" spans="1:63" x14ac:dyDescent="0.3">
      <c r="A15" s="1"/>
      <c r="B15" s="2"/>
      <c r="C15" s="9" t="s">
        <v>7</v>
      </c>
      <c r="D15" s="9"/>
      <c r="E15" s="9"/>
      <c r="F15" s="9"/>
      <c r="G15" s="9"/>
      <c r="H15" s="9"/>
      <c r="I15" s="9"/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"/>
      <c r="AO15" s="2"/>
      <c r="AP15" s="25">
        <v>0</v>
      </c>
      <c r="AQ15" s="26">
        <v>0</v>
      </c>
      <c r="AR15" s="2"/>
      <c r="AS15" s="2"/>
      <c r="AT15" s="25">
        <v>0</v>
      </c>
      <c r="AU15" s="25">
        <v>0</v>
      </c>
      <c r="AV15" s="25">
        <v>0</v>
      </c>
      <c r="AW15" s="2"/>
      <c r="AX15" s="2"/>
      <c r="AY15" s="25">
        <v>0</v>
      </c>
      <c r="AZ15" s="26">
        <v>0</v>
      </c>
      <c r="BA15" s="2"/>
      <c r="BB15" s="2"/>
      <c r="BC15" s="25">
        <v>0</v>
      </c>
      <c r="BD15" s="25">
        <v>0</v>
      </c>
      <c r="BE15" s="25">
        <v>0</v>
      </c>
      <c r="BF15" s="2"/>
      <c r="BG15" s="2"/>
      <c r="BH15" s="25">
        <v>0</v>
      </c>
      <c r="BI15" s="26">
        <v>0</v>
      </c>
      <c r="BJ15" s="2"/>
      <c r="BK15" s="2"/>
    </row>
    <row r="16" spans="1:63" x14ac:dyDescent="0.3">
      <c r="A16" s="1"/>
      <c r="B16" s="2"/>
      <c r="C16" s="9" t="s">
        <v>8</v>
      </c>
      <c r="D16" s="9"/>
      <c r="E16" s="9"/>
      <c r="F16" s="9"/>
      <c r="G16" s="9"/>
      <c r="H16" s="9"/>
      <c r="I16" s="9"/>
      <c r="J16" s="24">
        <v>0</v>
      </c>
      <c r="K16" s="24">
        <v>0</v>
      </c>
      <c r="L16" s="24">
        <v>2</v>
      </c>
      <c r="M16" s="24">
        <v>0</v>
      </c>
      <c r="N16" s="24">
        <v>0</v>
      </c>
      <c r="O16" s="24">
        <v>0</v>
      </c>
      <c r="P16" s="24">
        <v>0</v>
      </c>
      <c r="Q16" s="24">
        <v>1</v>
      </c>
      <c r="R16" s="24">
        <v>0</v>
      </c>
      <c r="S16" s="24">
        <v>0</v>
      </c>
      <c r="T16" s="24">
        <v>1</v>
      </c>
      <c r="U16" s="24">
        <v>1</v>
      </c>
      <c r="V16" s="24">
        <v>0</v>
      </c>
      <c r="W16" s="24">
        <v>-1</v>
      </c>
      <c r="X16" s="24">
        <v>0</v>
      </c>
      <c r="Y16" s="24">
        <v>1</v>
      </c>
      <c r="Z16" s="24">
        <v>0</v>
      </c>
      <c r="AA16" s="24">
        <v>0</v>
      </c>
      <c r="AB16" s="24">
        <v>-4</v>
      </c>
      <c r="AC16" s="24">
        <v>1</v>
      </c>
      <c r="AD16" s="24">
        <v>3</v>
      </c>
      <c r="AE16" s="24">
        <v>0</v>
      </c>
      <c r="AF16" s="24">
        <v>2</v>
      </c>
      <c r="AG16" s="24">
        <v>2</v>
      </c>
      <c r="AH16" s="24">
        <v>1</v>
      </c>
      <c r="AI16" s="24">
        <v>2</v>
      </c>
      <c r="AJ16" s="24">
        <v>-10</v>
      </c>
      <c r="AK16" s="24">
        <v>2</v>
      </c>
      <c r="AL16" s="24">
        <v>0</v>
      </c>
      <c r="AM16" s="24">
        <v>0</v>
      </c>
      <c r="AN16" s="2"/>
      <c r="AO16" s="2"/>
      <c r="AP16" s="25">
        <v>0</v>
      </c>
      <c r="AQ16" s="26">
        <v>0</v>
      </c>
      <c r="AR16" s="2"/>
      <c r="AS16" s="2"/>
      <c r="AT16" s="25">
        <v>2</v>
      </c>
      <c r="AU16" s="25">
        <v>0</v>
      </c>
      <c r="AV16" s="25">
        <v>0</v>
      </c>
      <c r="AW16" s="2"/>
      <c r="AX16" s="2"/>
      <c r="AY16" s="25">
        <v>0</v>
      </c>
      <c r="AZ16" s="26">
        <v>0</v>
      </c>
      <c r="BA16" s="2"/>
      <c r="BB16" s="2"/>
      <c r="BC16" s="25">
        <v>2</v>
      </c>
      <c r="BD16" s="25">
        <v>0</v>
      </c>
      <c r="BE16" s="25">
        <v>0</v>
      </c>
      <c r="BF16" s="2"/>
      <c r="BG16" s="2"/>
      <c r="BH16" s="25">
        <v>0</v>
      </c>
      <c r="BI16" s="26">
        <v>0</v>
      </c>
      <c r="BJ16" s="2"/>
      <c r="BK16" s="2"/>
    </row>
    <row r="17" spans="1:63" x14ac:dyDescent="0.3">
      <c r="A17" s="1"/>
      <c r="B17" s="2"/>
      <c r="C17" s="8" t="s">
        <v>9</v>
      </c>
      <c r="D17" s="8"/>
      <c r="E17" s="8"/>
      <c r="F17" s="8"/>
      <c r="G17" s="8"/>
      <c r="H17" s="8"/>
      <c r="I17" s="8"/>
      <c r="J17" s="19">
        <v>485</v>
      </c>
      <c r="K17" s="19">
        <v>504</v>
      </c>
      <c r="L17" s="19">
        <v>507</v>
      </c>
      <c r="M17" s="19">
        <v>485</v>
      </c>
      <c r="N17" s="19">
        <v>503</v>
      </c>
      <c r="O17" s="19">
        <v>527</v>
      </c>
      <c r="P17" s="19">
        <v>621</v>
      </c>
      <c r="Q17" s="19">
        <v>602</v>
      </c>
      <c r="R17" s="19">
        <v>645</v>
      </c>
      <c r="S17" s="19">
        <v>654</v>
      </c>
      <c r="T17" s="19">
        <v>598</v>
      </c>
      <c r="U17" s="19">
        <v>597</v>
      </c>
      <c r="V17" s="19">
        <v>635</v>
      </c>
      <c r="W17" s="19">
        <v>653</v>
      </c>
      <c r="X17" s="19">
        <v>720</v>
      </c>
      <c r="Y17" s="19">
        <v>749</v>
      </c>
      <c r="Z17" s="19">
        <v>754</v>
      </c>
      <c r="AA17" s="19">
        <v>814</v>
      </c>
      <c r="AB17" s="19">
        <v>867</v>
      </c>
      <c r="AC17" s="19">
        <v>910</v>
      </c>
      <c r="AD17" s="19">
        <v>944</v>
      </c>
      <c r="AE17" s="19">
        <v>962</v>
      </c>
      <c r="AF17" s="19">
        <v>853</v>
      </c>
      <c r="AG17" s="19">
        <v>709</v>
      </c>
      <c r="AH17" s="19">
        <v>596</v>
      </c>
      <c r="AI17" s="19">
        <v>584</v>
      </c>
      <c r="AJ17" s="19">
        <v>645</v>
      </c>
      <c r="AK17" s="19">
        <v>769</v>
      </c>
      <c r="AL17" s="19">
        <v>775</v>
      </c>
      <c r="AM17" s="19">
        <v>859</v>
      </c>
      <c r="AN17" s="2"/>
      <c r="AO17" s="2"/>
      <c r="AP17" s="20">
        <v>84</v>
      </c>
      <c r="AQ17" s="23">
        <v>0.10838709677419354</v>
      </c>
      <c r="AR17" s="2"/>
      <c r="AS17" s="2"/>
      <c r="AT17" s="20">
        <v>769</v>
      </c>
      <c r="AU17" s="20">
        <v>775</v>
      </c>
      <c r="AV17" s="20">
        <v>859</v>
      </c>
      <c r="AW17" s="2"/>
      <c r="AX17" s="2"/>
      <c r="AY17" s="20">
        <v>84</v>
      </c>
      <c r="AZ17" s="23">
        <v>0.10838709677419354</v>
      </c>
      <c r="BA17" s="2"/>
      <c r="BB17" s="2"/>
      <c r="BC17" s="20">
        <v>769</v>
      </c>
      <c r="BD17" s="20">
        <v>775</v>
      </c>
      <c r="BE17" s="20">
        <v>859</v>
      </c>
      <c r="BF17" s="2"/>
      <c r="BG17" s="2"/>
      <c r="BH17" s="20">
        <v>84</v>
      </c>
      <c r="BI17" s="23">
        <v>0.10838709677419354</v>
      </c>
      <c r="BJ17" s="2"/>
      <c r="BK17" s="2"/>
    </row>
    <row r="18" spans="1:63" ht="4.05" customHeight="1" x14ac:dyDescent="0.3">
      <c r="A18" s="1"/>
      <c r="B18" s="2"/>
      <c r="C18" s="2"/>
      <c r="D18" s="2"/>
      <c r="E18" s="2"/>
      <c r="F18" s="2"/>
      <c r="G18" s="2"/>
      <c r="H18" s="2"/>
      <c r="I18" s="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"/>
      <c r="AO18" s="2"/>
      <c r="AP18" s="25"/>
      <c r="AQ18" s="26"/>
      <c r="AR18" s="2"/>
      <c r="AS18" s="2"/>
      <c r="AT18" s="25"/>
      <c r="AU18" s="25"/>
      <c r="AV18" s="25"/>
      <c r="AW18" s="2"/>
      <c r="AX18" s="2"/>
      <c r="AY18" s="25"/>
      <c r="AZ18" s="26"/>
      <c r="BA18" s="2"/>
      <c r="BB18" s="2"/>
      <c r="BC18" s="25"/>
      <c r="BD18" s="25"/>
      <c r="BE18" s="25"/>
      <c r="BF18" s="2"/>
      <c r="BG18" s="2"/>
      <c r="BH18" s="25"/>
      <c r="BI18" s="26"/>
      <c r="BJ18" s="2"/>
      <c r="BK18" s="2"/>
    </row>
    <row r="19" spans="1:63" x14ac:dyDescent="0.3">
      <c r="A19" s="1"/>
      <c r="B19" s="2"/>
      <c r="C19" s="28" t="s">
        <v>5</v>
      </c>
      <c r="D19" s="29"/>
      <c r="E19" s="29"/>
      <c r="F19" s="29"/>
      <c r="G19" s="29"/>
      <c r="H19" s="29"/>
      <c r="I19" s="29"/>
      <c r="J19" s="31">
        <v>172</v>
      </c>
      <c r="K19" s="31">
        <v>138</v>
      </c>
      <c r="L19" s="31">
        <v>154</v>
      </c>
      <c r="M19" s="31">
        <v>110</v>
      </c>
      <c r="N19" s="31">
        <v>194</v>
      </c>
      <c r="O19" s="31">
        <v>172</v>
      </c>
      <c r="P19" s="31">
        <v>231</v>
      </c>
      <c r="Q19" s="31">
        <v>161</v>
      </c>
      <c r="R19" s="31">
        <v>212</v>
      </c>
      <c r="S19" s="31">
        <v>246</v>
      </c>
      <c r="T19" s="31">
        <v>203</v>
      </c>
      <c r="U19" s="31">
        <v>221</v>
      </c>
      <c r="V19" s="31">
        <v>260</v>
      </c>
      <c r="W19" s="31">
        <v>277</v>
      </c>
      <c r="X19" s="31">
        <v>287</v>
      </c>
      <c r="Y19" s="31">
        <v>221</v>
      </c>
      <c r="Z19" s="31">
        <v>395</v>
      </c>
      <c r="AA19" s="31">
        <v>361</v>
      </c>
      <c r="AB19" s="31">
        <v>396</v>
      </c>
      <c r="AC19" s="31">
        <v>421</v>
      </c>
      <c r="AD19" s="31">
        <v>451</v>
      </c>
      <c r="AE19" s="31">
        <v>431</v>
      </c>
      <c r="AF19" s="31">
        <v>438</v>
      </c>
      <c r="AG19" s="31">
        <v>317</v>
      </c>
      <c r="AH19" s="31">
        <v>422</v>
      </c>
      <c r="AI19" s="31">
        <v>534</v>
      </c>
      <c r="AJ19" s="31">
        <v>601</v>
      </c>
      <c r="AK19" s="31">
        <v>673</v>
      </c>
      <c r="AL19" s="31">
        <v>690</v>
      </c>
      <c r="AM19" s="31">
        <v>633</v>
      </c>
      <c r="AN19" s="2"/>
      <c r="AO19" s="2"/>
      <c r="AP19" s="32">
        <v>-57</v>
      </c>
      <c r="AQ19" s="33">
        <v>-8.2608695652173908E-2</v>
      </c>
      <c r="AR19" s="2"/>
      <c r="AS19" s="2"/>
      <c r="AT19" s="34">
        <v>673</v>
      </c>
      <c r="AU19" s="35">
        <v>690</v>
      </c>
      <c r="AV19" s="36">
        <v>633</v>
      </c>
      <c r="AW19" s="2"/>
      <c r="AX19" s="2"/>
      <c r="AY19" s="32">
        <v>-57</v>
      </c>
      <c r="AZ19" s="33">
        <v>-8.2608695652173908E-2</v>
      </c>
      <c r="BA19" s="2"/>
      <c r="BB19" s="2"/>
      <c r="BC19" s="32">
        <v>673</v>
      </c>
      <c r="BD19" s="37">
        <v>690</v>
      </c>
      <c r="BE19" s="38">
        <v>633</v>
      </c>
      <c r="BF19" s="2"/>
      <c r="BG19" s="2"/>
      <c r="BH19" s="32">
        <v>-57</v>
      </c>
      <c r="BI19" s="33">
        <v>-8.2608695652173908E-2</v>
      </c>
      <c r="BJ19" s="2"/>
      <c r="BK19" s="2"/>
    </row>
    <row r="20" spans="1:63" ht="4.05" customHeight="1" x14ac:dyDescent="0.3">
      <c r="A20" s="1"/>
      <c r="B20" s="2"/>
      <c r="C20" s="30"/>
      <c r="D20" s="30"/>
      <c r="E20" s="30"/>
      <c r="F20" s="30"/>
      <c r="G20" s="30"/>
      <c r="H20" s="30"/>
      <c r="I20" s="30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2"/>
      <c r="AO20" s="2"/>
      <c r="AP20" s="40"/>
      <c r="AQ20" s="41"/>
      <c r="AR20" s="2"/>
      <c r="AS20" s="2"/>
      <c r="AT20" s="30"/>
      <c r="AU20" s="30"/>
      <c r="AV20" s="30"/>
      <c r="AW20" s="2"/>
      <c r="AX20" s="2"/>
      <c r="AY20" s="42"/>
      <c r="AZ20" s="41"/>
      <c r="BA20" s="2"/>
      <c r="BB20" s="2"/>
      <c r="BC20" s="42"/>
      <c r="BD20" s="42"/>
      <c r="BE20" s="42"/>
      <c r="BF20" s="2"/>
      <c r="BG20" s="2"/>
      <c r="BH20" s="42"/>
      <c r="BI20" s="41"/>
      <c r="BJ20" s="2"/>
      <c r="BK20" s="2"/>
    </row>
    <row r="21" spans="1:63" x14ac:dyDescent="0.3">
      <c r="A21" s="1"/>
      <c r="B21" s="2"/>
      <c r="C21" s="28" t="s">
        <v>15</v>
      </c>
      <c r="D21" s="29"/>
      <c r="E21" s="29"/>
      <c r="F21" s="29"/>
      <c r="G21" s="29"/>
      <c r="H21" s="29"/>
      <c r="I21" s="29"/>
      <c r="J21" s="31">
        <v>91</v>
      </c>
      <c r="K21" s="31">
        <v>119</v>
      </c>
      <c r="L21" s="31">
        <v>149</v>
      </c>
      <c r="M21" s="31">
        <v>132</v>
      </c>
      <c r="N21" s="31">
        <v>176</v>
      </c>
      <c r="O21" s="31">
        <v>148</v>
      </c>
      <c r="P21" s="31">
        <v>137</v>
      </c>
      <c r="Q21" s="31">
        <v>179</v>
      </c>
      <c r="R21" s="31">
        <v>169</v>
      </c>
      <c r="S21" s="31">
        <v>237</v>
      </c>
      <c r="T21" s="31">
        <v>258</v>
      </c>
      <c r="U21" s="31">
        <v>221</v>
      </c>
      <c r="V21" s="31">
        <v>222</v>
      </c>
      <c r="W21" s="31">
        <v>260</v>
      </c>
      <c r="X21" s="31">
        <v>220</v>
      </c>
      <c r="Y21" s="31">
        <v>191</v>
      </c>
      <c r="Z21" s="31">
        <v>390</v>
      </c>
      <c r="AA21" s="31">
        <v>301</v>
      </c>
      <c r="AB21" s="31">
        <v>347</v>
      </c>
      <c r="AC21" s="31">
        <v>377</v>
      </c>
      <c r="AD21" s="31">
        <v>414</v>
      </c>
      <c r="AE21" s="31">
        <v>413</v>
      </c>
      <c r="AF21" s="31">
        <v>545</v>
      </c>
      <c r="AG21" s="31">
        <v>459</v>
      </c>
      <c r="AH21" s="31">
        <v>534</v>
      </c>
      <c r="AI21" s="31">
        <v>544</v>
      </c>
      <c r="AJ21" s="31">
        <v>550</v>
      </c>
      <c r="AK21" s="31">
        <v>547</v>
      </c>
      <c r="AL21" s="31">
        <v>684</v>
      </c>
      <c r="AM21" s="31">
        <v>549</v>
      </c>
      <c r="AN21" s="2"/>
      <c r="AO21" s="2"/>
      <c r="AP21" s="32">
        <v>-135</v>
      </c>
      <c r="AQ21" s="33">
        <v>-0.19736842105263158</v>
      </c>
      <c r="AR21" s="2"/>
      <c r="AS21" s="2"/>
      <c r="AT21" s="34">
        <v>547</v>
      </c>
      <c r="AU21" s="35">
        <v>684</v>
      </c>
      <c r="AV21" s="36">
        <v>549</v>
      </c>
      <c r="AW21" s="2"/>
      <c r="AX21" s="2"/>
      <c r="AY21" s="32">
        <v>-135</v>
      </c>
      <c r="AZ21" s="33">
        <v>-0.19736842105263158</v>
      </c>
      <c r="BA21" s="2"/>
      <c r="BB21" s="2"/>
      <c r="BC21" s="32">
        <v>547</v>
      </c>
      <c r="BD21" s="37">
        <v>684</v>
      </c>
      <c r="BE21" s="38">
        <v>549</v>
      </c>
      <c r="BF21" s="2"/>
      <c r="BG21" s="2"/>
      <c r="BH21" s="32">
        <v>-135</v>
      </c>
      <c r="BI21" s="33">
        <v>-0.19736842105263158</v>
      </c>
      <c r="BJ21" s="2"/>
      <c r="BK21" s="2"/>
    </row>
    <row r="22" spans="1:63" ht="4.05" customHeight="1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40"/>
      <c r="AQ22" s="41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42"/>
      <c r="BD22" s="42"/>
      <c r="BE22" s="42"/>
      <c r="BF22" s="2"/>
      <c r="BG22" s="2"/>
      <c r="BH22" s="2"/>
      <c r="BI22" s="2"/>
      <c r="BJ22" s="2"/>
      <c r="BK22" s="2"/>
    </row>
    <row r="23" spans="1:63" x14ac:dyDescent="0.3">
      <c r="A23" s="1"/>
      <c r="B23" s="2"/>
      <c r="C23" s="43" t="s">
        <v>16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2"/>
      <c r="AO23" s="2"/>
      <c r="AP23" s="44"/>
      <c r="AQ23" s="45"/>
      <c r="AR23" s="2"/>
      <c r="AS23" s="2"/>
      <c r="AT23" s="43"/>
      <c r="AU23" s="43"/>
      <c r="AV23" s="43"/>
      <c r="AW23" s="2"/>
      <c r="AX23" s="2"/>
      <c r="AY23" s="43"/>
      <c r="AZ23" s="43"/>
      <c r="BA23" s="2"/>
      <c r="BB23" s="2"/>
      <c r="BC23" s="43"/>
      <c r="BD23" s="43"/>
      <c r="BE23" s="43"/>
      <c r="BF23" s="2"/>
      <c r="BG23" s="2"/>
      <c r="BH23" s="43"/>
      <c r="BI23" s="43"/>
      <c r="BJ23" s="2"/>
      <c r="BK23" s="2"/>
    </row>
    <row r="24" spans="1:63" ht="4.05" customHeight="1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40"/>
      <c r="AQ24" s="41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x14ac:dyDescent="0.3">
      <c r="A25" s="1"/>
      <c r="B25" s="2"/>
      <c r="C25" s="2" t="s">
        <v>17</v>
      </c>
      <c r="D25" s="2" t="s">
        <v>18</v>
      </c>
      <c r="E25" s="2"/>
      <c r="F25" s="2"/>
      <c r="G25" s="2"/>
      <c r="H25" s="2"/>
      <c r="I25" s="2"/>
      <c r="J25" s="10">
        <v>2.6887253794500006</v>
      </c>
      <c r="K25" s="10">
        <v>3.6775328892499992</v>
      </c>
      <c r="L25" s="10">
        <v>4.5585069742750006</v>
      </c>
      <c r="M25" s="10">
        <v>3.6389223031999998</v>
      </c>
      <c r="N25" s="10">
        <v>4.3763687348750011</v>
      </c>
      <c r="O25" s="10">
        <v>3.2408595450250024</v>
      </c>
      <c r="P25" s="10">
        <v>3.6874952984499925</v>
      </c>
      <c r="Q25" s="10">
        <v>4.5290274347750055</v>
      </c>
      <c r="R25" s="10">
        <v>4.2535418914750025</v>
      </c>
      <c r="S25" s="10">
        <v>5.4995164709249975</v>
      </c>
      <c r="T25" s="10">
        <v>5.5891397070000028</v>
      </c>
      <c r="U25" s="10">
        <v>4.8174988630499884</v>
      </c>
      <c r="V25" s="10">
        <v>4.9481625749000004</v>
      </c>
      <c r="W25" s="10">
        <v>5.322630109975</v>
      </c>
      <c r="X25" s="10">
        <v>4.2119608346500002</v>
      </c>
      <c r="Y25" s="10">
        <v>3.9810560651750002</v>
      </c>
      <c r="Z25" s="10">
        <v>7.3356639374499988</v>
      </c>
      <c r="AA25" s="10">
        <v>5.9726208185499967</v>
      </c>
      <c r="AB25" s="10">
        <v>6.4378978309000106</v>
      </c>
      <c r="AC25" s="10">
        <v>7.0360169285749947</v>
      </c>
      <c r="AD25" s="10">
        <v>7.6906976020924978</v>
      </c>
      <c r="AE25" s="10">
        <v>7.583684491607503</v>
      </c>
      <c r="AF25" s="10">
        <v>10.305446848700008</v>
      </c>
      <c r="AG25" s="10">
        <v>8.9714781662250207</v>
      </c>
      <c r="AH25" s="10">
        <v>10.014354948500003</v>
      </c>
      <c r="AI25" s="10">
        <v>9.5743579047249963</v>
      </c>
      <c r="AJ25" s="10">
        <v>9.6520148086500086</v>
      </c>
      <c r="AK25" s="10">
        <v>9.0109632708749956</v>
      </c>
      <c r="AL25" s="10">
        <v>11.028172840854353</v>
      </c>
      <c r="AM25" s="10">
        <v>8.2601607720662962</v>
      </c>
      <c r="AN25" s="2"/>
      <c r="AO25" s="2"/>
      <c r="AP25" s="46">
        <v>-2.7680120687880567</v>
      </c>
      <c r="AQ25" s="47">
        <v>-0.25099462156902674</v>
      </c>
      <c r="AR25" s="2"/>
      <c r="AS25" s="2"/>
      <c r="AT25" s="48">
        <v>0.84544850427192353</v>
      </c>
      <c r="AU25" s="48">
        <v>0.84165431625995824</v>
      </c>
      <c r="AV25" s="48">
        <v>0.8218467105602828</v>
      </c>
      <c r="AW25" s="2"/>
      <c r="AX25" s="2"/>
      <c r="AY25" s="49">
        <v>-1.9807605699675435E-2</v>
      </c>
      <c r="AZ25" s="50">
        <v>-2.3534134284125197E-2</v>
      </c>
      <c r="BA25" s="2"/>
      <c r="BB25" s="2"/>
      <c r="BC25" s="51">
        <v>16473.424626828146</v>
      </c>
      <c r="BD25" s="51">
        <v>16123.059708851393</v>
      </c>
      <c r="BE25" s="51">
        <v>15045.830185913108</v>
      </c>
      <c r="BF25" s="2"/>
      <c r="BG25" s="2"/>
      <c r="BH25" s="52">
        <v>-1077.2295229382853</v>
      </c>
      <c r="BI25" s="53">
        <v>-6.6812971135180838E-2</v>
      </c>
      <c r="BJ25" s="2"/>
      <c r="BK25" s="2"/>
    </row>
    <row r="26" spans="1:63" x14ac:dyDescent="0.3">
      <c r="A26" s="1"/>
      <c r="B26" s="2"/>
      <c r="C26" s="2" t="s">
        <v>17</v>
      </c>
      <c r="D26" s="2" t="s">
        <v>19</v>
      </c>
      <c r="E26" s="2"/>
      <c r="F26" s="2"/>
      <c r="G26" s="2"/>
      <c r="H26" s="2"/>
      <c r="I26" s="2"/>
      <c r="J26" s="10">
        <v>0</v>
      </c>
      <c r="K26" s="10">
        <v>0</v>
      </c>
      <c r="L26" s="10">
        <v>0</v>
      </c>
      <c r="M26" s="10">
        <v>0</v>
      </c>
      <c r="N26" s="10">
        <v>0.135184</v>
      </c>
      <c r="O26" s="10">
        <v>0.13659099999999999</v>
      </c>
      <c r="P26" s="10">
        <v>9.6893000000000007E-2</v>
      </c>
      <c r="Q26" s="10">
        <v>5.9663999999999939E-2</v>
      </c>
      <c r="R26" s="10">
        <v>7.0830000000000004E-2</v>
      </c>
      <c r="S26" s="10">
        <v>0.29106767999999988</v>
      </c>
      <c r="T26" s="10">
        <v>0.37215000000000009</v>
      </c>
      <c r="U26" s="10">
        <v>0.52546099999999973</v>
      </c>
      <c r="V26" s="10">
        <v>0.42478440000000001</v>
      </c>
      <c r="W26" s="10">
        <v>0.44787999999999989</v>
      </c>
      <c r="X26" s="10">
        <v>0.60849682999999999</v>
      </c>
      <c r="Y26" s="10">
        <v>0.30013696225000008</v>
      </c>
      <c r="Z26" s="10">
        <v>0.79322799999999938</v>
      </c>
      <c r="AA26" s="10">
        <v>0.7768546999999999</v>
      </c>
      <c r="AB26" s="10">
        <v>0.78384924999999983</v>
      </c>
      <c r="AC26" s="10">
        <v>0.87905388000000073</v>
      </c>
      <c r="AD26" s="10">
        <v>0.79719616000000038</v>
      </c>
      <c r="AE26" s="10">
        <v>0.9364544299999995</v>
      </c>
      <c r="AF26" s="10">
        <v>1.4069242510000022</v>
      </c>
      <c r="AG26" s="10">
        <v>1.0198582489999986</v>
      </c>
      <c r="AH26" s="10">
        <v>0.90138967999999997</v>
      </c>
      <c r="AI26" s="10">
        <v>0.93617556999999996</v>
      </c>
      <c r="AJ26" s="10">
        <v>1.0184745399999997</v>
      </c>
      <c r="AK26" s="10">
        <v>0.95877298999999994</v>
      </c>
      <c r="AL26" s="10">
        <v>1.2545479000000004</v>
      </c>
      <c r="AM26" s="10">
        <v>1.1639417200000004</v>
      </c>
      <c r="AN26" s="2"/>
      <c r="AO26" s="2"/>
      <c r="AP26" s="54">
        <v>-9.0606179999999981E-2</v>
      </c>
      <c r="AQ26" s="55">
        <v>-7.2222176610394831E-2</v>
      </c>
      <c r="AR26" s="2"/>
      <c r="AS26" s="2"/>
      <c r="AT26" s="55">
        <v>8.9956330523707537E-2</v>
      </c>
      <c r="AU26" s="55">
        <v>9.5745294368098283E-2</v>
      </c>
      <c r="AV26" s="55">
        <v>0.11580666530133252</v>
      </c>
      <c r="AW26" s="2"/>
      <c r="AX26" s="2"/>
      <c r="AY26" s="56">
        <v>2.0061370933234235E-2</v>
      </c>
      <c r="AZ26" s="57">
        <v>0.20952853156529178</v>
      </c>
      <c r="BA26" s="2"/>
      <c r="BB26" s="2"/>
      <c r="BC26" s="27">
        <v>1752.7842595978059</v>
      </c>
      <c r="BD26" s="27">
        <v>1834.1343567251467</v>
      </c>
      <c r="BE26" s="27">
        <v>2120.1124225865219</v>
      </c>
      <c r="BF26" s="2"/>
      <c r="BG26" s="2"/>
      <c r="BH26" s="58">
        <v>285.97806586137517</v>
      </c>
      <c r="BI26" s="59">
        <v>0.15591991110836068</v>
      </c>
      <c r="BJ26" s="2"/>
      <c r="BK26" s="2"/>
    </row>
    <row r="27" spans="1:63" x14ac:dyDescent="0.3">
      <c r="A27" s="1"/>
      <c r="B27" s="2"/>
      <c r="C27" s="2" t="s">
        <v>17</v>
      </c>
      <c r="D27" s="2" t="s">
        <v>20</v>
      </c>
      <c r="E27" s="2"/>
      <c r="F27" s="2"/>
      <c r="G27" s="2"/>
      <c r="H27" s="2"/>
      <c r="I27" s="60"/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2"/>
      <c r="AO27" s="2"/>
      <c r="AP27" s="54">
        <v>0</v>
      </c>
      <c r="AQ27" s="55">
        <v>0</v>
      </c>
      <c r="AR27" s="2"/>
      <c r="AS27" s="2"/>
      <c r="AT27" s="55">
        <v>0</v>
      </c>
      <c r="AU27" s="55">
        <v>0</v>
      </c>
      <c r="AV27" s="55">
        <v>0</v>
      </c>
      <c r="AW27" s="2"/>
      <c r="AX27" s="2"/>
      <c r="AY27" s="56">
        <v>0</v>
      </c>
      <c r="AZ27" s="57">
        <v>0</v>
      </c>
      <c r="BA27" s="2"/>
      <c r="BB27" s="2"/>
      <c r="BC27" s="27">
        <v>0</v>
      </c>
      <c r="BD27" s="27">
        <v>0</v>
      </c>
      <c r="BE27" s="27">
        <v>0</v>
      </c>
      <c r="BF27" s="2"/>
      <c r="BG27" s="2"/>
      <c r="BH27" s="58">
        <v>0</v>
      </c>
      <c r="BI27" s="59">
        <v>0</v>
      </c>
      <c r="BJ27" s="2"/>
      <c r="BK27" s="2"/>
    </row>
    <row r="28" spans="1:63" x14ac:dyDescent="0.3">
      <c r="A28" s="1"/>
      <c r="B28" s="2"/>
      <c r="C28" s="2" t="s">
        <v>17</v>
      </c>
      <c r="D28" s="2" t="s">
        <v>21</v>
      </c>
      <c r="E28" s="2"/>
      <c r="F28" s="2"/>
      <c r="G28" s="2"/>
      <c r="H28" s="2"/>
      <c r="I28" s="60"/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2"/>
      <c r="AO28" s="2"/>
      <c r="AP28" s="54">
        <v>0</v>
      </c>
      <c r="AQ28" s="55">
        <v>0</v>
      </c>
      <c r="AR28" s="2"/>
      <c r="AS28" s="2"/>
      <c r="AT28" s="55">
        <v>0</v>
      </c>
      <c r="AU28" s="55">
        <v>0</v>
      </c>
      <c r="AV28" s="55">
        <v>0</v>
      </c>
      <c r="AW28" s="2"/>
      <c r="AX28" s="2"/>
      <c r="AY28" s="56">
        <v>0</v>
      </c>
      <c r="AZ28" s="57">
        <v>0</v>
      </c>
      <c r="BA28" s="2"/>
      <c r="BB28" s="2"/>
      <c r="BC28" s="27">
        <v>0</v>
      </c>
      <c r="BD28" s="27">
        <v>0</v>
      </c>
      <c r="BE28" s="27">
        <v>0</v>
      </c>
      <c r="BF28" s="2"/>
      <c r="BG28" s="2"/>
      <c r="BH28" s="58">
        <v>0</v>
      </c>
      <c r="BI28" s="59">
        <v>0</v>
      </c>
      <c r="BJ28" s="2"/>
      <c r="BK28" s="2"/>
    </row>
    <row r="29" spans="1:63" x14ac:dyDescent="0.3">
      <c r="A29" s="1"/>
      <c r="B29" s="2"/>
      <c r="C29" s="61" t="s">
        <v>22</v>
      </c>
      <c r="D29" s="61" t="s">
        <v>23</v>
      </c>
      <c r="E29" s="61"/>
      <c r="F29" s="61"/>
      <c r="G29" s="61"/>
      <c r="H29" s="61"/>
      <c r="I29" s="61"/>
      <c r="J29" s="64">
        <v>2.6887253794500006</v>
      </c>
      <c r="K29" s="64">
        <v>3.6775328892499992</v>
      </c>
      <c r="L29" s="64">
        <v>4.5585069742750006</v>
      </c>
      <c r="M29" s="64">
        <v>3.6389223031999998</v>
      </c>
      <c r="N29" s="64">
        <v>4.5115527348750009</v>
      </c>
      <c r="O29" s="64">
        <v>3.3774505450250025</v>
      </c>
      <c r="P29" s="64">
        <v>3.7843882984499926</v>
      </c>
      <c r="Q29" s="64">
        <v>4.5886914347750052</v>
      </c>
      <c r="R29" s="64">
        <v>4.3243718914750024</v>
      </c>
      <c r="S29" s="64">
        <v>5.7905841509249978</v>
      </c>
      <c r="T29" s="64">
        <v>5.9612897070000033</v>
      </c>
      <c r="U29" s="64">
        <v>5.3429598630499884</v>
      </c>
      <c r="V29" s="64">
        <v>5.3729469749000005</v>
      </c>
      <c r="W29" s="64">
        <v>5.7705101099749996</v>
      </c>
      <c r="X29" s="64">
        <v>4.8204576646500001</v>
      </c>
      <c r="Y29" s="64">
        <v>4.2811930274250001</v>
      </c>
      <c r="Z29" s="64">
        <v>8.1288919374499979</v>
      </c>
      <c r="AA29" s="64">
        <v>6.7494755185499962</v>
      </c>
      <c r="AB29" s="64">
        <v>7.2217470809000108</v>
      </c>
      <c r="AC29" s="64">
        <v>7.9150708085749955</v>
      </c>
      <c r="AD29" s="64">
        <v>8.4878937620924972</v>
      </c>
      <c r="AE29" s="64">
        <v>8.5201389216075025</v>
      </c>
      <c r="AF29" s="64">
        <v>11.712371099700011</v>
      </c>
      <c r="AG29" s="64">
        <v>9.9913364152250193</v>
      </c>
      <c r="AH29" s="64">
        <v>10.915744628500002</v>
      </c>
      <c r="AI29" s="64">
        <v>10.510533474724996</v>
      </c>
      <c r="AJ29" s="64">
        <v>10.670489348650008</v>
      </c>
      <c r="AK29" s="64">
        <v>9.9697362608749955</v>
      </c>
      <c r="AL29" s="64">
        <v>12.282720740854353</v>
      </c>
      <c r="AM29" s="64">
        <v>9.4241024920662966</v>
      </c>
      <c r="AN29" s="2"/>
      <c r="AO29" s="2"/>
      <c r="AP29" s="65">
        <v>-2.8586182487880567</v>
      </c>
      <c r="AQ29" s="66">
        <v>-0.23273493789367214</v>
      </c>
      <c r="AR29" s="2"/>
      <c r="AS29" s="2"/>
      <c r="AT29" s="66">
        <v>0.93540483479563108</v>
      </c>
      <c r="AU29" s="66">
        <v>0.93739961062805655</v>
      </c>
      <c r="AV29" s="66">
        <v>0.93765337586161523</v>
      </c>
      <c r="AW29" s="2"/>
      <c r="AX29" s="2"/>
      <c r="AY29" s="67">
        <v>2.537652335586893E-4</v>
      </c>
      <c r="AZ29" s="68">
        <v>2.7071190416717465E-4</v>
      </c>
      <c r="BA29" s="2"/>
      <c r="BB29" s="2"/>
      <c r="BC29" s="69">
        <v>18226.208886425949</v>
      </c>
      <c r="BD29" s="69">
        <v>17957.194065576539</v>
      </c>
      <c r="BE29" s="69">
        <v>17165.94260849963</v>
      </c>
      <c r="BF29" s="2"/>
      <c r="BG29" s="2"/>
      <c r="BH29" s="70">
        <v>-791.25145707690899</v>
      </c>
      <c r="BI29" s="71">
        <v>-4.4063201310148833E-2</v>
      </c>
      <c r="BJ29" s="2"/>
      <c r="BK29" s="2"/>
    </row>
    <row r="30" spans="1:63" x14ac:dyDescent="0.3">
      <c r="A30" s="1"/>
      <c r="B30" s="2"/>
      <c r="C30" s="62" t="s">
        <v>17</v>
      </c>
      <c r="D30" s="62" t="s">
        <v>24</v>
      </c>
      <c r="E30" s="62"/>
      <c r="F30" s="62"/>
      <c r="G30" s="62"/>
      <c r="H30" s="63"/>
      <c r="I30" s="63"/>
      <c r="J30" s="72">
        <v>3.1249682900000002E-2</v>
      </c>
      <c r="K30" s="72">
        <v>4.6173958825E-2</v>
      </c>
      <c r="L30" s="72">
        <v>5.5157999750000006E-2</v>
      </c>
      <c r="M30" s="72">
        <v>5.0537616975000005E-2</v>
      </c>
      <c r="N30" s="72">
        <v>6.1499281899999994E-2</v>
      </c>
      <c r="O30" s="72">
        <v>8.0596428299999995E-2</v>
      </c>
      <c r="P30" s="72">
        <v>9.7926570899999996E-2</v>
      </c>
      <c r="Q30" s="72">
        <v>0.113670032325</v>
      </c>
      <c r="R30" s="72">
        <v>0.12577802132500004</v>
      </c>
      <c r="S30" s="72">
        <v>0.18200575865000002</v>
      </c>
      <c r="T30" s="72">
        <v>0.1780256898</v>
      </c>
      <c r="U30" s="72">
        <v>0.14260030797500001</v>
      </c>
      <c r="V30" s="72">
        <v>0.23547352222500001</v>
      </c>
      <c r="W30" s="72">
        <v>0.17091070817500001</v>
      </c>
      <c r="X30" s="72">
        <v>0.24751959752500005</v>
      </c>
      <c r="Y30" s="72">
        <v>0.18272360877499991</v>
      </c>
      <c r="Z30" s="72">
        <v>0.30500332900000016</v>
      </c>
      <c r="AA30" s="72">
        <v>0.24360547752500003</v>
      </c>
      <c r="AB30" s="72">
        <v>0.28512751367499994</v>
      </c>
      <c r="AC30" s="72">
        <v>0.40406287167500005</v>
      </c>
      <c r="AD30" s="72">
        <v>0.39042860912499999</v>
      </c>
      <c r="AE30" s="72">
        <v>0.42028269494999998</v>
      </c>
      <c r="AF30" s="72">
        <v>0.52325487797500014</v>
      </c>
      <c r="AG30" s="72">
        <v>0.48695219434999992</v>
      </c>
      <c r="AH30" s="72">
        <v>0.59073990670000009</v>
      </c>
      <c r="AI30" s="72">
        <v>0.61529706247500016</v>
      </c>
      <c r="AJ30" s="72">
        <v>0.75564070677499995</v>
      </c>
      <c r="AK30" s="72">
        <v>0.68846849712500024</v>
      </c>
      <c r="AL30" s="72">
        <v>0.82025114178270797</v>
      </c>
      <c r="AM30" s="72">
        <v>0.62662919053062505</v>
      </c>
      <c r="AN30" s="2"/>
      <c r="AO30" s="2"/>
      <c r="AP30" s="73">
        <v>-0.19362195125208292</v>
      </c>
      <c r="AQ30" s="74">
        <v>-0.23605203502828545</v>
      </c>
      <c r="AR30" s="2"/>
      <c r="AS30" s="2"/>
      <c r="AT30" s="74">
        <v>6.4595165204368879E-2</v>
      </c>
      <c r="AU30" s="74">
        <v>6.2600389371943538E-2</v>
      </c>
      <c r="AV30" s="74">
        <v>6.2346624138384689E-2</v>
      </c>
      <c r="AW30" s="2"/>
      <c r="AX30" s="2"/>
      <c r="AY30" s="75">
        <v>-2.5376523355884889E-4</v>
      </c>
      <c r="AZ30" s="76">
        <v>-4.0537325103696927E-3</v>
      </c>
      <c r="BA30" s="2"/>
      <c r="BB30" s="2"/>
      <c r="BC30" s="77">
        <v>1258.6261373400371</v>
      </c>
      <c r="BD30" s="77">
        <v>1199.1975757057135</v>
      </c>
      <c r="BE30" s="77">
        <v>1141.4010756477687</v>
      </c>
      <c r="BF30" s="2"/>
      <c r="BG30" s="2"/>
      <c r="BH30" s="78">
        <v>-57.796500057944741</v>
      </c>
      <c r="BI30" s="79">
        <v>-4.8195978068027855E-2</v>
      </c>
      <c r="BJ30" s="2"/>
      <c r="BK30" s="2"/>
    </row>
    <row r="31" spans="1:63" x14ac:dyDescent="0.3">
      <c r="A31" s="1"/>
      <c r="B31" s="2"/>
      <c r="C31" s="1"/>
      <c r="D31" s="1"/>
      <c r="E31" s="1" t="s">
        <v>25</v>
      </c>
      <c r="F31" s="1"/>
      <c r="G31" s="1"/>
      <c r="H31" s="1"/>
      <c r="I31" s="1"/>
      <c r="J31" s="10">
        <v>3.6933594500000006E-3</v>
      </c>
      <c r="K31" s="10">
        <v>1.8092053800000001E-2</v>
      </c>
      <c r="L31" s="10">
        <v>2.1426215925000006E-2</v>
      </c>
      <c r="M31" s="10">
        <v>1.8407679099999998E-2</v>
      </c>
      <c r="N31" s="10">
        <v>1.6357110975000002E-2</v>
      </c>
      <c r="O31" s="10">
        <v>1.4594895500000003E-2</v>
      </c>
      <c r="P31" s="10">
        <v>1.6144360049999997E-2</v>
      </c>
      <c r="Q31" s="10">
        <v>1.8834478475000006E-2</v>
      </c>
      <c r="R31" s="10">
        <v>2.3126018425000006E-2</v>
      </c>
      <c r="S31" s="10">
        <v>5.550876417500001E-2</v>
      </c>
      <c r="T31" s="10">
        <v>4.8439068074999973E-2</v>
      </c>
      <c r="U31" s="10">
        <v>2.6956360174999999E-2</v>
      </c>
      <c r="V31" s="10">
        <v>3.6468518700000008E-2</v>
      </c>
      <c r="W31" s="10">
        <v>3.2672522549999999E-2</v>
      </c>
      <c r="X31" s="10">
        <v>3.064509415E-2</v>
      </c>
      <c r="Y31" s="10">
        <v>3.0151269349999982E-2</v>
      </c>
      <c r="Z31" s="10">
        <v>5.2295442600000006E-2</v>
      </c>
      <c r="AA31" s="10">
        <v>3.1024838650000008E-2</v>
      </c>
      <c r="AB31" s="10">
        <v>4.2305120874999991E-2</v>
      </c>
      <c r="AC31" s="10">
        <v>6.0214180574999998E-2</v>
      </c>
      <c r="AD31" s="10">
        <v>5.805046517500001E-2</v>
      </c>
      <c r="AE31" s="10">
        <v>5.0148063274999988E-2</v>
      </c>
      <c r="AF31" s="10">
        <v>6.7039998550000063E-2</v>
      </c>
      <c r="AG31" s="10">
        <v>6.8251705749999877E-2</v>
      </c>
      <c r="AH31" s="10">
        <v>7.6980740425000013E-2</v>
      </c>
      <c r="AI31" s="10">
        <v>7.4740496125000014E-2</v>
      </c>
      <c r="AJ31" s="10">
        <v>6.4979595174999988E-2</v>
      </c>
      <c r="AK31" s="10">
        <v>5.3747406774999978E-2</v>
      </c>
      <c r="AL31" s="10">
        <v>6.9994576175000045E-2</v>
      </c>
      <c r="AM31" s="10">
        <v>4.7098940874999995E-2</v>
      </c>
      <c r="AN31" s="2"/>
      <c r="AO31" s="2"/>
      <c r="AP31" s="54">
        <v>-2.289563530000005E-2</v>
      </c>
      <c r="AQ31" s="55">
        <v>-0.32710584949834559</v>
      </c>
      <c r="AR31" s="2"/>
      <c r="AS31" s="2"/>
      <c r="AT31" s="55">
        <v>5.0428198740184119E-3</v>
      </c>
      <c r="AU31" s="55">
        <v>5.3418855509986159E-3</v>
      </c>
      <c r="AV31" s="55">
        <v>4.6861206091644968E-3</v>
      </c>
      <c r="AW31" s="2"/>
      <c r="AX31" s="2"/>
      <c r="AY31" s="56">
        <v>-6.5576494183411903E-4</v>
      </c>
      <c r="AZ31" s="57">
        <v>-0.12275907740320828</v>
      </c>
      <c r="BA31" s="2"/>
      <c r="BB31" s="2"/>
      <c r="BC31" s="27">
        <v>98.258513299817139</v>
      </c>
      <c r="BD31" s="27">
        <v>102.33125171783632</v>
      </c>
      <c r="BE31" s="27">
        <v>85.790420537340609</v>
      </c>
      <c r="BF31" s="2"/>
      <c r="BG31" s="2"/>
      <c r="BH31" s="58">
        <v>-16.540831180495715</v>
      </c>
      <c r="BI31" s="59">
        <v>-0.16164007478482403</v>
      </c>
      <c r="BJ31" s="2"/>
      <c r="BK31" s="2"/>
    </row>
    <row r="32" spans="1:63" x14ac:dyDescent="0.3">
      <c r="A32" s="1"/>
      <c r="B32" s="2"/>
      <c r="C32" s="1"/>
      <c r="D32" s="1"/>
      <c r="E32" s="1" t="s">
        <v>26</v>
      </c>
      <c r="F32" s="1"/>
      <c r="G32" s="1"/>
      <c r="H32" s="1"/>
      <c r="I32" s="1"/>
      <c r="J32" s="10">
        <v>4.0523502250000001E-3</v>
      </c>
      <c r="K32" s="10">
        <v>5.0204468250000002E-3</v>
      </c>
      <c r="L32" s="10">
        <v>6.2857711250000007E-3</v>
      </c>
      <c r="M32" s="10">
        <v>4.349801024999999E-3</v>
      </c>
      <c r="N32" s="10">
        <v>5.355652325000005E-3</v>
      </c>
      <c r="O32" s="10">
        <v>5.1216685999999987E-3</v>
      </c>
      <c r="P32" s="10">
        <v>5.6601138499999919E-3</v>
      </c>
      <c r="Q32" s="10">
        <v>6.5704082750000156E-3</v>
      </c>
      <c r="R32" s="10">
        <v>4.8355560999999853E-3</v>
      </c>
      <c r="S32" s="10">
        <v>1.0383116550000016E-2</v>
      </c>
      <c r="T32" s="10">
        <v>8.9525623999999887E-3</v>
      </c>
      <c r="U32" s="10">
        <v>7.8196845250000091E-3</v>
      </c>
      <c r="V32" s="10">
        <v>8.0653378250000012E-3</v>
      </c>
      <c r="W32" s="10">
        <v>7.5204659000000004E-3</v>
      </c>
      <c r="X32" s="10">
        <v>6.9192627749999989E-3</v>
      </c>
      <c r="Y32" s="10">
        <v>7.8744325000000004E-3</v>
      </c>
      <c r="Z32" s="10">
        <v>1.1716047574999992E-2</v>
      </c>
      <c r="AA32" s="10">
        <v>1.093069985000001E-2</v>
      </c>
      <c r="AB32" s="10">
        <v>1.1053880750000002E-2</v>
      </c>
      <c r="AC32" s="10">
        <v>1.3147108574999997E-2</v>
      </c>
      <c r="AD32" s="10">
        <v>1.5871400075000014E-2</v>
      </c>
      <c r="AE32" s="10">
        <v>2.0437350125000003E-2</v>
      </c>
      <c r="AF32" s="10">
        <v>1.9906631849999981E-2</v>
      </c>
      <c r="AG32" s="10">
        <v>1.6370006949999988E-2</v>
      </c>
      <c r="AH32" s="10">
        <v>2.4173676650000003E-2</v>
      </c>
      <c r="AI32" s="10">
        <v>1.8688753050000007E-2</v>
      </c>
      <c r="AJ32" s="10">
        <v>1.9765348774999997E-2</v>
      </c>
      <c r="AK32" s="10">
        <v>1.9241535649999988E-2</v>
      </c>
      <c r="AL32" s="10">
        <v>1.9691953625000022E-2</v>
      </c>
      <c r="AM32" s="10">
        <v>1.7905083924999995E-2</v>
      </c>
      <c r="AN32" s="2"/>
      <c r="AO32" s="2"/>
      <c r="AP32" s="54">
        <v>-1.7868697000000267E-3</v>
      </c>
      <c r="AQ32" s="55">
        <v>-9.0741108476484367E-2</v>
      </c>
      <c r="AR32" s="2"/>
      <c r="AS32" s="2"/>
      <c r="AT32" s="55">
        <v>1.8053261395224542E-3</v>
      </c>
      <c r="AU32" s="55">
        <v>1.5028616256968479E-3</v>
      </c>
      <c r="AV32" s="55">
        <v>1.7814706919301278E-3</v>
      </c>
      <c r="AW32" s="2"/>
      <c r="AX32" s="2"/>
      <c r="AY32" s="56">
        <v>2.786090662332799E-4</v>
      </c>
      <c r="AZ32" s="57">
        <v>0.1853857078186385</v>
      </c>
      <c r="BA32" s="2"/>
      <c r="BB32" s="2"/>
      <c r="BC32" s="27">
        <v>35.176481992687364</v>
      </c>
      <c r="BD32" s="27">
        <v>28.789405884502958</v>
      </c>
      <c r="BE32" s="27">
        <v>32.613996220400722</v>
      </c>
      <c r="BF32" s="2"/>
      <c r="BG32" s="2"/>
      <c r="BH32" s="58">
        <v>3.8245903358977635</v>
      </c>
      <c r="BI32" s="59">
        <v>0.13284714353749486</v>
      </c>
      <c r="BJ32" s="2"/>
      <c r="BK32" s="2"/>
    </row>
    <row r="33" spans="1:63" x14ac:dyDescent="0.3">
      <c r="A33" s="1"/>
      <c r="B33" s="2"/>
      <c r="C33" s="1"/>
      <c r="D33" s="1"/>
      <c r="E33" s="1" t="s">
        <v>27</v>
      </c>
      <c r="F33" s="2"/>
      <c r="G33" s="1"/>
      <c r="H33" s="60"/>
      <c r="I33" s="60"/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2"/>
      <c r="AO33" s="2"/>
      <c r="AP33" s="54">
        <v>0</v>
      </c>
      <c r="AQ33" s="55">
        <v>0</v>
      </c>
      <c r="AR33" s="2"/>
      <c r="AS33" s="2"/>
      <c r="AT33" s="55">
        <v>0</v>
      </c>
      <c r="AU33" s="55">
        <v>0</v>
      </c>
      <c r="AV33" s="55">
        <v>0</v>
      </c>
      <c r="AW33" s="2"/>
      <c r="AX33" s="2"/>
      <c r="AY33" s="56">
        <v>0</v>
      </c>
      <c r="AZ33" s="57">
        <v>0</v>
      </c>
      <c r="BA33" s="2"/>
      <c r="BB33" s="2"/>
      <c r="BC33" s="27">
        <v>0</v>
      </c>
      <c r="BD33" s="27">
        <v>0</v>
      </c>
      <c r="BE33" s="27">
        <v>0</v>
      </c>
      <c r="BF33" s="2"/>
      <c r="BG33" s="2"/>
      <c r="BH33" s="58">
        <v>0</v>
      </c>
      <c r="BI33" s="59">
        <v>0</v>
      </c>
      <c r="BJ33" s="2"/>
      <c r="BK33" s="2"/>
    </row>
    <row r="34" spans="1:63" x14ac:dyDescent="0.3">
      <c r="A34" s="1"/>
      <c r="B34" s="2"/>
      <c r="C34" s="1"/>
      <c r="D34" s="1"/>
      <c r="E34" s="1" t="s">
        <v>28</v>
      </c>
      <c r="F34" s="1"/>
      <c r="G34" s="1"/>
      <c r="H34" s="1"/>
      <c r="I34" s="1"/>
      <c r="J34" s="10">
        <v>1.637331585E-2</v>
      </c>
      <c r="K34" s="10">
        <v>1.76530744E-2</v>
      </c>
      <c r="L34" s="10">
        <v>1.8779542600000001E-2</v>
      </c>
      <c r="M34" s="10">
        <v>1.8976661925000013E-2</v>
      </c>
      <c r="N34" s="10">
        <v>1.9572839200000001E-2</v>
      </c>
      <c r="O34" s="10">
        <v>1.9662009349999992E-2</v>
      </c>
      <c r="P34" s="10">
        <v>2.0735478250000001E-2</v>
      </c>
      <c r="Q34" s="10">
        <v>2.2204730274999994E-2</v>
      </c>
      <c r="R34" s="10">
        <v>2.6061195525000011E-2</v>
      </c>
      <c r="S34" s="10">
        <v>2.0947053000000014E-2</v>
      </c>
      <c r="T34" s="10">
        <v>2.4619777774999994E-2</v>
      </c>
      <c r="U34" s="10">
        <v>2.4892047349999988E-2</v>
      </c>
      <c r="V34" s="10">
        <v>2.4595476975000002E-2</v>
      </c>
      <c r="W34" s="10">
        <v>1.675629075E-2</v>
      </c>
      <c r="X34" s="10">
        <v>0.11422069872499999</v>
      </c>
      <c r="Y34" s="10">
        <v>5.8135479899999988E-2</v>
      </c>
      <c r="Z34" s="10">
        <v>5.4725315675000052E-2</v>
      </c>
      <c r="AA34" s="10">
        <v>4.8241689375000008E-2</v>
      </c>
      <c r="AB34" s="10">
        <v>6.0240222849999976E-2</v>
      </c>
      <c r="AC34" s="10">
        <v>7.8789076425000007E-2</v>
      </c>
      <c r="AD34" s="10">
        <v>5.9558826599999962E-2</v>
      </c>
      <c r="AE34" s="10">
        <v>3.5973168525000002E-2</v>
      </c>
      <c r="AF34" s="10">
        <v>4.3979038925000109E-2</v>
      </c>
      <c r="AG34" s="10">
        <v>2.9140605800000004E-2</v>
      </c>
      <c r="AH34" s="10">
        <v>1.1950835050000001E-2</v>
      </c>
      <c r="AI34" s="10">
        <v>1.0878548599999996E-2</v>
      </c>
      <c r="AJ34" s="10">
        <v>1.3752204750000014E-2</v>
      </c>
      <c r="AK34" s="10">
        <v>1.2322907174999995E-2</v>
      </c>
      <c r="AL34" s="10">
        <v>1.645838773270834E-2</v>
      </c>
      <c r="AM34" s="10">
        <v>2.0004850105625024E-2</v>
      </c>
      <c r="AN34" s="2"/>
      <c r="AO34" s="2"/>
      <c r="AP34" s="54">
        <v>3.5464623729166839E-3</v>
      </c>
      <c r="AQ34" s="55">
        <v>0.2154805458780554</v>
      </c>
      <c r="AR34" s="2"/>
      <c r="AS34" s="2"/>
      <c r="AT34" s="55">
        <v>1.1561897575434062E-3</v>
      </c>
      <c r="AU34" s="55">
        <v>1.2560805197573224E-3</v>
      </c>
      <c r="AV34" s="55">
        <v>1.9903874401765091E-3</v>
      </c>
      <c r="AW34" s="2"/>
      <c r="AX34" s="2"/>
      <c r="AY34" s="56">
        <v>7.3430692041918672E-4</v>
      </c>
      <c r="AZ34" s="57">
        <v>0.58460179014722435</v>
      </c>
      <c r="BA34" s="2"/>
      <c r="BB34" s="2"/>
      <c r="BC34" s="27">
        <v>22.528166681901272</v>
      </c>
      <c r="BD34" s="27">
        <v>24.061970369456638</v>
      </c>
      <c r="BE34" s="27">
        <v>36.438706931921722</v>
      </c>
      <c r="BF34" s="2"/>
      <c r="BG34" s="2"/>
      <c r="BH34" s="58">
        <v>12.376736562465084</v>
      </c>
      <c r="BI34" s="59">
        <v>0.51436920470052816</v>
      </c>
      <c r="BJ34" s="2"/>
      <c r="BK34" s="2"/>
    </row>
    <row r="35" spans="1:63" x14ac:dyDescent="0.3">
      <c r="A35" s="1"/>
      <c r="B35" s="2"/>
      <c r="C35" s="1"/>
      <c r="D35" s="1"/>
      <c r="E35" s="81" t="s">
        <v>29</v>
      </c>
      <c r="F35" s="81"/>
      <c r="G35" s="81"/>
      <c r="H35" s="81"/>
      <c r="I35" s="81"/>
      <c r="J35" s="10">
        <v>6.6844794999999996E-4</v>
      </c>
      <c r="K35" s="10">
        <v>-3.5653900000000055E-5</v>
      </c>
      <c r="L35" s="10">
        <v>9.9884057500000006E-4</v>
      </c>
      <c r="M35" s="10">
        <v>-1.549693875E-3</v>
      </c>
      <c r="N35" s="10">
        <v>1.3610612000000003E-3</v>
      </c>
      <c r="O35" s="10">
        <v>1.4675773625000001E-2</v>
      </c>
      <c r="P35" s="10">
        <v>2.3702079974999998E-2</v>
      </c>
      <c r="Q35" s="10">
        <v>1.723791945E-2</v>
      </c>
      <c r="R35" s="10">
        <v>2.1326809200000012E-2</v>
      </c>
      <c r="S35" s="10">
        <v>3.2991833674999978E-2</v>
      </c>
      <c r="T35" s="10">
        <v>3.6770299525000015E-2</v>
      </c>
      <c r="U35" s="10">
        <v>3.1567620975000023E-2</v>
      </c>
      <c r="V35" s="10">
        <v>0.10511769225000001</v>
      </c>
      <c r="W35" s="10">
        <v>4.6426392650000002E-2</v>
      </c>
      <c r="X35" s="10">
        <v>3.5201861125000046E-2</v>
      </c>
      <c r="Y35" s="10">
        <v>2.3977481224999955E-2</v>
      </c>
      <c r="Z35" s="10">
        <v>6.5543111550000088E-2</v>
      </c>
      <c r="AA35" s="10">
        <v>5.3010032525000014E-2</v>
      </c>
      <c r="AB35" s="10">
        <v>4.2871204649999953E-2</v>
      </c>
      <c r="AC35" s="10">
        <v>7.7886505150000021E-2</v>
      </c>
      <c r="AD35" s="10">
        <v>6.2488456574999955E-2</v>
      </c>
      <c r="AE35" s="10">
        <v>0.11638433180000009</v>
      </c>
      <c r="AF35" s="10">
        <v>0.13975574594999995</v>
      </c>
      <c r="AG35" s="10">
        <v>0.11553813979999994</v>
      </c>
      <c r="AH35" s="10">
        <v>9.9962748199999993E-2</v>
      </c>
      <c r="AI35" s="10">
        <v>5.6301658875E-2</v>
      </c>
      <c r="AJ35" s="10">
        <v>0.14897760340000007</v>
      </c>
      <c r="AK35" s="10">
        <v>7.327562877499999E-2</v>
      </c>
      <c r="AL35" s="10">
        <v>6.6626519774999948E-2</v>
      </c>
      <c r="AM35" s="10">
        <v>5.1476909925000029E-2</v>
      </c>
      <c r="AN35" s="2"/>
      <c r="AO35" s="2"/>
      <c r="AP35" s="80">
        <v>-1.5149609849999919E-2</v>
      </c>
      <c r="AQ35" s="82">
        <v>-0.22738107740222172</v>
      </c>
      <c r="AR35" s="2"/>
      <c r="AS35" s="2"/>
      <c r="AT35" s="82">
        <v>6.8750441972884472E-3</v>
      </c>
      <c r="AU35" s="82">
        <v>5.0848403226208339E-3</v>
      </c>
      <c r="AV35" s="82">
        <v>5.1217077075227779E-3</v>
      </c>
      <c r="AW35" s="2"/>
      <c r="AX35" s="2"/>
      <c r="AY35" s="83">
        <v>3.6867384901943974E-5</v>
      </c>
      <c r="AZ35" s="84">
        <v>7.2504508623275205E-3</v>
      </c>
      <c r="BA35" s="2"/>
      <c r="BB35" s="2"/>
      <c r="BC35" s="85">
        <v>133.95910196526506</v>
      </c>
      <c r="BD35" s="85">
        <v>97.407192653508687</v>
      </c>
      <c r="BE35" s="85">
        <v>93.764863251366179</v>
      </c>
      <c r="BF35" s="2"/>
      <c r="BG35" s="2"/>
      <c r="BH35" s="86">
        <v>-3.6423294021425079</v>
      </c>
      <c r="BI35" s="87">
        <v>-3.7392817747030183E-2</v>
      </c>
      <c r="BJ35" s="2"/>
      <c r="BK35" s="2"/>
    </row>
    <row r="36" spans="1:63" x14ac:dyDescent="0.3">
      <c r="A36" s="1"/>
      <c r="B36" s="2"/>
      <c r="C36" s="1"/>
      <c r="D36" s="1"/>
      <c r="E36" s="81" t="s">
        <v>30</v>
      </c>
      <c r="F36" s="60"/>
      <c r="G36" s="1"/>
      <c r="H36" s="1"/>
      <c r="I36" s="1"/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2"/>
      <c r="AO36" s="2"/>
      <c r="AP36" s="54">
        <v>0</v>
      </c>
      <c r="AQ36" s="55">
        <v>0</v>
      </c>
      <c r="AR36" s="2"/>
      <c r="AS36" s="2"/>
      <c r="AT36" s="55">
        <v>0</v>
      </c>
      <c r="AU36" s="55">
        <v>0</v>
      </c>
      <c r="AV36" s="55">
        <v>0</v>
      </c>
      <c r="AW36" s="2"/>
      <c r="AX36" s="2"/>
      <c r="AY36" s="56">
        <v>0</v>
      </c>
      <c r="AZ36" s="57">
        <v>0</v>
      </c>
      <c r="BA36" s="2"/>
      <c r="BB36" s="2"/>
      <c r="BC36" s="27">
        <v>0</v>
      </c>
      <c r="BD36" s="27">
        <v>0</v>
      </c>
      <c r="BE36" s="27">
        <v>0</v>
      </c>
      <c r="BF36" s="2"/>
      <c r="BG36" s="2"/>
      <c r="BH36" s="58">
        <v>0</v>
      </c>
      <c r="BI36" s="59">
        <v>0</v>
      </c>
      <c r="BJ36" s="2"/>
      <c r="BK36" s="2"/>
    </row>
    <row r="37" spans="1:63" x14ac:dyDescent="0.3">
      <c r="A37" s="1"/>
      <c r="B37" s="2"/>
      <c r="C37" s="1"/>
      <c r="D37" s="1"/>
      <c r="E37" s="81" t="s">
        <v>148</v>
      </c>
      <c r="F37" s="60"/>
      <c r="G37" s="1"/>
      <c r="H37" s="1"/>
      <c r="I37" s="1"/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0.29715412140000003</v>
      </c>
      <c r="AI37" s="10">
        <v>0.37896124830000016</v>
      </c>
      <c r="AJ37" s="10">
        <v>0.44624472742499988</v>
      </c>
      <c r="AK37" s="10">
        <v>0.46475757627500025</v>
      </c>
      <c r="AL37" s="10">
        <v>0.56843924009999958</v>
      </c>
      <c r="AM37" s="10">
        <v>0.45189872092500005</v>
      </c>
      <c r="AN37" s="2"/>
      <c r="AO37" s="2"/>
      <c r="AP37" s="54"/>
      <c r="AQ37" s="55"/>
      <c r="AR37" s="2"/>
      <c r="AS37" s="2"/>
      <c r="AT37" s="55"/>
      <c r="AU37" s="55"/>
      <c r="AV37" s="55"/>
      <c r="AW37" s="2"/>
      <c r="AX37" s="2"/>
      <c r="AY37" s="56"/>
      <c r="AZ37" s="57"/>
      <c r="BA37" s="2"/>
      <c r="BB37" s="2"/>
      <c r="BC37" s="27"/>
      <c r="BD37" s="27"/>
      <c r="BE37" s="27"/>
      <c r="BF37" s="2"/>
      <c r="BG37" s="2"/>
      <c r="BH37" s="58"/>
      <c r="BI37" s="59"/>
      <c r="BJ37" s="2"/>
      <c r="BK37" s="2"/>
    </row>
    <row r="38" spans="1:63" x14ac:dyDescent="0.3">
      <c r="A38" s="1"/>
      <c r="B38" s="2"/>
      <c r="C38" s="1"/>
      <c r="D38" s="1"/>
      <c r="E38" s="88" t="s">
        <v>31</v>
      </c>
      <c r="F38" s="88"/>
      <c r="G38" s="88"/>
      <c r="H38" s="88"/>
      <c r="I38" s="88"/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2"/>
      <c r="AO38" s="2"/>
      <c r="AP38" s="80">
        <v>0</v>
      </c>
      <c r="AQ38" s="82">
        <v>0</v>
      </c>
      <c r="AR38" s="2"/>
      <c r="AS38" s="2"/>
      <c r="AT38" s="82">
        <v>0</v>
      </c>
      <c r="AU38" s="82">
        <v>0</v>
      </c>
      <c r="AV38" s="82">
        <v>0</v>
      </c>
      <c r="AW38" s="2"/>
      <c r="AX38" s="2"/>
      <c r="AY38" s="83">
        <v>0</v>
      </c>
      <c r="AZ38" s="84">
        <v>0</v>
      </c>
      <c r="BA38" s="2"/>
      <c r="BB38" s="2"/>
      <c r="BC38" s="85">
        <v>0</v>
      </c>
      <c r="BD38" s="85">
        <v>0</v>
      </c>
      <c r="BE38" s="85">
        <v>0</v>
      </c>
      <c r="BF38" s="2"/>
      <c r="BG38" s="2"/>
      <c r="BH38" s="86">
        <v>0</v>
      </c>
      <c r="BI38" s="87">
        <v>0</v>
      </c>
      <c r="BJ38" s="2"/>
      <c r="BK38" s="2"/>
    </row>
    <row r="39" spans="1:63" x14ac:dyDescent="0.3">
      <c r="A39" s="1"/>
      <c r="B39" s="2"/>
      <c r="C39" s="1"/>
      <c r="D39" s="1"/>
      <c r="E39" s="88" t="s">
        <v>32</v>
      </c>
      <c r="F39" s="2"/>
      <c r="G39" s="1"/>
      <c r="H39" s="60"/>
      <c r="I39" s="60"/>
      <c r="J39" s="10">
        <v>0</v>
      </c>
      <c r="K39" s="10">
        <v>0</v>
      </c>
      <c r="L39" s="10">
        <v>0</v>
      </c>
      <c r="M39" s="10">
        <v>0</v>
      </c>
      <c r="N39" s="10">
        <v>5.7592875000000007E-3</v>
      </c>
      <c r="O39" s="10">
        <v>1.5477367799999996E-2</v>
      </c>
      <c r="P39" s="10">
        <v>1.977149637500001E-2</v>
      </c>
      <c r="Q39" s="10">
        <v>3.1351759924999986E-2</v>
      </c>
      <c r="R39" s="10">
        <v>3.079124460000001E-2</v>
      </c>
      <c r="S39" s="10">
        <v>4.5878667000000019E-2</v>
      </c>
      <c r="T39" s="10">
        <v>4.6030159750000008E-2</v>
      </c>
      <c r="U39" s="10">
        <v>3.854039302499996E-2</v>
      </c>
      <c r="V39" s="10">
        <v>4.5370259575000002E-2</v>
      </c>
      <c r="W39" s="10">
        <v>5.1124851325000012E-2</v>
      </c>
      <c r="X39" s="10">
        <v>4.1579714425000004E-2</v>
      </c>
      <c r="Y39" s="10">
        <v>4.4078737124999989E-2</v>
      </c>
      <c r="Z39" s="10">
        <v>8.0584106100000025E-2</v>
      </c>
      <c r="AA39" s="10">
        <v>5.6748710999999952E-2</v>
      </c>
      <c r="AB39" s="10">
        <v>7.593901382500004E-2</v>
      </c>
      <c r="AC39" s="10">
        <v>0.11796561922500001</v>
      </c>
      <c r="AD39" s="10">
        <v>0.14547511499999999</v>
      </c>
      <c r="AE39" s="10">
        <v>0.14787430839999996</v>
      </c>
      <c r="AF39" s="10">
        <v>0.20841636914999997</v>
      </c>
      <c r="AG39" s="10">
        <v>0.21101612762500005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2"/>
      <c r="AO39" s="2"/>
      <c r="AP39" s="54">
        <v>0</v>
      </c>
      <c r="AQ39" s="55">
        <v>0</v>
      </c>
      <c r="AR39" s="2"/>
      <c r="AS39" s="2"/>
      <c r="AT39" s="55">
        <v>0</v>
      </c>
      <c r="AU39" s="55">
        <v>0</v>
      </c>
      <c r="AV39" s="55">
        <v>0</v>
      </c>
      <c r="AW39" s="2"/>
      <c r="AX39" s="2"/>
      <c r="AY39" s="56">
        <v>0</v>
      </c>
      <c r="AZ39" s="57">
        <v>0</v>
      </c>
      <c r="BA39" s="2"/>
      <c r="BB39" s="2"/>
      <c r="BC39" s="27">
        <v>0</v>
      </c>
      <c r="BD39" s="27">
        <v>0</v>
      </c>
      <c r="BE39" s="27">
        <v>0</v>
      </c>
      <c r="BF39" s="2"/>
      <c r="BG39" s="2"/>
      <c r="BH39" s="58">
        <v>0</v>
      </c>
      <c r="BI39" s="59">
        <v>0</v>
      </c>
      <c r="BJ39" s="2"/>
      <c r="BK39" s="2"/>
    </row>
    <row r="40" spans="1:63" x14ac:dyDescent="0.3">
      <c r="A40" s="1"/>
      <c r="B40" s="2"/>
      <c r="C40" s="1"/>
      <c r="D40" s="1"/>
      <c r="E40" s="88" t="s">
        <v>33</v>
      </c>
      <c r="F40" s="2"/>
      <c r="G40" s="1"/>
      <c r="H40" s="60"/>
      <c r="I40" s="60"/>
      <c r="J40" s="10">
        <v>0</v>
      </c>
      <c r="K40" s="10">
        <v>0</v>
      </c>
      <c r="L40" s="10">
        <v>0</v>
      </c>
      <c r="M40" s="10">
        <v>8.1750000000000008E-4</v>
      </c>
      <c r="N40" s="10">
        <v>0</v>
      </c>
      <c r="O40" s="10">
        <v>0</v>
      </c>
      <c r="P40" s="10">
        <v>0</v>
      </c>
      <c r="Q40" s="10">
        <v>0</v>
      </c>
      <c r="R40" s="10">
        <v>3.6333324250000004E-3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1.297645E-3</v>
      </c>
      <c r="Y40" s="10">
        <v>0</v>
      </c>
      <c r="Z40" s="10">
        <v>2.7605085250000001E-3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-8.1750000002940582E-9</v>
      </c>
      <c r="AG40" s="10">
        <v>8.1750000002940582E-9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2"/>
      <c r="AO40" s="2"/>
      <c r="AP40" s="54">
        <v>0</v>
      </c>
      <c r="AQ40" s="55">
        <v>0</v>
      </c>
      <c r="AR40" s="2"/>
      <c r="AS40" s="2"/>
      <c r="AT40" s="55">
        <v>0</v>
      </c>
      <c r="AU40" s="55">
        <v>0</v>
      </c>
      <c r="AV40" s="55">
        <v>0</v>
      </c>
      <c r="AW40" s="2"/>
      <c r="AX40" s="2"/>
      <c r="AY40" s="56">
        <v>0</v>
      </c>
      <c r="AZ40" s="57">
        <v>0</v>
      </c>
      <c r="BA40" s="2"/>
      <c r="BB40" s="2"/>
      <c r="BC40" s="27">
        <v>0</v>
      </c>
      <c r="BD40" s="27">
        <v>0</v>
      </c>
      <c r="BE40" s="27">
        <v>0</v>
      </c>
      <c r="BF40" s="2"/>
      <c r="BG40" s="2"/>
      <c r="BH40" s="58">
        <v>0</v>
      </c>
      <c r="BI40" s="59">
        <v>0</v>
      </c>
      <c r="BJ40" s="2"/>
      <c r="BK40" s="2"/>
    </row>
    <row r="41" spans="1:63" x14ac:dyDescent="0.3">
      <c r="A41" s="1"/>
      <c r="B41" s="2"/>
      <c r="C41" s="1"/>
      <c r="D41" s="1"/>
      <c r="E41" s="88" t="s">
        <v>34</v>
      </c>
      <c r="F41" s="2"/>
      <c r="G41" s="1"/>
      <c r="H41" s="60"/>
      <c r="I41" s="60"/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7.6763250000000003E-3</v>
      </c>
      <c r="AB41" s="10">
        <v>6.4664250000000005E-3</v>
      </c>
      <c r="AC41" s="10">
        <v>5.877824999999998E-3</v>
      </c>
      <c r="AD41" s="10">
        <v>2.7304500000000023E-3</v>
      </c>
      <c r="AE41" s="10">
        <v>9.7745750000000006E-3</v>
      </c>
      <c r="AF41" s="10">
        <v>1.9074999999999995E-3</v>
      </c>
      <c r="AG41" s="10">
        <v>4.0793250000000017E-3</v>
      </c>
      <c r="AH41" s="10">
        <v>4.6325000000000003E-3</v>
      </c>
      <c r="AI41" s="10">
        <v>9.0933249999999993E-3</v>
      </c>
      <c r="AJ41" s="10">
        <v>1.5935800000000003E-2</v>
      </c>
      <c r="AK41" s="10">
        <v>8.6845749999999999E-3</v>
      </c>
      <c r="AL41" s="10">
        <v>1.7957750000000001E-2</v>
      </c>
      <c r="AM41" s="10">
        <v>1.4660499999999965E-3</v>
      </c>
      <c r="AN41" s="2"/>
      <c r="AO41" s="2"/>
      <c r="AP41" s="54">
        <v>-1.6491700000000005E-2</v>
      </c>
      <c r="AQ41" s="55">
        <v>-0.91836115326251921</v>
      </c>
      <c r="AR41" s="2"/>
      <c r="AS41" s="2"/>
      <c r="AT41" s="55">
        <v>8.148253103770971E-4</v>
      </c>
      <c r="AU41" s="55">
        <v>1.3705096951170351E-3</v>
      </c>
      <c r="AV41" s="55">
        <v>1.4586500230013069E-4</v>
      </c>
      <c r="AW41" s="2"/>
      <c r="AX41" s="2"/>
      <c r="AY41" s="56">
        <v>-1.2246446928169045E-3</v>
      </c>
      <c r="AZ41" s="57">
        <v>-0.89356879209258389</v>
      </c>
      <c r="BA41" s="2"/>
      <c r="BB41" s="2"/>
      <c r="BC41" s="27">
        <v>15.876736745886655</v>
      </c>
      <c r="BD41" s="27">
        <v>26.254020467836259</v>
      </c>
      <c r="BE41" s="27">
        <v>2.6704007285974436</v>
      </c>
      <c r="BF41" s="2"/>
      <c r="BG41" s="2"/>
      <c r="BH41" s="58">
        <v>-23.583619739238816</v>
      </c>
      <c r="BI41" s="59">
        <v>-0.89828602701559768</v>
      </c>
      <c r="BJ41" s="2"/>
      <c r="BK41" s="2"/>
    </row>
    <row r="42" spans="1:63" x14ac:dyDescent="0.3">
      <c r="A42" s="1"/>
      <c r="B42" s="2"/>
      <c r="C42" s="1"/>
      <c r="D42" s="1"/>
      <c r="E42" s="81" t="s">
        <v>35</v>
      </c>
      <c r="F42" s="81"/>
      <c r="G42" s="81"/>
      <c r="H42" s="81"/>
      <c r="I42" s="81"/>
      <c r="J42" s="10">
        <v>6.4622094250000013E-3</v>
      </c>
      <c r="K42" s="10">
        <v>5.4440376999999995E-3</v>
      </c>
      <c r="L42" s="10">
        <v>7.667629525000004E-3</v>
      </c>
      <c r="M42" s="10">
        <v>9.5356688000000026E-3</v>
      </c>
      <c r="N42" s="10">
        <v>1.3093330699999992E-2</v>
      </c>
      <c r="O42" s="10">
        <v>1.1064713425000011E-2</v>
      </c>
      <c r="P42" s="10">
        <v>1.1913042399999999E-2</v>
      </c>
      <c r="Q42" s="10">
        <v>1.7470735924999998E-2</v>
      </c>
      <c r="R42" s="10">
        <v>1.600386505E-2</v>
      </c>
      <c r="S42" s="10">
        <v>1.6296324249999997E-2</v>
      </c>
      <c r="T42" s="10">
        <v>1.3213822275000016E-2</v>
      </c>
      <c r="U42" s="10">
        <v>1.2824201925000021E-2</v>
      </c>
      <c r="V42" s="10">
        <v>1.5856236900000001E-2</v>
      </c>
      <c r="W42" s="10">
        <v>1.6410185000000004E-2</v>
      </c>
      <c r="X42" s="10">
        <v>1.7655321324999997E-2</v>
      </c>
      <c r="Y42" s="10">
        <v>1.8506208674999993E-2</v>
      </c>
      <c r="Z42" s="10">
        <v>3.7378796974999989E-2</v>
      </c>
      <c r="AA42" s="10">
        <v>3.5973181125000024E-2</v>
      </c>
      <c r="AB42" s="10">
        <v>4.6251645724999985E-2</v>
      </c>
      <c r="AC42" s="10">
        <v>5.0182556725000001E-2</v>
      </c>
      <c r="AD42" s="10">
        <v>4.6253895700000033E-2</v>
      </c>
      <c r="AE42" s="10">
        <v>3.9690897824999953E-2</v>
      </c>
      <c r="AF42" s="10">
        <v>4.2249601725000037E-2</v>
      </c>
      <c r="AG42" s="10">
        <v>4.2556275249999997E-2</v>
      </c>
      <c r="AH42" s="10">
        <v>7.5885284975000022E-2</v>
      </c>
      <c r="AI42" s="10">
        <v>6.6633032524999955E-2</v>
      </c>
      <c r="AJ42" s="10">
        <v>4.5985427249999995E-2</v>
      </c>
      <c r="AK42" s="10">
        <v>5.6438867475000071E-2</v>
      </c>
      <c r="AL42" s="10">
        <v>6.1082714375000013E-2</v>
      </c>
      <c r="AM42" s="10">
        <v>3.6778634774999958E-2</v>
      </c>
      <c r="AN42" s="2"/>
      <c r="AO42" s="2"/>
      <c r="AP42" s="54">
        <v>-2.4304079600000056E-2</v>
      </c>
      <c r="AQ42" s="55">
        <v>-0.39788800888565701</v>
      </c>
      <c r="AR42" s="2"/>
      <c r="AS42" s="2"/>
      <c r="AT42" s="55">
        <v>5.2953446435373957E-3</v>
      </c>
      <c r="AU42" s="55">
        <v>4.6617450546422683E-3</v>
      </c>
      <c r="AV42" s="55">
        <v>3.6592992367593525E-3</v>
      </c>
      <c r="AW42" s="2"/>
      <c r="AX42" s="2"/>
      <c r="AY42" s="56">
        <v>-1.0024458178829157E-3</v>
      </c>
      <c r="AZ42" s="57">
        <v>-0.2150366024166547</v>
      </c>
      <c r="BA42" s="2"/>
      <c r="BB42" s="2"/>
      <c r="BC42" s="27">
        <v>103.17891677330908</v>
      </c>
      <c r="BD42" s="27">
        <v>89.302213998538022</v>
      </c>
      <c r="BE42" s="27">
        <v>66.992048770491721</v>
      </c>
      <c r="BF42" s="2"/>
      <c r="BG42" s="2"/>
      <c r="BH42" s="58">
        <v>-22.310165228046301</v>
      </c>
      <c r="BI42" s="59">
        <v>-0.24982768320180218</v>
      </c>
      <c r="BJ42" s="2"/>
      <c r="BK42" s="2"/>
    </row>
    <row r="43" spans="1:63" x14ac:dyDescent="0.3">
      <c r="A43" s="1"/>
      <c r="B43" s="2"/>
      <c r="C43" s="89" t="s">
        <v>22</v>
      </c>
      <c r="D43" s="90" t="s">
        <v>36</v>
      </c>
      <c r="E43" s="90"/>
      <c r="F43" s="90"/>
      <c r="G43" s="90"/>
      <c r="H43" s="90"/>
      <c r="I43" s="90"/>
      <c r="J43" s="94">
        <v>2.7199750623500005</v>
      </c>
      <c r="K43" s="94">
        <v>3.7237068480749991</v>
      </c>
      <c r="L43" s="94">
        <v>4.6136649740250002</v>
      </c>
      <c r="M43" s="94">
        <v>3.6894599201749996</v>
      </c>
      <c r="N43" s="94">
        <v>4.5730520167750006</v>
      </c>
      <c r="O43" s="94">
        <v>3.4580469733250023</v>
      </c>
      <c r="P43" s="94">
        <v>3.8823148693499925</v>
      </c>
      <c r="Q43" s="94">
        <v>4.7023614671000056</v>
      </c>
      <c r="R43" s="94">
        <v>4.4501499128000024</v>
      </c>
      <c r="S43" s="94">
        <v>5.9725899095749977</v>
      </c>
      <c r="T43" s="94">
        <v>6.1393153968000034</v>
      </c>
      <c r="U43" s="94">
        <v>5.4855601710249884</v>
      </c>
      <c r="V43" s="94">
        <v>5.6084204971250005</v>
      </c>
      <c r="W43" s="94">
        <v>5.9414208181499992</v>
      </c>
      <c r="X43" s="94">
        <v>5.0679772621749999</v>
      </c>
      <c r="Y43" s="94">
        <v>4.4639166361999996</v>
      </c>
      <c r="Z43" s="94">
        <v>8.4338952664499978</v>
      </c>
      <c r="AA43" s="94">
        <v>6.9930809960749958</v>
      </c>
      <c r="AB43" s="94">
        <v>7.5068745945750104</v>
      </c>
      <c r="AC43" s="94">
        <v>8.3191336802499958</v>
      </c>
      <c r="AD43" s="94">
        <v>8.8783223712174966</v>
      </c>
      <c r="AE43" s="94">
        <v>8.9404216165575026</v>
      </c>
      <c r="AF43" s="94">
        <v>12.235625977675012</v>
      </c>
      <c r="AG43" s="94">
        <v>10.478288609575019</v>
      </c>
      <c r="AH43" s="94">
        <v>11.506484535200002</v>
      </c>
      <c r="AI43" s="94">
        <v>11.125830537199995</v>
      </c>
      <c r="AJ43" s="94">
        <v>11.426130055425009</v>
      </c>
      <c r="AK43" s="94">
        <v>10.658204757999997</v>
      </c>
      <c r="AL43" s="94">
        <v>13.10297188263706</v>
      </c>
      <c r="AM43" s="94">
        <v>10.050731682596922</v>
      </c>
      <c r="AN43" s="2"/>
      <c r="AO43" s="2"/>
      <c r="AP43" s="95">
        <v>-3.0522402000401385</v>
      </c>
      <c r="AQ43" s="96">
        <v>-0.23294258946588342</v>
      </c>
      <c r="AR43" s="2"/>
      <c r="AS43" s="2"/>
      <c r="AT43" s="97">
        <v>1</v>
      </c>
      <c r="AU43" s="98">
        <v>1</v>
      </c>
      <c r="AV43" s="96">
        <v>1</v>
      </c>
      <c r="AW43" s="2"/>
      <c r="AX43" s="2"/>
      <c r="AY43" s="99">
        <v>0</v>
      </c>
      <c r="AZ43" s="100">
        <v>0</v>
      </c>
      <c r="BA43" s="2"/>
      <c r="BB43" s="2"/>
      <c r="BC43" s="101">
        <v>19484.835023765991</v>
      </c>
      <c r="BD43" s="102">
        <v>19156.391641282251</v>
      </c>
      <c r="BE43" s="103">
        <v>18307.343684147399</v>
      </c>
      <c r="BF43" s="2"/>
      <c r="BG43" s="2"/>
      <c r="BH43" s="104">
        <v>-849.04795713485146</v>
      </c>
      <c r="BI43" s="105">
        <v>-4.4321914744379264E-2</v>
      </c>
      <c r="BJ43" s="2"/>
      <c r="BK43" s="2"/>
    </row>
    <row r="44" spans="1:63" x14ac:dyDescent="0.3">
      <c r="A44" s="1"/>
      <c r="B44" s="2"/>
      <c r="C44" s="91"/>
      <c r="D44" s="92" t="s">
        <v>37</v>
      </c>
      <c r="E44" s="93"/>
      <c r="F44" s="93"/>
      <c r="G44" s="93"/>
      <c r="H44" s="93"/>
      <c r="I44" s="93"/>
      <c r="J44" s="682">
        <v>1.1488959341046658E-2</v>
      </c>
      <c r="K44" s="682">
        <v>1.2399998364229453E-2</v>
      </c>
      <c r="L44" s="682">
        <v>1.1955354378902746E-2</v>
      </c>
      <c r="M44" s="682">
        <v>1.3697836016227245E-2</v>
      </c>
      <c r="N44" s="682">
        <v>1.3448192077065067E-2</v>
      </c>
      <c r="O44" s="682">
        <v>2.3306921196187345E-2</v>
      </c>
      <c r="P44" s="682">
        <v>2.5223758040108589E-2</v>
      </c>
      <c r="Q44" s="682">
        <v>2.4172967799326043E-2</v>
      </c>
      <c r="R44" s="682">
        <v>2.8263771735694498E-2</v>
      </c>
      <c r="S44" s="682">
        <v>3.0473506704054177E-2</v>
      </c>
      <c r="T44" s="682">
        <v>2.8997645224871874E-2</v>
      </c>
      <c r="U44" s="682">
        <v>2.5995578123128096E-2</v>
      </c>
      <c r="V44" s="682">
        <v>4.1985711011809639E-2</v>
      </c>
      <c r="W44" s="682">
        <v>2.8765965819639933E-2</v>
      </c>
      <c r="X44" s="682">
        <v>4.8839918713205359E-2</v>
      </c>
      <c r="Y44" s="682">
        <v>4.0933472478676736E-2</v>
      </c>
      <c r="Z44" s="682">
        <v>3.616399295510607E-2</v>
      </c>
      <c r="AA44" s="682">
        <v>3.4835214644550576E-2</v>
      </c>
      <c r="AB44" s="682">
        <v>3.7982186871891123E-2</v>
      </c>
      <c r="AC44" s="682">
        <v>4.8570306381091555E-2</v>
      </c>
      <c r="AD44" s="682">
        <v>4.3975493657532054E-2</v>
      </c>
      <c r="AE44" s="682">
        <v>4.7009270141314577E-2</v>
      </c>
      <c r="AF44" s="682">
        <v>4.2764863761749927E-2</v>
      </c>
      <c r="AG44" s="682">
        <v>4.6472493027632865E-2</v>
      </c>
      <c r="AH44" s="682">
        <v>5.1339738465979008E-2</v>
      </c>
      <c r="AI44" s="682">
        <v>5.530347243899781E-2</v>
      </c>
      <c r="AJ44" s="682">
        <v>6.613268911780236E-2</v>
      </c>
      <c r="AK44" s="682">
        <v>6.4595165204368879E-2</v>
      </c>
      <c r="AL44" s="682">
        <v>6.2600389371943538E-2</v>
      </c>
      <c r="AM44" s="682">
        <v>6.2346624138384689E-2</v>
      </c>
      <c r="AN44" s="1"/>
      <c r="AO44" s="1"/>
      <c r="AP44" s="106"/>
      <c r="AQ44" s="107"/>
      <c r="AR44" s="1"/>
      <c r="AS44" s="1"/>
      <c r="AT44" s="108"/>
      <c r="AU44" s="109"/>
      <c r="AV44" s="107"/>
      <c r="AW44" s="1"/>
      <c r="AX44" s="1"/>
      <c r="AY44" s="110"/>
      <c r="AZ44" s="111"/>
      <c r="BA44" s="1"/>
      <c r="BB44" s="1"/>
      <c r="BC44" s="112"/>
      <c r="BD44" s="113"/>
      <c r="BE44" s="114"/>
      <c r="BF44" s="1"/>
      <c r="BG44" s="1"/>
      <c r="BH44" s="115"/>
      <c r="BI44" s="116"/>
      <c r="BJ44" s="1"/>
      <c r="BK44" s="1"/>
    </row>
    <row r="45" spans="1:63" x14ac:dyDescent="0.3">
      <c r="A45" s="1"/>
      <c r="B45" s="2"/>
      <c r="C45" s="2" t="s">
        <v>38</v>
      </c>
      <c r="D45" s="2" t="s">
        <v>39</v>
      </c>
      <c r="E45" s="2"/>
      <c r="F45" s="2"/>
      <c r="G45" s="2"/>
      <c r="H45" s="2"/>
      <c r="I45" s="2"/>
      <c r="J45" s="10">
        <v>-2.4281146869250003</v>
      </c>
      <c r="K45" s="10">
        <v>-3.3408740106249999</v>
      </c>
      <c r="L45" s="10">
        <v>-4.1794066756000019</v>
      </c>
      <c r="M45" s="10">
        <v>-3.2951650128749974</v>
      </c>
      <c r="N45" s="10">
        <v>-4.0946586620000023</v>
      </c>
      <c r="O45" s="10">
        <v>-3.0310781997999947</v>
      </c>
      <c r="P45" s="10">
        <v>-3.4483262603250067</v>
      </c>
      <c r="Q45" s="10">
        <v>-4.0291791067499991</v>
      </c>
      <c r="R45" s="10">
        <v>-3.7255004710000006</v>
      </c>
      <c r="S45" s="10">
        <v>-4.9550137074750031</v>
      </c>
      <c r="T45" s="10">
        <v>-5.263186116324996</v>
      </c>
      <c r="U45" s="10">
        <v>-4.7301363192500068</v>
      </c>
      <c r="V45" s="10">
        <v>-4.8267800338499995</v>
      </c>
      <c r="W45" s="10">
        <v>-5.1475450779000003</v>
      </c>
      <c r="X45" s="10">
        <v>-4.3246255755500025</v>
      </c>
      <c r="Y45" s="10">
        <v>-3.7798732699499999</v>
      </c>
      <c r="Z45" s="10">
        <v>-7.2340885982500005</v>
      </c>
      <c r="AA45" s="10">
        <v>-6.0208252067500005</v>
      </c>
      <c r="AB45" s="10">
        <v>-6.4550114771000002</v>
      </c>
      <c r="AC45" s="10">
        <v>-7.0462791126749913</v>
      </c>
      <c r="AD45" s="10">
        <v>-7.5612305324750073</v>
      </c>
      <c r="AE45" s="10">
        <v>-7.6722668231750122</v>
      </c>
      <c r="AF45" s="10">
        <v>-10.90176458449999</v>
      </c>
      <c r="AG45" s="10">
        <v>-9.5512265533249945</v>
      </c>
      <c r="AH45" s="10">
        <v>-10.313273202875003</v>
      </c>
      <c r="AI45" s="10">
        <v>-9.9179926999249997</v>
      </c>
      <c r="AJ45" s="10">
        <v>-10.133776698875005</v>
      </c>
      <c r="AK45" s="10">
        <v>-9.4667075355249999</v>
      </c>
      <c r="AL45" s="10">
        <v>-11.643966267900002</v>
      </c>
      <c r="AM45" s="10">
        <v>-9.0613455018749995</v>
      </c>
      <c r="AN45" s="2"/>
      <c r="AO45" s="2"/>
      <c r="AP45" s="54">
        <v>2.582620766025002</v>
      </c>
      <c r="AQ45" s="55">
        <v>0.22179905941025882</v>
      </c>
      <c r="AR45" s="2"/>
      <c r="AS45" s="2"/>
      <c r="AT45" s="55">
        <v>-0.88820845071674337</v>
      </c>
      <c r="AU45" s="55">
        <v>-0.88865078641659845</v>
      </c>
      <c r="AV45" s="55">
        <v>-0.90156078065091838</v>
      </c>
      <c r="AW45" s="2"/>
      <c r="AX45" s="2"/>
      <c r="AY45" s="56">
        <v>-1.2909994234319933E-2</v>
      </c>
      <c r="AZ45" s="57">
        <v>-1.4527634962636203E-2</v>
      </c>
      <c r="BA45" s="2"/>
      <c r="BB45" s="2"/>
      <c r="BC45" s="27">
        <v>-17306.59512893053</v>
      </c>
      <c r="BD45" s="27">
        <v>-17023.342496929828</v>
      </c>
      <c r="BE45" s="27">
        <v>-16505.18306352459</v>
      </c>
      <c r="BF45" s="2"/>
      <c r="BG45" s="2"/>
      <c r="BH45" s="58">
        <v>518.15943340523881</v>
      </c>
      <c r="BI45" s="59">
        <v>3.043817237999466E-2</v>
      </c>
      <c r="BJ45" s="2"/>
      <c r="BK45" s="2"/>
    </row>
    <row r="46" spans="1:63" x14ac:dyDescent="0.3">
      <c r="A46" s="1"/>
      <c r="B46" s="2"/>
      <c r="C46" s="2" t="s">
        <v>38</v>
      </c>
      <c r="D46" s="2" t="s">
        <v>40</v>
      </c>
      <c r="E46" s="2"/>
      <c r="F46" s="2"/>
      <c r="G46" s="2"/>
      <c r="H46" s="2"/>
      <c r="I46" s="2"/>
      <c r="J46" s="10">
        <v>-5.1858600000000005E-2</v>
      </c>
      <c r="K46" s="10">
        <v>-6.4528774050000001E-2</v>
      </c>
      <c r="L46" s="10">
        <v>-7.0779672675000072E-2</v>
      </c>
      <c r="M46" s="10">
        <v>-6.2083451849999943E-2</v>
      </c>
      <c r="N46" s="10">
        <v>-5.8057317600000054E-2</v>
      </c>
      <c r="O46" s="10">
        <v>-5.1314592524999959E-2</v>
      </c>
      <c r="P46" s="10">
        <v>-4.7475803300000001E-2</v>
      </c>
      <c r="Q46" s="10">
        <v>-5.5682158600000066E-2</v>
      </c>
      <c r="R46" s="10">
        <v>-5.7809902124999896E-2</v>
      </c>
      <c r="S46" s="10">
        <v>-5.6835485749999928E-2</v>
      </c>
      <c r="T46" s="10">
        <v>-8.0909849400000011E-2</v>
      </c>
      <c r="U46" s="10">
        <v>-5.8660901900000118E-2</v>
      </c>
      <c r="V46" s="10">
        <v>-5.1142804824999992E-2</v>
      </c>
      <c r="W46" s="10">
        <v>-6.1299637500000025E-2</v>
      </c>
      <c r="X46" s="10">
        <v>-5.4609464999999968E-2</v>
      </c>
      <c r="Y46" s="10">
        <v>-5.1444273175000048E-2</v>
      </c>
      <c r="Z46" s="10">
        <v>-8.9399129999999966E-2</v>
      </c>
      <c r="AA46" s="10">
        <v>-7.6496462500000098E-2</v>
      </c>
      <c r="AB46" s="10">
        <v>-7.2992112499999942E-2</v>
      </c>
      <c r="AC46" s="10">
        <v>-0.10930683750000003</v>
      </c>
      <c r="AD46" s="10">
        <v>-0.12618821749999981</v>
      </c>
      <c r="AE46" s="10">
        <v>-0.12468295999999995</v>
      </c>
      <c r="AF46" s="10">
        <v>-0.16559431817500025</v>
      </c>
      <c r="AG46" s="10">
        <v>-0.12773735432499964</v>
      </c>
      <c r="AH46" s="10">
        <v>-0.1207192025</v>
      </c>
      <c r="AI46" s="10">
        <v>-5.8038355000000007E-2</v>
      </c>
      <c r="AJ46" s="10">
        <v>-5.9545512500000029E-2</v>
      </c>
      <c r="AK46" s="10">
        <v>-4.0016914999999986E-2</v>
      </c>
      <c r="AL46" s="10">
        <v>-5.340482250000006E-2</v>
      </c>
      <c r="AM46" s="10">
        <v>-6.1841422500000041E-2</v>
      </c>
      <c r="AN46" s="2"/>
      <c r="AO46" s="2"/>
      <c r="AP46" s="54">
        <v>-8.4365999999999816E-3</v>
      </c>
      <c r="AQ46" s="55">
        <v>-0.15797449752782106</v>
      </c>
      <c r="AR46" s="2"/>
      <c r="AS46" s="2"/>
      <c r="AT46" s="55">
        <v>-3.7545642918863503E-3</v>
      </c>
      <c r="AU46" s="55">
        <v>-4.0757793711491946E-3</v>
      </c>
      <c r="AV46" s="55">
        <v>-6.1529274139394165E-3</v>
      </c>
      <c r="AW46" s="2"/>
      <c r="AX46" s="2"/>
      <c r="AY46" s="56">
        <v>-2.0771480427902219E-3</v>
      </c>
      <c r="AZ46" s="57">
        <v>-0.50963211048505686</v>
      </c>
      <c r="BA46" s="2"/>
      <c r="BB46" s="2"/>
      <c r="BC46" s="27">
        <v>-73.157065813528305</v>
      </c>
      <c r="BD46" s="27">
        <v>-78.077225877193072</v>
      </c>
      <c r="BE46" s="27">
        <v>-112.64375683060118</v>
      </c>
      <c r="BF46" s="2"/>
      <c r="BG46" s="2"/>
      <c r="BH46" s="58">
        <v>-34.566530953408105</v>
      </c>
      <c r="BI46" s="59">
        <v>-0.44272232478876072</v>
      </c>
      <c r="BJ46" s="2"/>
      <c r="BK46" s="2"/>
    </row>
    <row r="47" spans="1:63" x14ac:dyDescent="0.3">
      <c r="A47" s="1"/>
      <c r="B47" s="2"/>
      <c r="C47" s="2" t="s">
        <v>38</v>
      </c>
      <c r="D47" s="117" t="s">
        <v>41</v>
      </c>
      <c r="E47" s="117"/>
      <c r="F47" s="117"/>
      <c r="G47" s="117"/>
      <c r="H47" s="117"/>
      <c r="I47" s="117"/>
      <c r="J47" s="10">
        <v>-1.3327333775000002E-2</v>
      </c>
      <c r="K47" s="10">
        <v>-2.1595721524999997E-2</v>
      </c>
      <c r="L47" s="10">
        <v>-2.477078335000002E-2</v>
      </c>
      <c r="M47" s="10">
        <v>-2.2512017325000001E-2</v>
      </c>
      <c r="N47" s="10">
        <v>-3.1892707275000043E-2</v>
      </c>
      <c r="O47" s="10">
        <v>-2.507122282500002E-2</v>
      </c>
      <c r="P47" s="10">
        <v>-2.0051514324999999E-2</v>
      </c>
      <c r="Q47" s="10">
        <v>-3.246086187499999E-2</v>
      </c>
      <c r="R47" s="10">
        <v>-2.6911064999999998E-2</v>
      </c>
      <c r="S47" s="10">
        <v>-3.2813339425000018E-2</v>
      </c>
      <c r="T47" s="10">
        <v>-2.7557536500749991E-2</v>
      </c>
      <c r="U47" s="10">
        <v>-2.357248625000008E-2</v>
      </c>
      <c r="V47" s="10">
        <v>-2.8561009500000002E-2</v>
      </c>
      <c r="W47" s="10">
        <v>-2.9921675000000002E-2</v>
      </c>
      <c r="X47" s="10">
        <v>-2.2706327499999998E-2</v>
      </c>
      <c r="Y47" s="10">
        <v>-1.5972592500000021E-2</v>
      </c>
      <c r="Z47" s="10">
        <v>-3.2259834999999994E-2</v>
      </c>
      <c r="AA47" s="10">
        <v>-1.9981479999999992E-2</v>
      </c>
      <c r="AB47" s="10">
        <v>-3.0061272499999993E-2</v>
      </c>
      <c r="AC47" s="10">
        <v>-2.5421939999999997E-2</v>
      </c>
      <c r="AD47" s="10">
        <v>-3.2648755000000015E-2</v>
      </c>
      <c r="AE47" s="10">
        <v>-3.0336637499999996E-2</v>
      </c>
      <c r="AF47" s="10">
        <v>-6.6387180250000039E-2</v>
      </c>
      <c r="AG47" s="10">
        <v>-5.4440137249999979E-2</v>
      </c>
      <c r="AH47" s="10">
        <v>-4.992546250000001E-2</v>
      </c>
      <c r="AI47" s="10">
        <v>-5.3172644999999998E-2</v>
      </c>
      <c r="AJ47" s="10">
        <v>-5.0591010000000006E-2</v>
      </c>
      <c r="AK47" s="10">
        <v>-5.9303372499999993E-2</v>
      </c>
      <c r="AL47" s="10">
        <v>-5.4638975000000034E-2</v>
      </c>
      <c r="AM47" s="10">
        <v>-3.9508684999999946E-2</v>
      </c>
      <c r="AN47" s="2"/>
      <c r="AO47" s="2"/>
      <c r="AP47" s="80">
        <v>1.5130290000000088E-2</v>
      </c>
      <c r="AQ47" s="82">
        <v>0.27691386963243875</v>
      </c>
      <c r="AR47" s="2"/>
      <c r="AS47" s="2"/>
      <c r="AT47" s="82">
        <v>-5.5641051984375856E-3</v>
      </c>
      <c r="AU47" s="82">
        <v>-4.1699681178743071E-3</v>
      </c>
      <c r="AV47" s="82">
        <v>-3.9309262497187305E-3</v>
      </c>
      <c r="AW47" s="2"/>
      <c r="AX47" s="2"/>
      <c r="AY47" s="83">
        <v>2.3904186815557667E-4</v>
      </c>
      <c r="AZ47" s="84">
        <v>5.7324627286942237E-2</v>
      </c>
      <c r="BA47" s="2"/>
      <c r="BB47" s="2"/>
      <c r="BC47" s="85">
        <v>-108.41567184643509</v>
      </c>
      <c r="BD47" s="85">
        <v>-79.88154239766088</v>
      </c>
      <c r="BE47" s="85">
        <v>-71.964817850637431</v>
      </c>
      <c r="BF47" s="2"/>
      <c r="BG47" s="2"/>
      <c r="BH47" s="86">
        <v>7.9167245470234491</v>
      </c>
      <c r="BI47" s="87">
        <v>9.9105804787956497E-2</v>
      </c>
      <c r="BJ47" s="2"/>
      <c r="BK47" s="2"/>
    </row>
    <row r="48" spans="1:63" x14ac:dyDescent="0.3">
      <c r="A48" s="1"/>
      <c r="B48" s="2"/>
      <c r="C48" s="62"/>
      <c r="D48" s="62" t="s">
        <v>42</v>
      </c>
      <c r="E48" s="62"/>
      <c r="F48" s="62"/>
      <c r="G48" s="62"/>
      <c r="H48" s="62"/>
      <c r="I48" s="62"/>
      <c r="J48" s="72">
        <v>0.19542475875000023</v>
      </c>
      <c r="K48" s="72">
        <v>0.25053438304999931</v>
      </c>
      <c r="L48" s="72">
        <v>0.28354984264999861</v>
      </c>
      <c r="M48" s="72">
        <v>0.25916182115000236</v>
      </c>
      <c r="N48" s="72">
        <v>0.32694404799999849</v>
      </c>
      <c r="O48" s="72">
        <v>0.26998652987500782</v>
      </c>
      <c r="P48" s="72">
        <v>0.26853472049998589</v>
      </c>
      <c r="Q48" s="72">
        <v>0.47136930755000606</v>
      </c>
      <c r="R48" s="72">
        <v>0.51415045335000198</v>
      </c>
      <c r="S48" s="72">
        <v>0.7459216182749947</v>
      </c>
      <c r="T48" s="72">
        <v>0.58963620477425727</v>
      </c>
      <c r="U48" s="72">
        <v>0.53059015564998135</v>
      </c>
      <c r="V48" s="72">
        <v>0.46646312672500095</v>
      </c>
      <c r="W48" s="72">
        <v>0.53174371957499933</v>
      </c>
      <c r="X48" s="72">
        <v>0.41851629659999767</v>
      </c>
      <c r="Y48" s="72">
        <v>0.43390289180000008</v>
      </c>
      <c r="Z48" s="72">
        <v>0.77314437419999749</v>
      </c>
      <c r="AA48" s="72">
        <v>0.63217236929999554</v>
      </c>
      <c r="AB48" s="72">
        <v>0.66368221880001066</v>
      </c>
      <c r="AC48" s="72">
        <v>0.73406291840000415</v>
      </c>
      <c r="AD48" s="72">
        <v>0.7678262571174902</v>
      </c>
      <c r="AE48" s="72">
        <v>0.6928525009324904</v>
      </c>
      <c r="AF48" s="72">
        <v>0.57862501677502098</v>
      </c>
      <c r="AG48" s="72">
        <v>0.25793237032502514</v>
      </c>
      <c r="AH48" s="72">
        <v>0.43182676062499964</v>
      </c>
      <c r="AI48" s="72">
        <v>0.48132977479999622</v>
      </c>
      <c r="AJ48" s="72">
        <v>0.42657612727500321</v>
      </c>
      <c r="AK48" s="72">
        <v>0.40370843784999566</v>
      </c>
      <c r="AL48" s="72">
        <v>0.53071067545435158</v>
      </c>
      <c r="AM48" s="72">
        <v>0.26140688269129708</v>
      </c>
      <c r="AN48" s="2"/>
      <c r="AO48" s="2"/>
      <c r="AP48" s="73">
        <v>-0.26930379276305449</v>
      </c>
      <c r="AQ48" s="74">
        <v>-0.50743993896956818</v>
      </c>
      <c r="AR48" s="2"/>
      <c r="AS48" s="2"/>
      <c r="AT48" s="74">
        <v>3.7877714588563711E-2</v>
      </c>
      <c r="AU48" s="74">
        <v>4.0503076722434556E-2</v>
      </c>
      <c r="AV48" s="74">
        <v>2.6008741547038732E-2</v>
      </c>
      <c r="AW48" s="2"/>
      <c r="AX48" s="2"/>
      <c r="AY48" s="75">
        <v>-1.4494335175395823E-2</v>
      </c>
      <c r="AZ48" s="76">
        <v>-0.35785763325400527</v>
      </c>
      <c r="BA48" s="2"/>
      <c r="BB48" s="2"/>
      <c r="BC48" s="77">
        <v>738.04101983545831</v>
      </c>
      <c r="BD48" s="77">
        <v>775.89280037185904</v>
      </c>
      <c r="BE48" s="77">
        <v>476.15097029380161</v>
      </c>
      <c r="BF48" s="2"/>
      <c r="BG48" s="2"/>
      <c r="BH48" s="78">
        <v>-299.74183007805743</v>
      </c>
      <c r="BI48" s="79">
        <v>-0.38631861248667515</v>
      </c>
      <c r="BJ48" s="2"/>
      <c r="BK48" s="2"/>
    </row>
    <row r="49" spans="1:63" x14ac:dyDescent="0.3">
      <c r="A49" s="1"/>
      <c r="B49" s="2"/>
      <c r="C49" s="62"/>
      <c r="D49" s="118" t="s">
        <v>43</v>
      </c>
      <c r="E49" s="62"/>
      <c r="F49" s="62"/>
      <c r="G49" s="62"/>
      <c r="H49" s="62"/>
      <c r="I49" s="62"/>
      <c r="J49" s="683">
        <v>7.2683049092196944E-2</v>
      </c>
      <c r="K49" s="683">
        <v>6.8125667558908934E-2</v>
      </c>
      <c r="L49" s="683">
        <v>6.2202349201208644E-2</v>
      </c>
      <c r="M49" s="683">
        <v>7.1219388477214901E-2</v>
      </c>
      <c r="N49" s="683">
        <v>7.246818716595517E-2</v>
      </c>
      <c r="O49" s="683">
        <v>7.9937966900122046E-2</v>
      </c>
      <c r="P49" s="683">
        <v>7.0958553753580775E-2</v>
      </c>
      <c r="Q49" s="683">
        <v>0.10272412391423275</v>
      </c>
      <c r="R49" s="683">
        <v>0.11889598449282078</v>
      </c>
      <c r="S49" s="683">
        <v>0.12881629881086176</v>
      </c>
      <c r="T49" s="683">
        <v>9.8910845430290203E-2</v>
      </c>
      <c r="U49" s="683">
        <v>9.9306408666730642E-2</v>
      </c>
      <c r="V49" s="683">
        <v>8.6816997990880523E-2</v>
      </c>
      <c r="W49" s="683">
        <v>9.2148477247413235E-2</v>
      </c>
      <c r="X49" s="683">
        <v>8.6820863435668194E-2</v>
      </c>
      <c r="Y49" s="683">
        <v>0.10135092929014199</v>
      </c>
      <c r="Z49" s="683">
        <v>9.5110671927880239E-2</v>
      </c>
      <c r="AA49" s="683">
        <v>9.3662443483579952E-2</v>
      </c>
      <c r="AB49" s="683">
        <v>9.1900507088556085E-2</v>
      </c>
      <c r="AC49" s="683">
        <v>9.274243227296694E-2</v>
      </c>
      <c r="AD49" s="683">
        <v>9.0461341604751666E-2</v>
      </c>
      <c r="AE49" s="683">
        <v>8.1319390130527275E-2</v>
      </c>
      <c r="AF49" s="683">
        <v>4.9402893047833955E-2</v>
      </c>
      <c r="AG49" s="683">
        <v>2.5815602598665589E-2</v>
      </c>
      <c r="AH49" s="683">
        <v>3.9559991124887603E-2</v>
      </c>
      <c r="AI49" s="683">
        <v>4.5794989945797213E-2</v>
      </c>
      <c r="AJ49" s="683">
        <v>3.9977185050934151E-2</v>
      </c>
      <c r="AK49" s="683">
        <v>4.0493391929965067E-2</v>
      </c>
      <c r="AL49" s="683">
        <v>4.3207908626394183E-2</v>
      </c>
      <c r="AM49" s="683">
        <v>2.7738119668304022E-2</v>
      </c>
      <c r="AN49" s="2"/>
      <c r="AO49" s="2"/>
      <c r="AP49" s="73"/>
      <c r="AQ49" s="74"/>
      <c r="AR49" s="2"/>
      <c r="AS49" s="2"/>
      <c r="AT49" s="74"/>
      <c r="AU49" s="74"/>
      <c r="AV49" s="74"/>
      <c r="AW49" s="2"/>
      <c r="AX49" s="2"/>
      <c r="AY49" s="75"/>
      <c r="AZ49" s="76"/>
      <c r="BA49" s="2"/>
      <c r="BB49" s="2"/>
      <c r="BC49" s="77"/>
      <c r="BD49" s="77"/>
      <c r="BE49" s="77"/>
      <c r="BF49" s="2"/>
      <c r="BG49" s="2"/>
      <c r="BH49" s="78"/>
      <c r="BI49" s="79"/>
      <c r="BJ49" s="2"/>
      <c r="BK49" s="2"/>
    </row>
    <row r="50" spans="1:63" x14ac:dyDescent="0.3">
      <c r="A50" s="1"/>
      <c r="B50" s="2"/>
      <c r="C50" s="2" t="s">
        <v>38</v>
      </c>
      <c r="D50" s="2" t="s">
        <v>44</v>
      </c>
      <c r="E50" s="117"/>
      <c r="F50" s="117"/>
      <c r="G50" s="117"/>
      <c r="H50" s="117"/>
      <c r="I50" s="117"/>
      <c r="J50" s="119">
        <v>-1.6375864125000004E-2</v>
      </c>
      <c r="K50" s="119">
        <v>-1.6057202674999996E-2</v>
      </c>
      <c r="L50" s="119">
        <v>-1.7539443900000007E-2</v>
      </c>
      <c r="M50" s="119">
        <v>-1.8366010999999991E-2</v>
      </c>
      <c r="N50" s="119">
        <v>-2.0186172525000007E-2</v>
      </c>
      <c r="O50" s="119">
        <v>-2.7168812225000005E-2</v>
      </c>
      <c r="P50" s="119">
        <v>-2.9662471475000004E-2</v>
      </c>
      <c r="Q50" s="119">
        <v>-3.9409211399999991E-2</v>
      </c>
      <c r="R50" s="119">
        <v>-8.8461784925000009E-2</v>
      </c>
      <c r="S50" s="119">
        <v>-0.12935610887499999</v>
      </c>
      <c r="T50" s="119">
        <v>-5.6336035025000036E-2</v>
      </c>
      <c r="U50" s="119">
        <v>-5.0982933549999998E-2</v>
      </c>
      <c r="V50" s="119">
        <v>-8.7690303024999999E-2</v>
      </c>
      <c r="W50" s="119">
        <v>-6.5211057400000022E-2</v>
      </c>
      <c r="X50" s="119">
        <v>-0.16618354527499998</v>
      </c>
      <c r="Y50" s="119">
        <v>-7.8609458550000039E-2</v>
      </c>
      <c r="Z50" s="119">
        <v>-0.11832828587499994</v>
      </c>
      <c r="AA50" s="119">
        <v>-8.1597386875000039E-2</v>
      </c>
      <c r="AB50" s="119">
        <v>-0.11030414615000003</v>
      </c>
      <c r="AC50" s="119">
        <v>-0.14913316544999999</v>
      </c>
      <c r="AD50" s="119">
        <v>-0.10942054472500001</v>
      </c>
      <c r="AE50" s="119">
        <v>-0.13816039997500007</v>
      </c>
      <c r="AF50" s="119">
        <v>-0.15826843044999991</v>
      </c>
      <c r="AG50" s="119">
        <v>-0.11174656881666681</v>
      </c>
      <c r="AH50" s="119">
        <v>-0.10912633165000001</v>
      </c>
      <c r="AI50" s="119">
        <v>-7.1813063575000002E-2</v>
      </c>
      <c r="AJ50" s="119">
        <v>-8.8540637700000036E-2</v>
      </c>
      <c r="AK50" s="119">
        <v>-7.2738227708333325E-2</v>
      </c>
      <c r="AL50" s="119">
        <v>-5.1526986266666609E-2</v>
      </c>
      <c r="AM50" s="119">
        <v>-5.0503317875000023E-2</v>
      </c>
      <c r="AN50" s="2"/>
      <c r="AO50" s="2"/>
      <c r="AP50" s="80">
        <v>1.0236683916665865E-3</v>
      </c>
      <c r="AQ50" s="82">
        <v>1.9866645923532485E-2</v>
      </c>
      <c r="AR50" s="2"/>
      <c r="AS50" s="2"/>
      <c r="AT50" s="82">
        <v>-6.8246228478333901E-3</v>
      </c>
      <c r="AU50" s="82">
        <v>-3.9324656061382355E-3</v>
      </c>
      <c r="AV50" s="82">
        <v>-5.0248399290618515E-3</v>
      </c>
      <c r="AW50" s="2"/>
      <c r="AX50" s="2"/>
      <c r="AY50" s="83">
        <v>-1.0923743229236159E-3</v>
      </c>
      <c r="AZ50" s="84">
        <v>-0.27778356693533823</v>
      </c>
      <c r="BA50" s="2"/>
      <c r="BB50" s="2"/>
      <c r="BC50" s="85">
        <v>-132.97665028945764</v>
      </c>
      <c r="BD50" s="85">
        <v>-75.33185126705645</v>
      </c>
      <c r="BE50" s="85">
        <v>-91.991471539162148</v>
      </c>
      <c r="BF50" s="2"/>
      <c r="BG50" s="2"/>
      <c r="BH50" s="86">
        <v>-16.659620272105698</v>
      </c>
      <c r="BI50" s="87">
        <v>-0.22114975261986103</v>
      </c>
      <c r="BJ50" s="2"/>
      <c r="BK50" s="2"/>
    </row>
    <row r="51" spans="1:63" x14ac:dyDescent="0.3">
      <c r="A51" s="1"/>
      <c r="B51" s="2"/>
      <c r="C51" s="2"/>
      <c r="D51" s="2"/>
      <c r="E51" s="81" t="s">
        <v>45</v>
      </c>
      <c r="F51" s="81"/>
      <c r="G51" s="81"/>
      <c r="H51" s="81"/>
      <c r="I51" s="81"/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-5.2803825000000006E-2</v>
      </c>
      <c r="S51" s="10">
        <v>-6.7617912499999988E-2</v>
      </c>
      <c r="T51" s="10">
        <v>-8.5096300000000041E-3</v>
      </c>
      <c r="U51" s="10">
        <v>0</v>
      </c>
      <c r="V51" s="10">
        <v>0</v>
      </c>
      <c r="W51" s="10">
        <v>-4.00000025E-3</v>
      </c>
      <c r="X51" s="10">
        <v>-4.29686175E-2</v>
      </c>
      <c r="Y51" s="10">
        <v>0</v>
      </c>
      <c r="Z51" s="10">
        <v>3.1723175197839735E-17</v>
      </c>
      <c r="AA51" s="10">
        <v>-3.6027225000000002E-3</v>
      </c>
      <c r="AB51" s="10">
        <v>0</v>
      </c>
      <c r="AC51" s="10">
        <v>0</v>
      </c>
      <c r="AD51" s="10">
        <v>-3.1658703436576729E-17</v>
      </c>
      <c r="AE51" s="10">
        <v>0</v>
      </c>
      <c r="AF51" s="10">
        <v>-2.9789700000000005E-3</v>
      </c>
      <c r="AG51" s="10">
        <v>-3.7087249999999926E-4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2"/>
      <c r="AO51" s="2"/>
      <c r="AP51" s="80">
        <v>0</v>
      </c>
      <c r="AQ51" s="82">
        <v>0</v>
      </c>
      <c r="AR51" s="2"/>
      <c r="AS51" s="2"/>
      <c r="AT51" s="82">
        <v>0</v>
      </c>
      <c r="AU51" s="82">
        <v>0</v>
      </c>
      <c r="AV51" s="82">
        <v>0</v>
      </c>
      <c r="AW51" s="2"/>
      <c r="AX51" s="2"/>
      <c r="AY51" s="83">
        <v>0</v>
      </c>
      <c r="AZ51" s="84">
        <v>0</v>
      </c>
      <c r="BA51" s="2"/>
      <c r="BB51" s="2"/>
      <c r="BC51" s="85">
        <v>0</v>
      </c>
      <c r="BD51" s="85">
        <v>0</v>
      </c>
      <c r="BE51" s="85">
        <v>0</v>
      </c>
      <c r="BF51" s="2"/>
      <c r="BG51" s="2"/>
      <c r="BH51" s="86">
        <v>0</v>
      </c>
      <c r="BI51" s="87">
        <v>0</v>
      </c>
      <c r="BJ51" s="2"/>
      <c r="BK51" s="2"/>
    </row>
    <row r="52" spans="1:63" x14ac:dyDescent="0.3">
      <c r="A52" s="1"/>
      <c r="B52" s="2"/>
      <c r="C52" s="1"/>
      <c r="D52" s="1"/>
      <c r="E52" s="81" t="s">
        <v>46</v>
      </c>
      <c r="F52" s="81"/>
      <c r="G52" s="81"/>
      <c r="H52" s="81"/>
      <c r="I52" s="81"/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-8.5097999999999999E-4</v>
      </c>
      <c r="AC52" s="10">
        <v>8.5097999999999999E-4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2"/>
      <c r="AO52" s="2"/>
      <c r="AP52" s="80">
        <v>0</v>
      </c>
      <c r="AQ52" s="82">
        <v>0</v>
      </c>
      <c r="AR52" s="2"/>
      <c r="AS52" s="2"/>
      <c r="AT52" s="82">
        <v>0</v>
      </c>
      <c r="AU52" s="82">
        <v>0</v>
      </c>
      <c r="AV52" s="82">
        <v>0</v>
      </c>
      <c r="AW52" s="2"/>
      <c r="AX52" s="2"/>
      <c r="AY52" s="83">
        <v>0</v>
      </c>
      <c r="AZ52" s="84">
        <v>0</v>
      </c>
      <c r="BA52" s="2"/>
      <c r="BB52" s="2"/>
      <c r="BC52" s="85">
        <v>0</v>
      </c>
      <c r="BD52" s="85">
        <v>0</v>
      </c>
      <c r="BE52" s="85">
        <v>0</v>
      </c>
      <c r="BF52" s="2"/>
      <c r="BG52" s="2"/>
      <c r="BH52" s="86">
        <v>0</v>
      </c>
      <c r="BI52" s="87">
        <v>0</v>
      </c>
      <c r="BJ52" s="2"/>
      <c r="BK52" s="2"/>
    </row>
    <row r="53" spans="1:63" x14ac:dyDescent="0.3">
      <c r="A53" s="1"/>
      <c r="B53" s="2"/>
      <c r="C53" s="1"/>
      <c r="D53" s="1"/>
      <c r="E53" s="88" t="s">
        <v>47</v>
      </c>
      <c r="F53" s="81"/>
      <c r="G53" s="81"/>
      <c r="H53" s="81"/>
      <c r="I53" s="81"/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2"/>
      <c r="AO53" s="2"/>
      <c r="AP53" s="80">
        <v>0</v>
      </c>
      <c r="AQ53" s="82">
        <v>0</v>
      </c>
      <c r="AR53" s="2"/>
      <c r="AS53" s="2"/>
      <c r="AT53" s="82">
        <v>0</v>
      </c>
      <c r="AU53" s="82">
        <v>0</v>
      </c>
      <c r="AV53" s="82">
        <v>0</v>
      </c>
      <c r="AW53" s="2"/>
      <c r="AX53" s="2"/>
      <c r="AY53" s="83">
        <v>0</v>
      </c>
      <c r="AZ53" s="84">
        <v>0</v>
      </c>
      <c r="BA53" s="2"/>
      <c r="BB53" s="2"/>
      <c r="BC53" s="85">
        <v>0</v>
      </c>
      <c r="BD53" s="85">
        <v>0</v>
      </c>
      <c r="BE53" s="85">
        <v>0</v>
      </c>
      <c r="BF53" s="2"/>
      <c r="BG53" s="2"/>
      <c r="BH53" s="86">
        <v>0</v>
      </c>
      <c r="BI53" s="87">
        <v>0</v>
      </c>
      <c r="BJ53" s="2"/>
      <c r="BK53" s="2"/>
    </row>
    <row r="54" spans="1:63" x14ac:dyDescent="0.3">
      <c r="A54" s="1"/>
      <c r="B54" s="2"/>
      <c r="C54" s="1"/>
      <c r="D54" s="1"/>
      <c r="E54" s="30" t="s">
        <v>48</v>
      </c>
      <c r="F54" s="1"/>
      <c r="G54" s="1"/>
      <c r="H54" s="1"/>
      <c r="I54" s="1"/>
      <c r="J54" s="10">
        <v>-1.3313236625000002E-2</v>
      </c>
      <c r="K54" s="10">
        <v>-1.3667377674999998E-2</v>
      </c>
      <c r="L54" s="10">
        <v>-1.4512241400000007E-2</v>
      </c>
      <c r="M54" s="10">
        <v>-1.4415305999999992E-2</v>
      </c>
      <c r="N54" s="10">
        <v>-1.4739170025000007E-2</v>
      </c>
      <c r="O54" s="10">
        <v>-1.4799217000000002E-2</v>
      </c>
      <c r="P54" s="10">
        <v>-1.5604338175000003E-2</v>
      </c>
      <c r="Q54" s="10">
        <v>-1.6706263574999988E-2</v>
      </c>
      <c r="R54" s="10">
        <v>-1.7476517399999995E-2</v>
      </c>
      <c r="S54" s="10">
        <v>-3.9968829875E-2</v>
      </c>
      <c r="T54" s="10">
        <v>-1.9041476700000039E-2</v>
      </c>
      <c r="U54" s="10">
        <v>-1.8841040575000009E-2</v>
      </c>
      <c r="V54" s="10">
        <v>-1.8181554475000004E-2</v>
      </c>
      <c r="W54" s="10">
        <v>-2.3045541100000011E-2</v>
      </c>
      <c r="X54" s="10">
        <v>-9.0301300600000009E-2</v>
      </c>
      <c r="Y54" s="10">
        <v>-4.382938407500004E-2</v>
      </c>
      <c r="Z54" s="10">
        <v>-5.1316422975000005E-2</v>
      </c>
      <c r="AA54" s="10">
        <v>-2.4899280674999989E-2</v>
      </c>
      <c r="AB54" s="10">
        <v>-4.7774606200000069E-2</v>
      </c>
      <c r="AC54" s="10">
        <v>-6.1419379324999961E-2</v>
      </c>
      <c r="AD54" s="10">
        <v>-4.3126972650000005E-2</v>
      </c>
      <c r="AE54" s="10">
        <v>-3.4715650675000001E-2</v>
      </c>
      <c r="AF54" s="10">
        <v>-3.264513202499994E-2</v>
      </c>
      <c r="AG54" s="10">
        <v>-1.9730529125000052E-2</v>
      </c>
      <c r="AH54" s="10">
        <v>-4.7955076250000015E-3</v>
      </c>
      <c r="AI54" s="10">
        <v>-7.620797525000003E-3</v>
      </c>
      <c r="AJ54" s="10">
        <v>-6.5870720249999945E-3</v>
      </c>
      <c r="AK54" s="10">
        <v>-7.5756372000000058E-3</v>
      </c>
      <c r="AL54" s="10">
        <v>-8.5048125249999884E-3</v>
      </c>
      <c r="AM54" s="10">
        <v>-9.6756544250000166E-3</v>
      </c>
      <c r="AN54" s="2"/>
      <c r="AO54" s="2"/>
      <c r="AP54" s="54">
        <v>-1.1708419000000282E-3</v>
      </c>
      <c r="AQ54" s="55">
        <v>-0.1376681610039405</v>
      </c>
      <c r="AR54" s="2"/>
      <c r="AS54" s="2"/>
      <c r="AT54" s="55">
        <v>-7.1077985195525258E-4</v>
      </c>
      <c r="AU54" s="55">
        <v>-6.4907508015565841E-4</v>
      </c>
      <c r="AV54" s="55">
        <v>-9.626815967790325E-4</v>
      </c>
      <c r="AW54" s="2"/>
      <c r="AX54" s="2"/>
      <c r="AY54" s="56">
        <v>-3.1360651662337409E-4</v>
      </c>
      <c r="AZ54" s="57">
        <v>-0.48315907698715888</v>
      </c>
      <c r="BA54" s="2"/>
      <c r="BB54" s="2"/>
      <c r="BC54" s="27">
        <v>-13.84942815356491</v>
      </c>
      <c r="BD54" s="27">
        <v>-12.433936440058464</v>
      </c>
      <c r="BE54" s="27">
        <v>-17.624142850637554</v>
      </c>
      <c r="BF54" s="2"/>
      <c r="BG54" s="2"/>
      <c r="BH54" s="58">
        <v>-5.1902064105790906</v>
      </c>
      <c r="BI54" s="59">
        <v>-0.41742262682458159</v>
      </c>
      <c r="BJ54" s="2"/>
      <c r="BK54" s="2"/>
    </row>
    <row r="55" spans="1:63" x14ac:dyDescent="0.3">
      <c r="A55" s="1"/>
      <c r="B55" s="2"/>
      <c r="C55" s="1"/>
      <c r="D55" s="1"/>
      <c r="E55" s="30" t="s">
        <v>49</v>
      </c>
      <c r="F55" s="1"/>
      <c r="G55" s="1"/>
      <c r="H55" s="1"/>
      <c r="I55" s="1"/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-7.3997402249999997E-3</v>
      </c>
      <c r="P55" s="10">
        <v>-8.8969833000000012E-3</v>
      </c>
      <c r="Q55" s="10">
        <v>-1.2566462850000005E-2</v>
      </c>
      <c r="R55" s="10">
        <v>-9.1686548999999999E-3</v>
      </c>
      <c r="S55" s="10">
        <v>-1.2822562025000001E-2</v>
      </c>
      <c r="T55" s="10">
        <v>-2.1465957099999992E-2</v>
      </c>
      <c r="U55" s="10">
        <v>-2.391914552499998E-2</v>
      </c>
      <c r="V55" s="10">
        <v>-6.0679247150000004E-2</v>
      </c>
      <c r="W55" s="10">
        <v>-2.9252098275000006E-2</v>
      </c>
      <c r="X55" s="10">
        <v>-2.4407024649999998E-2</v>
      </c>
      <c r="Y55" s="10">
        <v>-2.1923965925000004E-2</v>
      </c>
      <c r="Z55" s="10">
        <v>-4.2919102399999957E-2</v>
      </c>
      <c r="AA55" s="10">
        <v>-3.0545313825000042E-2</v>
      </c>
      <c r="AB55" s="10">
        <v>-3.1052775449999976E-2</v>
      </c>
      <c r="AC55" s="10">
        <v>-5.6092025675000011E-2</v>
      </c>
      <c r="AD55" s="10">
        <v>-3.3021553699999984E-2</v>
      </c>
      <c r="AE55" s="10">
        <v>-7.1834553100000073E-2</v>
      </c>
      <c r="AF55" s="10">
        <v>-8.7495550774999986E-2</v>
      </c>
      <c r="AG55" s="10">
        <v>-6.2286480441666764E-2</v>
      </c>
      <c r="AH55" s="10">
        <v>-5.5957904775000004E-2</v>
      </c>
      <c r="AI55" s="10">
        <v>-3.0468262824999995E-2</v>
      </c>
      <c r="AJ55" s="10">
        <v>-5.7579413500000051E-2</v>
      </c>
      <c r="AK55" s="10">
        <v>-3.3231430183333299E-2</v>
      </c>
      <c r="AL55" s="10">
        <v>-1.6955600366666629E-2</v>
      </c>
      <c r="AM55" s="10">
        <v>-2.5158668200000019E-2</v>
      </c>
      <c r="AN55" s="2"/>
      <c r="AO55" s="2"/>
      <c r="AP55" s="54">
        <v>-8.2030678333333898E-3</v>
      </c>
      <c r="AQ55" s="55">
        <v>-0.48379695533871941</v>
      </c>
      <c r="AR55" s="2"/>
      <c r="AS55" s="2"/>
      <c r="AT55" s="55">
        <v>-3.1179200379303981E-3</v>
      </c>
      <c r="AU55" s="55">
        <v>-1.2940270740514023E-3</v>
      </c>
      <c r="AV55" s="55">
        <v>-2.503167828424158E-3</v>
      </c>
      <c r="AW55" s="2"/>
      <c r="AX55" s="2"/>
      <c r="AY55" s="56">
        <v>-1.2091407543727557E-3</v>
      </c>
      <c r="AZ55" s="57">
        <v>-0.9344014345751821</v>
      </c>
      <c r="BA55" s="2"/>
      <c r="BB55" s="2"/>
      <c r="BC55" s="27">
        <v>-60.752157556368005</v>
      </c>
      <c r="BD55" s="27">
        <v>-24.788889424951211</v>
      </c>
      <c r="BE55" s="27">
        <v>-45.826353734061968</v>
      </c>
      <c r="BF55" s="2"/>
      <c r="BG55" s="2"/>
      <c r="BH55" s="58">
        <v>-21.037464309110756</v>
      </c>
      <c r="BI55" s="59">
        <v>-0.8486650591105358</v>
      </c>
      <c r="BJ55" s="2"/>
      <c r="BK55" s="2"/>
    </row>
    <row r="56" spans="1:63" x14ac:dyDescent="0.3">
      <c r="A56" s="1"/>
      <c r="B56" s="2"/>
      <c r="C56" s="1"/>
      <c r="D56" s="1"/>
      <c r="E56" s="30" t="s">
        <v>50</v>
      </c>
      <c r="F56" s="60"/>
      <c r="G56" s="2"/>
      <c r="H56" s="2"/>
      <c r="I56" s="2"/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2"/>
      <c r="AO56" s="2"/>
      <c r="AP56" s="54">
        <v>0</v>
      </c>
      <c r="AQ56" s="55">
        <v>0</v>
      </c>
      <c r="AR56" s="2"/>
      <c r="AS56" s="2"/>
      <c r="AT56" s="55">
        <v>0</v>
      </c>
      <c r="AU56" s="55">
        <v>0</v>
      </c>
      <c r="AV56" s="55">
        <v>0</v>
      </c>
      <c r="AW56" s="2"/>
      <c r="AX56" s="2"/>
      <c r="AY56" s="56">
        <v>0</v>
      </c>
      <c r="AZ56" s="57">
        <v>0</v>
      </c>
      <c r="BA56" s="2"/>
      <c r="BB56" s="2"/>
      <c r="BC56" s="27">
        <v>0</v>
      </c>
      <c r="BD56" s="27">
        <v>0</v>
      </c>
      <c r="BE56" s="27">
        <v>0</v>
      </c>
      <c r="BF56" s="2"/>
      <c r="BG56" s="2"/>
      <c r="BH56" s="58">
        <v>0</v>
      </c>
      <c r="BI56" s="59">
        <v>0</v>
      </c>
      <c r="BJ56" s="2"/>
      <c r="BK56" s="2"/>
    </row>
    <row r="57" spans="1:63" x14ac:dyDescent="0.3">
      <c r="A57" s="1"/>
      <c r="B57" s="2"/>
      <c r="C57" s="1"/>
      <c r="D57" s="1"/>
      <c r="E57" s="30" t="s">
        <v>51</v>
      </c>
      <c r="F57" s="2"/>
      <c r="G57" s="2"/>
      <c r="H57" s="60"/>
      <c r="I57" s="60"/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2"/>
      <c r="AO57" s="2"/>
      <c r="AP57" s="54">
        <v>0</v>
      </c>
      <c r="AQ57" s="55">
        <v>0</v>
      </c>
      <c r="AR57" s="2"/>
      <c r="AS57" s="2"/>
      <c r="AT57" s="55">
        <v>0</v>
      </c>
      <c r="AU57" s="55">
        <v>0</v>
      </c>
      <c r="AV57" s="55">
        <v>0</v>
      </c>
      <c r="AW57" s="2"/>
      <c r="AX57" s="2"/>
      <c r="AY57" s="56">
        <v>0</v>
      </c>
      <c r="AZ57" s="57">
        <v>0</v>
      </c>
      <c r="BA57" s="2"/>
      <c r="BB57" s="2"/>
      <c r="BC57" s="27">
        <v>0</v>
      </c>
      <c r="BD57" s="27">
        <v>0</v>
      </c>
      <c r="BE57" s="27">
        <v>0</v>
      </c>
      <c r="BF57" s="2"/>
      <c r="BG57" s="2"/>
      <c r="BH57" s="58">
        <v>0</v>
      </c>
      <c r="BI57" s="59">
        <v>0</v>
      </c>
      <c r="BJ57" s="2"/>
      <c r="BK57" s="2"/>
    </row>
    <row r="58" spans="1:63" x14ac:dyDescent="0.3">
      <c r="A58" s="1"/>
      <c r="B58" s="2"/>
      <c r="C58" s="1"/>
      <c r="D58" s="1"/>
      <c r="E58" s="1" t="s">
        <v>52</v>
      </c>
      <c r="F58" s="30"/>
      <c r="G58" s="1"/>
      <c r="H58" s="1"/>
      <c r="I58" s="1"/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2"/>
      <c r="AO58" s="2"/>
      <c r="AP58" s="54">
        <v>0</v>
      </c>
      <c r="AQ58" s="55">
        <v>0</v>
      </c>
      <c r="AR58" s="2"/>
      <c r="AS58" s="2"/>
      <c r="AT58" s="55">
        <v>0</v>
      </c>
      <c r="AU58" s="55">
        <v>0</v>
      </c>
      <c r="AV58" s="55">
        <v>0</v>
      </c>
      <c r="AW58" s="2"/>
      <c r="AX58" s="2"/>
      <c r="AY58" s="56">
        <v>0</v>
      </c>
      <c r="AZ58" s="57">
        <v>0</v>
      </c>
      <c r="BA58" s="2"/>
      <c r="BB58" s="2"/>
      <c r="BC58" s="27">
        <v>0</v>
      </c>
      <c r="BD58" s="27">
        <v>0</v>
      </c>
      <c r="BE58" s="27">
        <v>0</v>
      </c>
      <c r="BF58" s="2"/>
      <c r="BG58" s="2"/>
      <c r="BH58" s="58">
        <v>0</v>
      </c>
      <c r="BI58" s="59">
        <v>0</v>
      </c>
      <c r="BJ58" s="2"/>
      <c r="BK58" s="2"/>
    </row>
    <row r="59" spans="1:63" x14ac:dyDescent="0.3">
      <c r="A59" s="120"/>
      <c r="B59" s="121"/>
      <c r="C59" s="1"/>
      <c r="D59" s="1"/>
      <c r="E59" s="88" t="s">
        <v>32</v>
      </c>
      <c r="F59" s="2"/>
      <c r="G59" s="2"/>
      <c r="H59" s="60"/>
      <c r="I59" s="60"/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2"/>
      <c r="AO59" s="2"/>
      <c r="AP59" s="54">
        <v>0</v>
      </c>
      <c r="AQ59" s="55">
        <v>0</v>
      </c>
      <c r="AR59" s="2"/>
      <c r="AS59" s="2"/>
      <c r="AT59" s="55">
        <v>0</v>
      </c>
      <c r="AU59" s="55">
        <v>0</v>
      </c>
      <c r="AV59" s="55">
        <v>0</v>
      </c>
      <c r="AW59" s="2"/>
      <c r="AX59" s="2"/>
      <c r="AY59" s="56">
        <v>0</v>
      </c>
      <c r="AZ59" s="57">
        <v>0</v>
      </c>
      <c r="BA59" s="2"/>
      <c r="BB59" s="2"/>
      <c r="BC59" s="27">
        <v>0</v>
      </c>
      <c r="BD59" s="27">
        <v>0</v>
      </c>
      <c r="BE59" s="27">
        <v>0</v>
      </c>
      <c r="BF59" s="2"/>
      <c r="BG59" s="2"/>
      <c r="BH59" s="58">
        <v>0</v>
      </c>
      <c r="BI59" s="59">
        <v>0</v>
      </c>
      <c r="BJ59" s="2"/>
      <c r="BK59" s="2"/>
    </row>
    <row r="60" spans="1:63" x14ac:dyDescent="0.3">
      <c r="A60" s="1"/>
      <c r="B60" s="2"/>
      <c r="C60" s="1"/>
      <c r="D60" s="1"/>
      <c r="E60" s="88" t="s">
        <v>33</v>
      </c>
      <c r="F60" s="2"/>
      <c r="G60" s="2"/>
      <c r="H60" s="60"/>
      <c r="I60" s="60"/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2"/>
      <c r="AO60" s="2"/>
      <c r="AP60" s="54">
        <v>0</v>
      </c>
      <c r="AQ60" s="55">
        <v>0</v>
      </c>
      <c r="AR60" s="2"/>
      <c r="AS60" s="2"/>
      <c r="AT60" s="55">
        <v>0</v>
      </c>
      <c r="AU60" s="55">
        <v>0</v>
      </c>
      <c r="AV60" s="55">
        <v>0</v>
      </c>
      <c r="AW60" s="2"/>
      <c r="AX60" s="2"/>
      <c r="AY60" s="56">
        <v>0</v>
      </c>
      <c r="AZ60" s="57">
        <v>0</v>
      </c>
      <c r="BA60" s="2"/>
      <c r="BB60" s="2"/>
      <c r="BC60" s="27">
        <v>0</v>
      </c>
      <c r="BD60" s="27">
        <v>0</v>
      </c>
      <c r="BE60" s="27">
        <v>0</v>
      </c>
      <c r="BF60" s="2"/>
      <c r="BG60" s="2"/>
      <c r="BH60" s="58">
        <v>0</v>
      </c>
      <c r="BI60" s="59">
        <v>0</v>
      </c>
      <c r="BJ60" s="2"/>
      <c r="BK60" s="2"/>
    </row>
    <row r="61" spans="1:63" x14ac:dyDescent="0.3">
      <c r="A61" s="1"/>
      <c r="B61" s="2"/>
      <c r="C61" s="1"/>
      <c r="D61" s="1"/>
      <c r="E61" s="88" t="s">
        <v>34</v>
      </c>
      <c r="F61" s="2"/>
      <c r="G61" s="2"/>
      <c r="H61" s="60"/>
      <c r="I61" s="60"/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2"/>
      <c r="AO61" s="2"/>
      <c r="AP61" s="54">
        <v>0</v>
      </c>
      <c r="AQ61" s="55">
        <v>0</v>
      </c>
      <c r="AR61" s="2"/>
      <c r="AS61" s="2"/>
      <c r="AT61" s="55">
        <v>0</v>
      </c>
      <c r="AU61" s="55">
        <v>0</v>
      </c>
      <c r="AV61" s="55">
        <v>0</v>
      </c>
      <c r="AW61" s="2"/>
      <c r="AX61" s="2"/>
      <c r="AY61" s="56">
        <v>0</v>
      </c>
      <c r="AZ61" s="57">
        <v>0</v>
      </c>
      <c r="BA61" s="2"/>
      <c r="BB61" s="2"/>
      <c r="BC61" s="27">
        <v>0</v>
      </c>
      <c r="BD61" s="27">
        <v>0</v>
      </c>
      <c r="BE61" s="27">
        <v>0</v>
      </c>
      <c r="BF61" s="2"/>
      <c r="BG61" s="2"/>
      <c r="BH61" s="58">
        <v>0</v>
      </c>
      <c r="BI61" s="59">
        <v>0</v>
      </c>
      <c r="BJ61" s="2"/>
      <c r="BK61" s="2"/>
    </row>
    <row r="62" spans="1:63" x14ac:dyDescent="0.3">
      <c r="A62" s="1"/>
      <c r="B62" s="2"/>
      <c r="C62" s="1"/>
      <c r="D62" s="1"/>
      <c r="E62" s="30" t="s">
        <v>53</v>
      </c>
      <c r="F62" s="1"/>
      <c r="G62" s="1"/>
      <c r="H62" s="1"/>
      <c r="I62" s="1"/>
      <c r="J62" s="10">
        <v>-3.0626275000000002E-3</v>
      </c>
      <c r="K62" s="10">
        <v>-2.3898249999999995E-3</v>
      </c>
      <c r="L62" s="10">
        <v>-3.0272025000000011E-3</v>
      </c>
      <c r="M62" s="10">
        <v>-3.9507049999999988E-3</v>
      </c>
      <c r="N62" s="10">
        <v>-5.4470025000000009E-3</v>
      </c>
      <c r="O62" s="10">
        <v>-4.9698550000000022E-3</v>
      </c>
      <c r="P62" s="10">
        <v>-5.1611499999999998E-3</v>
      </c>
      <c r="Q62" s="10">
        <v>-1.0136484975E-2</v>
      </c>
      <c r="R62" s="10">
        <v>-9.0127876250000061E-3</v>
      </c>
      <c r="S62" s="10">
        <v>-8.9468044749999934E-3</v>
      </c>
      <c r="T62" s="10">
        <v>-7.318971225E-3</v>
      </c>
      <c r="U62" s="10">
        <v>-8.2227474500000085E-3</v>
      </c>
      <c r="V62" s="10">
        <v>-8.8295014000000002E-3</v>
      </c>
      <c r="W62" s="10">
        <v>-8.9134177750000015E-3</v>
      </c>
      <c r="X62" s="10">
        <v>-8.5066025250000021E-3</v>
      </c>
      <c r="Y62" s="10">
        <v>-1.2856108549999998E-2</v>
      </c>
      <c r="Z62" s="10">
        <v>-2.4092760499999998E-2</v>
      </c>
      <c r="AA62" s="10">
        <v>-2.2550069875000009E-2</v>
      </c>
      <c r="AB62" s="10">
        <v>-3.0625784499999992E-2</v>
      </c>
      <c r="AC62" s="10">
        <v>-3.2472740450000009E-2</v>
      </c>
      <c r="AD62" s="10">
        <v>-3.327201837499999E-2</v>
      </c>
      <c r="AE62" s="10">
        <v>-3.161019620000001E-2</v>
      </c>
      <c r="AF62" s="10">
        <v>-3.5148777649999997E-2</v>
      </c>
      <c r="AG62" s="10">
        <v>-2.9358686750000001E-2</v>
      </c>
      <c r="AH62" s="10">
        <v>-4.837291925E-2</v>
      </c>
      <c r="AI62" s="10">
        <v>-3.3724003225E-2</v>
      </c>
      <c r="AJ62" s="10">
        <v>-2.4374152174999993E-2</v>
      </c>
      <c r="AK62" s="10">
        <v>-3.193116032500002E-2</v>
      </c>
      <c r="AL62" s="10">
        <v>-2.6066573374999992E-2</v>
      </c>
      <c r="AM62" s="10">
        <v>-1.5668995249999984E-2</v>
      </c>
      <c r="AN62" s="2"/>
      <c r="AO62" s="2"/>
      <c r="AP62" s="54">
        <v>1.0397578125000008E-2</v>
      </c>
      <c r="AQ62" s="55">
        <v>0.39888549888847868</v>
      </c>
      <c r="AR62" s="2"/>
      <c r="AS62" s="2"/>
      <c r="AT62" s="55">
        <v>-2.9959229579477396E-3</v>
      </c>
      <c r="AU62" s="55">
        <v>-1.9893634519311753E-3</v>
      </c>
      <c r="AV62" s="55">
        <v>-1.5589905038586611E-3</v>
      </c>
      <c r="AW62" s="2"/>
      <c r="AX62" s="2"/>
      <c r="AY62" s="56">
        <v>4.303729480725142E-4</v>
      </c>
      <c r="AZ62" s="57">
        <v>0.21633701355814569</v>
      </c>
      <c r="BA62" s="2"/>
      <c r="BB62" s="2"/>
      <c r="BC62" s="27">
        <v>-58.375064579524711</v>
      </c>
      <c r="BD62" s="27">
        <v>-38.109025402046768</v>
      </c>
      <c r="BE62" s="27">
        <v>-28.54097495446263</v>
      </c>
      <c r="BF62" s="2"/>
      <c r="BG62" s="2"/>
      <c r="BH62" s="58">
        <v>9.5680504475841381</v>
      </c>
      <c r="BI62" s="59">
        <v>0.25107045763154717</v>
      </c>
      <c r="BJ62" s="2"/>
      <c r="BK62" s="2"/>
    </row>
    <row r="63" spans="1:63" x14ac:dyDescent="0.3">
      <c r="A63" s="1"/>
      <c r="B63" s="2"/>
      <c r="C63" s="62"/>
      <c r="D63" s="62" t="s">
        <v>54</v>
      </c>
      <c r="E63" s="62"/>
      <c r="F63" s="62"/>
      <c r="G63" s="62"/>
      <c r="H63" s="62"/>
      <c r="I63" s="62"/>
      <c r="J63" s="127">
        <v>1.4873818774999999E-2</v>
      </c>
      <c r="K63" s="127">
        <v>3.0116756150000003E-2</v>
      </c>
      <c r="L63" s="127">
        <v>3.7618555849999999E-2</v>
      </c>
      <c r="M63" s="127">
        <v>3.2171605975000017E-2</v>
      </c>
      <c r="N63" s="127">
        <v>4.131310937499999E-2</v>
      </c>
      <c r="O63" s="127">
        <v>5.342761607499999E-2</v>
      </c>
      <c r="P63" s="127">
        <v>6.8264099424999988E-2</v>
      </c>
      <c r="Q63" s="127">
        <v>7.4260820925000012E-2</v>
      </c>
      <c r="R63" s="127">
        <v>3.7316236400000036E-2</v>
      </c>
      <c r="S63" s="127">
        <v>5.2649649775000029E-2</v>
      </c>
      <c r="T63" s="127">
        <v>0.12168965477499996</v>
      </c>
      <c r="U63" s="127">
        <v>9.1617374425000009E-2</v>
      </c>
      <c r="V63" s="127">
        <v>0.14778321920000001</v>
      </c>
      <c r="W63" s="127">
        <v>0.10569965077499999</v>
      </c>
      <c r="X63" s="127">
        <v>8.1336052250000068E-2</v>
      </c>
      <c r="Y63" s="127">
        <v>0.10411415022499987</v>
      </c>
      <c r="Z63" s="127">
        <v>0.18667504312500022</v>
      </c>
      <c r="AA63" s="127">
        <v>0.16200809064999999</v>
      </c>
      <c r="AB63" s="127">
        <v>0.17482336752499991</v>
      </c>
      <c r="AC63" s="127">
        <v>0.25492970622500005</v>
      </c>
      <c r="AD63" s="127">
        <v>0.28100806439999998</v>
      </c>
      <c r="AE63" s="127">
        <v>0.28212229497499991</v>
      </c>
      <c r="AF63" s="127">
        <v>0.3649864475250002</v>
      </c>
      <c r="AG63" s="127">
        <v>0.37520562553333314</v>
      </c>
      <c r="AH63" s="127">
        <v>0.48161357505000008</v>
      </c>
      <c r="AI63" s="127">
        <v>0.54348399890000021</v>
      </c>
      <c r="AJ63" s="127">
        <v>0.66710006907499997</v>
      </c>
      <c r="AK63" s="127">
        <v>0.61573026941666686</v>
      </c>
      <c r="AL63" s="127">
        <v>0.76872415551604134</v>
      </c>
      <c r="AM63" s="127">
        <v>0.57612587265562498</v>
      </c>
      <c r="AN63" s="2"/>
      <c r="AO63" s="2"/>
      <c r="AP63" s="73">
        <v>-0.19259828286041636</v>
      </c>
      <c r="AQ63" s="74">
        <v>-0.25054277464603142</v>
      </c>
      <c r="AR63" s="2"/>
      <c r="AS63" s="2"/>
      <c r="AT63" s="74">
        <v>5.777054235653549E-2</v>
      </c>
      <c r="AU63" s="74">
        <v>5.8667923765805291E-2</v>
      </c>
      <c r="AV63" s="74">
        <v>5.7321784209322837E-2</v>
      </c>
      <c r="AW63" s="2"/>
      <c r="AX63" s="2"/>
      <c r="AY63" s="75">
        <v>-1.3461395564824535E-3</v>
      </c>
      <c r="AZ63" s="76">
        <v>-2.2945068958909597E-2</v>
      </c>
      <c r="BA63" s="2"/>
      <c r="BB63" s="2"/>
      <c r="BC63" s="77">
        <v>1125.6494870505792</v>
      </c>
      <c r="BD63" s="77">
        <v>1123.865724438657</v>
      </c>
      <c r="BE63" s="77">
        <v>1049.4096041086066</v>
      </c>
      <c r="BF63" s="2"/>
      <c r="BG63" s="2"/>
      <c r="BH63" s="78">
        <v>-74.456120330050453</v>
      </c>
      <c r="BI63" s="79">
        <v>-6.6250014313088371E-2</v>
      </c>
      <c r="BJ63" s="2"/>
      <c r="BK63" s="2"/>
    </row>
    <row r="64" spans="1:63" x14ac:dyDescent="0.3">
      <c r="A64" s="1"/>
      <c r="B64" s="2"/>
      <c r="C64" s="62"/>
      <c r="D64" s="118" t="s">
        <v>55</v>
      </c>
      <c r="E64" s="62"/>
      <c r="F64" s="62"/>
      <c r="G64" s="62"/>
      <c r="H64" s="62"/>
      <c r="I64" s="62"/>
      <c r="J64" s="684">
        <v>0.47596703053265216</v>
      </c>
      <c r="K64" s="684">
        <v>0.652245484606225</v>
      </c>
      <c r="L64" s="684">
        <v>0.6820145041608402</v>
      </c>
      <c r="M64" s="684">
        <v>0.63658731655104939</v>
      </c>
      <c r="N64" s="684">
        <v>0.67176571983680344</v>
      </c>
      <c r="O64" s="684">
        <v>0.66290302438873705</v>
      </c>
      <c r="P64" s="684">
        <v>0.69709475985541725</v>
      </c>
      <c r="Q64" s="684">
        <v>0.65330166101015064</v>
      </c>
      <c r="R64" s="684">
        <v>0.29668328382729092</v>
      </c>
      <c r="S64" s="684">
        <v>0.28927463705280965</v>
      </c>
      <c r="T64" s="684">
        <v>0.68355109260753422</v>
      </c>
      <c r="U64" s="684">
        <v>0.64247669395680351</v>
      </c>
      <c r="V64" s="684">
        <v>0.62760015565057869</v>
      </c>
      <c r="W64" s="684">
        <v>0.61844955125205681</v>
      </c>
      <c r="X64" s="684">
        <v>0.3286044946068763</v>
      </c>
      <c r="Y64" s="684">
        <v>0.56979035671960021</v>
      </c>
      <c r="Z64" s="684">
        <v>0.61204264142638298</v>
      </c>
      <c r="AA64" s="684">
        <v>0.66504288941275513</v>
      </c>
      <c r="AB64" s="684">
        <v>0.6131409953101572</v>
      </c>
      <c r="AC64" s="684">
        <v>0.63091593931463152</v>
      </c>
      <c r="AD64" s="684">
        <v>0.71974250306547638</v>
      </c>
      <c r="AE64" s="684">
        <v>0.67126793076399049</v>
      </c>
      <c r="AF64" s="684">
        <v>0.69753090298460318</v>
      </c>
      <c r="AG64" s="684">
        <v>0.77051839972539837</v>
      </c>
      <c r="AH64" s="684">
        <v>0.81527177965747544</v>
      </c>
      <c r="AI64" s="684">
        <v>0.88328716654986839</v>
      </c>
      <c r="AJ64" s="684">
        <v>0.88282706727396587</v>
      </c>
      <c r="AK64" s="684">
        <v>0.89434777624236472</v>
      </c>
      <c r="AL64" s="684">
        <v>0.93718145133613651</v>
      </c>
      <c r="AM64" s="684">
        <v>0.919404779352468</v>
      </c>
      <c r="AN64" s="2"/>
      <c r="AO64" s="2"/>
      <c r="AP64" s="73"/>
      <c r="AQ64" s="74"/>
      <c r="AR64" s="2"/>
      <c r="AS64" s="2"/>
      <c r="AT64" s="74"/>
      <c r="AU64" s="74"/>
      <c r="AV64" s="74"/>
      <c r="AW64" s="2"/>
      <c r="AX64" s="2"/>
      <c r="AY64" s="75"/>
      <c r="AZ64" s="76"/>
      <c r="BA64" s="2"/>
      <c r="BB64" s="2"/>
      <c r="BC64" s="77"/>
      <c r="BD64" s="77"/>
      <c r="BE64" s="77"/>
      <c r="BF64" s="2"/>
      <c r="BG64" s="2"/>
      <c r="BH64" s="78"/>
      <c r="BI64" s="79"/>
      <c r="BJ64" s="2"/>
      <c r="BK64" s="2"/>
    </row>
    <row r="65" spans="1:63" ht="4.05" customHeight="1" x14ac:dyDescent="0.3">
      <c r="A65" s="1"/>
      <c r="B65" s="2"/>
      <c r="C65" s="2"/>
      <c r="D65" s="1"/>
      <c r="E65" s="2"/>
      <c r="F65" s="2"/>
      <c r="G65" s="2"/>
      <c r="H65" s="2"/>
      <c r="I65" s="2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2"/>
      <c r="AO65" s="2"/>
      <c r="AP65" s="54"/>
      <c r="AQ65" s="48"/>
      <c r="AR65" s="2"/>
      <c r="AS65" s="2"/>
      <c r="AT65" s="48"/>
      <c r="AU65" s="48"/>
      <c r="AV65" s="48"/>
      <c r="AW65" s="2"/>
      <c r="AX65" s="2"/>
      <c r="AY65" s="56"/>
      <c r="AZ65" s="128"/>
      <c r="BA65" s="2"/>
      <c r="BB65" s="2"/>
      <c r="BC65" s="27"/>
      <c r="BD65" s="27"/>
      <c r="BE65" s="27"/>
      <c r="BF65" s="2"/>
      <c r="BG65" s="2"/>
      <c r="BH65" s="58"/>
      <c r="BI65" s="53"/>
      <c r="BJ65" s="2"/>
      <c r="BK65" s="2"/>
    </row>
    <row r="66" spans="1:63" x14ac:dyDescent="0.3">
      <c r="A66" s="1"/>
      <c r="B66" s="2"/>
      <c r="C66" s="122" t="s">
        <v>22</v>
      </c>
      <c r="D66" s="122" t="s">
        <v>56</v>
      </c>
      <c r="E66" s="122"/>
      <c r="F66" s="123"/>
      <c r="G66" s="122"/>
      <c r="H66" s="122"/>
      <c r="I66" s="122"/>
      <c r="J66" s="129">
        <v>0.2102985775250002</v>
      </c>
      <c r="K66" s="129">
        <v>0.28065113919999918</v>
      </c>
      <c r="L66" s="129">
        <v>0.32116839849999818</v>
      </c>
      <c r="M66" s="129">
        <v>0.29133342712500215</v>
      </c>
      <c r="N66" s="129">
        <v>0.36825715737499826</v>
      </c>
      <c r="O66" s="129">
        <v>0.32341414595000761</v>
      </c>
      <c r="P66" s="129">
        <v>0.33679881992498578</v>
      </c>
      <c r="Q66" s="129">
        <v>0.54563012847500647</v>
      </c>
      <c r="R66" s="129">
        <v>0.5514666897500019</v>
      </c>
      <c r="S66" s="129">
        <v>0.79857126804999456</v>
      </c>
      <c r="T66" s="129">
        <v>0.71132585954925731</v>
      </c>
      <c r="U66" s="129">
        <v>0.62220753007498142</v>
      </c>
      <c r="V66" s="129">
        <v>0.61424634592500094</v>
      </c>
      <c r="W66" s="129">
        <v>0.63744337034999898</v>
      </c>
      <c r="X66" s="129">
        <v>0.49985234884999741</v>
      </c>
      <c r="Y66" s="129">
        <v>0.53801704202499956</v>
      </c>
      <c r="Z66" s="129">
        <v>0.95981941732499743</v>
      </c>
      <c r="AA66" s="129">
        <v>0.79418045994999509</v>
      </c>
      <c r="AB66" s="129">
        <v>0.83850558632501015</v>
      </c>
      <c r="AC66" s="129">
        <v>0.98899262462500437</v>
      </c>
      <c r="AD66" s="129">
        <v>1.0488343215174893</v>
      </c>
      <c r="AE66" s="129">
        <v>0.97497479590749037</v>
      </c>
      <c r="AF66" s="129">
        <v>0.94361146430002196</v>
      </c>
      <c r="AG66" s="129">
        <v>0.63313799585835806</v>
      </c>
      <c r="AH66" s="129">
        <v>0.91344033567499938</v>
      </c>
      <c r="AI66" s="129">
        <v>1.0248137736999954</v>
      </c>
      <c r="AJ66" s="129">
        <v>1.0936761963500041</v>
      </c>
      <c r="AK66" s="129">
        <v>1.0194387072666633</v>
      </c>
      <c r="AL66" s="129">
        <v>1.2994348309703923</v>
      </c>
      <c r="AM66" s="129">
        <v>0.8375327553469224</v>
      </c>
      <c r="AN66" s="2"/>
      <c r="AO66" s="2"/>
      <c r="AP66" s="130">
        <v>-0.46190207562346985</v>
      </c>
      <c r="AQ66" s="131">
        <v>-0.35546382520663272</v>
      </c>
      <c r="AR66" s="2"/>
      <c r="AS66" s="2"/>
      <c r="AT66" s="131">
        <v>9.5648256945099278E-2</v>
      </c>
      <c r="AU66" s="131">
        <v>9.9171000488239791E-2</v>
      </c>
      <c r="AV66" s="131">
        <v>8.3330525756361601E-2</v>
      </c>
      <c r="AW66" s="2"/>
      <c r="AX66" s="2"/>
      <c r="AY66" s="132">
        <v>-1.584047473187819E-2</v>
      </c>
      <c r="AZ66" s="133">
        <v>-0.15972889911256502</v>
      </c>
      <c r="BA66" s="2"/>
      <c r="BB66" s="2"/>
      <c r="BC66" s="134">
        <v>1863.690506886039</v>
      </c>
      <c r="BD66" s="134">
        <v>1899.7585248105149</v>
      </c>
      <c r="BE66" s="134">
        <v>1525.5605744024087</v>
      </c>
      <c r="BF66" s="2"/>
      <c r="BG66" s="2"/>
      <c r="BH66" s="135">
        <v>-374.19795040810618</v>
      </c>
      <c r="BI66" s="136">
        <v>-0.19697132320826369</v>
      </c>
      <c r="BJ66" s="2"/>
      <c r="BK66" s="2"/>
    </row>
    <row r="67" spans="1:63" x14ac:dyDescent="0.3">
      <c r="A67" s="1"/>
      <c r="B67" s="2"/>
      <c r="C67" s="124"/>
      <c r="D67" s="125" t="s">
        <v>57</v>
      </c>
      <c r="E67" s="125"/>
      <c r="F67" s="126"/>
      <c r="G67" s="125"/>
      <c r="H67" s="125"/>
      <c r="I67" s="125"/>
      <c r="J67" s="685">
        <v>7.7316362357861726E-2</v>
      </c>
      <c r="K67" s="685">
        <v>7.5368752334809622E-2</v>
      </c>
      <c r="L67" s="685">
        <v>6.9612423162102338E-2</v>
      </c>
      <c r="M67" s="685">
        <v>7.8963705644804386E-2</v>
      </c>
      <c r="N67" s="685">
        <v>8.0527655496623871E-2</v>
      </c>
      <c r="O67" s="685">
        <v>9.3525087555139969E-2</v>
      </c>
      <c r="P67" s="685">
        <v>8.6752061916445036E-2</v>
      </c>
      <c r="Q67" s="685">
        <v>0.11603321698948468</v>
      </c>
      <c r="R67" s="685">
        <v>0.12392092413871582</v>
      </c>
      <c r="S67" s="685">
        <v>0.13370602705699913</v>
      </c>
      <c r="T67" s="685">
        <v>0.11586403590211733</v>
      </c>
      <c r="U67" s="685">
        <v>0.11342643425215052</v>
      </c>
      <c r="V67" s="685">
        <v>0.1095221633684345</v>
      </c>
      <c r="W67" s="685">
        <v>0.10728803595307056</v>
      </c>
      <c r="X67" s="685">
        <v>9.8629556328253556E-2</v>
      </c>
      <c r="Y67" s="685">
        <v>0.12052578170075272</v>
      </c>
      <c r="Z67" s="685">
        <v>0.11380499603109316</v>
      </c>
      <c r="AA67" s="685">
        <v>0.11356660396122174</v>
      </c>
      <c r="AB67" s="685">
        <v>0.11169836071738465</v>
      </c>
      <c r="AC67" s="685">
        <v>0.11888168439616713</v>
      </c>
      <c r="AD67" s="685">
        <v>0.11813429132937209</v>
      </c>
      <c r="AE67" s="685">
        <v>0.10905244044664004</v>
      </c>
      <c r="AF67" s="685">
        <v>7.7119999092954056E-2</v>
      </c>
      <c r="AG67" s="685">
        <v>6.0423798145796355E-2</v>
      </c>
      <c r="AH67" s="685">
        <v>7.9384831473127443E-2</v>
      </c>
      <c r="AI67" s="685">
        <v>9.2111215452496661E-2</v>
      </c>
      <c r="AJ67" s="685">
        <v>9.571711428496632E-2</v>
      </c>
      <c r="AK67" s="685">
        <v>9.5648256945099278E-2</v>
      </c>
      <c r="AL67" s="685">
        <v>9.9171000488239791E-2</v>
      </c>
      <c r="AM67" s="685">
        <v>8.3330525756361601E-2</v>
      </c>
      <c r="AN67" s="2"/>
      <c r="AO67" s="2"/>
      <c r="AP67" s="137"/>
      <c r="AQ67" s="138"/>
      <c r="AR67" s="2"/>
      <c r="AS67" s="2"/>
      <c r="AT67" s="138"/>
      <c r="AU67" s="138"/>
      <c r="AV67" s="138"/>
      <c r="AW67" s="2"/>
      <c r="AX67" s="2"/>
      <c r="AY67" s="139"/>
      <c r="AZ67" s="140"/>
      <c r="BA67" s="2"/>
      <c r="BB67" s="2"/>
      <c r="BC67" s="141"/>
      <c r="BD67" s="141"/>
      <c r="BE67" s="141"/>
      <c r="BF67" s="2"/>
      <c r="BG67" s="2"/>
      <c r="BH67" s="142"/>
      <c r="BI67" s="143"/>
      <c r="BJ67" s="2"/>
      <c r="BK67" s="2"/>
    </row>
    <row r="68" spans="1:63" x14ac:dyDescent="0.3">
      <c r="A68" s="1"/>
      <c r="B68" s="2"/>
      <c r="C68" s="2" t="s">
        <v>38</v>
      </c>
      <c r="D68" s="2" t="s">
        <v>58</v>
      </c>
      <c r="E68" s="2"/>
      <c r="F68" s="2"/>
      <c r="G68" s="2"/>
      <c r="H68" s="2"/>
      <c r="I68" s="2"/>
      <c r="J68" s="10">
        <v>8.9224125000000008E-3</v>
      </c>
      <c r="K68" s="10">
        <v>-5.5178085000000016E-2</v>
      </c>
      <c r="L68" s="10">
        <v>-5.2277950000000021E-3</v>
      </c>
      <c r="M68" s="10">
        <v>4.1963320000000005E-2</v>
      </c>
      <c r="N68" s="10">
        <v>8.5029251749999986E-3</v>
      </c>
      <c r="O68" s="10">
        <v>1.6022146500000001E-2</v>
      </c>
      <c r="P68" s="10">
        <v>5.9485772500000006E-2</v>
      </c>
      <c r="Q68" s="10">
        <v>-1.2863597500000013E-2</v>
      </c>
      <c r="R68" s="10">
        <v>-1.2193552824999995E-2</v>
      </c>
      <c r="S68" s="10">
        <v>-5.8010262475000005E-2</v>
      </c>
      <c r="T68" s="10">
        <v>1.6563959213747623E-2</v>
      </c>
      <c r="U68" s="10">
        <v>2.9292296761252376E-2</v>
      </c>
      <c r="V68" s="10">
        <v>1.2111957500000003E-2</v>
      </c>
      <c r="W68" s="10">
        <v>-4.4838820000000001E-2</v>
      </c>
      <c r="X68" s="10">
        <v>1.6523634199999998E-2</v>
      </c>
      <c r="Y68" s="10">
        <v>-5.2479110450000005E-2</v>
      </c>
      <c r="Z68" s="10">
        <v>2.2658188650000001E-2</v>
      </c>
      <c r="AA68" s="10">
        <v>1.7577460074999999E-2</v>
      </c>
      <c r="AB68" s="10">
        <v>1.6988724999999968E-3</v>
      </c>
      <c r="AC68" s="10">
        <v>2.0637950000000002E-2</v>
      </c>
      <c r="AD68" s="10">
        <v>-4.4680602500000006E-2</v>
      </c>
      <c r="AE68" s="10">
        <v>-8.3862320000000004E-2</v>
      </c>
      <c r="AF68" s="10">
        <v>1.0273489549999994E-2</v>
      </c>
      <c r="AG68" s="10">
        <v>-3.2942049999991341E-5</v>
      </c>
      <c r="AH68" s="10">
        <v>0.10769182250000002</v>
      </c>
      <c r="AI68" s="10">
        <v>-2.7829645000000007E-2</v>
      </c>
      <c r="AJ68" s="10">
        <v>8.5109499999999977E-2</v>
      </c>
      <c r="AK68" s="10">
        <v>-2.855133718150013E-2</v>
      </c>
      <c r="AL68" s="10">
        <v>1.7581594681500137E-2</v>
      </c>
      <c r="AM68" s="10">
        <v>-2.9517707499999983E-2</v>
      </c>
      <c r="AN68" s="2"/>
      <c r="AO68" s="2"/>
      <c r="AP68" s="54">
        <v>-4.7099302181500116E-2</v>
      </c>
      <c r="AQ68" s="55">
        <v>-2.6788981906777414</v>
      </c>
      <c r="AR68" s="2"/>
      <c r="AS68" s="2"/>
      <c r="AT68" s="55">
        <v>-2.6788129736454573E-3</v>
      </c>
      <c r="AU68" s="55">
        <v>1.3418020613169264E-3</v>
      </c>
      <c r="AV68" s="55">
        <v>-2.936871506689467E-3</v>
      </c>
      <c r="AW68" s="2"/>
      <c r="AX68" s="2"/>
      <c r="AY68" s="56">
        <v>-4.2786735680063939E-3</v>
      </c>
      <c r="AZ68" s="57">
        <v>-3.1887516731097003</v>
      </c>
      <c r="BA68" s="2"/>
      <c r="BB68" s="2"/>
      <c r="BC68" s="27">
        <v>-52.196228851005728</v>
      </c>
      <c r="BD68" s="27">
        <v>25.704085791666866</v>
      </c>
      <c r="BE68" s="27">
        <v>-53.766316029143866</v>
      </c>
      <c r="BF68" s="2"/>
      <c r="BG68" s="2"/>
      <c r="BH68" s="58">
        <v>-79.470401820810736</v>
      </c>
      <c r="BI68" s="59">
        <v>-3.0917420080575142</v>
      </c>
      <c r="BJ68" s="2"/>
      <c r="BK68" s="2"/>
    </row>
    <row r="69" spans="1:63" x14ac:dyDescent="0.3">
      <c r="A69" s="1"/>
      <c r="B69" s="2"/>
      <c r="C69" s="122" t="s">
        <v>22</v>
      </c>
      <c r="D69" s="122" t="s">
        <v>59</v>
      </c>
      <c r="E69" s="122"/>
      <c r="F69" s="123"/>
      <c r="G69" s="122"/>
      <c r="H69" s="122"/>
      <c r="I69" s="122"/>
      <c r="J69" s="129">
        <v>0.2192209900250002</v>
      </c>
      <c r="K69" s="129">
        <v>0.22547305419999916</v>
      </c>
      <c r="L69" s="129">
        <v>0.3159406034999982</v>
      </c>
      <c r="M69" s="129">
        <v>0.33329674712500218</v>
      </c>
      <c r="N69" s="129">
        <v>0.37676008254999827</v>
      </c>
      <c r="O69" s="129">
        <v>0.33943629245000762</v>
      </c>
      <c r="P69" s="129">
        <v>0.39628459242498582</v>
      </c>
      <c r="Q69" s="129">
        <v>0.53276653097500648</v>
      </c>
      <c r="R69" s="129">
        <v>0.53927313692500189</v>
      </c>
      <c r="S69" s="129">
        <v>0.7405610055749946</v>
      </c>
      <c r="T69" s="129">
        <v>0.72788981876300496</v>
      </c>
      <c r="U69" s="129">
        <v>0.65149982683623375</v>
      </c>
      <c r="V69" s="129">
        <v>0.62635830342500098</v>
      </c>
      <c r="W69" s="129">
        <v>0.59260455034999904</v>
      </c>
      <c r="X69" s="129">
        <v>0.51637598304999743</v>
      </c>
      <c r="Y69" s="129">
        <v>0.48553793157499958</v>
      </c>
      <c r="Z69" s="129">
        <v>0.98247760597499745</v>
      </c>
      <c r="AA69" s="129">
        <v>0.81175792002499514</v>
      </c>
      <c r="AB69" s="129">
        <v>0.84020445882501016</v>
      </c>
      <c r="AC69" s="129">
        <v>1.0096305746250043</v>
      </c>
      <c r="AD69" s="129">
        <v>1.0041537190174894</v>
      </c>
      <c r="AE69" s="129">
        <v>0.89111247590749032</v>
      </c>
      <c r="AF69" s="129">
        <v>0.95388495385002192</v>
      </c>
      <c r="AG69" s="129">
        <v>0.63310505380835802</v>
      </c>
      <c r="AH69" s="129">
        <v>1.0211321581749995</v>
      </c>
      <c r="AI69" s="129">
        <v>0.99698412869999542</v>
      </c>
      <c r="AJ69" s="129">
        <v>1.1787856963500041</v>
      </c>
      <c r="AK69" s="129">
        <v>0.99088737008516314</v>
      </c>
      <c r="AL69" s="129">
        <v>1.3170164256518924</v>
      </c>
      <c r="AM69" s="129">
        <v>0.80801504784692246</v>
      </c>
      <c r="AN69" s="2"/>
      <c r="AO69" s="2"/>
      <c r="AP69" s="130">
        <v>-0.5090013778049699</v>
      </c>
      <c r="AQ69" s="131">
        <v>-0.3864806602947462</v>
      </c>
      <c r="AR69" s="2"/>
      <c r="AS69" s="2"/>
      <c r="AT69" s="131">
        <v>9.2969443971453819E-2</v>
      </c>
      <c r="AU69" s="131">
        <v>0.10051280254955672</v>
      </c>
      <c r="AV69" s="131">
        <v>8.0393654249672139E-2</v>
      </c>
      <c r="AW69" s="2"/>
      <c r="AX69" s="2"/>
      <c r="AY69" s="132">
        <v>-2.0119148299884579E-2</v>
      </c>
      <c r="AZ69" s="133">
        <v>-0.2001650316134112</v>
      </c>
      <c r="BA69" s="2"/>
      <c r="BB69" s="2"/>
      <c r="BC69" s="134">
        <v>1811.4942780350332</v>
      </c>
      <c r="BD69" s="134">
        <v>1925.4626106021819</v>
      </c>
      <c r="BE69" s="134">
        <v>1471.7942583732652</v>
      </c>
      <c r="BF69" s="2"/>
      <c r="BG69" s="2"/>
      <c r="BH69" s="135">
        <v>-453.66835222891677</v>
      </c>
      <c r="BI69" s="136">
        <v>-0.2356152488918149</v>
      </c>
      <c r="BJ69" s="2"/>
      <c r="BK69" s="2"/>
    </row>
    <row r="70" spans="1:63" x14ac:dyDescent="0.3">
      <c r="A70" s="1"/>
      <c r="B70" s="2"/>
      <c r="C70" s="124"/>
      <c r="D70" s="125" t="s">
        <v>60</v>
      </c>
      <c r="E70" s="125"/>
      <c r="F70" s="126"/>
      <c r="G70" s="125"/>
      <c r="H70" s="125"/>
      <c r="I70" s="125"/>
      <c r="J70" s="685">
        <v>8.0596691145983501E-2</v>
      </c>
      <c r="K70" s="685">
        <v>6.0550699450618493E-2</v>
      </c>
      <c r="L70" s="685">
        <v>6.8479312060747435E-2</v>
      </c>
      <c r="M70" s="685">
        <v>9.0337543796706471E-2</v>
      </c>
      <c r="N70" s="685">
        <v>8.2387010068539809E-2</v>
      </c>
      <c r="O70" s="685">
        <v>9.8158381036574177E-2</v>
      </c>
      <c r="P70" s="685">
        <v>0.10207430508884378</v>
      </c>
      <c r="Q70" s="685">
        <v>0.11329765580602399</v>
      </c>
      <c r="R70" s="685">
        <v>0.12118089221531306</v>
      </c>
      <c r="S70" s="685">
        <v>0.12399327875964818</v>
      </c>
      <c r="T70" s="685">
        <v>0.1185620499546909</v>
      </c>
      <c r="U70" s="685">
        <v>0.11876632586722673</v>
      </c>
      <c r="V70" s="685">
        <v>0.11168176561405943</v>
      </c>
      <c r="W70" s="685">
        <v>9.9741218218325156E-2</v>
      </c>
      <c r="X70" s="685">
        <v>0.10188995655209132</v>
      </c>
      <c r="Y70" s="685">
        <v>0.10876948902619375</v>
      </c>
      <c r="Z70" s="685">
        <v>0.11649155875616449</v>
      </c>
      <c r="AA70" s="685">
        <v>0.11608015415245587</v>
      </c>
      <c r="AB70" s="685">
        <v>0.11192466961313038</v>
      </c>
      <c r="AC70" s="685">
        <v>0.12136246554396805</v>
      </c>
      <c r="AD70" s="685">
        <v>0.11310174118849757</v>
      </c>
      <c r="AE70" s="685">
        <v>9.9672310113112089E-2</v>
      </c>
      <c r="AF70" s="685">
        <v>7.7959636522926562E-2</v>
      </c>
      <c r="AG70" s="685">
        <v>6.0420654307023869E-2</v>
      </c>
      <c r="AH70" s="685">
        <v>8.874406036450215E-2</v>
      </c>
      <c r="AI70" s="685">
        <v>8.9609861067585839E-2</v>
      </c>
      <c r="AJ70" s="685">
        <v>0.10316578672149182</v>
      </c>
      <c r="AK70" s="685">
        <v>9.2969443971453819E-2</v>
      </c>
      <c r="AL70" s="685">
        <v>0.10051280254955672</v>
      </c>
      <c r="AM70" s="685">
        <v>8.0393654249672139E-2</v>
      </c>
      <c r="AN70" s="2"/>
      <c r="AO70" s="2"/>
      <c r="AP70" s="137"/>
      <c r="AQ70" s="138"/>
      <c r="AR70" s="2"/>
      <c r="AS70" s="2"/>
      <c r="AT70" s="138"/>
      <c r="AU70" s="138"/>
      <c r="AV70" s="138"/>
      <c r="AW70" s="2"/>
      <c r="AX70" s="2"/>
      <c r="AY70" s="139"/>
      <c r="AZ70" s="140"/>
      <c r="BA70" s="2"/>
      <c r="BB70" s="2"/>
      <c r="BC70" s="141"/>
      <c r="BD70" s="141"/>
      <c r="BE70" s="141"/>
      <c r="BF70" s="2"/>
      <c r="BG70" s="2"/>
      <c r="BH70" s="142"/>
      <c r="BI70" s="143"/>
      <c r="BJ70" s="2"/>
      <c r="BK70" s="2"/>
    </row>
    <row r="71" spans="1:63" x14ac:dyDescent="0.3">
      <c r="A71" s="1"/>
      <c r="B71" s="2"/>
      <c r="C71" s="2" t="s">
        <v>38</v>
      </c>
      <c r="D71" s="2" t="s">
        <v>61</v>
      </c>
      <c r="E71" s="2"/>
      <c r="F71" s="2"/>
      <c r="G71" s="2"/>
      <c r="H71" s="2"/>
      <c r="I71" s="2"/>
      <c r="J71" s="10">
        <v>-1.3470144917559216E-2</v>
      </c>
      <c r="K71" s="10">
        <v>-1.3439820861171235E-2</v>
      </c>
      <c r="L71" s="10">
        <v>-1.4011073129181928E-2</v>
      </c>
      <c r="M71" s="10">
        <v>-1.6302720540197151E-2</v>
      </c>
      <c r="N71" s="10">
        <v>-1.5587601994295477E-2</v>
      </c>
      <c r="O71" s="10">
        <v>-1.6358681303726572E-2</v>
      </c>
      <c r="P71" s="10">
        <v>-1.6157332200822654E-2</v>
      </c>
      <c r="Q71" s="10">
        <v>-1.6533461694169221E-2</v>
      </c>
      <c r="R71" s="10">
        <v>-1.5987777909302076E-2</v>
      </c>
      <c r="S71" s="10">
        <v>-1.6643858927502548E-2</v>
      </c>
      <c r="T71" s="10">
        <v>-1.5785232011933655E-2</v>
      </c>
      <c r="U71" s="10">
        <v>-1.7954953424999996E-2</v>
      </c>
      <c r="V71" s="10">
        <v>-1.8817943039112068E-2</v>
      </c>
      <c r="W71" s="10">
        <v>-1.9814256791097669E-2</v>
      </c>
      <c r="X71" s="10">
        <v>-2.5511407572297817E-2</v>
      </c>
      <c r="Y71" s="10">
        <v>-3.3248004893070962E-2</v>
      </c>
      <c r="Z71" s="10">
        <v>-2.6279546800208557E-2</v>
      </c>
      <c r="AA71" s="10">
        <v>-2.8239049292404818E-2</v>
      </c>
      <c r="AB71" s="10">
        <v>-2.7200207440537711E-2</v>
      </c>
      <c r="AC71" s="10">
        <v>-2.8250620331276718E-2</v>
      </c>
      <c r="AD71" s="10">
        <v>-3.4439703931685446E-2</v>
      </c>
      <c r="AE71" s="10">
        <v>-3.9184097231189562E-2</v>
      </c>
      <c r="AF71" s="10">
        <v>-4.0586573517838238E-2</v>
      </c>
      <c r="AG71" s="10">
        <v>-4.2074814725116962E-2</v>
      </c>
      <c r="AH71" s="10">
        <v>-5.1596953756693667E-2</v>
      </c>
      <c r="AI71" s="10">
        <v>-3.5265545864956199E-2</v>
      </c>
      <c r="AJ71" s="10">
        <v>-3.5206342830303029E-2</v>
      </c>
      <c r="AK71" s="10">
        <v>-3.6873899064241232E-2</v>
      </c>
      <c r="AL71" s="10">
        <v>-3.8244810980378782E-2</v>
      </c>
      <c r="AM71" s="10">
        <v>-5.5048676330728526E-2</v>
      </c>
      <c r="AN71" s="2"/>
      <c r="AO71" s="2"/>
      <c r="AP71" s="54">
        <v>-1.6803865350349743E-2</v>
      </c>
      <c r="AQ71" s="55">
        <v>-0.439376347263707</v>
      </c>
      <c r="AR71" s="2"/>
      <c r="AS71" s="2"/>
      <c r="AT71" s="55">
        <v>-3.4596726091759367E-3</v>
      </c>
      <c r="AU71" s="55">
        <v>-2.9187890596832876E-3</v>
      </c>
      <c r="AV71" s="55">
        <v>-5.47708147716714E-3</v>
      </c>
      <c r="AW71" s="2"/>
      <c r="AX71" s="2"/>
      <c r="AY71" s="56">
        <v>-2.5582924174838524E-3</v>
      </c>
      <c r="AZ71" s="57">
        <v>-0.87649102596041939</v>
      </c>
      <c r="BA71" s="2"/>
      <c r="BB71" s="2"/>
      <c r="BC71" s="27">
        <v>-67.411150026035159</v>
      </c>
      <c r="BD71" s="27">
        <v>-55.913466345583018</v>
      </c>
      <c r="BE71" s="27">
        <v>-100.27081298857655</v>
      </c>
      <c r="BF71" s="2"/>
      <c r="BG71" s="2"/>
      <c r="BH71" s="58">
        <v>-44.357346642993534</v>
      </c>
      <c r="BI71" s="59">
        <v>-0.79332135068920873</v>
      </c>
      <c r="BJ71" s="2"/>
      <c r="BK71" s="2"/>
    </row>
    <row r="72" spans="1:63" x14ac:dyDescent="0.3">
      <c r="A72" s="1"/>
      <c r="B72" s="2"/>
      <c r="C72" s="2" t="s">
        <v>38</v>
      </c>
      <c r="D72" s="2" t="s">
        <v>62</v>
      </c>
      <c r="E72" s="2"/>
      <c r="F72" s="2"/>
      <c r="G72" s="2"/>
      <c r="H72" s="2"/>
      <c r="I72" s="2"/>
      <c r="J72" s="10">
        <v>0</v>
      </c>
      <c r="K72" s="10">
        <v>0</v>
      </c>
      <c r="L72" s="10">
        <v>-8.7200000000000019E-5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-1.8199999999999998E-4</v>
      </c>
      <c r="X72" s="10">
        <v>0</v>
      </c>
      <c r="Y72" s="10">
        <v>0</v>
      </c>
      <c r="Z72" s="10">
        <v>-1.0400000000000003E-4</v>
      </c>
      <c r="AA72" s="10">
        <v>0</v>
      </c>
      <c r="AB72" s="10">
        <v>0</v>
      </c>
      <c r="AC72" s="10">
        <v>-1.5600000000000005E-4</v>
      </c>
      <c r="AD72" s="10">
        <v>-4.1599999999999997E-4</v>
      </c>
      <c r="AE72" s="10">
        <v>-1.8200000000000009E-4</v>
      </c>
      <c r="AF72" s="10">
        <v>0</v>
      </c>
      <c r="AG72" s="10">
        <v>-1.0399999999999993E-4</v>
      </c>
      <c r="AH72" s="10">
        <v>-1.0400000000000001E-4</v>
      </c>
      <c r="AI72" s="10">
        <v>-1.3000000000000002E-4</v>
      </c>
      <c r="AJ72" s="10">
        <v>0</v>
      </c>
      <c r="AK72" s="10">
        <v>0</v>
      </c>
      <c r="AL72" s="10">
        <v>0</v>
      </c>
      <c r="AM72" s="10">
        <v>0</v>
      </c>
      <c r="AN72" s="2"/>
      <c r="AO72" s="2"/>
      <c r="AP72" s="54">
        <v>0</v>
      </c>
      <c r="AQ72" s="55">
        <v>0</v>
      </c>
      <c r="AR72" s="2"/>
      <c r="AS72" s="2"/>
      <c r="AT72" s="55">
        <v>0</v>
      </c>
      <c r="AU72" s="55">
        <v>0</v>
      </c>
      <c r="AV72" s="55">
        <v>0</v>
      </c>
      <c r="AW72" s="2"/>
      <c r="AX72" s="2"/>
      <c r="AY72" s="56">
        <v>0</v>
      </c>
      <c r="AZ72" s="57">
        <v>0</v>
      </c>
      <c r="BA72" s="2"/>
      <c r="BB72" s="2"/>
      <c r="BC72" s="27">
        <v>0</v>
      </c>
      <c r="BD72" s="27">
        <v>0</v>
      </c>
      <c r="BE72" s="27">
        <v>0</v>
      </c>
      <c r="BF72" s="2"/>
      <c r="BG72" s="2"/>
      <c r="BH72" s="58">
        <v>0</v>
      </c>
      <c r="BI72" s="59">
        <v>0</v>
      </c>
      <c r="BJ72" s="2"/>
      <c r="BK72" s="2"/>
    </row>
    <row r="73" spans="1:63" x14ac:dyDescent="0.3">
      <c r="A73" s="1"/>
      <c r="B73" s="2"/>
      <c r="C73" s="2" t="s">
        <v>38</v>
      </c>
      <c r="D73" s="2" t="s">
        <v>63</v>
      </c>
      <c r="E73" s="2"/>
      <c r="F73" s="2"/>
      <c r="G73" s="2"/>
      <c r="H73" s="2"/>
      <c r="I73" s="2"/>
      <c r="J73" s="10">
        <v>-4.4828975000000002E-3</v>
      </c>
      <c r="K73" s="10">
        <v>-1.6401775000000002E-3</v>
      </c>
      <c r="L73" s="10">
        <v>-1.5055625E-3</v>
      </c>
      <c r="M73" s="10">
        <v>-1.1921820500000006E-3</v>
      </c>
      <c r="N73" s="10">
        <v>-1.7821445499999998E-3</v>
      </c>
      <c r="O73" s="10">
        <v>-2.7999375000000003E-3</v>
      </c>
      <c r="P73" s="10">
        <v>-3.3858124999999999E-3</v>
      </c>
      <c r="Q73" s="10">
        <v>-1.8230250000000024E-3</v>
      </c>
      <c r="R73" s="10">
        <v>-2.4985524999999939E-3</v>
      </c>
      <c r="S73" s="10">
        <v>-3.8885750000000018E-3</v>
      </c>
      <c r="T73" s="10">
        <v>-2.7876750000000033E-3</v>
      </c>
      <c r="U73" s="10">
        <v>-3.6841999999999951E-3</v>
      </c>
      <c r="V73" s="10">
        <v>-2.8421749999999963E-3</v>
      </c>
      <c r="W73" s="10">
        <v>-4.6543000000000001E-3</v>
      </c>
      <c r="X73" s="10">
        <v>-4.0929500000000006E-3</v>
      </c>
      <c r="Y73" s="10">
        <v>-3.2454750000000046E-3</v>
      </c>
      <c r="Z73" s="10">
        <v>-7.2771124999999985E-3</v>
      </c>
      <c r="AA73" s="10">
        <v>-8.0360250000000022E-3</v>
      </c>
      <c r="AB73" s="10">
        <v>-8.4477250000000031E-3</v>
      </c>
      <c r="AC73" s="10">
        <v>-7.2566750000000041E-3</v>
      </c>
      <c r="AD73" s="10">
        <v>-9.0844499999999939E-3</v>
      </c>
      <c r="AE73" s="10">
        <v>-9.2486499999999972E-3</v>
      </c>
      <c r="AF73" s="10">
        <v>-9.5688374999999964E-3</v>
      </c>
      <c r="AG73" s="10">
        <v>-8.0373875000000206E-3</v>
      </c>
      <c r="AH73" s="10">
        <v>-1.081825E-2</v>
      </c>
      <c r="AI73" s="10">
        <v>-1.2165762500000002E-2</v>
      </c>
      <c r="AJ73" s="10">
        <v>-1.4104600000000005E-2</v>
      </c>
      <c r="AK73" s="10">
        <v>-1.7781987499999999E-2</v>
      </c>
      <c r="AL73" s="10">
        <v>-1.5190512499999989E-2</v>
      </c>
      <c r="AM73" s="10">
        <v>-1.0333200000000001E-2</v>
      </c>
      <c r="AN73" s="2"/>
      <c r="AO73" s="2"/>
      <c r="AP73" s="54">
        <v>4.8573124999999884E-3</v>
      </c>
      <c r="AQ73" s="55">
        <v>0.31975961969683325</v>
      </c>
      <c r="AR73" s="2"/>
      <c r="AS73" s="2"/>
      <c r="AT73" s="55">
        <v>-1.6683848644072001E-3</v>
      </c>
      <c r="AU73" s="55">
        <v>-1.1593181024931573E-3</v>
      </c>
      <c r="AV73" s="55">
        <v>-1.0281042541302919E-3</v>
      </c>
      <c r="AW73" s="2"/>
      <c r="AX73" s="2"/>
      <c r="AY73" s="56">
        <v>1.3121384836286545E-4</v>
      </c>
      <c r="AZ73" s="57">
        <v>0.11318191968251433</v>
      </c>
      <c r="BA73" s="2"/>
      <c r="BB73" s="2"/>
      <c r="BC73" s="27">
        <v>-32.50820383912248</v>
      </c>
      <c r="BD73" s="27">
        <v>-22.208351608187119</v>
      </c>
      <c r="BE73" s="27">
        <v>-18.821857923497269</v>
      </c>
      <c r="BF73" s="2"/>
      <c r="BG73" s="2"/>
      <c r="BH73" s="58">
        <v>3.3864936846898495</v>
      </c>
      <c r="BI73" s="59">
        <v>0.15248739503212014</v>
      </c>
      <c r="BJ73" s="2"/>
      <c r="BK73" s="2"/>
    </row>
    <row r="74" spans="1:63" x14ac:dyDescent="0.3">
      <c r="A74" s="1"/>
      <c r="B74" s="2"/>
      <c r="C74" s="2" t="s">
        <v>38</v>
      </c>
      <c r="D74" s="2" t="s">
        <v>64</v>
      </c>
      <c r="E74" s="2"/>
      <c r="F74" s="2"/>
      <c r="G74" s="2"/>
      <c r="H74" s="2"/>
      <c r="I74" s="2"/>
      <c r="J74" s="10">
        <v>-7.3596921985001743E-2</v>
      </c>
      <c r="K74" s="10">
        <v>-6.3134051372441005E-2</v>
      </c>
      <c r="L74" s="10">
        <v>-7.8500022116449075E-2</v>
      </c>
      <c r="M74" s="10">
        <v>-6.7808316688518055E-2</v>
      </c>
      <c r="N74" s="10">
        <v>-6.748093177630396E-2</v>
      </c>
      <c r="O74" s="10">
        <v>-5.8896374583829805E-2</v>
      </c>
      <c r="P74" s="10">
        <v>-9.3417336630335274E-2</v>
      </c>
      <c r="Q74" s="10">
        <v>-8.563861763680633E-2</v>
      </c>
      <c r="R74" s="10">
        <v>-8.2430251264516696E-2</v>
      </c>
      <c r="S74" s="10">
        <v>-9.8281748100453356E-2</v>
      </c>
      <c r="T74" s="10">
        <v>-7.4370441983928823E-2</v>
      </c>
      <c r="U74" s="10">
        <v>-8.3301755550000148E-2</v>
      </c>
      <c r="V74" s="10">
        <v>-8.8387716258036833E-2</v>
      </c>
      <c r="W74" s="10">
        <v>-0.10148286749863954</v>
      </c>
      <c r="X74" s="10">
        <v>-0.10471228228032001</v>
      </c>
      <c r="Y74" s="10">
        <v>-0.10349062962486798</v>
      </c>
      <c r="Z74" s="10">
        <v>-0.11062530073755487</v>
      </c>
      <c r="AA74" s="10">
        <v>-0.11268929210436864</v>
      </c>
      <c r="AB74" s="10">
        <v>-0.12619635792941095</v>
      </c>
      <c r="AC74" s="10">
        <v>-0.13995004883490023</v>
      </c>
      <c r="AD74" s="10">
        <v>-0.1412645336460889</v>
      </c>
      <c r="AE74" s="10">
        <v>-0.14589565196080345</v>
      </c>
      <c r="AF74" s="10">
        <v>-0.14577571843046616</v>
      </c>
      <c r="AG74" s="10">
        <v>-0.13667072261516167</v>
      </c>
      <c r="AH74" s="10">
        <v>-0.12833813057382637</v>
      </c>
      <c r="AI74" s="10">
        <v>-0.11053792960924828</v>
      </c>
      <c r="AJ74" s="10">
        <v>-0.11698558931915572</v>
      </c>
      <c r="AK74" s="10">
        <v>-0.11469148588709999</v>
      </c>
      <c r="AL74" s="10">
        <v>-0.11965406969287942</v>
      </c>
      <c r="AM74" s="10">
        <v>-0.12292910234583691</v>
      </c>
      <c r="AN74" s="2"/>
      <c r="AO74" s="2"/>
      <c r="AP74" s="54">
        <v>-3.2750326529574908E-3</v>
      </c>
      <c r="AQ74" s="55">
        <v>-2.7370842139875725E-2</v>
      </c>
      <c r="AR74" s="2"/>
      <c r="AS74" s="2"/>
      <c r="AT74" s="55">
        <v>-1.0760863437251298E-2</v>
      </c>
      <c r="AU74" s="55">
        <v>-9.1318267920146249E-3</v>
      </c>
      <c r="AV74" s="55">
        <v>-1.2230861018675043E-2</v>
      </c>
      <c r="AW74" s="2"/>
      <c r="AX74" s="2"/>
      <c r="AY74" s="56">
        <v>-3.0990342266604184E-3</v>
      </c>
      <c r="AZ74" s="57">
        <v>-0.3393662951831703</v>
      </c>
      <c r="BA74" s="2"/>
      <c r="BB74" s="2"/>
      <c r="BC74" s="27">
        <v>-209.67364878811699</v>
      </c>
      <c r="BD74" s="27">
        <v>-174.9328504281863</v>
      </c>
      <c r="BE74" s="27">
        <v>-223.91457622192516</v>
      </c>
      <c r="BF74" s="2"/>
      <c r="BG74" s="2"/>
      <c r="BH74" s="58">
        <v>-48.98172579373886</v>
      </c>
      <c r="BI74" s="59">
        <v>-0.28000301643656639</v>
      </c>
      <c r="BJ74" s="2"/>
      <c r="BK74" s="2"/>
    </row>
    <row r="75" spans="1:63" x14ac:dyDescent="0.3">
      <c r="A75" s="1"/>
      <c r="B75" s="2"/>
      <c r="C75" s="2" t="s">
        <v>38</v>
      </c>
      <c r="D75" s="2" t="s">
        <v>65</v>
      </c>
      <c r="E75" s="2"/>
      <c r="F75" s="2"/>
      <c r="G75" s="2"/>
      <c r="H75" s="2"/>
      <c r="I75" s="2"/>
      <c r="J75" s="10">
        <v>-6.6311364780693681E-3</v>
      </c>
      <c r="K75" s="10">
        <v>-6.6108795368045922E-3</v>
      </c>
      <c r="L75" s="10">
        <v>-6.6290864639954403E-3</v>
      </c>
      <c r="M75" s="10">
        <v>-7.0363597654106349E-3</v>
      </c>
      <c r="N75" s="10">
        <v>-9.1501397785818239E-3</v>
      </c>
      <c r="O75" s="10">
        <v>-9.4449689941769298E-3</v>
      </c>
      <c r="P75" s="10">
        <v>-9.454971181078806E-3</v>
      </c>
      <c r="Q75" s="10">
        <v>-9.5213894227455069E-3</v>
      </c>
      <c r="R75" s="10">
        <v>-9.485540467422551E-3</v>
      </c>
      <c r="S75" s="10">
        <v>-7.1522742667827913E-3</v>
      </c>
      <c r="T75" s="10">
        <v>-7.1034588550732969E-3</v>
      </c>
      <c r="U75" s="10">
        <v>-7.273570000000007E-3</v>
      </c>
      <c r="V75" s="10">
        <v>-7.3825422167828119E-3</v>
      </c>
      <c r="W75" s="10">
        <v>-7.4136349999999983E-3</v>
      </c>
      <c r="X75" s="10">
        <v>-8.1280893465398071E-3</v>
      </c>
      <c r="Y75" s="10">
        <v>-8.1415509366773841E-3</v>
      </c>
      <c r="Z75" s="10">
        <v>-9.6307269946131063E-3</v>
      </c>
      <c r="AA75" s="10">
        <v>-1.0203442494278243E-2</v>
      </c>
      <c r="AB75" s="10">
        <v>-9.5775158109183169E-3</v>
      </c>
      <c r="AC75" s="10">
        <v>-9.5358843963349732E-3</v>
      </c>
      <c r="AD75" s="10">
        <v>-9.6336924999999973E-3</v>
      </c>
      <c r="AE75" s="10">
        <v>-1.2941198913490257E-2</v>
      </c>
      <c r="AF75" s="10">
        <v>-1.3306905569365528E-2</v>
      </c>
      <c r="AG75" s="10">
        <v>-1.3307793806892138E-2</v>
      </c>
      <c r="AH75" s="10">
        <v>-1.147867716365954E-2</v>
      </c>
      <c r="AI75" s="10">
        <v>-1.1982097500000002E-2</v>
      </c>
      <c r="AJ75" s="10">
        <v>-1.199601511564592E-2</v>
      </c>
      <c r="AK75" s="10">
        <v>-1.1868864891616461E-2</v>
      </c>
      <c r="AL75" s="10">
        <v>-1.2126756399295346E-2</v>
      </c>
      <c r="AM75" s="10">
        <v>-1.3725851104199068E-2</v>
      </c>
      <c r="AN75" s="2"/>
      <c r="AO75" s="2"/>
      <c r="AP75" s="54">
        <v>-1.5990947049037228E-3</v>
      </c>
      <c r="AQ75" s="55">
        <v>-0.13186499771667237</v>
      </c>
      <c r="AR75" s="2"/>
      <c r="AS75" s="2"/>
      <c r="AT75" s="55">
        <v>-1.1135894985229806E-3</v>
      </c>
      <c r="AU75" s="55">
        <v>-9.254966360238236E-4</v>
      </c>
      <c r="AV75" s="55">
        <v>-1.3656569031651399E-3</v>
      </c>
      <c r="AW75" s="2"/>
      <c r="AX75" s="2"/>
      <c r="AY75" s="56">
        <v>-4.4016026714131632E-4</v>
      </c>
      <c r="AZ75" s="57">
        <v>-0.47559358944010899</v>
      </c>
      <c r="BA75" s="2"/>
      <c r="BB75" s="2"/>
      <c r="BC75" s="27">
        <v>-21.698107662918577</v>
      </c>
      <c r="BD75" s="27">
        <v>-17.729176022361617</v>
      </c>
      <c r="BE75" s="27">
        <v>-25.001550280872621</v>
      </c>
      <c r="BF75" s="2"/>
      <c r="BG75" s="2"/>
      <c r="BH75" s="58">
        <v>-7.2723742585110038</v>
      </c>
      <c r="BI75" s="59">
        <v>-0.41019245617159178</v>
      </c>
      <c r="BJ75" s="2"/>
      <c r="BK75" s="2"/>
    </row>
    <row r="76" spans="1:63" x14ac:dyDescent="0.3">
      <c r="A76" s="1"/>
      <c r="B76" s="2"/>
      <c r="C76" s="89" t="s">
        <v>22</v>
      </c>
      <c r="D76" s="90" t="s">
        <v>66</v>
      </c>
      <c r="E76" s="90"/>
      <c r="F76" s="90"/>
      <c r="G76" s="90"/>
      <c r="H76" s="90"/>
      <c r="I76" s="90"/>
      <c r="J76" s="144">
        <v>0.12103988914436989</v>
      </c>
      <c r="K76" s="144">
        <v>0.14064812492958231</v>
      </c>
      <c r="L76" s="144">
        <v>0.21520765929037175</v>
      </c>
      <c r="M76" s="144">
        <v>0.24095716808087633</v>
      </c>
      <c r="N76" s="144">
        <v>0.282759264450817</v>
      </c>
      <c r="O76" s="144">
        <v>0.25193633006827432</v>
      </c>
      <c r="P76" s="144">
        <v>0.27386913991274914</v>
      </c>
      <c r="Q76" s="144">
        <v>0.4192500372212854</v>
      </c>
      <c r="R76" s="144">
        <v>0.42887101478376061</v>
      </c>
      <c r="S76" s="144">
        <v>0.61459454928025603</v>
      </c>
      <c r="T76" s="144">
        <v>0.62784301091206918</v>
      </c>
      <c r="U76" s="144">
        <v>0.53928534786123361</v>
      </c>
      <c r="V76" s="144">
        <v>0.50892792691106925</v>
      </c>
      <c r="W76" s="144">
        <v>0.45905749106026178</v>
      </c>
      <c r="X76" s="144">
        <v>0.37393125385083986</v>
      </c>
      <c r="Y76" s="144">
        <v>0.33741227112038324</v>
      </c>
      <c r="Z76" s="144">
        <v>0.82856091894262096</v>
      </c>
      <c r="AA76" s="144">
        <v>0.65259011113394338</v>
      </c>
      <c r="AB76" s="144">
        <v>0.66878265264414305</v>
      </c>
      <c r="AC76" s="144">
        <v>0.82448134606249224</v>
      </c>
      <c r="AD76" s="144">
        <v>0.80931533893971497</v>
      </c>
      <c r="AE76" s="144">
        <v>0.68366087780200713</v>
      </c>
      <c r="AF76" s="144">
        <v>0.7446469188323519</v>
      </c>
      <c r="AG76" s="144">
        <v>0.43291033516118721</v>
      </c>
      <c r="AH76" s="144">
        <v>0.81879614668081979</v>
      </c>
      <c r="AI76" s="144">
        <v>0.82690279322579097</v>
      </c>
      <c r="AJ76" s="144">
        <v>1.0004931490848992</v>
      </c>
      <c r="AK76" s="144">
        <v>0.80967113274220548</v>
      </c>
      <c r="AL76" s="144">
        <v>1.1318002760793389</v>
      </c>
      <c r="AM76" s="144">
        <v>0.60597821806615793</v>
      </c>
      <c r="AN76" s="2"/>
      <c r="AO76" s="2"/>
      <c r="AP76" s="95">
        <v>-0.52582205801318094</v>
      </c>
      <c r="AQ76" s="96">
        <v>-0.4645890879570001</v>
      </c>
      <c r="AR76" s="2"/>
      <c r="AS76" s="2"/>
      <c r="AT76" s="97">
        <v>7.5966933562096398E-2</v>
      </c>
      <c r="AU76" s="98">
        <v>8.6377371959341837E-2</v>
      </c>
      <c r="AV76" s="96">
        <v>6.0291950596534527E-2</v>
      </c>
      <c r="AW76" s="2"/>
      <c r="AX76" s="2"/>
      <c r="AY76" s="99">
        <v>-2.6085421362807309E-2</v>
      </c>
      <c r="AZ76" s="100">
        <v>-0.30199369083706112</v>
      </c>
      <c r="BA76" s="2"/>
      <c r="BB76" s="2"/>
      <c r="BC76" s="101">
        <v>1480.2031677188399</v>
      </c>
      <c r="BD76" s="102">
        <v>1654.6787661978638</v>
      </c>
      <c r="BE76" s="103">
        <v>1103.7854609583933</v>
      </c>
      <c r="BF76" s="2"/>
      <c r="BG76" s="2"/>
      <c r="BH76" s="104">
        <v>-550.89330523947046</v>
      </c>
      <c r="BI76" s="105">
        <v>-0.33293066696281975</v>
      </c>
      <c r="BJ76" s="2"/>
      <c r="BK76" s="2"/>
    </row>
    <row r="77" spans="1:63" x14ac:dyDescent="0.3">
      <c r="A77" s="1"/>
      <c r="B77" s="2"/>
      <c r="C77" s="91"/>
      <c r="D77" s="92" t="s">
        <v>67</v>
      </c>
      <c r="E77" s="93"/>
      <c r="F77" s="93"/>
      <c r="G77" s="93"/>
      <c r="H77" s="93"/>
      <c r="I77" s="93"/>
      <c r="J77" s="686">
        <v>4.4500367234909133E-2</v>
      </c>
      <c r="K77" s="686">
        <v>3.7770998273478892E-2</v>
      </c>
      <c r="L77" s="686">
        <v>4.6645705854671711E-2</v>
      </c>
      <c r="M77" s="686">
        <v>6.5309604466294677E-2</v>
      </c>
      <c r="N77" s="686">
        <v>6.1831630913794851E-2</v>
      </c>
      <c r="O77" s="686">
        <v>7.2855091909301326E-2</v>
      </c>
      <c r="P77" s="686">
        <v>7.0542742958559265E-2</v>
      </c>
      <c r="Q77" s="686">
        <v>8.9157339382470141E-2</v>
      </c>
      <c r="R77" s="686">
        <v>9.637226232540963E-2</v>
      </c>
      <c r="S77" s="686">
        <v>0.10290251944051351</v>
      </c>
      <c r="T77" s="686">
        <v>0.10226596457958813</v>
      </c>
      <c r="U77" s="686">
        <v>9.8309986773960953E-2</v>
      </c>
      <c r="V77" s="686">
        <v>9.0743539499571563E-2</v>
      </c>
      <c r="W77" s="686">
        <v>7.7263924759869151E-2</v>
      </c>
      <c r="X77" s="686">
        <v>7.378313565881342E-2</v>
      </c>
      <c r="Y77" s="686">
        <v>7.5586597738888858E-2</v>
      </c>
      <c r="Z77" s="686">
        <v>9.8241784224975273E-2</v>
      </c>
      <c r="AA77" s="686">
        <v>9.3319398345339116E-2</v>
      </c>
      <c r="AB77" s="686">
        <v>8.9089359921831104E-2</v>
      </c>
      <c r="AC77" s="686">
        <v>9.9106635107913787E-2</v>
      </c>
      <c r="AD77" s="686">
        <v>9.1156336197412979E-2</v>
      </c>
      <c r="AE77" s="686">
        <v>7.6468527673893963E-2</v>
      </c>
      <c r="AF77" s="686">
        <v>6.0858914794472016E-2</v>
      </c>
      <c r="AG77" s="686">
        <v>4.1314984850254595E-2</v>
      </c>
      <c r="AH77" s="686">
        <v>7.1159540012069186E-2</v>
      </c>
      <c r="AI77" s="686">
        <v>7.4322792393878678E-2</v>
      </c>
      <c r="AJ77" s="686">
        <v>8.7561855521666787E-2</v>
      </c>
      <c r="AK77" s="686">
        <v>7.5966933562096398E-2</v>
      </c>
      <c r="AL77" s="686">
        <v>8.6377371959341837E-2</v>
      </c>
      <c r="AM77" s="686">
        <v>6.0291950596534527E-2</v>
      </c>
      <c r="AN77" s="2"/>
      <c r="AO77" s="2"/>
      <c r="AP77" s="106"/>
      <c r="AQ77" s="107"/>
      <c r="AR77" s="2"/>
      <c r="AS77" s="2"/>
      <c r="AT77" s="108"/>
      <c r="AU77" s="109"/>
      <c r="AV77" s="107"/>
      <c r="AW77" s="2"/>
      <c r="AX77" s="2"/>
      <c r="AY77" s="110"/>
      <c r="AZ77" s="111"/>
      <c r="BA77" s="2"/>
      <c r="BB77" s="2"/>
      <c r="BC77" s="112"/>
      <c r="BD77" s="113"/>
      <c r="BE77" s="114"/>
      <c r="BF77" s="2"/>
      <c r="BG77" s="2"/>
      <c r="BH77" s="115"/>
      <c r="BI77" s="116"/>
      <c r="BJ77" s="2"/>
      <c r="BK77" s="2"/>
    </row>
    <row r="78" spans="1:63" x14ac:dyDescent="0.3">
      <c r="A78" s="1"/>
      <c r="B78" s="2"/>
      <c r="C78" s="2" t="s">
        <v>38</v>
      </c>
      <c r="D78" s="2" t="s">
        <v>68</v>
      </c>
      <c r="E78" s="2"/>
      <c r="F78" s="2"/>
      <c r="G78" s="2"/>
      <c r="H78" s="2"/>
      <c r="I78" s="2"/>
      <c r="J78" s="10">
        <v>-0.20989937924999999</v>
      </c>
      <c r="K78" s="10">
        <v>-0.20020699730000008</v>
      </c>
      <c r="L78" s="10">
        <v>-0.22381861692500005</v>
      </c>
      <c r="M78" s="10">
        <v>-0.17635953759999995</v>
      </c>
      <c r="N78" s="10">
        <v>-0.20006621707500011</v>
      </c>
      <c r="O78" s="10">
        <v>-0.18701037982500018</v>
      </c>
      <c r="P78" s="10">
        <v>-0.1900600244999997</v>
      </c>
      <c r="Q78" s="10">
        <v>-0.24246867185000001</v>
      </c>
      <c r="R78" s="10">
        <v>-0.2947475930162809</v>
      </c>
      <c r="S78" s="10">
        <v>-0.32273065952500002</v>
      </c>
      <c r="T78" s="10">
        <v>-0.27999054867500006</v>
      </c>
      <c r="U78" s="10">
        <v>-0.23333076904999964</v>
      </c>
      <c r="V78" s="10">
        <v>-0.19478974745000002</v>
      </c>
      <c r="W78" s="10">
        <v>-0.20217048850000005</v>
      </c>
      <c r="X78" s="10">
        <v>-0.18935026287499995</v>
      </c>
      <c r="Y78" s="10">
        <v>-0.24393718272500001</v>
      </c>
      <c r="Z78" s="10">
        <v>-0.32084408034999995</v>
      </c>
      <c r="AA78" s="10">
        <v>-0.22132228130000009</v>
      </c>
      <c r="AB78" s="10">
        <v>-0.23996892609500028</v>
      </c>
      <c r="AC78" s="10">
        <v>-0.27214168320499987</v>
      </c>
      <c r="AD78" s="10">
        <v>-0.29181418737499987</v>
      </c>
      <c r="AE78" s="10">
        <v>-0.26539724334999981</v>
      </c>
      <c r="AF78" s="10">
        <v>-0.17669031115000008</v>
      </c>
      <c r="AG78" s="10">
        <v>-0.17484805115000032</v>
      </c>
      <c r="AH78" s="10">
        <v>-0.16325622912500004</v>
      </c>
      <c r="AI78" s="10">
        <v>-0.15760065939999995</v>
      </c>
      <c r="AJ78" s="10">
        <v>-0.15301693379999998</v>
      </c>
      <c r="AK78" s="10">
        <v>-0.179019847275</v>
      </c>
      <c r="AL78" s="10">
        <v>-0.18173562915000019</v>
      </c>
      <c r="AM78" s="10">
        <v>-0.20365201389999987</v>
      </c>
      <c r="AN78" s="2"/>
      <c r="AO78" s="2"/>
      <c r="AP78" s="54">
        <v>-2.1916384749999684E-2</v>
      </c>
      <c r="AQ78" s="55">
        <v>-0.12059487098102503</v>
      </c>
      <c r="AR78" s="2"/>
      <c r="AS78" s="2"/>
      <c r="AT78" s="55">
        <v>-1.6796435360338577E-2</v>
      </c>
      <c r="AU78" s="55">
        <v>-1.3869802269118865E-2</v>
      </c>
      <c r="AV78" s="55">
        <v>-2.0262406791002899E-2</v>
      </c>
      <c r="AW78" s="2"/>
      <c r="AX78" s="2"/>
      <c r="AY78" s="56">
        <v>-6.3926045218840339E-3</v>
      </c>
      <c r="AZ78" s="57">
        <v>-0.46090091248937104</v>
      </c>
      <c r="BA78" s="2"/>
      <c r="BB78" s="2"/>
      <c r="BC78" s="27">
        <v>-327.27577198354663</v>
      </c>
      <c r="BD78" s="27">
        <v>-265.69536425438622</v>
      </c>
      <c r="BE78" s="27">
        <v>-370.95084499089228</v>
      </c>
      <c r="BF78" s="2"/>
      <c r="BG78" s="2"/>
      <c r="BH78" s="58">
        <v>-105.25548073650606</v>
      </c>
      <c r="BI78" s="59">
        <v>-0.39615098679603122</v>
      </c>
      <c r="BJ78" s="2"/>
      <c r="BK78" s="2"/>
    </row>
    <row r="79" spans="1:63" x14ac:dyDescent="0.3">
      <c r="A79" s="1"/>
      <c r="B79" s="2"/>
      <c r="C79" s="122" t="s">
        <v>22</v>
      </c>
      <c r="D79" s="122" t="s">
        <v>69</v>
      </c>
      <c r="E79" s="122"/>
      <c r="F79" s="123"/>
      <c r="G79" s="122"/>
      <c r="H79" s="122"/>
      <c r="I79" s="122"/>
      <c r="J79" s="129">
        <v>-8.8859490105630101E-2</v>
      </c>
      <c r="K79" s="129">
        <v>-5.9558872370417765E-2</v>
      </c>
      <c r="L79" s="129">
        <v>-8.6109576346282968E-3</v>
      </c>
      <c r="M79" s="129">
        <v>6.4597630480876383E-2</v>
      </c>
      <c r="N79" s="129">
        <v>8.2693047375816897E-2</v>
      </c>
      <c r="O79" s="129">
        <v>6.4925950243274133E-2</v>
      </c>
      <c r="P79" s="129">
        <v>8.3809115412749435E-2</v>
      </c>
      <c r="Q79" s="129">
        <v>0.17678136537128539</v>
      </c>
      <c r="R79" s="129">
        <v>0.13412342176747971</v>
      </c>
      <c r="S79" s="129">
        <v>0.29186388975525601</v>
      </c>
      <c r="T79" s="129">
        <v>0.34785246223706912</v>
      </c>
      <c r="U79" s="129">
        <v>0.305954578811234</v>
      </c>
      <c r="V79" s="129">
        <v>0.31413817946106926</v>
      </c>
      <c r="W79" s="129">
        <v>0.25688700256026176</v>
      </c>
      <c r="X79" s="129">
        <v>0.18458099097583991</v>
      </c>
      <c r="Y79" s="129">
        <v>9.3475088395383238E-2</v>
      </c>
      <c r="Z79" s="129">
        <v>0.50771683859262096</v>
      </c>
      <c r="AA79" s="129">
        <v>0.43126782983394329</v>
      </c>
      <c r="AB79" s="129">
        <v>0.42881372654914274</v>
      </c>
      <c r="AC79" s="129">
        <v>0.55233966285749236</v>
      </c>
      <c r="AD79" s="129">
        <v>0.5175011515647151</v>
      </c>
      <c r="AE79" s="129">
        <v>0.41826363445200732</v>
      </c>
      <c r="AF79" s="129">
        <v>0.56795660768235179</v>
      </c>
      <c r="AG79" s="129">
        <v>0.25806228401118692</v>
      </c>
      <c r="AH79" s="129">
        <v>0.65553991755581975</v>
      </c>
      <c r="AI79" s="129">
        <v>0.66930213382579096</v>
      </c>
      <c r="AJ79" s="129">
        <v>0.84747621528489914</v>
      </c>
      <c r="AK79" s="129">
        <v>0.6306512854672055</v>
      </c>
      <c r="AL79" s="129">
        <v>0.95006464692933867</v>
      </c>
      <c r="AM79" s="129">
        <v>0.40232620416615805</v>
      </c>
      <c r="AN79" s="2"/>
      <c r="AO79" s="2"/>
      <c r="AP79" s="130">
        <v>-0.54773844276318062</v>
      </c>
      <c r="AQ79" s="131">
        <v>-0.5765275495025538</v>
      </c>
      <c r="AR79" s="2"/>
      <c r="AS79" s="2"/>
      <c r="AT79" s="131">
        <v>5.9170498201757828E-2</v>
      </c>
      <c r="AU79" s="131">
        <v>7.250756969022297E-2</v>
      </c>
      <c r="AV79" s="131">
        <v>4.0029543805531621E-2</v>
      </c>
      <c r="AW79" s="2"/>
      <c r="AX79" s="2"/>
      <c r="AY79" s="132">
        <v>-3.2478025884691349E-2</v>
      </c>
      <c r="AZ79" s="133">
        <v>-0.44792600308420949</v>
      </c>
      <c r="BA79" s="2"/>
      <c r="BB79" s="2"/>
      <c r="BC79" s="134">
        <v>1152.9273957352934</v>
      </c>
      <c r="BD79" s="134">
        <v>1388.9834019434775</v>
      </c>
      <c r="BE79" s="134">
        <v>732.83461596750101</v>
      </c>
      <c r="BF79" s="2"/>
      <c r="BG79" s="2"/>
      <c r="BH79" s="135">
        <v>-656.14878597597647</v>
      </c>
      <c r="BI79" s="136">
        <v>-0.47239497970809979</v>
      </c>
      <c r="BJ79" s="2"/>
      <c r="BK79" s="2"/>
    </row>
    <row r="80" spans="1:63" x14ac:dyDescent="0.3">
      <c r="A80" s="1"/>
      <c r="B80" s="2"/>
      <c r="C80" s="124"/>
      <c r="D80" s="125" t="s">
        <v>70</v>
      </c>
      <c r="E80" s="125"/>
      <c r="F80" s="126"/>
      <c r="G80" s="125"/>
      <c r="H80" s="125"/>
      <c r="I80" s="125"/>
      <c r="J80" s="685">
        <v>-3.2669229705678766E-2</v>
      </c>
      <c r="K80" s="685">
        <v>-1.5994511598357217E-2</v>
      </c>
      <c r="L80" s="685">
        <v>-1.8664028886163412E-3</v>
      </c>
      <c r="M80" s="685">
        <v>1.750869554853773E-2</v>
      </c>
      <c r="N80" s="685">
        <v>1.808268243450542E-2</v>
      </c>
      <c r="O80" s="685">
        <v>1.8775323396155646E-2</v>
      </c>
      <c r="P80" s="685">
        <v>2.1587408088510198E-2</v>
      </c>
      <c r="Q80" s="685">
        <v>3.7594167655577583E-2</v>
      </c>
      <c r="R80" s="685">
        <v>3.0139079445773147E-2</v>
      </c>
      <c r="S80" s="685">
        <v>4.8867224131252079E-2</v>
      </c>
      <c r="T80" s="685">
        <v>5.6659812984747503E-2</v>
      </c>
      <c r="U80" s="685">
        <v>5.5774537015800478E-2</v>
      </c>
      <c r="V80" s="685">
        <v>5.6011880639496164E-2</v>
      </c>
      <c r="W80" s="685">
        <v>4.3236628143813176E-2</v>
      </c>
      <c r="X80" s="685">
        <v>3.6421037709357076E-2</v>
      </c>
      <c r="Y80" s="685">
        <v>2.0940150995954938E-2</v>
      </c>
      <c r="Z80" s="685">
        <v>6.0199566458018106E-2</v>
      </c>
      <c r="AA80" s="685">
        <v>6.167064704041049E-2</v>
      </c>
      <c r="AB80" s="685">
        <v>5.7122804057368075E-2</v>
      </c>
      <c r="AC80" s="685">
        <v>6.6393891970839711E-2</v>
      </c>
      <c r="AD80" s="685">
        <v>5.8288168634470235E-2</v>
      </c>
      <c r="AE80" s="685">
        <v>4.6783435098562969E-2</v>
      </c>
      <c r="AF80" s="685">
        <v>4.6418271424660998E-2</v>
      </c>
      <c r="AG80" s="685">
        <v>2.4628285555655587E-2</v>
      </c>
      <c r="AH80" s="685">
        <v>5.697134650904264E-2</v>
      </c>
      <c r="AI80" s="685">
        <v>6.0157498497566748E-2</v>
      </c>
      <c r="AJ80" s="685">
        <v>7.4170013046764349E-2</v>
      </c>
      <c r="AK80" s="685">
        <v>5.9170498201757828E-2</v>
      </c>
      <c r="AL80" s="685">
        <v>7.250756969022297E-2</v>
      </c>
      <c r="AM80" s="685">
        <v>4.0029543805531621E-2</v>
      </c>
      <c r="AN80" s="2"/>
      <c r="AO80" s="2"/>
      <c r="AP80" s="137"/>
      <c r="AQ80" s="138"/>
      <c r="AR80" s="2"/>
      <c r="AS80" s="2"/>
      <c r="AT80" s="138"/>
      <c r="AU80" s="138"/>
      <c r="AV80" s="138"/>
      <c r="AW80" s="2"/>
      <c r="AX80" s="2"/>
      <c r="AY80" s="139"/>
      <c r="AZ80" s="140"/>
      <c r="BA80" s="2"/>
      <c r="BB80" s="2"/>
      <c r="BC80" s="141"/>
      <c r="BD80" s="141"/>
      <c r="BE80" s="141"/>
      <c r="BF80" s="2"/>
      <c r="BG80" s="2"/>
      <c r="BH80" s="142"/>
      <c r="BI80" s="143"/>
      <c r="BJ80" s="2"/>
      <c r="BK80" s="2"/>
    </row>
    <row r="81" spans="1:63" x14ac:dyDescent="0.3">
      <c r="A81" s="1"/>
      <c r="B81" s="2"/>
      <c r="C81" s="2" t="s">
        <v>38</v>
      </c>
      <c r="D81" s="2" t="s">
        <v>71</v>
      </c>
      <c r="E81" s="2"/>
      <c r="F81" s="2"/>
      <c r="G81" s="2"/>
      <c r="H81" s="2"/>
      <c r="I81" s="2"/>
      <c r="J81" s="10">
        <v>-0.1088196823776318</v>
      </c>
      <c r="K81" s="10">
        <v>-0.11075907281006284</v>
      </c>
      <c r="L81" s="10">
        <v>-9.9895481607859216E-2</v>
      </c>
      <c r="M81" s="10">
        <v>-9.6450306756637114E-2</v>
      </c>
      <c r="N81" s="10">
        <v>-9.66902562033983E-2</v>
      </c>
      <c r="O81" s="10">
        <v>-0.10004499595743283</v>
      </c>
      <c r="P81" s="10">
        <v>-9.6618240277406148E-2</v>
      </c>
      <c r="Q81" s="10">
        <v>-9.5354996485486926E-2</v>
      </c>
      <c r="R81" s="10">
        <v>-0.10352523297886244</v>
      </c>
      <c r="S81" s="10">
        <v>-0.11415267209254285</v>
      </c>
      <c r="T81" s="10">
        <v>-0.10376844091556608</v>
      </c>
      <c r="U81" s="10">
        <v>-9.8418080184235049E-2</v>
      </c>
      <c r="V81" s="10">
        <v>-9.7819528361914709E-2</v>
      </c>
      <c r="W81" s="10">
        <v>-9.7658575659235247E-2</v>
      </c>
      <c r="X81" s="10">
        <v>-9.9663967888026547E-2</v>
      </c>
      <c r="Y81" s="10">
        <v>-9.8959320815823565E-2</v>
      </c>
      <c r="Z81" s="10">
        <v>-0.10146720606902837</v>
      </c>
      <c r="AA81" s="10">
        <v>-0.1035557876900447</v>
      </c>
      <c r="AB81" s="10">
        <v>-0.11357490612779468</v>
      </c>
      <c r="AC81" s="10">
        <v>-0.11643534169585004</v>
      </c>
      <c r="AD81" s="10">
        <v>-0.11219436930793523</v>
      </c>
      <c r="AE81" s="10">
        <v>-0.1172854394326617</v>
      </c>
      <c r="AF81" s="10">
        <v>-0.11994217150739098</v>
      </c>
      <c r="AG81" s="10">
        <v>-0.11910375265909132</v>
      </c>
      <c r="AH81" s="10">
        <v>-0.1162402391672097</v>
      </c>
      <c r="AI81" s="10">
        <v>-0.11731111150507482</v>
      </c>
      <c r="AJ81" s="10">
        <v>-0.11396030887772216</v>
      </c>
      <c r="AK81" s="10">
        <v>-0.10910902186458057</v>
      </c>
      <c r="AL81" s="10">
        <v>-0.105787927834941</v>
      </c>
      <c r="AM81" s="10">
        <v>-0.12684806940802479</v>
      </c>
      <c r="AN81" s="2"/>
      <c r="AO81" s="2"/>
      <c r="AP81" s="54">
        <v>-2.1060141573083793E-2</v>
      </c>
      <c r="AQ81" s="55">
        <v>-0.19907887415985268</v>
      </c>
      <c r="AR81" s="2"/>
      <c r="AS81" s="2"/>
      <c r="AT81" s="55">
        <v>-1.0237091925137193E-2</v>
      </c>
      <c r="AU81" s="55">
        <v>-8.0735827553077583E-3</v>
      </c>
      <c r="AV81" s="55">
        <v>-1.2620779602311461E-2</v>
      </c>
      <c r="AW81" s="2"/>
      <c r="AX81" s="2"/>
      <c r="AY81" s="56">
        <v>-4.5471968470037032E-3</v>
      </c>
      <c r="AZ81" s="57">
        <v>-0.56321920327307873</v>
      </c>
      <c r="BA81" s="2"/>
      <c r="BB81" s="2"/>
      <c r="BC81" s="27">
        <v>-199.46804728442518</v>
      </c>
      <c r="BD81" s="27">
        <v>-154.66071320897805</v>
      </c>
      <c r="BE81" s="27">
        <v>-231.05294974139306</v>
      </c>
      <c r="BF81" s="2"/>
      <c r="BG81" s="2"/>
      <c r="BH81" s="58">
        <v>-76.392236532415012</v>
      </c>
      <c r="BI81" s="59">
        <v>-0.49393433501883299</v>
      </c>
      <c r="BJ81" s="2"/>
      <c r="BK81" s="2"/>
    </row>
    <row r="82" spans="1:63" x14ac:dyDescent="0.3">
      <c r="A82" s="1"/>
      <c r="B82" s="2"/>
      <c r="C82" s="2" t="s">
        <v>38</v>
      </c>
      <c r="D82" s="2" t="s">
        <v>72</v>
      </c>
      <c r="E82" s="2"/>
      <c r="F82" s="2"/>
      <c r="G82" s="2"/>
      <c r="H82" s="2"/>
      <c r="I82" s="2"/>
      <c r="J82" s="10">
        <v>-2.1410497186433178E-2</v>
      </c>
      <c r="K82" s="10">
        <v>-2.2642445795013587E-2</v>
      </c>
      <c r="L82" s="10">
        <v>-2.7221777421029901E-2</v>
      </c>
      <c r="M82" s="10">
        <v>-2.2033887184706513E-2</v>
      </c>
      <c r="N82" s="10">
        <v>-2.2006113774240971E-2</v>
      </c>
      <c r="O82" s="10">
        <v>-2.1396184879736886E-2</v>
      </c>
      <c r="P82" s="10">
        <v>-2.5429676544307972E-2</v>
      </c>
      <c r="Q82" s="10">
        <v>-4.0590166613442773E-2</v>
      </c>
      <c r="R82" s="10">
        <v>-3.19381363307875E-2</v>
      </c>
      <c r="S82" s="10">
        <v>-3.8233844391280421E-2</v>
      </c>
      <c r="T82" s="10">
        <v>-2.62703182185644E-2</v>
      </c>
      <c r="U82" s="10">
        <v>-2.7690465099999995E-2</v>
      </c>
      <c r="V82" s="10">
        <v>-3.3452767876974862E-2</v>
      </c>
      <c r="W82" s="10">
        <v>-4.091357935E-2</v>
      </c>
      <c r="X82" s="10">
        <v>-9.1982258900787983E-2</v>
      </c>
      <c r="Y82" s="10">
        <v>-5.5039454622237201E-2</v>
      </c>
      <c r="Z82" s="10">
        <v>-6.1005424965895054E-2</v>
      </c>
      <c r="AA82" s="10">
        <v>-5.8430955365854992E-2</v>
      </c>
      <c r="AB82" s="10">
        <v>-5.9327254832843797E-2</v>
      </c>
      <c r="AC82" s="10">
        <v>-7.1717367029055068E-2</v>
      </c>
      <c r="AD82" s="10">
        <v>-8.978693662499998E-2</v>
      </c>
      <c r="AE82" s="10">
        <v>-0.10165255281535765</v>
      </c>
      <c r="AF82" s="10">
        <v>-8.5081444945589946E-2</v>
      </c>
      <c r="AG82" s="10">
        <v>-7.3049062470293219E-2</v>
      </c>
      <c r="AH82" s="10">
        <v>-4.8308628699308166E-2</v>
      </c>
      <c r="AI82" s="10">
        <v>-4.0708799363378498E-2</v>
      </c>
      <c r="AJ82" s="10">
        <v>-3.9424915240375932E-2</v>
      </c>
      <c r="AK82" s="10">
        <v>-4.0881233194524552E-2</v>
      </c>
      <c r="AL82" s="10">
        <v>-4.4057268489402765E-2</v>
      </c>
      <c r="AM82" s="10">
        <v>-4.6191283409173278E-2</v>
      </c>
      <c r="AN82" s="2"/>
      <c r="AO82" s="2"/>
      <c r="AP82" s="54">
        <v>-2.1340149197705133E-3</v>
      </c>
      <c r="AQ82" s="55">
        <v>-4.8437295205530383E-2</v>
      </c>
      <c r="AR82" s="2"/>
      <c r="AS82" s="2"/>
      <c r="AT82" s="55">
        <v>-3.8356584549418885E-3</v>
      </c>
      <c r="AU82" s="55">
        <v>-3.362387470874733E-3</v>
      </c>
      <c r="AV82" s="55">
        <v>-4.5958130082364617E-3</v>
      </c>
      <c r="AW82" s="2"/>
      <c r="AX82" s="2"/>
      <c r="AY82" s="56">
        <v>-1.2334255373617287E-3</v>
      </c>
      <c r="AZ82" s="57">
        <v>-0.36683027998580131</v>
      </c>
      <c r="BA82" s="2"/>
      <c r="BB82" s="2"/>
      <c r="BC82" s="27">
        <v>-74.737172202055845</v>
      </c>
      <c r="BD82" s="27">
        <v>-64.4112112418169</v>
      </c>
      <c r="BE82" s="27">
        <v>-84.13712824986024</v>
      </c>
      <c r="BF82" s="2"/>
      <c r="BG82" s="2"/>
      <c r="BH82" s="58">
        <v>-19.725917008043339</v>
      </c>
      <c r="BI82" s="59">
        <v>-0.30624974484623452</v>
      </c>
      <c r="BJ82" s="2"/>
      <c r="BK82" s="2"/>
    </row>
    <row r="83" spans="1:63" x14ac:dyDescent="0.3">
      <c r="A83" s="1"/>
      <c r="B83" s="2"/>
      <c r="C83" s="122" t="s">
        <v>22</v>
      </c>
      <c r="D83" s="122" t="s">
        <v>73</v>
      </c>
      <c r="E83" s="122"/>
      <c r="F83" s="123"/>
      <c r="G83" s="122"/>
      <c r="H83" s="122"/>
      <c r="I83" s="122"/>
      <c r="J83" s="129">
        <v>-0.21908966966969506</v>
      </c>
      <c r="K83" s="129">
        <v>-0.19296039097549419</v>
      </c>
      <c r="L83" s="129">
        <v>-0.13572821666351742</v>
      </c>
      <c r="M83" s="129">
        <v>-5.3886563460467246E-2</v>
      </c>
      <c r="N83" s="129">
        <v>-3.6003322601822374E-2</v>
      </c>
      <c r="O83" s="129">
        <v>-5.6515230593895578E-2</v>
      </c>
      <c r="P83" s="129">
        <v>-3.8238801408964684E-2</v>
      </c>
      <c r="Q83" s="129">
        <v>4.0836202272355689E-2</v>
      </c>
      <c r="R83" s="129">
        <v>-1.3399475421702334E-3</v>
      </c>
      <c r="S83" s="129">
        <v>0.13947737327143275</v>
      </c>
      <c r="T83" s="129">
        <v>0.21781370310293863</v>
      </c>
      <c r="U83" s="129">
        <v>0.17984603352699896</v>
      </c>
      <c r="V83" s="129">
        <v>0.18286588322217967</v>
      </c>
      <c r="W83" s="129">
        <v>0.1183148475510265</v>
      </c>
      <c r="X83" s="129">
        <v>-7.0652358129746212E-3</v>
      </c>
      <c r="Y83" s="129">
        <v>-6.0523687042677528E-2</v>
      </c>
      <c r="Z83" s="129">
        <v>0.34524420755769752</v>
      </c>
      <c r="AA83" s="129">
        <v>0.26928108677804363</v>
      </c>
      <c r="AB83" s="129">
        <v>0.25591156558850425</v>
      </c>
      <c r="AC83" s="129">
        <v>0.36418695413258728</v>
      </c>
      <c r="AD83" s="129">
        <v>0.31551984563177987</v>
      </c>
      <c r="AE83" s="129">
        <v>0.19932564220398799</v>
      </c>
      <c r="AF83" s="129">
        <v>0.36293299122937089</v>
      </c>
      <c r="AG83" s="129">
        <v>6.590946888180238E-2</v>
      </c>
      <c r="AH83" s="129">
        <v>0.49099104968930185</v>
      </c>
      <c r="AI83" s="129">
        <v>0.51128222295733772</v>
      </c>
      <c r="AJ83" s="129">
        <v>0.69409099116680106</v>
      </c>
      <c r="AK83" s="129">
        <v>0.48066103040810038</v>
      </c>
      <c r="AL83" s="129">
        <v>0.800219450604995</v>
      </c>
      <c r="AM83" s="129">
        <v>0.22928685134895999</v>
      </c>
      <c r="AN83" s="2"/>
      <c r="AO83" s="2"/>
      <c r="AP83" s="130">
        <v>-0.57093259925603501</v>
      </c>
      <c r="AQ83" s="131">
        <v>-0.71347003478157045</v>
      </c>
      <c r="AR83" s="2"/>
      <c r="AS83" s="2"/>
      <c r="AT83" s="131">
        <v>4.5097747821678746E-2</v>
      </c>
      <c r="AU83" s="131">
        <v>6.1071599464040484E-2</v>
      </c>
      <c r="AV83" s="131">
        <v>2.2812951194983701E-2</v>
      </c>
      <c r="AW83" s="2"/>
      <c r="AX83" s="2"/>
      <c r="AY83" s="132">
        <v>-3.8258648269056783E-2</v>
      </c>
      <c r="AZ83" s="133">
        <v>-0.62645564558340783</v>
      </c>
      <c r="BA83" s="2"/>
      <c r="BB83" s="2"/>
      <c r="BC83" s="134">
        <v>878.72217624881239</v>
      </c>
      <c r="BD83" s="134">
        <v>1169.9114774926827</v>
      </c>
      <c r="BE83" s="134">
        <v>417.6445379762477</v>
      </c>
      <c r="BF83" s="2"/>
      <c r="BG83" s="2"/>
      <c r="BH83" s="135">
        <v>-752.26693951643506</v>
      </c>
      <c r="BI83" s="136">
        <v>-0.64301184661310429</v>
      </c>
      <c r="BJ83" s="2"/>
      <c r="BK83" s="2"/>
    </row>
    <row r="84" spans="1:63" x14ac:dyDescent="0.3">
      <c r="A84" s="1"/>
      <c r="B84" s="2"/>
      <c r="C84" s="124"/>
      <c r="D84" s="125" t="s">
        <v>74</v>
      </c>
      <c r="E84" s="125"/>
      <c r="F84" s="125"/>
      <c r="G84" s="125"/>
      <c r="H84" s="125"/>
      <c r="I84" s="125"/>
      <c r="J84" s="685">
        <v>-8.0548411160948755E-2</v>
      </c>
      <c r="K84" s="685">
        <v>-5.1819436612000391E-2</v>
      </c>
      <c r="L84" s="685">
        <v>-2.9418741375385776E-2</v>
      </c>
      <c r="M84" s="685">
        <v>-1.4605542444247851E-2</v>
      </c>
      <c r="N84" s="685">
        <v>-7.8729309156672506E-3</v>
      </c>
      <c r="O84" s="685">
        <v>-1.6343106681270644E-2</v>
      </c>
      <c r="P84" s="685">
        <v>-9.8494848294896093E-3</v>
      </c>
      <c r="Q84" s="685">
        <v>8.6841903920116537E-3</v>
      </c>
      <c r="R84" s="685">
        <v>-3.0110166363522529E-4</v>
      </c>
      <c r="S84" s="685">
        <v>2.335291312196551E-2</v>
      </c>
      <c r="T84" s="685">
        <v>3.5478500292796443E-2</v>
      </c>
      <c r="U84" s="685">
        <v>3.2785354260984133E-2</v>
      </c>
      <c r="V84" s="685">
        <v>3.26055942695311E-2</v>
      </c>
      <c r="W84" s="685">
        <v>1.9913561279752374E-2</v>
      </c>
      <c r="X84" s="685">
        <v>-1.3940938262896759E-3</v>
      </c>
      <c r="Y84" s="685">
        <v>-1.3558426820040159E-2</v>
      </c>
      <c r="Z84" s="685">
        <v>4.0935320708934769E-2</v>
      </c>
      <c r="AA84" s="685">
        <v>3.8506787913536671E-2</v>
      </c>
      <c r="AB84" s="685">
        <v>3.4090294484663927E-2</v>
      </c>
      <c r="AC84" s="685">
        <v>4.3777028730429442E-2</v>
      </c>
      <c r="AD84" s="685">
        <v>3.5538228106546235E-2</v>
      </c>
      <c r="AE84" s="685">
        <v>2.2294881690460819E-2</v>
      </c>
      <c r="AF84" s="685">
        <v>2.966198802509773E-2</v>
      </c>
      <c r="AG84" s="685">
        <v>6.2900986351506457E-3</v>
      </c>
      <c r="AH84" s="685">
        <v>4.2670812982652448E-2</v>
      </c>
      <c r="AI84" s="685">
        <v>4.5954521889204562E-2</v>
      </c>
      <c r="AJ84" s="685">
        <v>6.0745938283562055E-2</v>
      </c>
      <c r="AK84" s="685">
        <v>4.5097747821678746E-2</v>
      </c>
      <c r="AL84" s="685">
        <v>6.1071599464040484E-2</v>
      </c>
      <c r="AM84" s="685">
        <v>2.2812951194983701E-2</v>
      </c>
      <c r="AN84" s="2"/>
      <c r="AO84" s="2"/>
      <c r="AP84" s="137"/>
      <c r="AQ84" s="138"/>
      <c r="AR84" s="2"/>
      <c r="AS84" s="2"/>
      <c r="AT84" s="138"/>
      <c r="AU84" s="138"/>
      <c r="AV84" s="138"/>
      <c r="AW84" s="2"/>
      <c r="AX84" s="2"/>
      <c r="AY84" s="139"/>
      <c r="AZ84" s="140"/>
      <c r="BA84" s="2"/>
      <c r="BB84" s="2"/>
      <c r="BC84" s="141"/>
      <c r="BD84" s="141"/>
      <c r="BE84" s="141"/>
      <c r="BF84" s="2"/>
      <c r="BG84" s="2"/>
      <c r="BH84" s="142"/>
      <c r="BI84" s="143"/>
      <c r="BJ84" s="2"/>
      <c r="BK84" s="2"/>
    </row>
    <row r="85" spans="1:63" x14ac:dyDescent="0.3">
      <c r="A85" s="1"/>
      <c r="B85" s="2"/>
      <c r="C85" s="2" t="s">
        <v>38</v>
      </c>
      <c r="D85" s="2" t="s">
        <v>75</v>
      </c>
      <c r="E85" s="2"/>
      <c r="F85" s="2"/>
      <c r="G85" s="2"/>
      <c r="H85" s="2"/>
      <c r="I85" s="2"/>
      <c r="J85" s="10">
        <v>-2.6405112714611757E-2</v>
      </c>
      <c r="K85" s="10">
        <v>-2.5092769745682315E-2</v>
      </c>
      <c r="L85" s="10">
        <v>-2.6240027119970019E-2</v>
      </c>
      <c r="M85" s="10">
        <v>-2.4962199790076984E-2</v>
      </c>
      <c r="N85" s="10">
        <v>-2.3268761126964358E-2</v>
      </c>
      <c r="O85" s="10">
        <v>-2.1006754535242068E-2</v>
      </c>
      <c r="P85" s="10">
        <v>-2.1166308889836907E-2</v>
      </c>
      <c r="Q85" s="10">
        <v>-2.4421128868261567E-2</v>
      </c>
      <c r="R85" s="10">
        <v>-2.1007817508971915E-2</v>
      </c>
      <c r="S85" s="10">
        <v>-3.5057316421934659E-2</v>
      </c>
      <c r="T85" s="10">
        <v>-2.5300088945743038E-2</v>
      </c>
      <c r="U85" s="10">
        <v>-2.3089842824999998E-2</v>
      </c>
      <c r="V85" s="10">
        <v>-2.6401611085312058E-2</v>
      </c>
      <c r="W85" s="10">
        <v>-2.5447288320734833E-2</v>
      </c>
      <c r="X85" s="10">
        <v>-2.7409463191779813E-2</v>
      </c>
      <c r="Y85" s="10">
        <v>-2.3721865468223906E-2</v>
      </c>
      <c r="Z85" s="10">
        <v>-3.6626516601983274E-2</v>
      </c>
      <c r="AA85" s="10">
        <v>-3.2417265838143819E-2</v>
      </c>
      <c r="AB85" s="10">
        <v>-3.5273777459640838E-2</v>
      </c>
      <c r="AC85" s="10">
        <v>-3.7407409841024204E-2</v>
      </c>
      <c r="AD85" s="10">
        <v>-3.6058121765599985E-2</v>
      </c>
      <c r="AE85" s="10">
        <v>-4.2165132419499249E-2</v>
      </c>
      <c r="AF85" s="10">
        <v>-4.6135232520406362E-2</v>
      </c>
      <c r="AG85" s="10">
        <v>-4.0815723570969943E-2</v>
      </c>
      <c r="AH85" s="10">
        <v>-4.0290329444337455E-2</v>
      </c>
      <c r="AI85" s="10">
        <v>-3.8125315022324566E-2</v>
      </c>
      <c r="AJ85" s="10">
        <v>-4.0991664668675216E-2</v>
      </c>
      <c r="AK85" s="10">
        <v>-3.5672253517870803E-2</v>
      </c>
      <c r="AL85" s="10">
        <v>-4.3661118544140856E-2</v>
      </c>
      <c r="AM85" s="10">
        <v>-4.4909665149993408E-2</v>
      </c>
      <c r="AN85" s="2"/>
      <c r="AO85" s="2"/>
      <c r="AP85" s="54">
        <v>-1.2485466058525518E-3</v>
      </c>
      <c r="AQ85" s="55">
        <v>-2.8596303701891798E-2</v>
      </c>
      <c r="AR85" s="2"/>
      <c r="AS85" s="2"/>
      <c r="AT85" s="55">
        <v>-3.3469288991746365E-3</v>
      </c>
      <c r="AU85" s="55">
        <v>-3.3321538758697058E-3</v>
      </c>
      <c r="AV85" s="55">
        <v>-4.4682980869696831E-3</v>
      </c>
      <c r="AW85" s="2"/>
      <c r="AX85" s="2"/>
      <c r="AY85" s="56">
        <v>-1.1361442110999773E-3</v>
      </c>
      <c r="AZ85" s="57">
        <v>-0.34096390905820306</v>
      </c>
      <c r="BA85" s="2"/>
      <c r="BB85" s="2"/>
      <c r="BC85" s="27">
        <v>-65.214357436692509</v>
      </c>
      <c r="BD85" s="27">
        <v>-63.832044655176688</v>
      </c>
      <c r="BE85" s="27">
        <v>-81.802668761372331</v>
      </c>
      <c r="BF85" s="2"/>
      <c r="BG85" s="2"/>
      <c r="BH85" s="58">
        <v>-17.970624106195643</v>
      </c>
      <c r="BI85" s="59">
        <v>-0.28152982100563578</v>
      </c>
      <c r="BJ85" s="2"/>
      <c r="BK85" s="2"/>
    </row>
    <row r="86" spans="1:63" x14ac:dyDescent="0.3">
      <c r="A86" s="1"/>
      <c r="B86" s="2"/>
      <c r="C86" s="2" t="s">
        <v>38</v>
      </c>
      <c r="D86" s="2" t="s">
        <v>76</v>
      </c>
      <c r="E86" s="2"/>
      <c r="F86" s="2"/>
      <c r="G86" s="2"/>
      <c r="H86" s="2"/>
      <c r="I86" s="2"/>
      <c r="J86" s="10">
        <v>-2.6288075000000001E-3</v>
      </c>
      <c r="K86" s="10">
        <v>-3.5918225000000003E-3</v>
      </c>
      <c r="L86" s="10">
        <v>-2.3414562499999994E-3</v>
      </c>
      <c r="M86" s="10">
        <v>-3.1105875000000081E-4</v>
      </c>
      <c r="N86" s="10">
        <v>-1.2964187499999932E-4</v>
      </c>
      <c r="O86" s="10">
        <v>-9.3467500000000113E-4</v>
      </c>
      <c r="P86" s="10">
        <v>-2.5233499999999989E-3</v>
      </c>
      <c r="Q86" s="10">
        <v>-9.9579402499999636E-4</v>
      </c>
      <c r="R86" s="10">
        <v>-6.3222725000000937E-4</v>
      </c>
      <c r="S86" s="10">
        <v>3.2128022500000318E-4</v>
      </c>
      <c r="T86" s="10">
        <v>-2.406175E-3</v>
      </c>
      <c r="U86" s="10">
        <v>-6.5124774999998983E-4</v>
      </c>
      <c r="V86" s="10">
        <v>-1.490185325E-3</v>
      </c>
      <c r="W86" s="10">
        <v>-1.484217575E-3</v>
      </c>
      <c r="X86" s="10">
        <v>-2.4661249999999996E-4</v>
      </c>
      <c r="Y86" s="10">
        <v>3.7903114999999999E-4</v>
      </c>
      <c r="Z86" s="10">
        <v>9.3637267499999989E-4</v>
      </c>
      <c r="AA86" s="10">
        <v>7.7193527500000027E-4</v>
      </c>
      <c r="AB86" s="10">
        <v>-1.8325625E-3</v>
      </c>
      <c r="AC86" s="10">
        <v>-3.6731092499999989E-3</v>
      </c>
      <c r="AD86" s="10">
        <v>-3.2689917500000019E-3</v>
      </c>
      <c r="AE86" s="10">
        <v>-5.1772002499999963E-4</v>
      </c>
      <c r="AF86" s="10">
        <v>2.0726268249999999E-3</v>
      </c>
      <c r="AG86" s="10">
        <v>-1.5947789999999958E-3</v>
      </c>
      <c r="AH86" s="10">
        <v>-4.0416518749999998E-3</v>
      </c>
      <c r="AI86" s="10">
        <v>-4.1901262250000001E-3</v>
      </c>
      <c r="AJ86" s="10">
        <v>-1.9362623750000026E-3</v>
      </c>
      <c r="AK86" s="10">
        <v>-2.6552127499999984E-3</v>
      </c>
      <c r="AL86" s="10">
        <v>6.0730467249999979E-3</v>
      </c>
      <c r="AM86" s="10">
        <v>4.5540172750000059E-3</v>
      </c>
      <c r="AN86" s="2"/>
      <c r="AO86" s="2"/>
      <c r="AP86" s="54">
        <v>-1.519029449999992E-3</v>
      </c>
      <c r="AQ86" s="55">
        <v>-0.25012642233540405</v>
      </c>
      <c r="AR86" s="2"/>
      <c r="AS86" s="2"/>
      <c r="AT86" s="55">
        <v>-2.4912382622476912E-4</v>
      </c>
      <c r="AU86" s="55">
        <v>4.6348620598411576E-4</v>
      </c>
      <c r="AV86" s="55">
        <v>4.5310305944047772E-4</v>
      </c>
      <c r="AW86" s="2"/>
      <c r="AX86" s="2"/>
      <c r="AY86" s="56">
        <v>-1.0383146543638049E-5</v>
      </c>
      <c r="AZ86" s="57">
        <v>-2.2402277370027906E-2</v>
      </c>
      <c r="BA86" s="2"/>
      <c r="BB86" s="2"/>
      <c r="BC86" s="27">
        <v>-4.8541366544789737</v>
      </c>
      <c r="BD86" s="27">
        <v>8.8787232821637385</v>
      </c>
      <c r="BE86" s="27">
        <v>8.2951134335154926</v>
      </c>
      <c r="BF86" s="2"/>
      <c r="BG86" s="2"/>
      <c r="BH86" s="58">
        <v>-0.58360984864824594</v>
      </c>
      <c r="BI86" s="59">
        <v>-6.5731280286732918E-2</v>
      </c>
      <c r="BJ86" s="2"/>
      <c r="BK86" s="2"/>
    </row>
    <row r="87" spans="1:63" x14ac:dyDescent="0.3">
      <c r="A87" s="1"/>
      <c r="B87" s="2"/>
      <c r="C87" s="122" t="s">
        <v>22</v>
      </c>
      <c r="D87" s="122" t="s">
        <v>77</v>
      </c>
      <c r="E87" s="122"/>
      <c r="F87" s="123"/>
      <c r="G87" s="122"/>
      <c r="H87" s="122"/>
      <c r="I87" s="122"/>
      <c r="J87" s="129">
        <v>-0.24812358988430683</v>
      </c>
      <c r="K87" s="129">
        <v>-0.22164498322117651</v>
      </c>
      <c r="L87" s="129">
        <v>-0.16430970003348747</v>
      </c>
      <c r="M87" s="129">
        <v>-7.9159822000544222E-2</v>
      </c>
      <c r="N87" s="129">
        <v>-5.9401725603786731E-2</v>
      </c>
      <c r="O87" s="129">
        <v>-7.8456660129137643E-2</v>
      </c>
      <c r="P87" s="129">
        <v>-6.1928460298801592E-2</v>
      </c>
      <c r="Q87" s="129">
        <v>1.5419279379094125E-2</v>
      </c>
      <c r="R87" s="129">
        <v>-2.2979992301142158E-2</v>
      </c>
      <c r="S87" s="129">
        <v>0.10474133707449809</v>
      </c>
      <c r="T87" s="129">
        <v>0.19010743915719558</v>
      </c>
      <c r="U87" s="129">
        <v>0.15610494295199898</v>
      </c>
      <c r="V87" s="129">
        <v>0.15497408681186761</v>
      </c>
      <c r="W87" s="129">
        <v>9.1383341655291661E-2</v>
      </c>
      <c r="X87" s="129">
        <v>-3.472131150475443E-2</v>
      </c>
      <c r="Y87" s="129">
        <v>-8.3866521360901433E-2</v>
      </c>
      <c r="Z87" s="129">
        <v>0.30955406363071425</v>
      </c>
      <c r="AA87" s="129">
        <v>0.23763575621489982</v>
      </c>
      <c r="AB87" s="129">
        <v>0.21880522562886343</v>
      </c>
      <c r="AC87" s="129">
        <v>0.32310643504156311</v>
      </c>
      <c r="AD87" s="129">
        <v>0.2761927321161799</v>
      </c>
      <c r="AE87" s="129">
        <v>0.15664278975948875</v>
      </c>
      <c r="AF87" s="129">
        <v>0.31887038553396452</v>
      </c>
      <c r="AG87" s="129">
        <v>2.3498966310832439E-2</v>
      </c>
      <c r="AH87" s="129">
        <v>0.44665906836996438</v>
      </c>
      <c r="AI87" s="129">
        <v>0.46896678171001316</v>
      </c>
      <c r="AJ87" s="129">
        <v>0.65116306412312586</v>
      </c>
      <c r="AK87" s="129">
        <v>0.44233356414022956</v>
      </c>
      <c r="AL87" s="129">
        <v>0.76263137878585407</v>
      </c>
      <c r="AM87" s="129">
        <v>0.18893120347396661</v>
      </c>
      <c r="AN87" s="2"/>
      <c r="AO87" s="2"/>
      <c r="AP87" s="130">
        <v>-0.57370017531188744</v>
      </c>
      <c r="AQ87" s="131">
        <v>-0.75226405740771618</v>
      </c>
      <c r="AR87" s="2"/>
      <c r="AS87" s="2"/>
      <c r="AT87" s="131">
        <v>4.1501695096279337E-2</v>
      </c>
      <c r="AU87" s="131">
        <v>5.8202931794154887E-2</v>
      </c>
      <c r="AV87" s="131">
        <v>1.8797756167454497E-2</v>
      </c>
      <c r="AW87" s="2"/>
      <c r="AX87" s="2"/>
      <c r="AY87" s="132">
        <v>-3.9405175626700387E-2</v>
      </c>
      <c r="AZ87" s="133">
        <v>-0.67703076824486885</v>
      </c>
      <c r="BA87" s="2"/>
      <c r="BB87" s="2"/>
      <c r="BC87" s="134">
        <v>808.6536821576409</v>
      </c>
      <c r="BD87" s="134">
        <v>1114.9581561196699</v>
      </c>
      <c r="BE87" s="134">
        <v>344.13698264839093</v>
      </c>
      <c r="BF87" s="2"/>
      <c r="BG87" s="2"/>
      <c r="BH87" s="135">
        <v>-770.82117347127894</v>
      </c>
      <c r="BI87" s="136">
        <v>-0.69134538299977755</v>
      </c>
      <c r="BJ87" s="2"/>
      <c r="BK87" s="2"/>
    </row>
    <row r="88" spans="1:63" x14ac:dyDescent="0.3">
      <c r="A88" s="1"/>
      <c r="B88" s="2"/>
      <c r="C88" s="124"/>
      <c r="D88" s="125" t="s">
        <v>78</v>
      </c>
      <c r="E88" s="125"/>
      <c r="F88" s="125"/>
      <c r="G88" s="125"/>
      <c r="H88" s="125"/>
      <c r="I88" s="125"/>
      <c r="J88" s="685">
        <v>-9.1222744398962732E-2</v>
      </c>
      <c r="K88" s="685">
        <v>-5.9522672504619345E-2</v>
      </c>
      <c r="L88" s="685">
        <v>-3.5613704280339692E-2</v>
      </c>
      <c r="M88" s="685">
        <v>-2.1455666605205863E-2</v>
      </c>
      <c r="N88" s="685">
        <v>-1.2989514526816581E-2</v>
      </c>
      <c r="O88" s="685">
        <v>-2.2688141813672218E-2</v>
      </c>
      <c r="P88" s="685">
        <v>-1.5951426502706655E-2</v>
      </c>
      <c r="Q88" s="685">
        <v>3.2790502148707323E-3</v>
      </c>
      <c r="R88" s="685">
        <v>-5.1638692519199456E-3</v>
      </c>
      <c r="S88" s="685">
        <v>1.7537004659667208E-2</v>
      </c>
      <c r="T88" s="685">
        <v>3.0965576268696886E-2</v>
      </c>
      <c r="U88" s="685">
        <v>2.8457429703634157E-2</v>
      </c>
      <c r="V88" s="685">
        <v>2.7632394341920462E-2</v>
      </c>
      <c r="W88" s="685">
        <v>1.5380721960668324E-2</v>
      </c>
      <c r="X88" s="685">
        <v>-6.8511182486744723E-3</v>
      </c>
      <c r="Y88" s="685">
        <v>-1.8787654025791693E-2</v>
      </c>
      <c r="Z88" s="685">
        <v>3.6703569803874507E-2</v>
      </c>
      <c r="AA88" s="685">
        <v>3.3981553531022675E-2</v>
      </c>
      <c r="AB88" s="685">
        <v>2.9147313288940154E-2</v>
      </c>
      <c r="AC88" s="685">
        <v>3.8838952162607097E-2</v>
      </c>
      <c r="AD88" s="685">
        <v>3.110866226389403E-2</v>
      </c>
      <c r="AE88" s="685">
        <v>1.7520738559956624E-2</v>
      </c>
      <c r="AF88" s="685">
        <v>2.6060815042546405E-2</v>
      </c>
      <c r="AG88" s="685">
        <v>2.2426340012584858E-3</v>
      </c>
      <c r="AH88" s="685">
        <v>3.8818030563858984E-2</v>
      </c>
      <c r="AI88" s="685">
        <v>4.2151170660202832E-2</v>
      </c>
      <c r="AJ88" s="685">
        <v>5.6988942097150413E-2</v>
      </c>
      <c r="AK88" s="685">
        <v>4.1501695096279337E-2</v>
      </c>
      <c r="AL88" s="685">
        <v>5.8202931794154887E-2</v>
      </c>
      <c r="AM88" s="685">
        <v>1.8797756167454497E-2</v>
      </c>
      <c r="AN88" s="2"/>
      <c r="AO88" s="2"/>
      <c r="AP88" s="137"/>
      <c r="AQ88" s="138"/>
      <c r="AR88" s="2"/>
      <c r="AS88" s="2"/>
      <c r="AT88" s="138"/>
      <c r="AU88" s="138"/>
      <c r="AV88" s="138"/>
      <c r="AW88" s="2"/>
      <c r="AX88" s="2"/>
      <c r="AY88" s="139"/>
      <c r="AZ88" s="140"/>
      <c r="BA88" s="2"/>
      <c r="BB88" s="2"/>
      <c r="BC88" s="141"/>
      <c r="BD88" s="141"/>
      <c r="BE88" s="141"/>
      <c r="BF88" s="2"/>
      <c r="BG88" s="2"/>
      <c r="BH88" s="142"/>
      <c r="BI88" s="143"/>
      <c r="BJ88" s="2"/>
      <c r="BK88" s="2"/>
    </row>
    <row r="89" spans="1:63" x14ac:dyDescent="0.3">
      <c r="A89" s="1"/>
      <c r="B89" s="2"/>
      <c r="C89" s="2" t="s">
        <v>38</v>
      </c>
      <c r="D89" s="2" t="s">
        <v>79</v>
      </c>
      <c r="E89" s="2"/>
      <c r="F89" s="2"/>
      <c r="G89" s="2"/>
      <c r="H89" s="2"/>
      <c r="I89" s="2"/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-5.7225000000000005E-2</v>
      </c>
      <c r="Y89" s="10">
        <v>-9.3502924999999681E-4</v>
      </c>
      <c r="Z89" s="10">
        <v>-6.0672125000000091E-3</v>
      </c>
      <c r="AA89" s="10">
        <v>-1.3311079999999975E-2</v>
      </c>
      <c r="AB89" s="10">
        <v>-2.2297040000000004E-2</v>
      </c>
      <c r="AC89" s="10">
        <v>-9.5897927500000021E-2</v>
      </c>
      <c r="AD89" s="10">
        <v>-2.7888467500000041E-2</v>
      </c>
      <c r="AE89" s="10">
        <v>-4.6342132074999959E-2</v>
      </c>
      <c r="AF89" s="10">
        <v>-6.0069897275000006E-2</v>
      </c>
      <c r="AG89" s="10">
        <v>-5.8183657725000004E-2</v>
      </c>
      <c r="AH89" s="10">
        <v>-6.1440847500000006E-2</v>
      </c>
      <c r="AI89" s="10">
        <v>-5.0316443749999995E-2</v>
      </c>
      <c r="AJ89" s="10">
        <v>-3.8132867500000001E-2</v>
      </c>
      <c r="AK89" s="10">
        <v>-4.5283232499999992E-2</v>
      </c>
      <c r="AL89" s="10">
        <v>-4.0154000850000038E-2</v>
      </c>
      <c r="AM89" s="10">
        <v>-6.7080779999999951E-2</v>
      </c>
      <c r="AN89" s="2"/>
      <c r="AO89" s="2"/>
      <c r="AP89" s="54">
        <v>-2.6926779149999913E-2</v>
      </c>
      <c r="AQ89" s="55">
        <v>-0.67058770184789418</v>
      </c>
      <c r="AR89" s="2"/>
      <c r="AS89" s="2"/>
      <c r="AT89" s="55">
        <v>-4.2486735363205155E-3</v>
      </c>
      <c r="AU89" s="55">
        <v>-3.064495689196181E-3</v>
      </c>
      <c r="AV89" s="55">
        <v>-6.6742185662116418E-3</v>
      </c>
      <c r="AW89" s="2"/>
      <c r="AX89" s="2"/>
      <c r="AY89" s="56">
        <v>-3.6097228770154608E-3</v>
      </c>
      <c r="AZ89" s="57">
        <v>-1.1779174269167574</v>
      </c>
      <c r="BA89" s="2"/>
      <c r="BB89" s="2"/>
      <c r="BC89" s="27">
        <v>-82.784702925045679</v>
      </c>
      <c r="BD89" s="27">
        <v>-58.704679605263209</v>
      </c>
      <c r="BE89" s="27">
        <v>-122.187213114754</v>
      </c>
      <c r="BF89" s="2"/>
      <c r="BG89" s="2"/>
      <c r="BH89" s="58">
        <v>-63.482533509490793</v>
      </c>
      <c r="BI89" s="59">
        <v>-1.081387956400655</v>
      </c>
      <c r="BJ89" s="2"/>
      <c r="BK89" s="2"/>
    </row>
    <row r="90" spans="1:63" x14ac:dyDescent="0.3">
      <c r="A90" s="1"/>
      <c r="B90" s="2"/>
      <c r="C90" s="2"/>
      <c r="D90" s="2"/>
      <c r="E90" s="2" t="s">
        <v>149</v>
      </c>
      <c r="F90" s="2"/>
      <c r="G90" s="2"/>
      <c r="H90" s="2"/>
      <c r="I90" s="2"/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-5.7225000000000005E-2</v>
      </c>
      <c r="Y90" s="10">
        <v>-9.3502924999999681E-4</v>
      </c>
      <c r="Z90" s="10">
        <v>-6.0672125000000091E-3</v>
      </c>
      <c r="AA90" s="10">
        <v>-1.3311079999999975E-2</v>
      </c>
      <c r="AB90" s="10">
        <v>-2.2297040000000004E-2</v>
      </c>
      <c r="AC90" s="10">
        <v>-9.5897927500000021E-2</v>
      </c>
      <c r="AD90" s="10">
        <v>-2.7888467500000041E-2</v>
      </c>
      <c r="AE90" s="10">
        <v>-4.6342132074999959E-2</v>
      </c>
      <c r="AF90" s="10">
        <v>-6.0069897275000006E-2</v>
      </c>
      <c r="AG90" s="10">
        <v>-5.8183657725000004E-2</v>
      </c>
      <c r="AH90" s="10">
        <v>-6.1440847500000006E-2</v>
      </c>
      <c r="AI90" s="10">
        <v>-5.0316443749999995E-2</v>
      </c>
      <c r="AJ90" s="10">
        <v>-3.8132867500000001E-2</v>
      </c>
      <c r="AK90" s="10">
        <v>-4.5283232499999992E-2</v>
      </c>
      <c r="AL90" s="10">
        <v>-4.0154000850000038E-2</v>
      </c>
      <c r="AM90" s="10">
        <v>-6.7080779999999951E-2</v>
      </c>
      <c r="AN90" s="2"/>
      <c r="AO90" s="2"/>
      <c r="AP90" s="54">
        <v>-2.6926779149999913E-2</v>
      </c>
      <c r="AQ90" s="55">
        <v>-0.67058770184789418</v>
      </c>
      <c r="AR90" s="2"/>
      <c r="AS90" s="2"/>
      <c r="AT90" s="55">
        <v>-4.2486735363205155E-3</v>
      </c>
      <c r="AU90" s="55">
        <v>-3.064495689196181E-3</v>
      </c>
      <c r="AV90" s="55">
        <v>-6.6742185662116418E-3</v>
      </c>
      <c r="AW90" s="2"/>
      <c r="AX90" s="2"/>
      <c r="AY90" s="56">
        <v>-3.6097228770154608E-3</v>
      </c>
      <c r="AZ90" s="57">
        <v>-1.1779174269167574</v>
      </c>
      <c r="BA90" s="2"/>
      <c r="BB90" s="2"/>
      <c r="BC90" s="27">
        <v>-82.784702925045679</v>
      </c>
      <c r="BD90" s="27">
        <v>-58.704679605263209</v>
      </c>
      <c r="BE90" s="27">
        <v>-122.187213114754</v>
      </c>
      <c r="BF90" s="2"/>
      <c r="BG90" s="2"/>
      <c r="BH90" s="58">
        <v>-63.482533509490793</v>
      </c>
      <c r="BI90" s="59">
        <v>-1.081387956400655</v>
      </c>
      <c r="BJ90" s="2"/>
      <c r="BK90" s="2"/>
    </row>
    <row r="91" spans="1:63" x14ac:dyDescent="0.3">
      <c r="A91" s="1"/>
      <c r="B91" s="2"/>
      <c r="C91" s="2"/>
      <c r="D91" s="2"/>
      <c r="E91" s="2" t="s">
        <v>150</v>
      </c>
      <c r="F91" s="2"/>
      <c r="G91" s="2"/>
      <c r="H91" s="2"/>
      <c r="I91" s="2"/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2"/>
      <c r="AO91" s="2"/>
      <c r="AP91" s="54">
        <v>0</v>
      </c>
      <c r="AQ91" s="55">
        <v>0</v>
      </c>
      <c r="AR91" s="2"/>
      <c r="AS91" s="2"/>
      <c r="AT91" s="55">
        <v>0</v>
      </c>
      <c r="AU91" s="55">
        <v>0</v>
      </c>
      <c r="AV91" s="55">
        <v>0</v>
      </c>
      <c r="AW91" s="2"/>
      <c r="AX91" s="2"/>
      <c r="AY91" s="56">
        <v>0</v>
      </c>
      <c r="AZ91" s="57">
        <v>0</v>
      </c>
      <c r="BA91" s="2"/>
      <c r="BB91" s="2"/>
      <c r="BC91" s="27">
        <v>0</v>
      </c>
      <c r="BD91" s="27">
        <v>0</v>
      </c>
      <c r="BE91" s="27">
        <v>0</v>
      </c>
      <c r="BF91" s="2"/>
      <c r="BG91" s="2"/>
      <c r="BH91" s="58">
        <v>0</v>
      </c>
      <c r="BI91" s="59">
        <v>0</v>
      </c>
      <c r="BJ91" s="2"/>
      <c r="BK91" s="2"/>
    </row>
    <row r="92" spans="1:63" x14ac:dyDescent="0.3">
      <c r="A92" s="1"/>
      <c r="B92" s="2"/>
      <c r="C92" s="2"/>
      <c r="D92" s="2"/>
      <c r="E92" s="2" t="s">
        <v>151</v>
      </c>
      <c r="F92" s="2"/>
      <c r="G92" s="2"/>
      <c r="H92" s="2"/>
      <c r="I92" s="2"/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2"/>
      <c r="AO92" s="2"/>
      <c r="AP92" s="54">
        <v>0</v>
      </c>
      <c r="AQ92" s="55">
        <v>0</v>
      </c>
      <c r="AR92" s="2"/>
      <c r="AS92" s="2"/>
      <c r="AT92" s="55">
        <v>0</v>
      </c>
      <c r="AU92" s="55">
        <v>0</v>
      </c>
      <c r="AV92" s="55">
        <v>0</v>
      </c>
      <c r="AW92" s="2"/>
      <c r="AX92" s="2"/>
      <c r="AY92" s="56">
        <v>0</v>
      </c>
      <c r="AZ92" s="57">
        <v>0</v>
      </c>
      <c r="BA92" s="2"/>
      <c r="BB92" s="2"/>
      <c r="BC92" s="27">
        <v>0</v>
      </c>
      <c r="BD92" s="27">
        <v>0</v>
      </c>
      <c r="BE92" s="27">
        <v>0</v>
      </c>
      <c r="BF92" s="2"/>
      <c r="BG92" s="2"/>
      <c r="BH92" s="58">
        <v>0</v>
      </c>
      <c r="BI92" s="59">
        <v>0</v>
      </c>
      <c r="BJ92" s="2"/>
      <c r="BK92" s="2"/>
    </row>
    <row r="93" spans="1:63" x14ac:dyDescent="0.3">
      <c r="A93" s="1"/>
      <c r="B93" s="2"/>
      <c r="C93" s="2"/>
      <c r="D93" s="2"/>
      <c r="E93" s="2" t="s">
        <v>152</v>
      </c>
      <c r="F93" s="2"/>
      <c r="G93" s="2"/>
      <c r="H93" s="2"/>
      <c r="I93" s="2"/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2"/>
      <c r="AO93" s="2"/>
      <c r="AP93" s="54">
        <v>0</v>
      </c>
      <c r="AQ93" s="55">
        <v>0</v>
      </c>
      <c r="AR93" s="2"/>
      <c r="AS93" s="2"/>
      <c r="AT93" s="55">
        <v>0</v>
      </c>
      <c r="AU93" s="55">
        <v>0</v>
      </c>
      <c r="AV93" s="55">
        <v>0</v>
      </c>
      <c r="AW93" s="2"/>
      <c r="AX93" s="2"/>
      <c r="AY93" s="56">
        <v>0</v>
      </c>
      <c r="AZ93" s="57">
        <v>0</v>
      </c>
      <c r="BA93" s="2"/>
      <c r="BB93" s="2"/>
      <c r="BC93" s="27">
        <v>0</v>
      </c>
      <c r="BD93" s="27">
        <v>0</v>
      </c>
      <c r="BE93" s="27">
        <v>0</v>
      </c>
      <c r="BF93" s="2"/>
      <c r="BG93" s="2"/>
      <c r="BH93" s="58">
        <v>0</v>
      </c>
      <c r="BI93" s="59">
        <v>0</v>
      </c>
      <c r="BJ93" s="2"/>
      <c r="BK93" s="2"/>
    </row>
    <row r="94" spans="1:63" x14ac:dyDescent="0.3">
      <c r="A94" s="1"/>
      <c r="B94" s="2"/>
      <c r="C94" s="145" t="s">
        <v>22</v>
      </c>
      <c r="D94" s="146" t="s">
        <v>80</v>
      </c>
      <c r="E94" s="146"/>
      <c r="F94" s="146"/>
      <c r="G94" s="146"/>
      <c r="H94" s="146"/>
      <c r="I94" s="146"/>
      <c r="J94" s="150">
        <v>-0.24812358988430683</v>
      </c>
      <c r="K94" s="150">
        <v>-0.22164498322117651</v>
      </c>
      <c r="L94" s="150">
        <v>-0.16430970003348747</v>
      </c>
      <c r="M94" s="150">
        <v>-7.9159822000544222E-2</v>
      </c>
      <c r="N94" s="150">
        <v>-5.9401725603786731E-2</v>
      </c>
      <c r="O94" s="150">
        <v>-7.8456660129137643E-2</v>
      </c>
      <c r="P94" s="150">
        <v>-6.1928460298801592E-2</v>
      </c>
      <c r="Q94" s="150">
        <v>1.5419279379094125E-2</v>
      </c>
      <c r="R94" s="150">
        <v>-2.2979992301142158E-2</v>
      </c>
      <c r="S94" s="150">
        <v>0.10474133707449809</v>
      </c>
      <c r="T94" s="150">
        <v>0.19010743915719558</v>
      </c>
      <c r="U94" s="150">
        <v>0.15610494295199898</v>
      </c>
      <c r="V94" s="150">
        <v>0.15497408681186761</v>
      </c>
      <c r="W94" s="150">
        <v>9.1383341655291661E-2</v>
      </c>
      <c r="X94" s="150">
        <v>-9.1946311504754435E-2</v>
      </c>
      <c r="Y94" s="150">
        <v>-8.480155061090143E-2</v>
      </c>
      <c r="Z94" s="150">
        <v>0.30348685113071422</v>
      </c>
      <c r="AA94" s="150">
        <v>0.22432467621489985</v>
      </c>
      <c r="AB94" s="150">
        <v>0.19650818562886341</v>
      </c>
      <c r="AC94" s="150">
        <v>0.22720850754156308</v>
      </c>
      <c r="AD94" s="150">
        <v>0.24830426461617985</v>
      </c>
      <c r="AE94" s="150">
        <v>0.1103006576844888</v>
      </c>
      <c r="AF94" s="150">
        <v>0.25880048825896451</v>
      </c>
      <c r="AG94" s="150">
        <v>-3.4684691414167565E-2</v>
      </c>
      <c r="AH94" s="150">
        <v>0.38521822086996438</v>
      </c>
      <c r="AI94" s="150">
        <v>0.41865033796001316</v>
      </c>
      <c r="AJ94" s="150">
        <v>0.61303019662312586</v>
      </c>
      <c r="AK94" s="150">
        <v>0.39705033164022957</v>
      </c>
      <c r="AL94" s="150">
        <v>0.72247737793585398</v>
      </c>
      <c r="AM94" s="150">
        <v>0.12185042347396666</v>
      </c>
      <c r="AN94" s="2"/>
      <c r="AO94" s="2"/>
      <c r="AP94" s="151">
        <v>-0.6006269544618873</v>
      </c>
      <c r="AQ94" s="152">
        <v>-0.83134361407675061</v>
      </c>
      <c r="AR94" s="2"/>
      <c r="AS94" s="2"/>
      <c r="AT94" s="153">
        <v>3.725302155995882E-2</v>
      </c>
      <c r="AU94" s="154">
        <v>5.51384361049587E-2</v>
      </c>
      <c r="AV94" s="152">
        <v>1.2123537601242856E-2</v>
      </c>
      <c r="AW94" s="2"/>
      <c r="AX94" s="2"/>
      <c r="AY94" s="155">
        <v>-4.3014898503715843E-2</v>
      </c>
      <c r="AZ94" s="156">
        <v>-0.78012547221750883</v>
      </c>
      <c r="BA94" s="2"/>
      <c r="BB94" s="2"/>
      <c r="BC94" s="157">
        <v>725.86897923259517</v>
      </c>
      <c r="BD94" s="158">
        <v>1056.2534765144064</v>
      </c>
      <c r="BE94" s="159">
        <v>221.9497695336369</v>
      </c>
      <c r="BF94" s="2"/>
      <c r="BG94" s="2"/>
      <c r="BH94" s="160">
        <v>-834.30370698076956</v>
      </c>
      <c r="BI94" s="161">
        <v>-0.78987073229234517</v>
      </c>
      <c r="BJ94" s="2"/>
      <c r="BK94" s="2"/>
    </row>
    <row r="95" spans="1:63" x14ac:dyDescent="0.3">
      <c r="A95" s="1"/>
      <c r="B95" s="2"/>
      <c r="C95" s="147"/>
      <c r="D95" s="148" t="s">
        <v>81</v>
      </c>
      <c r="E95" s="149"/>
      <c r="F95" s="149"/>
      <c r="G95" s="149"/>
      <c r="H95" s="149"/>
      <c r="I95" s="149"/>
      <c r="J95" s="687">
        <v>-9.1222744398962732E-2</v>
      </c>
      <c r="K95" s="687">
        <v>-5.9522672504619345E-2</v>
      </c>
      <c r="L95" s="687">
        <v>-3.5613704280339692E-2</v>
      </c>
      <c r="M95" s="687">
        <v>-2.1455666605205863E-2</v>
      </c>
      <c r="N95" s="687">
        <v>-1.2989514526816581E-2</v>
      </c>
      <c r="O95" s="687">
        <v>-2.2688141813672218E-2</v>
      </c>
      <c r="P95" s="687">
        <v>-1.5951426502706655E-2</v>
      </c>
      <c r="Q95" s="687">
        <v>3.2790502148707323E-3</v>
      </c>
      <c r="R95" s="687">
        <v>-5.1638692519199456E-3</v>
      </c>
      <c r="S95" s="687">
        <v>1.7537004659667208E-2</v>
      </c>
      <c r="T95" s="687">
        <v>3.0965576268696886E-2</v>
      </c>
      <c r="U95" s="687">
        <v>2.8457429703634157E-2</v>
      </c>
      <c r="V95" s="687">
        <v>2.7632394341920462E-2</v>
      </c>
      <c r="W95" s="687">
        <v>1.5380721960668324E-2</v>
      </c>
      <c r="X95" s="687">
        <v>-1.8142605372561255E-2</v>
      </c>
      <c r="Y95" s="687">
        <v>-1.8997117894901033E-2</v>
      </c>
      <c r="Z95" s="687">
        <v>3.5984185425918642E-2</v>
      </c>
      <c r="AA95" s="687">
        <v>3.2078089234316959E-2</v>
      </c>
      <c r="AB95" s="687">
        <v>2.6177097159831856E-2</v>
      </c>
      <c r="AC95" s="687">
        <v>2.7311558663970802E-2</v>
      </c>
      <c r="AD95" s="687">
        <v>2.7967475637194004E-2</v>
      </c>
      <c r="AE95" s="687">
        <v>1.2337299337227445E-2</v>
      </c>
      <c r="AF95" s="687">
        <v>2.115138928986298E-2</v>
      </c>
      <c r="AG95" s="687">
        <v>-3.3101485086479512E-3</v>
      </c>
      <c r="AH95" s="687">
        <v>3.3478359067143929E-2</v>
      </c>
      <c r="AI95" s="687">
        <v>3.7628681882240285E-2</v>
      </c>
      <c r="AJ95" s="687">
        <v>5.36516032680781E-2</v>
      </c>
      <c r="AK95" s="687">
        <v>3.725302155995882E-2</v>
      </c>
      <c r="AL95" s="687">
        <v>5.51384361049587E-2</v>
      </c>
      <c r="AM95" s="687">
        <v>1.2123537601242856E-2</v>
      </c>
      <c r="AN95" s="2"/>
      <c r="AO95" s="2"/>
      <c r="AP95" s="162"/>
      <c r="AQ95" s="163"/>
      <c r="AR95" s="2"/>
      <c r="AS95" s="2"/>
      <c r="AT95" s="164"/>
      <c r="AU95" s="165"/>
      <c r="AV95" s="163"/>
      <c r="AW95" s="2"/>
      <c r="AX95" s="2"/>
      <c r="AY95" s="166"/>
      <c r="AZ95" s="167"/>
      <c r="BA95" s="2"/>
      <c r="BB95" s="2"/>
      <c r="BC95" s="168"/>
      <c r="BD95" s="169"/>
      <c r="BE95" s="170"/>
      <c r="BF95" s="2"/>
      <c r="BG95" s="2"/>
      <c r="BH95" s="171"/>
      <c r="BI95" s="172"/>
      <c r="BJ95" s="2"/>
      <c r="BK95" s="2"/>
    </row>
    <row r="96" spans="1:63" x14ac:dyDescent="0.3">
      <c r="A96" s="1"/>
      <c r="B96" s="2"/>
      <c r="C96" s="2" t="s">
        <v>38</v>
      </c>
      <c r="D96" s="2" t="s">
        <v>82</v>
      </c>
      <c r="E96" s="2"/>
      <c r="F96" s="2"/>
      <c r="G96" s="2"/>
      <c r="H96" s="2"/>
      <c r="I96" s="2"/>
      <c r="J96" s="10">
        <v>-2.3461229414100421E-2</v>
      </c>
      <c r="K96" s="10">
        <v>-2.5484517248620699E-2</v>
      </c>
      <c r="L96" s="10">
        <v>-2.740932233640854E-2</v>
      </c>
      <c r="M96" s="10">
        <v>-2.8395843180990102E-2</v>
      </c>
      <c r="N96" s="10">
        <v>-2.5853195446509814E-2</v>
      </c>
      <c r="O96" s="10">
        <v>-2.772307047006314E-2</v>
      </c>
      <c r="P96" s="10">
        <v>-2.7896965845947187E-2</v>
      </c>
      <c r="Q96" s="10">
        <v>-2.8097677630205938E-2</v>
      </c>
      <c r="R96" s="10">
        <v>-3.0722119918433433E-2</v>
      </c>
      <c r="S96" s="10">
        <v>-3.2594215915896063E-2</v>
      </c>
      <c r="T96" s="10">
        <v>-3.3993820730926799E-2</v>
      </c>
      <c r="U96" s="10">
        <v>-3.6473247499999868E-2</v>
      </c>
      <c r="V96" s="10">
        <v>-3.9667696638190614E-2</v>
      </c>
      <c r="W96" s="10">
        <v>-4.5432875745304788E-2</v>
      </c>
      <c r="X96" s="10">
        <v>-4.6432115673803023E-2</v>
      </c>
      <c r="Y96" s="10">
        <v>-4.8933099681060896E-2</v>
      </c>
      <c r="Z96" s="10">
        <v>-4.5299101903977096E-2</v>
      </c>
      <c r="AA96" s="10">
        <v>-4.5824478374666272E-2</v>
      </c>
      <c r="AB96" s="10">
        <v>-4.9040901651158125E-2</v>
      </c>
      <c r="AC96" s="10">
        <v>-5.7605889823668377E-2</v>
      </c>
      <c r="AD96" s="10">
        <v>-6.4534255445566374E-2</v>
      </c>
      <c r="AE96" s="10">
        <v>-7.4031607438370506E-2</v>
      </c>
      <c r="AF96" s="10">
        <v>-6.4519424684865295E-2</v>
      </c>
      <c r="AG96" s="10">
        <v>-7.5167359424422792E-2</v>
      </c>
      <c r="AH96" s="10">
        <v>-8.4314084471524789E-2</v>
      </c>
      <c r="AI96" s="10">
        <v>-7.9633314382170403E-2</v>
      </c>
      <c r="AJ96" s="10">
        <v>-8.2381836634916439E-2</v>
      </c>
      <c r="AK96" s="10">
        <v>-7.4502474604972085E-2</v>
      </c>
      <c r="AL96" s="10">
        <v>-7.5794202389627974E-2</v>
      </c>
      <c r="AM96" s="10">
        <v>-8.2231671331052331E-2</v>
      </c>
      <c r="AN96" s="2"/>
      <c r="AO96" s="2"/>
      <c r="AP96" s="54">
        <v>-6.4374689414243569E-3</v>
      </c>
      <c r="AQ96" s="55">
        <v>-8.4933527083402488E-2</v>
      </c>
      <c r="AR96" s="2"/>
      <c r="AS96" s="2"/>
      <c r="AT96" s="55">
        <v>-6.9901523095670399E-3</v>
      </c>
      <c r="AU96" s="55">
        <v>-5.7845046962257457E-3</v>
      </c>
      <c r="AV96" s="55">
        <v>-8.1816601942959442E-3</v>
      </c>
      <c r="AW96" s="2"/>
      <c r="AX96" s="2"/>
      <c r="AY96" s="56">
        <v>-2.3971554980701986E-3</v>
      </c>
      <c r="AZ96" s="57">
        <v>-0.41440981103088853</v>
      </c>
      <c r="BA96" s="2"/>
      <c r="BB96" s="2"/>
      <c r="BC96" s="27">
        <v>-136.20196454291056</v>
      </c>
      <c r="BD96" s="27">
        <v>-110.81023741173679</v>
      </c>
      <c r="BE96" s="27">
        <v>-149.78446508388404</v>
      </c>
      <c r="BF96" s="2"/>
      <c r="BG96" s="2"/>
      <c r="BH96" s="58">
        <v>-38.974227672147251</v>
      </c>
      <c r="BI96" s="59">
        <v>-0.35172045997276402</v>
      </c>
      <c r="BJ96" s="2"/>
      <c r="BK96" s="2"/>
    </row>
    <row r="97" spans="1:63" x14ac:dyDescent="0.3">
      <c r="A97" s="1"/>
      <c r="B97" s="2"/>
      <c r="C97" s="2" t="s">
        <v>38</v>
      </c>
      <c r="D97" s="2" t="s">
        <v>83</v>
      </c>
      <c r="E97" s="2"/>
      <c r="F97" s="2"/>
      <c r="G97" s="2"/>
      <c r="H97" s="2"/>
      <c r="I97" s="2"/>
      <c r="J97" s="10">
        <v>-7.7163378131747007E-2</v>
      </c>
      <c r="K97" s="10">
        <v>-7.405364361069236E-2</v>
      </c>
      <c r="L97" s="10">
        <v>-7.9568727869337968E-2</v>
      </c>
      <c r="M97" s="10">
        <v>-7.9342751703091963E-2</v>
      </c>
      <c r="N97" s="10">
        <v>-7.7174037728093212E-2</v>
      </c>
      <c r="O97" s="10">
        <v>-8.3065305067919495E-2</v>
      </c>
      <c r="P97" s="10">
        <v>-8.1903906727198508E-2</v>
      </c>
      <c r="Q97" s="10">
        <v>-7.3669630166642006E-2</v>
      </c>
      <c r="R97" s="10">
        <v>-9.162546113427876E-2</v>
      </c>
      <c r="S97" s="10">
        <v>-9.7400467334471483E-2</v>
      </c>
      <c r="T97" s="10">
        <v>-0.10369376372227285</v>
      </c>
      <c r="U97" s="10">
        <v>-0.10026290750000008</v>
      </c>
      <c r="V97" s="10">
        <v>-0.10330212253545951</v>
      </c>
      <c r="W97" s="10">
        <v>-0.10746102485626668</v>
      </c>
      <c r="X97" s="10">
        <v>-0.11014498161298265</v>
      </c>
      <c r="Y97" s="10">
        <v>-0.10688986187569119</v>
      </c>
      <c r="Z97" s="10">
        <v>-9.5785923320680977E-2</v>
      </c>
      <c r="AA97" s="10">
        <v>-0.11779890590138249</v>
      </c>
      <c r="AB97" s="10">
        <v>-0.11295626778473544</v>
      </c>
      <c r="AC97" s="10">
        <v>-0.1316976377022771</v>
      </c>
      <c r="AD97" s="10">
        <v>-0.13144026555293337</v>
      </c>
      <c r="AE97" s="10">
        <v>-0.13266627589759816</v>
      </c>
      <c r="AF97" s="10">
        <v>-0.14555658214636699</v>
      </c>
      <c r="AG97" s="10">
        <v>-0.16517998953919952</v>
      </c>
      <c r="AH97" s="10">
        <v>-0.17409750422946174</v>
      </c>
      <c r="AI97" s="10">
        <v>-0.18608826347642904</v>
      </c>
      <c r="AJ97" s="10">
        <v>-0.19098313316703525</v>
      </c>
      <c r="AK97" s="10">
        <v>-0.19725414865184723</v>
      </c>
      <c r="AL97" s="10">
        <v>-0.18940037886617256</v>
      </c>
      <c r="AM97" s="10">
        <v>-0.19575554330707176</v>
      </c>
      <c r="AN97" s="2"/>
      <c r="AO97" s="2"/>
      <c r="AP97" s="54">
        <v>-6.3551644408992025E-3</v>
      </c>
      <c r="AQ97" s="55">
        <v>-3.3554127393745421E-2</v>
      </c>
      <c r="AR97" s="2"/>
      <c r="AS97" s="2"/>
      <c r="AT97" s="55">
        <v>-1.8507258317005896E-2</v>
      </c>
      <c r="AU97" s="55">
        <v>-1.4454764961920568E-2</v>
      </c>
      <c r="AV97" s="55">
        <v>-1.9476745523515176E-2</v>
      </c>
      <c r="AW97" s="2"/>
      <c r="AX97" s="2"/>
      <c r="AY97" s="56">
        <v>-5.0219805615946082E-3</v>
      </c>
      <c r="AZ97" s="57">
        <v>-0.34742734142163112</v>
      </c>
      <c r="BA97" s="2"/>
      <c r="BB97" s="2"/>
      <c r="BC97" s="27">
        <v>-360.61087504908085</v>
      </c>
      <c r="BD97" s="27">
        <v>-276.90113869323471</v>
      </c>
      <c r="BE97" s="27">
        <v>-356.5674741476717</v>
      </c>
      <c r="BF97" s="2"/>
      <c r="BG97" s="2"/>
      <c r="BH97" s="58">
        <v>-79.666335454436989</v>
      </c>
      <c r="BI97" s="59">
        <v>-0.28770678167089608</v>
      </c>
      <c r="BJ97" s="2"/>
      <c r="BK97" s="2"/>
    </row>
    <row r="98" spans="1:63" x14ac:dyDescent="0.3">
      <c r="A98" s="1"/>
      <c r="B98" s="2"/>
      <c r="C98" s="2" t="s">
        <v>38</v>
      </c>
      <c r="D98" s="2" t="s">
        <v>84</v>
      </c>
      <c r="E98" s="2"/>
      <c r="F98" s="2"/>
      <c r="G98" s="2"/>
      <c r="H98" s="2"/>
      <c r="I98" s="60"/>
      <c r="J98" s="10">
        <v>-2.9399861150000005E-2</v>
      </c>
      <c r="K98" s="10">
        <v>-2.9096113750000013E-2</v>
      </c>
      <c r="L98" s="10">
        <v>-3.0383896974999994E-2</v>
      </c>
      <c r="M98" s="10">
        <v>-3.4697222872637211E-18</v>
      </c>
      <c r="N98" s="10">
        <v>1.6357262211386116E-17</v>
      </c>
      <c r="O98" s="10">
        <v>-1.5861587598919871E-17</v>
      </c>
      <c r="P98" s="10">
        <v>1.1896190699189901E-17</v>
      </c>
      <c r="Q98" s="10">
        <v>7.9307937994599353E-18</v>
      </c>
      <c r="R98" s="10">
        <v>-1.1896190699189903E-17</v>
      </c>
      <c r="S98" s="10">
        <v>1.1896190699189903E-17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-7.4999902500000014E-3</v>
      </c>
      <c r="Z98" s="10">
        <v>-1.4900001149999995E-2</v>
      </c>
      <c r="AA98" s="10">
        <v>-1.4900027500000006E-2</v>
      </c>
      <c r="AB98" s="10">
        <v>-1.5353766350000006E-2</v>
      </c>
      <c r="AC98" s="10">
        <v>-1.89840075E-2</v>
      </c>
      <c r="AD98" s="10">
        <v>-1.888252507499999E-2</v>
      </c>
      <c r="AE98" s="10">
        <v>-1.6348405875000013E-2</v>
      </c>
      <c r="AF98" s="10">
        <v>-1.5980038399999993E-2</v>
      </c>
      <c r="AG98" s="10">
        <v>-1.5658834100000012E-2</v>
      </c>
      <c r="AH98" s="10">
        <v>-1.8857000000000002E-2</v>
      </c>
      <c r="AI98" s="10">
        <v>-1.8857000000000002E-2</v>
      </c>
      <c r="AJ98" s="10">
        <v>-1.9444835000000008E-2</v>
      </c>
      <c r="AK98" s="10">
        <v>-1.8633999999999998E-2</v>
      </c>
      <c r="AL98" s="10">
        <v>-2.0252199999999998E-2</v>
      </c>
      <c r="AM98" s="10">
        <v>-2.2490743899999999E-2</v>
      </c>
      <c r="AN98" s="2"/>
      <c r="AO98" s="2"/>
      <c r="AP98" s="54">
        <v>-2.2385439000000007E-3</v>
      </c>
      <c r="AQ98" s="55">
        <v>-0.11053336921420887</v>
      </c>
      <c r="AR98" s="2"/>
      <c r="AS98" s="2"/>
      <c r="AT98" s="55">
        <v>-1.7483244526723329E-3</v>
      </c>
      <c r="AU98" s="55">
        <v>-1.5456188245993631E-3</v>
      </c>
      <c r="AV98" s="55">
        <v>-2.2377220495243396E-3</v>
      </c>
      <c r="AW98" s="2"/>
      <c r="AX98" s="2"/>
      <c r="AY98" s="56">
        <v>-6.9210322492497655E-4</v>
      </c>
      <c r="AZ98" s="57">
        <v>-0.44778389982690286</v>
      </c>
      <c r="BA98" s="2"/>
      <c r="BB98" s="2"/>
      <c r="BC98" s="27">
        <v>-34.065813528336378</v>
      </c>
      <c r="BD98" s="27">
        <v>-29.608479532163738</v>
      </c>
      <c r="BE98" s="27">
        <v>-40.966746630236791</v>
      </c>
      <c r="BF98" s="2"/>
      <c r="BG98" s="2"/>
      <c r="BH98" s="58">
        <v>-11.358267098073053</v>
      </c>
      <c r="BI98" s="59">
        <v>-0.38361534525048979</v>
      </c>
      <c r="BJ98" s="2"/>
      <c r="BK98" s="2"/>
    </row>
    <row r="99" spans="1:63" x14ac:dyDescent="0.3">
      <c r="A99" s="1"/>
      <c r="B99" s="2"/>
      <c r="C99" s="2" t="s">
        <v>38</v>
      </c>
      <c r="D99" s="2" t="s">
        <v>85</v>
      </c>
      <c r="E99" s="2"/>
      <c r="F99" s="2"/>
      <c r="G99" s="2"/>
      <c r="H99" s="2"/>
      <c r="I99" s="2"/>
      <c r="J99" s="10">
        <v>-6.8015264249999992E-3</v>
      </c>
      <c r="K99" s="10">
        <v>-7.2154784499999982E-3</v>
      </c>
      <c r="L99" s="10">
        <v>-4.2900792249999983E-3</v>
      </c>
      <c r="M99" s="10">
        <v>-4.0040686750000068E-3</v>
      </c>
      <c r="N99" s="10">
        <v>-4.2985702500000014E-3</v>
      </c>
      <c r="O99" s="10">
        <v>-4.2920014499999992E-3</v>
      </c>
      <c r="P99" s="10">
        <v>-8.3769953499999855E-3</v>
      </c>
      <c r="Q99" s="10">
        <v>-3.680761125000008E-3</v>
      </c>
      <c r="R99" s="10">
        <v>-1.6350008837193522E-3</v>
      </c>
      <c r="S99" s="10">
        <v>-1.4179000825000024E-2</v>
      </c>
      <c r="T99" s="10">
        <v>8.2139173250000072E-3</v>
      </c>
      <c r="U99" s="10">
        <v>-1.8354248550000028E-2</v>
      </c>
      <c r="V99" s="10">
        <v>-2.0387632499999999E-2</v>
      </c>
      <c r="W99" s="10">
        <v>-4.36917998E-2</v>
      </c>
      <c r="X99" s="10">
        <v>-4.6271590000000001E-2</v>
      </c>
      <c r="Y99" s="10">
        <v>-5.7255154849999997E-2</v>
      </c>
      <c r="Z99" s="10">
        <v>-3.0854684500000007E-2</v>
      </c>
      <c r="AA99" s="10">
        <v>-2.5528889999999999E-2</v>
      </c>
      <c r="AB99" s="10">
        <v>-4.5190923750000001E-2</v>
      </c>
      <c r="AC99" s="10">
        <v>-2.9118372150000071E-2</v>
      </c>
      <c r="AD99" s="10">
        <v>-1.818480054249999E-2</v>
      </c>
      <c r="AE99" s="10">
        <v>-1.1754289825000042E-3</v>
      </c>
      <c r="AF99" s="10">
        <v>-6.2849896749999634E-3</v>
      </c>
      <c r="AG99" s="10">
        <v>9.5529895249999996E-3</v>
      </c>
      <c r="AH99" s="10">
        <v>-1.2262499999999999E-3</v>
      </c>
      <c r="AI99" s="10">
        <v>-8.8563889750000006E-3</v>
      </c>
      <c r="AJ99" s="10">
        <v>-1.9320004749999991E-3</v>
      </c>
      <c r="AK99" s="10">
        <v>-3.6209990750000025E-3</v>
      </c>
      <c r="AL99" s="10">
        <v>-3.832001275E-3</v>
      </c>
      <c r="AM99" s="10">
        <v>5.7699504250000016E-3</v>
      </c>
      <c r="AN99" s="2"/>
      <c r="AO99" s="2"/>
      <c r="AP99" s="54">
        <v>9.6019517000000016E-3</v>
      </c>
      <c r="AQ99" s="55">
        <v>2.5057276892477032</v>
      </c>
      <c r="AR99" s="2"/>
      <c r="AS99" s="2"/>
      <c r="AT99" s="55">
        <v>-3.3973817891630372E-4</v>
      </c>
      <c r="AU99" s="55">
        <v>-2.924528350761281E-4</v>
      </c>
      <c r="AV99" s="55">
        <v>5.7408262474967935E-4</v>
      </c>
      <c r="AW99" s="2"/>
      <c r="AX99" s="2"/>
      <c r="AY99" s="56">
        <v>8.6653545982580751E-4</v>
      </c>
      <c r="AZ99" s="57">
        <v>2.9629921679515965</v>
      </c>
      <c r="BA99" s="2"/>
      <c r="BB99" s="2"/>
      <c r="BC99" s="27">
        <v>-6.6197423674588709</v>
      </c>
      <c r="BD99" s="27">
        <v>-5.6023410453216371</v>
      </c>
      <c r="BE99" s="27">
        <v>10.509927914389802</v>
      </c>
      <c r="BF99" s="2"/>
      <c r="BG99" s="2"/>
      <c r="BH99" s="58">
        <v>16.112268959711439</v>
      </c>
      <c r="BI99" s="59">
        <v>2.8759885964397611</v>
      </c>
      <c r="BJ99" s="2"/>
      <c r="BK99" s="2"/>
    </row>
    <row r="100" spans="1:63" x14ac:dyDescent="0.3">
      <c r="A100" s="1"/>
      <c r="B100" s="2"/>
      <c r="C100" s="122" t="s">
        <v>22</v>
      </c>
      <c r="D100" s="122" t="s">
        <v>86</v>
      </c>
      <c r="E100" s="122"/>
      <c r="F100" s="123"/>
      <c r="G100" s="122"/>
      <c r="H100" s="122"/>
      <c r="I100" s="122"/>
      <c r="J100" s="129">
        <v>-0.38494958500515425</v>
      </c>
      <c r="K100" s="129">
        <v>-0.3574947362804895</v>
      </c>
      <c r="L100" s="129">
        <v>-0.30596172643923403</v>
      </c>
      <c r="M100" s="129">
        <v>-0.19090248555962627</v>
      </c>
      <c r="N100" s="129">
        <v>-0.16672752902838972</v>
      </c>
      <c r="O100" s="129">
        <v>-0.19353703711712031</v>
      </c>
      <c r="P100" s="129">
        <v>-0.18010632822194728</v>
      </c>
      <c r="Q100" s="129">
        <v>-9.0028789542753812E-2</v>
      </c>
      <c r="R100" s="129">
        <v>-0.1469625742375737</v>
      </c>
      <c r="S100" s="129">
        <v>-3.9432347000869464E-2</v>
      </c>
      <c r="T100" s="129">
        <v>6.063377202899594E-2</v>
      </c>
      <c r="U100" s="129">
        <v>1.0145394019990053E-3</v>
      </c>
      <c r="V100" s="129">
        <v>-8.3833648617825073E-3</v>
      </c>
      <c r="W100" s="129">
        <v>-0.10520235874627981</v>
      </c>
      <c r="X100" s="129">
        <v>-0.29479499879154014</v>
      </c>
      <c r="Y100" s="129">
        <v>-0.30537965726765354</v>
      </c>
      <c r="Z100" s="129">
        <v>0.11664714025605616</v>
      </c>
      <c r="AA100" s="129">
        <v>2.0272374438851076E-2</v>
      </c>
      <c r="AB100" s="129">
        <v>-2.6033673907030166E-2</v>
      </c>
      <c r="AC100" s="129">
        <v>-1.0197399634382476E-2</v>
      </c>
      <c r="AD100" s="129">
        <v>1.5262418000180134E-2</v>
      </c>
      <c r="AE100" s="129">
        <v>-0.11392106050897989</v>
      </c>
      <c r="AF100" s="129">
        <v>2.6459453352732268E-2</v>
      </c>
      <c r="AG100" s="129">
        <v>-0.28113788495278991</v>
      </c>
      <c r="AH100" s="129">
        <v>0.10672338216897787</v>
      </c>
      <c r="AI100" s="129">
        <v>0.1252153711264137</v>
      </c>
      <c r="AJ100" s="129">
        <v>0.31828839134617426</v>
      </c>
      <c r="AK100" s="129">
        <v>0.10303870930841022</v>
      </c>
      <c r="AL100" s="129">
        <v>0.43319859540505345</v>
      </c>
      <c r="AM100" s="129">
        <v>-0.17285758463915743</v>
      </c>
      <c r="AN100" s="2"/>
      <c r="AO100" s="2"/>
      <c r="AP100" s="130">
        <v>-0.60605618004421091</v>
      </c>
      <c r="AQ100" s="131">
        <v>-1.3990261890797002</v>
      </c>
      <c r="AR100" s="2"/>
      <c r="AS100" s="2"/>
      <c r="AT100" s="131">
        <v>9.6675483017972484E-3</v>
      </c>
      <c r="AU100" s="131">
        <v>3.3061094787136897E-2</v>
      </c>
      <c r="AV100" s="131">
        <v>-1.7198507541342924E-2</v>
      </c>
      <c r="AW100" s="2"/>
      <c r="AX100" s="2"/>
      <c r="AY100" s="132">
        <v>-5.025960232847982E-2</v>
      </c>
      <c r="AZ100" s="133">
        <v>-1.5202038121264623</v>
      </c>
      <c r="BA100" s="2"/>
      <c r="BB100" s="2"/>
      <c r="BC100" s="134">
        <v>188.37058374480844</v>
      </c>
      <c r="BD100" s="134">
        <v>633.33127983194947</v>
      </c>
      <c r="BE100" s="134">
        <v>-314.85898841376581</v>
      </c>
      <c r="BF100" s="2"/>
      <c r="BG100" s="2"/>
      <c r="BH100" s="135">
        <v>-948.19026824571529</v>
      </c>
      <c r="BI100" s="136">
        <v>-1.4971473831156921</v>
      </c>
      <c r="BJ100" s="2"/>
      <c r="BK100" s="2"/>
    </row>
    <row r="101" spans="1:63" x14ac:dyDescent="0.3">
      <c r="A101" s="1"/>
      <c r="B101" s="2"/>
      <c r="C101" s="124"/>
      <c r="D101" s="125" t="s">
        <v>87</v>
      </c>
      <c r="E101" s="125"/>
      <c r="F101" s="126"/>
      <c r="G101" s="125"/>
      <c r="H101" s="125"/>
      <c r="I101" s="125"/>
      <c r="J101" s="685">
        <v>-0.14152688027682356</v>
      </c>
      <c r="K101" s="685">
        <v>-9.6005069911800217E-2</v>
      </c>
      <c r="L101" s="685">
        <v>-6.6316416159778166E-2</v>
      </c>
      <c r="M101" s="685">
        <v>-5.1742664154099643E-2</v>
      </c>
      <c r="N101" s="685">
        <v>-3.6458699445533316E-2</v>
      </c>
      <c r="O101" s="685">
        <v>-5.596715099882793E-2</v>
      </c>
      <c r="P101" s="685">
        <v>-4.6391478868405667E-2</v>
      </c>
      <c r="Q101" s="685">
        <v>-1.9145442172542191E-2</v>
      </c>
      <c r="R101" s="685">
        <v>-3.3024185053825726E-2</v>
      </c>
      <c r="S101" s="685">
        <v>-6.6022190704326158E-3</v>
      </c>
      <c r="T101" s="685">
        <v>9.8763083682913717E-3</v>
      </c>
      <c r="U101" s="685">
        <v>1.8494727436549774E-4</v>
      </c>
      <c r="V101" s="685">
        <v>-1.4947817957087926E-3</v>
      </c>
      <c r="W101" s="685">
        <v>-1.7706599476156451E-2</v>
      </c>
      <c r="X101" s="685">
        <v>-5.8168177073672264E-2</v>
      </c>
      <c r="Y101" s="685">
        <v>-6.8410698979274445E-2</v>
      </c>
      <c r="Z101" s="685">
        <v>1.3830755133998169E-2</v>
      </c>
      <c r="AA101" s="685">
        <v>2.8989188671244255E-3</v>
      </c>
      <c r="AB101" s="685">
        <v>-3.4679777288199151E-3</v>
      </c>
      <c r="AC101" s="685">
        <v>-1.2257766284717326E-3</v>
      </c>
      <c r="AD101" s="685">
        <v>1.7190655353605028E-3</v>
      </c>
      <c r="AE101" s="685">
        <v>-1.2742246998508448E-2</v>
      </c>
      <c r="AF101" s="685">
        <v>2.1624928222724275E-3</v>
      </c>
      <c r="AG101" s="685">
        <v>-2.6830515500010872E-2</v>
      </c>
      <c r="AH101" s="685">
        <v>9.2750641468726247E-3</v>
      </c>
      <c r="AI101" s="685">
        <v>1.1254474055464652E-2</v>
      </c>
      <c r="AJ101" s="685">
        <v>2.7856184885192533E-2</v>
      </c>
      <c r="AK101" s="685">
        <v>9.6675483017972484E-3</v>
      </c>
      <c r="AL101" s="685">
        <v>3.3061094787136897E-2</v>
      </c>
      <c r="AM101" s="685">
        <v>-1.7198507541342924E-2</v>
      </c>
      <c r="AN101" s="2"/>
      <c r="AO101" s="2"/>
      <c r="AP101" s="137"/>
      <c r="AQ101" s="138"/>
      <c r="AR101" s="2"/>
      <c r="AS101" s="2"/>
      <c r="AT101" s="138"/>
      <c r="AU101" s="138"/>
      <c r="AV101" s="138"/>
      <c r="AW101" s="2"/>
      <c r="AX101" s="2"/>
      <c r="AY101" s="139"/>
      <c r="AZ101" s="140"/>
      <c r="BA101" s="2"/>
      <c r="BB101" s="2"/>
      <c r="BC101" s="141"/>
      <c r="BD101" s="141"/>
      <c r="BE101" s="141"/>
      <c r="BF101" s="2"/>
      <c r="BG101" s="2"/>
      <c r="BH101" s="142"/>
      <c r="BI101" s="143"/>
      <c r="BJ101" s="2"/>
      <c r="BK101" s="2"/>
    </row>
    <row r="102" spans="1:63" x14ac:dyDescent="0.3">
      <c r="A102" s="1"/>
      <c r="B102" s="2"/>
      <c r="C102" s="2" t="s">
        <v>38</v>
      </c>
      <c r="D102" s="2" t="s">
        <v>88</v>
      </c>
      <c r="E102" s="2"/>
      <c r="F102" s="2"/>
      <c r="G102" s="2"/>
      <c r="H102" s="2"/>
      <c r="I102" s="2"/>
      <c r="J102" s="10">
        <v>-0.35134756954611718</v>
      </c>
      <c r="K102" s="10">
        <v>-0.33877585871040011</v>
      </c>
      <c r="L102" s="10">
        <v>-0.33690888286672399</v>
      </c>
      <c r="M102" s="10">
        <v>-0.52224867405247244</v>
      </c>
      <c r="N102" s="10">
        <v>-0.51648499554220195</v>
      </c>
      <c r="O102" s="10">
        <v>-0.71667597529068805</v>
      </c>
      <c r="P102" s="10">
        <v>-0.41982069633277735</v>
      </c>
      <c r="Q102" s="10">
        <v>-0.43741118424326703</v>
      </c>
      <c r="R102" s="10">
        <v>-0.41496692127024171</v>
      </c>
      <c r="S102" s="10">
        <v>-0.44214998903114255</v>
      </c>
      <c r="T102" s="10">
        <v>-0.43198850877878819</v>
      </c>
      <c r="U102" s="10">
        <v>-0.44165859586453082</v>
      </c>
      <c r="V102" s="10">
        <v>-0.42207394150341609</v>
      </c>
      <c r="W102" s="10">
        <v>-0.38020626484802461</v>
      </c>
      <c r="X102" s="10">
        <v>-0.27707121176015787</v>
      </c>
      <c r="Y102" s="10">
        <v>-0.39114407770100379</v>
      </c>
      <c r="Z102" s="10">
        <v>-0.42056855891350425</v>
      </c>
      <c r="AA102" s="10">
        <v>-0.3370655710822828</v>
      </c>
      <c r="AB102" s="10">
        <v>-0.40510846559076935</v>
      </c>
      <c r="AC102" s="10">
        <v>-0.41467242684681727</v>
      </c>
      <c r="AD102" s="10">
        <v>-0.41378036008169389</v>
      </c>
      <c r="AE102" s="10">
        <v>-0.28311790562484296</v>
      </c>
      <c r="AF102" s="10">
        <v>-0.36338416947715385</v>
      </c>
      <c r="AG102" s="10">
        <v>-0.41220521288975959</v>
      </c>
      <c r="AH102" s="10">
        <v>-0.40251031702017293</v>
      </c>
      <c r="AI102" s="10">
        <v>-0.42181619415315008</v>
      </c>
      <c r="AJ102" s="10">
        <v>-0.48367025654727741</v>
      </c>
      <c r="AK102" s="10">
        <v>-0.40662275752747251</v>
      </c>
      <c r="AL102" s="10">
        <v>-0.34736129317867764</v>
      </c>
      <c r="AM102" s="10">
        <v>-0.19871142320038809</v>
      </c>
      <c r="AN102" s="2"/>
      <c r="AO102" s="2"/>
      <c r="AP102" s="54">
        <v>0.14864986997828955</v>
      </c>
      <c r="AQ102" s="55">
        <v>0.42794022505502993</v>
      </c>
      <c r="AR102" s="2"/>
      <c r="AS102" s="2"/>
      <c r="AT102" s="55">
        <v>-3.8151148974902502E-2</v>
      </c>
      <c r="AU102" s="55">
        <v>-2.6510115131893944E-2</v>
      </c>
      <c r="AV102" s="55">
        <v>-1.9770841514400547E-2</v>
      </c>
      <c r="AW102" s="2"/>
      <c r="AX102" s="2"/>
      <c r="AY102" s="56">
        <v>6.7392736174933972E-3</v>
      </c>
      <c r="AZ102" s="57">
        <v>0.25421517726211124</v>
      </c>
      <c r="BA102" s="2"/>
      <c r="BB102" s="2"/>
      <c r="BC102" s="27">
        <v>-743.3688437430942</v>
      </c>
      <c r="BD102" s="27">
        <v>-507.83814792204333</v>
      </c>
      <c r="BE102" s="27">
        <v>-361.95159052894002</v>
      </c>
      <c r="BF102" s="2"/>
      <c r="BG102" s="2"/>
      <c r="BH102" s="58">
        <v>145.88655739310332</v>
      </c>
      <c r="BI102" s="59">
        <v>0.28726978859315216</v>
      </c>
      <c r="BJ102" s="2"/>
      <c r="BK102" s="2"/>
    </row>
    <row r="103" spans="1:63" x14ac:dyDescent="0.3">
      <c r="A103" s="1"/>
      <c r="B103" s="2"/>
      <c r="C103" s="122" t="s">
        <v>22</v>
      </c>
      <c r="D103" s="122" t="s">
        <v>89</v>
      </c>
      <c r="E103" s="122"/>
      <c r="F103" s="123"/>
      <c r="G103" s="122"/>
      <c r="H103" s="122"/>
      <c r="I103" s="122"/>
      <c r="J103" s="129">
        <v>-0.73629715455127143</v>
      </c>
      <c r="K103" s="129">
        <v>-0.69627059499088961</v>
      </c>
      <c r="L103" s="129">
        <v>-0.64287060930595796</v>
      </c>
      <c r="M103" s="129">
        <v>-0.71315115961209874</v>
      </c>
      <c r="N103" s="129">
        <v>-0.68321252457059167</v>
      </c>
      <c r="O103" s="129">
        <v>-0.91021301240780839</v>
      </c>
      <c r="P103" s="129">
        <v>-0.59992702455472458</v>
      </c>
      <c r="Q103" s="129">
        <v>-0.52743997378602081</v>
      </c>
      <c r="R103" s="129">
        <v>-0.56192949550781535</v>
      </c>
      <c r="S103" s="129">
        <v>-0.481582336032012</v>
      </c>
      <c r="T103" s="129">
        <v>-0.37135473674979225</v>
      </c>
      <c r="U103" s="129">
        <v>-0.4406440564625318</v>
      </c>
      <c r="V103" s="129">
        <v>-0.43045730636519858</v>
      </c>
      <c r="W103" s="129">
        <v>-0.48540862359430442</v>
      </c>
      <c r="X103" s="129">
        <v>-0.57186621055169806</v>
      </c>
      <c r="Y103" s="129">
        <v>-0.69652373496865727</v>
      </c>
      <c r="Z103" s="129">
        <v>-0.30392141865744809</v>
      </c>
      <c r="AA103" s="129">
        <v>-0.31679319664343175</v>
      </c>
      <c r="AB103" s="129">
        <v>-0.4311421394977995</v>
      </c>
      <c r="AC103" s="129">
        <v>-0.42486982648119975</v>
      </c>
      <c r="AD103" s="129">
        <v>-0.39851794208151375</v>
      </c>
      <c r="AE103" s="129">
        <v>-0.39703896613382283</v>
      </c>
      <c r="AF103" s="129">
        <v>-0.3369247161244216</v>
      </c>
      <c r="AG103" s="129">
        <v>-0.69334309784254944</v>
      </c>
      <c r="AH103" s="129">
        <v>-0.29578693485119506</v>
      </c>
      <c r="AI103" s="129">
        <v>-0.2966008230267364</v>
      </c>
      <c r="AJ103" s="129">
        <v>-0.16538186520110315</v>
      </c>
      <c r="AK103" s="129">
        <v>-0.30358404821906226</v>
      </c>
      <c r="AL103" s="129">
        <v>8.5837302226375811E-2</v>
      </c>
      <c r="AM103" s="129">
        <v>-0.3715690078395455</v>
      </c>
      <c r="AN103" s="2"/>
      <c r="AO103" s="2"/>
      <c r="AP103" s="130">
        <v>-0.45740631006592131</v>
      </c>
      <c r="AQ103" s="131">
        <v>-5.328759154844116</v>
      </c>
      <c r="AR103" s="2"/>
      <c r="AS103" s="2"/>
      <c r="AT103" s="131">
        <v>-2.848360067310525E-2</v>
      </c>
      <c r="AU103" s="131">
        <v>6.5509796552429512E-3</v>
      </c>
      <c r="AV103" s="131">
        <v>-3.6969349055743471E-2</v>
      </c>
      <c r="AW103" s="2"/>
      <c r="AX103" s="2"/>
      <c r="AY103" s="132">
        <v>-4.352032871098642E-2</v>
      </c>
      <c r="AZ103" s="133">
        <v>-6.6433313796289628</v>
      </c>
      <c r="BA103" s="2"/>
      <c r="BB103" s="2"/>
      <c r="BC103" s="134">
        <v>-554.99825999828568</v>
      </c>
      <c r="BD103" s="134">
        <v>125.49313190990615</v>
      </c>
      <c r="BE103" s="134">
        <v>-676.81057894270589</v>
      </c>
      <c r="BF103" s="2"/>
      <c r="BG103" s="2"/>
      <c r="BH103" s="135">
        <v>-802.30371085261208</v>
      </c>
      <c r="BI103" s="136">
        <v>-6.3932081273467682</v>
      </c>
      <c r="BJ103" s="2"/>
      <c r="BK103" s="2"/>
    </row>
    <row r="104" spans="1:63" x14ac:dyDescent="0.3">
      <c r="A104" s="1"/>
      <c r="B104" s="2"/>
      <c r="C104" s="124"/>
      <c r="D104" s="125" t="s">
        <v>90</v>
      </c>
      <c r="E104" s="125"/>
      <c r="F104" s="126"/>
      <c r="G104" s="125"/>
      <c r="H104" s="125"/>
      <c r="I104" s="125"/>
      <c r="J104" s="685">
        <v>-0.27069996513685912</v>
      </c>
      <c r="K104" s="685">
        <v>-0.1869831926621271</v>
      </c>
      <c r="L104" s="685">
        <v>-0.13934054876661583</v>
      </c>
      <c r="M104" s="685">
        <v>-0.19329418804968948</v>
      </c>
      <c r="N104" s="685">
        <v>-0.14939968363893782</v>
      </c>
      <c r="O104" s="685">
        <v>-0.26321591910957037</v>
      </c>
      <c r="P104" s="685">
        <v>-0.15452817320177048</v>
      </c>
      <c r="Q104" s="685">
        <v>-0.11216491489993823</v>
      </c>
      <c r="R104" s="685">
        <v>-0.12627203723891031</v>
      </c>
      <c r="S104" s="685">
        <v>-8.0632078097302481E-2</v>
      </c>
      <c r="T104" s="685">
        <v>-6.0487971825548097E-2</v>
      </c>
      <c r="U104" s="685">
        <v>-8.0327996179868091E-2</v>
      </c>
      <c r="V104" s="685">
        <v>-7.6751967258136308E-2</v>
      </c>
      <c r="W104" s="685">
        <v>-8.1699081490990533E-2</v>
      </c>
      <c r="X104" s="685">
        <v>-0.11283914291009919</v>
      </c>
      <c r="Y104" s="685">
        <v>-0.15603421652640614</v>
      </c>
      <c r="Z104" s="685">
        <v>-3.6035711738850527E-2</v>
      </c>
      <c r="AA104" s="685">
        <v>-4.530094772550728E-2</v>
      </c>
      <c r="AB104" s="685">
        <v>-5.7432974810765161E-2</v>
      </c>
      <c r="AC104" s="685">
        <v>-5.1071402721879586E-2</v>
      </c>
      <c r="AD104" s="685">
        <v>-4.4886626709282743E-2</v>
      </c>
      <c r="AE104" s="685">
        <v>-4.4409423085653335E-2</v>
      </c>
      <c r="AF104" s="685">
        <v>-2.7536369347932889E-2</v>
      </c>
      <c r="AG104" s="685">
        <v>-6.6169498061828078E-2</v>
      </c>
      <c r="AH104" s="685">
        <v>-2.5706108059880495E-2</v>
      </c>
      <c r="AI104" s="685">
        <v>-2.6658757926882919E-2</v>
      </c>
      <c r="AJ104" s="685">
        <v>-1.4474005144251054E-2</v>
      </c>
      <c r="AK104" s="685">
        <v>-2.848360067310525E-2</v>
      </c>
      <c r="AL104" s="685">
        <v>6.5509796552429512E-3</v>
      </c>
      <c r="AM104" s="685">
        <v>-3.6969349055743471E-2</v>
      </c>
      <c r="AN104" s="2"/>
      <c r="AO104" s="2"/>
      <c r="AP104" s="137"/>
      <c r="AQ104" s="138"/>
      <c r="AR104" s="2"/>
      <c r="AS104" s="2"/>
      <c r="AT104" s="138"/>
      <c r="AU104" s="138"/>
      <c r="AV104" s="138"/>
      <c r="AW104" s="2"/>
      <c r="AX104" s="2"/>
      <c r="AY104" s="139"/>
      <c r="AZ104" s="140"/>
      <c r="BA104" s="2"/>
      <c r="BB104" s="2"/>
      <c r="BC104" s="141"/>
      <c r="BD104" s="141"/>
      <c r="BE104" s="141"/>
      <c r="BF104" s="2"/>
      <c r="BG104" s="2"/>
      <c r="BH104" s="142"/>
      <c r="BI104" s="143"/>
      <c r="BJ104" s="2"/>
      <c r="BK104" s="2"/>
    </row>
    <row r="105" spans="1:63" x14ac:dyDescent="0.3">
      <c r="A105" s="1"/>
      <c r="B105" s="2"/>
      <c r="C105" s="2" t="s">
        <v>38</v>
      </c>
      <c r="D105" s="2" t="s">
        <v>91</v>
      </c>
      <c r="E105" s="2"/>
      <c r="F105" s="2"/>
      <c r="G105" s="2"/>
      <c r="H105" s="2"/>
      <c r="I105" s="2"/>
      <c r="J105" s="10">
        <v>-0.12883818629872842</v>
      </c>
      <c r="K105" s="10">
        <v>-0.11945162375911132</v>
      </c>
      <c r="L105" s="10">
        <v>-0.11765158569709058</v>
      </c>
      <c r="M105" s="10">
        <v>-8.5998327969558849E-2</v>
      </c>
      <c r="N105" s="10">
        <v>-9.3275104509781284E-2</v>
      </c>
      <c r="O105" s="10">
        <v>-7.0559391759461618E-2</v>
      </c>
      <c r="P105" s="10">
        <v>-6.3178986869468434E-2</v>
      </c>
      <c r="Q105" s="10">
        <v>-8.2229599343510582E-2</v>
      </c>
      <c r="R105" s="10">
        <v>-7.9085222088845913E-2</v>
      </c>
      <c r="S105" s="10">
        <v>-8.900608470109389E-2</v>
      </c>
      <c r="T105" s="10">
        <v>-0.11622856999977535</v>
      </c>
      <c r="U105" s="10">
        <v>-0.10226706403546879</v>
      </c>
      <c r="V105" s="10">
        <v>-8.9298615119940722E-2</v>
      </c>
      <c r="W105" s="10">
        <v>-0.1064022725166667</v>
      </c>
      <c r="X105" s="10">
        <v>-8.8817797484125618E-2</v>
      </c>
      <c r="Y105" s="10">
        <v>-9.8742402179266997E-2</v>
      </c>
      <c r="Z105" s="10">
        <v>-0.11259879104680305</v>
      </c>
      <c r="AA105" s="10">
        <v>-0.10652794081975205</v>
      </c>
      <c r="AB105" s="10">
        <v>-0.10483446941968529</v>
      </c>
      <c r="AC105" s="10">
        <v>-0.105513607555102</v>
      </c>
      <c r="AD105" s="10">
        <v>-0.10084547477453817</v>
      </c>
      <c r="AE105" s="10">
        <v>-0.10520849545397098</v>
      </c>
      <c r="AF105" s="10">
        <v>-0.3165891616070699</v>
      </c>
      <c r="AG105" s="10">
        <v>-9.508893113337008E-2</v>
      </c>
      <c r="AH105" s="10">
        <v>-0.11802102244050999</v>
      </c>
      <c r="AI105" s="10">
        <v>-9.8061659678176177E-2</v>
      </c>
      <c r="AJ105" s="10">
        <v>-0.17281069934196436</v>
      </c>
      <c r="AK105" s="10">
        <v>-9.6605624208954313E-2</v>
      </c>
      <c r="AL105" s="10">
        <v>-0.11590710173536034</v>
      </c>
      <c r="AM105" s="10">
        <v>4.1434522327964671E-2</v>
      </c>
      <c r="AN105" s="2"/>
      <c r="AO105" s="2"/>
      <c r="AP105" s="54">
        <v>0.15734162406332503</v>
      </c>
      <c r="AQ105" s="55">
        <v>1.3574804451807292</v>
      </c>
      <c r="AR105" s="2"/>
      <c r="AS105" s="2"/>
      <c r="AT105" s="55">
        <v>-9.0639677508956278E-3</v>
      </c>
      <c r="AU105" s="55">
        <v>-8.8458635776323801E-3</v>
      </c>
      <c r="AV105" s="55">
        <v>4.1225379043507366E-3</v>
      </c>
      <c r="AW105" s="2"/>
      <c r="AX105" s="2"/>
      <c r="AY105" s="56">
        <v>1.2968401481983118E-2</v>
      </c>
      <c r="AZ105" s="57">
        <v>1.4660413161666852</v>
      </c>
      <c r="BA105" s="2"/>
      <c r="BB105" s="2"/>
      <c r="BC105" s="27">
        <v>-176.6099162869366</v>
      </c>
      <c r="BD105" s="27">
        <v>-169.45482709848002</v>
      </c>
      <c r="BE105" s="27">
        <v>75.472718265873709</v>
      </c>
      <c r="BF105" s="2"/>
      <c r="BG105" s="2"/>
      <c r="BH105" s="58">
        <v>244.92754536435373</v>
      </c>
      <c r="BI105" s="59">
        <v>1.445385472684187</v>
      </c>
      <c r="BJ105" s="2"/>
      <c r="BK105" s="2"/>
    </row>
    <row r="106" spans="1:63" x14ac:dyDescent="0.3">
      <c r="A106" s="1"/>
      <c r="B106" s="2"/>
      <c r="C106" s="2" t="s">
        <v>17</v>
      </c>
      <c r="D106" s="2" t="s">
        <v>92</v>
      </c>
      <c r="E106" s="2"/>
      <c r="F106" s="2"/>
      <c r="G106" s="2"/>
      <c r="H106" s="2"/>
      <c r="I106" s="2"/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5.7225000000000005E-2</v>
      </c>
      <c r="Y106" s="10">
        <v>9.3502924999999681E-4</v>
      </c>
      <c r="Z106" s="10">
        <v>6.0672125000000091E-3</v>
      </c>
      <c r="AA106" s="10">
        <v>1.3311079999999975E-2</v>
      </c>
      <c r="AB106" s="10">
        <v>2.2297040000000004E-2</v>
      </c>
      <c r="AC106" s="10">
        <v>9.5897927500000021E-2</v>
      </c>
      <c r="AD106" s="10">
        <v>2.7888467500000041E-2</v>
      </c>
      <c r="AE106" s="10">
        <v>4.6342132074999959E-2</v>
      </c>
      <c r="AF106" s="10">
        <v>6.0069897275000006E-2</v>
      </c>
      <c r="AG106" s="10">
        <v>5.8183657725000004E-2</v>
      </c>
      <c r="AH106" s="10">
        <v>6.1440847500000006E-2</v>
      </c>
      <c r="AI106" s="10">
        <v>5.0316443749999995E-2</v>
      </c>
      <c r="AJ106" s="10">
        <v>3.8132867500000001E-2</v>
      </c>
      <c r="AK106" s="10">
        <v>4.5283232499999992E-2</v>
      </c>
      <c r="AL106" s="10">
        <v>4.0154000850000038E-2</v>
      </c>
      <c r="AM106" s="10">
        <v>6.7080779999999951E-2</v>
      </c>
      <c r="AN106" s="2"/>
      <c r="AO106" s="2"/>
      <c r="AP106" s="54">
        <v>2.6926779149999913E-2</v>
      </c>
      <c r="AQ106" s="55">
        <v>0.67058770184789418</v>
      </c>
      <c r="AR106" s="2"/>
      <c r="AS106" s="2"/>
      <c r="AT106" s="55">
        <v>4.2486735363205155E-3</v>
      </c>
      <c r="AU106" s="55">
        <v>3.064495689196181E-3</v>
      </c>
      <c r="AV106" s="55">
        <v>6.6742185662116418E-3</v>
      </c>
      <c r="AW106" s="2"/>
      <c r="AX106" s="2"/>
      <c r="AY106" s="56">
        <v>3.6097228770154608E-3</v>
      </c>
      <c r="AZ106" s="57">
        <v>1.1779174269167574</v>
      </c>
      <c r="BA106" s="2"/>
      <c r="BB106" s="2"/>
      <c r="BC106" s="27">
        <v>82.784702925045679</v>
      </c>
      <c r="BD106" s="27">
        <v>58.704679605263209</v>
      </c>
      <c r="BE106" s="27">
        <v>122.187213114754</v>
      </c>
      <c r="BF106" s="2"/>
      <c r="BG106" s="2"/>
      <c r="BH106" s="58">
        <v>63.482533509490793</v>
      </c>
      <c r="BI106" s="59">
        <v>1.081387956400655</v>
      </c>
      <c r="BJ106" s="2"/>
      <c r="BK106" s="2"/>
    </row>
    <row r="107" spans="1:63" x14ac:dyDescent="0.3">
      <c r="A107" s="1"/>
      <c r="B107" s="2"/>
      <c r="C107" s="2"/>
      <c r="D107" s="2"/>
      <c r="E107" s="2" t="s">
        <v>149</v>
      </c>
      <c r="F107" s="2"/>
      <c r="G107" s="2"/>
      <c r="H107" s="2"/>
      <c r="I107" s="2"/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5.7225000000000005E-2</v>
      </c>
      <c r="Y107" s="10">
        <v>9.3502924999999681E-4</v>
      </c>
      <c r="Z107" s="10">
        <v>6.0672125000000091E-3</v>
      </c>
      <c r="AA107" s="10">
        <v>1.3311079999999975E-2</v>
      </c>
      <c r="AB107" s="10">
        <v>2.2297040000000004E-2</v>
      </c>
      <c r="AC107" s="10">
        <v>9.5897927500000021E-2</v>
      </c>
      <c r="AD107" s="10">
        <v>2.7888467500000041E-2</v>
      </c>
      <c r="AE107" s="10">
        <v>4.6342132074999959E-2</v>
      </c>
      <c r="AF107" s="10">
        <v>6.0069897275000006E-2</v>
      </c>
      <c r="AG107" s="10">
        <v>5.8183657725000004E-2</v>
      </c>
      <c r="AH107" s="10">
        <v>6.1440847500000006E-2</v>
      </c>
      <c r="AI107" s="10">
        <v>5.0316443749999995E-2</v>
      </c>
      <c r="AJ107" s="10">
        <v>3.8132867500000001E-2</v>
      </c>
      <c r="AK107" s="10">
        <v>4.5283232499999992E-2</v>
      </c>
      <c r="AL107" s="10">
        <v>4.0154000850000038E-2</v>
      </c>
      <c r="AM107" s="10">
        <v>6.7080779999999951E-2</v>
      </c>
      <c r="AN107" s="2"/>
      <c r="AO107" s="2"/>
      <c r="AP107" s="54">
        <v>2.6926779149999913E-2</v>
      </c>
      <c r="AQ107" s="55">
        <v>0.67058770184789418</v>
      </c>
      <c r="AR107" s="2"/>
      <c r="AS107" s="2"/>
      <c r="AT107" s="55">
        <v>4.2486735363205155E-3</v>
      </c>
      <c r="AU107" s="55">
        <v>3.064495689196181E-3</v>
      </c>
      <c r="AV107" s="55">
        <v>6.6742185662116418E-3</v>
      </c>
      <c r="AW107" s="2"/>
      <c r="AX107" s="2"/>
      <c r="AY107" s="56">
        <v>3.6097228770154608E-3</v>
      </c>
      <c r="AZ107" s="57">
        <v>1.1779174269167574</v>
      </c>
      <c r="BA107" s="2"/>
      <c r="BB107" s="2"/>
      <c r="BC107" s="27">
        <v>82.784702925045679</v>
      </c>
      <c r="BD107" s="27">
        <v>58.704679605263209</v>
      </c>
      <c r="BE107" s="27">
        <v>122.187213114754</v>
      </c>
      <c r="BF107" s="2"/>
      <c r="BG107" s="2"/>
      <c r="BH107" s="58">
        <v>63.482533509490793</v>
      </c>
      <c r="BI107" s="59">
        <v>1.081387956400655</v>
      </c>
      <c r="BJ107" s="2"/>
      <c r="BK107" s="2"/>
    </row>
    <row r="108" spans="1:63" x14ac:dyDescent="0.3">
      <c r="A108" s="1"/>
      <c r="B108" s="2"/>
      <c r="C108" s="2"/>
      <c r="D108" s="2"/>
      <c r="E108" s="2" t="s">
        <v>150</v>
      </c>
      <c r="F108" s="2"/>
      <c r="G108" s="2"/>
      <c r="H108" s="2"/>
      <c r="I108" s="2"/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2"/>
      <c r="AO108" s="2"/>
      <c r="AP108" s="54">
        <v>0</v>
      </c>
      <c r="AQ108" s="55">
        <v>0</v>
      </c>
      <c r="AR108" s="2"/>
      <c r="AS108" s="2"/>
      <c r="AT108" s="55">
        <v>0</v>
      </c>
      <c r="AU108" s="55">
        <v>0</v>
      </c>
      <c r="AV108" s="55">
        <v>0</v>
      </c>
      <c r="AW108" s="2"/>
      <c r="AX108" s="2"/>
      <c r="AY108" s="56">
        <v>0</v>
      </c>
      <c r="AZ108" s="57">
        <v>0</v>
      </c>
      <c r="BA108" s="2"/>
      <c r="BB108" s="2"/>
      <c r="BC108" s="27">
        <v>0</v>
      </c>
      <c r="BD108" s="27">
        <v>0</v>
      </c>
      <c r="BE108" s="27">
        <v>0</v>
      </c>
      <c r="BF108" s="2"/>
      <c r="BG108" s="2"/>
      <c r="BH108" s="58">
        <v>0</v>
      </c>
      <c r="BI108" s="59">
        <v>0</v>
      </c>
      <c r="BJ108" s="2"/>
      <c r="BK108" s="2"/>
    </row>
    <row r="109" spans="1:63" x14ac:dyDescent="0.3">
      <c r="A109" s="1"/>
      <c r="B109" s="2"/>
      <c r="C109" s="2"/>
      <c r="D109" s="2"/>
      <c r="E109" s="2" t="s">
        <v>151</v>
      </c>
      <c r="F109" s="2"/>
      <c r="G109" s="2"/>
      <c r="H109" s="2"/>
      <c r="I109" s="2"/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2"/>
      <c r="AO109" s="2"/>
      <c r="AP109" s="54">
        <v>0</v>
      </c>
      <c r="AQ109" s="55">
        <v>0</v>
      </c>
      <c r="AR109" s="2"/>
      <c r="AS109" s="2"/>
      <c r="AT109" s="55">
        <v>0</v>
      </c>
      <c r="AU109" s="55">
        <v>0</v>
      </c>
      <c r="AV109" s="55">
        <v>0</v>
      </c>
      <c r="AW109" s="2"/>
      <c r="AX109" s="2"/>
      <c r="AY109" s="56">
        <v>0</v>
      </c>
      <c r="AZ109" s="57">
        <v>0</v>
      </c>
      <c r="BA109" s="2"/>
      <c r="BB109" s="2"/>
      <c r="BC109" s="27">
        <v>0</v>
      </c>
      <c r="BD109" s="27">
        <v>0</v>
      </c>
      <c r="BE109" s="27">
        <v>0</v>
      </c>
      <c r="BF109" s="2"/>
      <c r="BG109" s="2"/>
      <c r="BH109" s="58">
        <v>0</v>
      </c>
      <c r="BI109" s="59">
        <v>0</v>
      </c>
      <c r="BJ109" s="2"/>
      <c r="BK109" s="2"/>
    </row>
    <row r="110" spans="1:63" x14ac:dyDescent="0.3">
      <c r="A110" s="1"/>
      <c r="B110" s="2"/>
      <c r="C110" s="2"/>
      <c r="D110" s="2"/>
      <c r="E110" s="2" t="s">
        <v>152</v>
      </c>
      <c r="F110" s="2"/>
      <c r="G110" s="2"/>
      <c r="H110" s="2"/>
      <c r="I110" s="2"/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2"/>
      <c r="AO110" s="2"/>
      <c r="AP110" s="54">
        <v>0</v>
      </c>
      <c r="AQ110" s="55">
        <v>0</v>
      </c>
      <c r="AR110" s="2"/>
      <c r="AS110" s="2"/>
      <c r="AT110" s="55">
        <v>0</v>
      </c>
      <c r="AU110" s="55">
        <v>0</v>
      </c>
      <c r="AV110" s="55">
        <v>0</v>
      </c>
      <c r="AW110" s="2"/>
      <c r="AX110" s="2"/>
      <c r="AY110" s="56">
        <v>0</v>
      </c>
      <c r="AZ110" s="57">
        <v>0</v>
      </c>
      <c r="BA110" s="2"/>
      <c r="BB110" s="2"/>
      <c r="BC110" s="27">
        <v>0</v>
      </c>
      <c r="BD110" s="27">
        <v>0</v>
      </c>
      <c r="BE110" s="27">
        <v>0</v>
      </c>
      <c r="BF110" s="2"/>
      <c r="BG110" s="2"/>
      <c r="BH110" s="58">
        <v>0</v>
      </c>
      <c r="BI110" s="59">
        <v>0</v>
      </c>
      <c r="BJ110" s="2"/>
      <c r="BK110" s="2"/>
    </row>
    <row r="111" spans="1:63" x14ac:dyDescent="0.3">
      <c r="A111" s="1"/>
      <c r="B111" s="2"/>
      <c r="C111" s="2" t="s">
        <v>93</v>
      </c>
      <c r="D111" s="2" t="s">
        <v>94</v>
      </c>
      <c r="E111" s="2"/>
      <c r="F111" s="2"/>
      <c r="G111" s="2"/>
      <c r="H111" s="2"/>
      <c r="I111" s="2"/>
      <c r="J111" s="10">
        <v>-2.5271897749999999E-3</v>
      </c>
      <c r="K111" s="10">
        <v>-2.9400672000000029E-3</v>
      </c>
      <c r="L111" s="10">
        <v>-5.0133829999999798E-4</v>
      </c>
      <c r="M111" s="10">
        <v>1.0280745000000005E-4</v>
      </c>
      <c r="N111" s="10">
        <v>-6.8093607500000213E-4</v>
      </c>
      <c r="O111" s="10">
        <v>4.7876587249999908E-3</v>
      </c>
      <c r="P111" s="10">
        <v>-8.630861500000084E-4</v>
      </c>
      <c r="Q111" s="10">
        <v>-2.6324862000000012E-3</v>
      </c>
      <c r="R111" s="10">
        <v>-1.7483368374999999E-2</v>
      </c>
      <c r="S111" s="10">
        <v>-1.7007625150000025E-2</v>
      </c>
      <c r="T111" s="10">
        <v>-2.3475965250000126E-3</v>
      </c>
      <c r="U111" s="10">
        <v>2.9368907450000037E-2</v>
      </c>
      <c r="V111" s="10">
        <v>8.3773547249999976E-3</v>
      </c>
      <c r="W111" s="10">
        <v>1.5194796000000026E-3</v>
      </c>
      <c r="X111" s="10">
        <v>-7.2399661250000021E-3</v>
      </c>
      <c r="Y111" s="10">
        <v>-4.6106679999999992E-3</v>
      </c>
      <c r="Z111" s="10">
        <v>-3.330407624999998E-3</v>
      </c>
      <c r="AA111" s="10">
        <v>-5.153032499999992E-3</v>
      </c>
      <c r="AB111" s="10">
        <v>-1.2697148999999876E-3</v>
      </c>
      <c r="AC111" s="10">
        <v>-3.9249637500000205E-3</v>
      </c>
      <c r="AD111" s="10">
        <v>-4.972092999999983E-3</v>
      </c>
      <c r="AE111" s="10">
        <v>-4.8285120500000181E-3</v>
      </c>
      <c r="AF111" s="10">
        <v>-6.6024939249999951E-3</v>
      </c>
      <c r="AG111" s="10">
        <v>-3.6276236250000517E-3</v>
      </c>
      <c r="AH111" s="10">
        <v>-4.8107240499999995E-3</v>
      </c>
      <c r="AI111" s="10">
        <v>-5.2731453999999992E-3</v>
      </c>
      <c r="AJ111" s="10">
        <v>-6.4802011750000046E-3</v>
      </c>
      <c r="AK111" s="10">
        <v>-2.9779788750000052E-3</v>
      </c>
      <c r="AL111" s="10">
        <v>-4.4691881499999905E-3</v>
      </c>
      <c r="AM111" s="10">
        <v>-5.0935976575000007E-2</v>
      </c>
      <c r="AN111" s="2"/>
      <c r="AO111" s="2"/>
      <c r="AP111" s="54">
        <v>-4.6466788425000016E-2</v>
      </c>
      <c r="AQ111" s="55">
        <v>-10.397143030328699</v>
      </c>
      <c r="AR111" s="2"/>
      <c r="AS111" s="2"/>
      <c r="AT111" s="55">
        <v>-2.7940717434282248E-4</v>
      </c>
      <c r="AU111" s="55">
        <v>-3.4108202246256646E-4</v>
      </c>
      <c r="AV111" s="55">
        <v>-5.0678874119380627E-3</v>
      </c>
      <c r="AW111" s="2"/>
      <c r="AX111" s="2"/>
      <c r="AY111" s="56">
        <v>-4.7268053894754958E-3</v>
      </c>
      <c r="AZ111" s="57">
        <v>-13.858265983497445</v>
      </c>
      <c r="BA111" s="2"/>
      <c r="BB111" s="2"/>
      <c r="BC111" s="27">
        <v>-5.444202696526518</v>
      </c>
      <c r="BD111" s="27">
        <v>-6.5339008040935536</v>
      </c>
      <c r="BE111" s="27">
        <v>-92.779556602914411</v>
      </c>
      <c r="BF111" s="2"/>
      <c r="BG111" s="2"/>
      <c r="BH111" s="58">
        <v>-86.245655798820863</v>
      </c>
      <c r="BI111" s="59">
        <v>-13.199719185327561</v>
      </c>
      <c r="BJ111" s="2"/>
      <c r="BK111" s="2"/>
    </row>
    <row r="112" spans="1:63" ht="4.05" customHeight="1" x14ac:dyDescent="0.3">
      <c r="A112" s="1"/>
      <c r="B112" s="2"/>
      <c r="C112" s="2"/>
      <c r="D112" s="1"/>
      <c r="E112" s="2"/>
      <c r="F112" s="2"/>
      <c r="G112" s="2"/>
      <c r="H112" s="2"/>
      <c r="I112" s="2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2"/>
      <c r="AO112" s="2"/>
      <c r="AP112" s="54"/>
      <c r="AQ112" s="55"/>
      <c r="AR112" s="2"/>
      <c r="AS112" s="2"/>
      <c r="AT112" s="55"/>
      <c r="AU112" s="55"/>
      <c r="AV112" s="55"/>
      <c r="AW112" s="2"/>
      <c r="AX112" s="2"/>
      <c r="AY112" s="56"/>
      <c r="AZ112" s="57"/>
      <c r="BA112" s="2"/>
      <c r="BB112" s="2"/>
      <c r="BC112" s="27"/>
      <c r="BD112" s="27"/>
      <c r="BE112" s="27"/>
      <c r="BF112" s="2"/>
      <c r="BG112" s="2"/>
      <c r="BH112" s="58"/>
      <c r="BI112" s="59"/>
      <c r="BJ112" s="2"/>
      <c r="BK112" s="2"/>
    </row>
    <row r="113" spans="1:63" x14ac:dyDescent="0.3">
      <c r="A113" s="1"/>
      <c r="B113" s="2"/>
      <c r="C113" s="89" t="s">
        <v>22</v>
      </c>
      <c r="D113" s="90" t="s">
        <v>95</v>
      </c>
      <c r="E113" s="90"/>
      <c r="F113" s="90"/>
      <c r="G113" s="90"/>
      <c r="H113" s="90"/>
      <c r="I113" s="90"/>
      <c r="J113" s="144">
        <v>-0.86766253062499987</v>
      </c>
      <c r="K113" s="144">
        <v>-0.8186622859500009</v>
      </c>
      <c r="L113" s="144">
        <v>-0.7610235333030485</v>
      </c>
      <c r="M113" s="144">
        <v>-0.79904668013165758</v>
      </c>
      <c r="N113" s="144">
        <v>-0.77716856515537291</v>
      </c>
      <c r="O113" s="144">
        <v>-0.97598474544226999</v>
      </c>
      <c r="P113" s="144">
        <v>-0.66396909757419298</v>
      </c>
      <c r="Q113" s="144">
        <v>-0.61230205932953141</v>
      </c>
      <c r="R113" s="144">
        <v>-0.65849808597166126</v>
      </c>
      <c r="S113" s="144">
        <v>-0.58759604588310588</v>
      </c>
      <c r="T113" s="144">
        <v>-0.48993090327456762</v>
      </c>
      <c r="U113" s="144">
        <v>-0.51354221304800052</v>
      </c>
      <c r="V113" s="144">
        <v>-0.51137856676013926</v>
      </c>
      <c r="W113" s="144">
        <v>-0.59029141651097117</v>
      </c>
      <c r="X113" s="144">
        <v>-0.61069897416082375</v>
      </c>
      <c r="Y113" s="144">
        <v>-0.79894177589792426</v>
      </c>
      <c r="Z113" s="144">
        <v>-0.41378340482925108</v>
      </c>
      <c r="AA113" s="144">
        <v>-0.4151630899631838</v>
      </c>
      <c r="AB113" s="144">
        <v>-0.51494928381748473</v>
      </c>
      <c r="AC113" s="144">
        <v>-0.4384104702863017</v>
      </c>
      <c r="AD113" s="144">
        <v>-0.47644704235605184</v>
      </c>
      <c r="AE113" s="144">
        <v>-0.46073384156279396</v>
      </c>
      <c r="AF113" s="144">
        <v>-0.6000464743814915</v>
      </c>
      <c r="AG113" s="144">
        <v>-0.73387599487591948</v>
      </c>
      <c r="AH113" s="144">
        <v>-0.35717783384170504</v>
      </c>
      <c r="AI113" s="144">
        <v>-0.34961918435491257</v>
      </c>
      <c r="AJ113" s="144">
        <v>-0.30653989821806749</v>
      </c>
      <c r="AK113" s="144">
        <v>-0.35788441880301658</v>
      </c>
      <c r="AL113" s="144">
        <v>5.6150131910155179E-3</v>
      </c>
      <c r="AM113" s="144">
        <v>-0.31398968208658085</v>
      </c>
      <c r="AN113" s="2"/>
      <c r="AO113" s="2"/>
      <c r="AP113" s="95">
        <v>-0.31960469527759638</v>
      </c>
      <c r="AQ113" s="96">
        <v>-56.919669536839223</v>
      </c>
      <c r="AR113" s="2"/>
      <c r="AS113" s="2"/>
      <c r="AT113" s="97">
        <v>-3.3578302062023183E-2</v>
      </c>
      <c r="AU113" s="98">
        <v>4.2852974434418609E-4</v>
      </c>
      <c r="AV113" s="96">
        <v>-3.1240479997119149E-2</v>
      </c>
      <c r="AW113" s="2"/>
      <c r="AX113" s="2"/>
      <c r="AY113" s="99">
        <v>-3.1669009741463333E-2</v>
      </c>
      <c r="AZ113" s="100">
        <v>-73.901543963836147</v>
      </c>
      <c r="BA113" s="2"/>
      <c r="BB113" s="2"/>
      <c r="BC113" s="101">
        <v>-654.26767605670307</v>
      </c>
      <c r="BD113" s="102">
        <v>8.2090836125957871</v>
      </c>
      <c r="BE113" s="103">
        <v>-571.93020416499246</v>
      </c>
      <c r="BF113" s="2"/>
      <c r="BG113" s="2"/>
      <c r="BH113" s="104">
        <v>-580.13928777758827</v>
      </c>
      <c r="BI113" s="105">
        <v>-70.670407947537385</v>
      </c>
      <c r="BJ113" s="2"/>
      <c r="BK113" s="2"/>
    </row>
    <row r="114" spans="1:63" x14ac:dyDescent="0.3">
      <c r="A114" s="1"/>
      <c r="B114" s="2"/>
      <c r="C114" s="91"/>
      <c r="D114" s="92" t="s">
        <v>96</v>
      </c>
      <c r="E114" s="93"/>
      <c r="F114" s="93"/>
      <c r="G114" s="93"/>
      <c r="H114" s="93"/>
      <c r="I114" s="93"/>
      <c r="J114" s="686">
        <v>-0.31899650207651459</v>
      </c>
      <c r="K114" s="686">
        <v>-0.21985143281974925</v>
      </c>
      <c r="L114" s="686">
        <v>-0.16494989072410371</v>
      </c>
      <c r="M114" s="686">
        <v>-0.21657551441668921</v>
      </c>
      <c r="N114" s="686">
        <v>-0.16994527118968708</v>
      </c>
      <c r="O114" s="686">
        <v>-0.28223582645664158</v>
      </c>
      <c r="P114" s="686">
        <v>-0.17102402044102102</v>
      </c>
      <c r="Q114" s="686">
        <v>-0.13021161040330326</v>
      </c>
      <c r="R114" s="686">
        <v>-0.14797211304671284</v>
      </c>
      <c r="S114" s="686">
        <v>-9.838211810609955E-2</v>
      </c>
      <c r="T114" s="686">
        <v>-7.9802204579672575E-2</v>
      </c>
      <c r="U114" s="686">
        <v>-9.3617095982386073E-2</v>
      </c>
      <c r="V114" s="686">
        <v>-9.1180496723147486E-2</v>
      </c>
      <c r="W114" s="686">
        <v>-9.9351894871296503E-2</v>
      </c>
      <c r="X114" s="686">
        <v>-0.12050152211983937</v>
      </c>
      <c r="Y114" s="686">
        <v>-0.17897775451694811</v>
      </c>
      <c r="Z114" s="686">
        <v>-4.9061956753871469E-2</v>
      </c>
      <c r="AA114" s="686">
        <v>-5.9367693609755447E-2</v>
      </c>
      <c r="AB114" s="686">
        <v>-6.8597027608483421E-2</v>
      </c>
      <c r="AC114" s="686">
        <v>-5.2699053427535156E-2</v>
      </c>
      <c r="AD114" s="686">
        <v>-5.3664084546044252E-2</v>
      </c>
      <c r="AE114" s="686">
        <v>-5.1533793519258984E-2</v>
      </c>
      <c r="AF114" s="686">
        <v>-4.9040929779672053E-2</v>
      </c>
      <c r="AG114" s="686">
        <v>-7.0037772600127321E-2</v>
      </c>
      <c r="AH114" s="686">
        <v>-3.1041438655659455E-2</v>
      </c>
      <c r="AI114" s="686">
        <v>-3.1424097570598102E-2</v>
      </c>
      <c r="AJ114" s="686">
        <v>-2.6827972089511223E-2</v>
      </c>
      <c r="AK114" s="686">
        <v>-3.3578302062023183E-2</v>
      </c>
      <c r="AL114" s="686">
        <v>4.2852974434418609E-4</v>
      </c>
      <c r="AM114" s="686">
        <v>-3.1240479997119149E-2</v>
      </c>
      <c r="AN114" s="2"/>
      <c r="AO114" s="2"/>
      <c r="AP114" s="106"/>
      <c r="AQ114" s="107"/>
      <c r="AR114" s="2"/>
      <c r="AS114" s="2"/>
      <c r="AT114" s="108"/>
      <c r="AU114" s="109"/>
      <c r="AV114" s="107"/>
      <c r="AW114" s="2"/>
      <c r="AX114" s="2"/>
      <c r="AY114" s="110"/>
      <c r="AZ114" s="111"/>
      <c r="BA114" s="2"/>
      <c r="BB114" s="2"/>
      <c r="BC114" s="112"/>
      <c r="BD114" s="113"/>
      <c r="BE114" s="114"/>
      <c r="BF114" s="2"/>
      <c r="BG114" s="2"/>
      <c r="BH114" s="115"/>
      <c r="BI114" s="116"/>
      <c r="BJ114" s="2"/>
      <c r="BK114" s="2"/>
    </row>
    <row r="115" spans="1:63" ht="4.05" customHeight="1" x14ac:dyDescent="0.3">
      <c r="A115" s="1"/>
      <c r="B115" s="2"/>
      <c r="C115" s="2"/>
      <c r="D115" s="1"/>
      <c r="E115" s="2"/>
      <c r="F115" s="2"/>
      <c r="G115" s="2"/>
      <c r="H115" s="2"/>
      <c r="I115" s="2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2"/>
      <c r="AO115" s="2"/>
      <c r="AP115" s="54"/>
      <c r="AQ115" s="48"/>
      <c r="AR115" s="2"/>
      <c r="AS115" s="2"/>
      <c r="AT115" s="48"/>
      <c r="AU115" s="48"/>
      <c r="AV115" s="48"/>
      <c r="AW115" s="2"/>
      <c r="AX115" s="2"/>
      <c r="AY115" s="56"/>
      <c r="AZ115" s="128"/>
      <c r="BA115" s="2"/>
      <c r="BB115" s="2"/>
      <c r="BC115" s="27"/>
      <c r="BD115" s="27"/>
      <c r="BE115" s="27"/>
      <c r="BF115" s="2"/>
      <c r="BG115" s="2"/>
      <c r="BH115" s="58"/>
      <c r="BI115" s="53"/>
      <c r="BJ115" s="2"/>
      <c r="BK115" s="2"/>
    </row>
    <row r="116" spans="1:63" x14ac:dyDescent="0.3">
      <c r="A116" s="1"/>
      <c r="B116" s="2"/>
      <c r="C116" s="2" t="s">
        <v>38</v>
      </c>
      <c r="D116" s="2" t="s">
        <v>97</v>
      </c>
      <c r="E116" s="2"/>
      <c r="F116" s="2"/>
      <c r="G116" s="2"/>
      <c r="H116" s="2"/>
      <c r="I116" s="2"/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-2.6158220575000002E-2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-8.1749999998603773E-9</v>
      </c>
      <c r="AG116" s="10">
        <v>8.1749999998603773E-9</v>
      </c>
      <c r="AH116" s="10">
        <v>0</v>
      </c>
      <c r="AI116" s="10">
        <v>0</v>
      </c>
      <c r="AJ116" s="10">
        <v>0</v>
      </c>
      <c r="AK116" s="10">
        <v>-3.27268E-2</v>
      </c>
      <c r="AL116" s="10">
        <v>-3.0999999997560757E-9</v>
      </c>
      <c r="AM116" s="10">
        <v>0</v>
      </c>
      <c r="AN116" s="2"/>
      <c r="AO116" s="2"/>
      <c r="AP116" s="54">
        <v>3.0999999997560757E-9</v>
      </c>
      <c r="AQ116" s="48">
        <v>1</v>
      </c>
      <c r="AR116" s="2"/>
      <c r="AS116" s="2"/>
      <c r="AT116" s="48">
        <v>-3.070573397966991E-3</v>
      </c>
      <c r="AU116" s="48">
        <v>-2.3658754880363674E-10</v>
      </c>
      <c r="AV116" s="48">
        <v>0</v>
      </c>
      <c r="AW116" s="2"/>
      <c r="AX116" s="2"/>
      <c r="AY116" s="56">
        <v>2.3658754880363674E-10</v>
      </c>
      <c r="AZ116" s="128">
        <v>1</v>
      </c>
      <c r="BA116" s="2"/>
      <c r="BB116" s="2"/>
      <c r="BC116" s="27">
        <v>-59.829616087751369</v>
      </c>
      <c r="BD116" s="27">
        <v>-4.5321637423334442E-6</v>
      </c>
      <c r="BE116" s="27">
        <v>0</v>
      </c>
      <c r="BF116" s="2"/>
      <c r="BG116" s="2"/>
      <c r="BH116" s="58">
        <v>4.5321637423334442E-6</v>
      </c>
      <c r="BI116" s="53">
        <v>1</v>
      </c>
      <c r="BJ116" s="2"/>
      <c r="BK116" s="2"/>
    </row>
    <row r="117" spans="1:63" ht="4.05" customHeight="1" x14ac:dyDescent="0.3">
      <c r="A117" s="1"/>
      <c r="B117" s="2"/>
      <c r="C117" s="2"/>
      <c r="D117" s="1"/>
      <c r="E117" s="2"/>
      <c r="F117" s="2"/>
      <c r="G117" s="2"/>
      <c r="H117" s="2"/>
      <c r="I117" s="2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2"/>
      <c r="AO117" s="2"/>
      <c r="AP117" s="54"/>
      <c r="AQ117" s="48"/>
      <c r="AR117" s="2"/>
      <c r="AS117" s="2"/>
      <c r="AT117" s="48"/>
      <c r="AU117" s="48"/>
      <c r="AV117" s="48"/>
      <c r="AW117" s="2"/>
      <c r="AX117" s="2"/>
      <c r="AY117" s="56"/>
      <c r="AZ117" s="128"/>
      <c r="BA117" s="2"/>
      <c r="BB117" s="2"/>
      <c r="BC117" s="27"/>
      <c r="BD117" s="27"/>
      <c r="BE117" s="27"/>
      <c r="BF117" s="2"/>
      <c r="BG117" s="2"/>
      <c r="BH117" s="58"/>
      <c r="BI117" s="53"/>
      <c r="BJ117" s="2"/>
      <c r="BK117" s="2"/>
    </row>
    <row r="118" spans="1:63" x14ac:dyDescent="0.3">
      <c r="A118" s="1"/>
      <c r="B118" s="2"/>
      <c r="C118" s="89" t="s">
        <v>22</v>
      </c>
      <c r="D118" s="90" t="s">
        <v>98</v>
      </c>
      <c r="E118" s="90"/>
      <c r="F118" s="90"/>
      <c r="G118" s="90"/>
      <c r="H118" s="90"/>
      <c r="I118" s="90"/>
      <c r="J118" s="144">
        <v>-0.86766253062499987</v>
      </c>
      <c r="K118" s="144">
        <v>-0.8186622859500009</v>
      </c>
      <c r="L118" s="144">
        <v>-0.7610235333030485</v>
      </c>
      <c r="M118" s="144">
        <v>-0.79904668013165758</v>
      </c>
      <c r="N118" s="144">
        <v>-0.77716856515537291</v>
      </c>
      <c r="O118" s="144">
        <v>-0.97598474544226999</v>
      </c>
      <c r="P118" s="144">
        <v>-0.66396909757419298</v>
      </c>
      <c r="Q118" s="144">
        <v>-0.61230205932953141</v>
      </c>
      <c r="R118" s="144">
        <v>-0.65849808597166126</v>
      </c>
      <c r="S118" s="144">
        <v>-0.58759604588310588</v>
      </c>
      <c r="T118" s="144">
        <v>-0.48993090327456762</v>
      </c>
      <c r="U118" s="144">
        <v>-0.51354221304800052</v>
      </c>
      <c r="V118" s="144">
        <v>-0.51137856676013926</v>
      </c>
      <c r="W118" s="144">
        <v>-0.59029141651097117</v>
      </c>
      <c r="X118" s="144">
        <v>-0.61069897416082375</v>
      </c>
      <c r="Y118" s="144">
        <v>-0.79894177589792426</v>
      </c>
      <c r="Z118" s="144">
        <v>-0.43994162540425108</v>
      </c>
      <c r="AA118" s="144">
        <v>-0.4151630899631838</v>
      </c>
      <c r="AB118" s="144">
        <v>-0.51494928381748473</v>
      </c>
      <c r="AC118" s="144">
        <v>-0.4384104702863017</v>
      </c>
      <c r="AD118" s="144">
        <v>-0.47644704235605184</v>
      </c>
      <c r="AE118" s="144">
        <v>-0.46073384156279396</v>
      </c>
      <c r="AF118" s="144">
        <v>-0.60004648255649151</v>
      </c>
      <c r="AG118" s="144">
        <v>-0.73387598670091947</v>
      </c>
      <c r="AH118" s="144">
        <v>-0.35717783384170504</v>
      </c>
      <c r="AI118" s="144">
        <v>-0.34961918435491257</v>
      </c>
      <c r="AJ118" s="144">
        <v>-0.30653989821806749</v>
      </c>
      <c r="AK118" s="144">
        <v>-0.39061121880301658</v>
      </c>
      <c r="AL118" s="144">
        <v>5.6150100910155182E-3</v>
      </c>
      <c r="AM118" s="144">
        <v>-0.31398968208658085</v>
      </c>
      <c r="AN118" s="2"/>
      <c r="AO118" s="2"/>
      <c r="AP118" s="95">
        <v>-0.31960469217759635</v>
      </c>
      <c r="AQ118" s="96">
        <v>-56.919700409619985</v>
      </c>
      <c r="AR118" s="2"/>
      <c r="AS118" s="2"/>
      <c r="AT118" s="97">
        <v>-3.6648875459990175E-2</v>
      </c>
      <c r="AU118" s="98">
        <v>4.2852950775663728E-4</v>
      </c>
      <c r="AV118" s="96">
        <v>-3.1240479997119149E-2</v>
      </c>
      <c r="AW118" s="2"/>
      <c r="AX118" s="2"/>
      <c r="AY118" s="99">
        <v>-3.1669009504875785E-2</v>
      </c>
      <c r="AZ118" s="100">
        <v>-73.901584212167435</v>
      </c>
      <c r="BA118" s="2"/>
      <c r="BB118" s="2"/>
      <c r="BC118" s="101">
        <v>-714.09729214445451</v>
      </c>
      <c r="BD118" s="102">
        <v>8.2090790804320442</v>
      </c>
      <c r="BE118" s="103">
        <v>-571.93020416499246</v>
      </c>
      <c r="BF118" s="2"/>
      <c r="BG118" s="2"/>
      <c r="BH118" s="104">
        <v>-580.13928324542451</v>
      </c>
      <c r="BI118" s="105">
        <v>-70.670446411985566</v>
      </c>
      <c r="BJ118" s="2"/>
      <c r="BK118" s="2"/>
    </row>
    <row r="119" spans="1:63" x14ac:dyDescent="0.3">
      <c r="A119" s="1"/>
      <c r="B119" s="2"/>
      <c r="C119" s="91"/>
      <c r="D119" s="92" t="s">
        <v>96</v>
      </c>
      <c r="E119" s="93"/>
      <c r="F119" s="93"/>
      <c r="G119" s="93"/>
      <c r="H119" s="93"/>
      <c r="I119" s="93"/>
      <c r="J119" s="686">
        <v>-0.31899650207651459</v>
      </c>
      <c r="K119" s="686">
        <v>-0.21985143281974925</v>
      </c>
      <c r="L119" s="686">
        <v>-0.16494989072410371</v>
      </c>
      <c r="M119" s="686">
        <v>-0.21657551441668921</v>
      </c>
      <c r="N119" s="686">
        <v>-0.16994527118968708</v>
      </c>
      <c r="O119" s="686">
        <v>-0.28223582645664158</v>
      </c>
      <c r="P119" s="686">
        <v>-0.17102402044102102</v>
      </c>
      <c r="Q119" s="686">
        <v>-0.13021161040330326</v>
      </c>
      <c r="R119" s="686">
        <v>-0.14797211304671284</v>
      </c>
      <c r="S119" s="686">
        <v>-9.838211810609955E-2</v>
      </c>
      <c r="T119" s="686">
        <v>-7.9802204579672575E-2</v>
      </c>
      <c r="U119" s="686">
        <v>-9.3617095982386073E-2</v>
      </c>
      <c r="V119" s="686">
        <v>-9.1180496723147486E-2</v>
      </c>
      <c r="W119" s="686">
        <v>-9.9351894871296503E-2</v>
      </c>
      <c r="X119" s="686">
        <v>-0.12050152211983937</v>
      </c>
      <c r="Y119" s="686">
        <v>-0.17897775451694811</v>
      </c>
      <c r="Z119" s="686">
        <v>-5.2163515375195271E-2</v>
      </c>
      <c r="AA119" s="686">
        <v>-5.9367693609755447E-2</v>
      </c>
      <c r="AB119" s="686">
        <v>-6.8597027608483421E-2</v>
      </c>
      <c r="AC119" s="686">
        <v>-5.2699053427535156E-2</v>
      </c>
      <c r="AD119" s="686">
        <v>-5.3664084546044252E-2</v>
      </c>
      <c r="AE119" s="686">
        <v>-5.1533793519258984E-2</v>
      </c>
      <c r="AF119" s="686">
        <v>-4.9040930447802972E-2</v>
      </c>
      <c r="AG119" s="686">
        <v>-7.0037771819942668E-2</v>
      </c>
      <c r="AH119" s="686">
        <v>-3.1041438655659455E-2</v>
      </c>
      <c r="AI119" s="686">
        <v>-3.1424097570598102E-2</v>
      </c>
      <c r="AJ119" s="686">
        <v>-2.6827972089511223E-2</v>
      </c>
      <c r="AK119" s="686">
        <v>-3.6648875459990175E-2</v>
      </c>
      <c r="AL119" s="686">
        <v>4.2852950775663728E-4</v>
      </c>
      <c r="AM119" s="686">
        <v>-3.1240479997119149E-2</v>
      </c>
      <c r="AN119" s="2"/>
      <c r="AO119" s="2"/>
      <c r="AP119" s="106"/>
      <c r="AQ119" s="107"/>
      <c r="AR119" s="2"/>
      <c r="AS119" s="2"/>
      <c r="AT119" s="108"/>
      <c r="AU119" s="109"/>
      <c r="AV119" s="107"/>
      <c r="AW119" s="2"/>
      <c r="AX119" s="2"/>
      <c r="AY119" s="110"/>
      <c r="AZ119" s="111"/>
      <c r="BA119" s="2"/>
      <c r="BB119" s="2"/>
      <c r="BC119" s="112"/>
      <c r="BD119" s="113"/>
      <c r="BE119" s="114"/>
      <c r="BF119" s="2"/>
      <c r="BG119" s="2"/>
      <c r="BH119" s="115"/>
      <c r="BI119" s="116"/>
      <c r="BJ119" s="2"/>
      <c r="BK119" s="2"/>
    </row>
    <row r="120" spans="1:63" ht="4.05" customHeight="1" x14ac:dyDescent="0.3">
      <c r="A120" s="1"/>
      <c r="B120" s="2"/>
      <c r="C120" s="2"/>
      <c r="D120" s="1"/>
      <c r="E120" s="2"/>
      <c r="F120" s="2"/>
      <c r="G120" s="2"/>
      <c r="H120" s="2"/>
      <c r="I120" s="2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2"/>
      <c r="AO120" s="2"/>
      <c r="AP120" s="54"/>
      <c r="AQ120" s="48"/>
      <c r="AR120" s="2"/>
      <c r="AS120" s="2"/>
      <c r="AT120" s="48"/>
      <c r="AU120" s="48"/>
      <c r="AV120" s="48"/>
      <c r="AW120" s="2"/>
      <c r="AX120" s="2"/>
      <c r="AY120" s="56"/>
      <c r="AZ120" s="128"/>
      <c r="BA120" s="2"/>
      <c r="BB120" s="2"/>
      <c r="BC120" s="27"/>
      <c r="BD120" s="27"/>
      <c r="BE120" s="27"/>
      <c r="BF120" s="2"/>
      <c r="BG120" s="2"/>
      <c r="BH120" s="58"/>
      <c r="BI120" s="53"/>
      <c r="BJ120" s="2"/>
      <c r="BK120" s="2"/>
    </row>
    <row r="121" spans="1:63" x14ac:dyDescent="0.3">
      <c r="A121" s="1"/>
      <c r="B121" s="2"/>
      <c r="C121" s="2" t="s">
        <v>38</v>
      </c>
      <c r="D121" s="2" t="s">
        <v>99</v>
      </c>
      <c r="E121" s="2"/>
      <c r="F121" s="2"/>
      <c r="G121" s="2"/>
      <c r="H121" s="2"/>
      <c r="I121" s="2"/>
      <c r="J121" s="40">
        <v>0</v>
      </c>
      <c r="K121" s="40">
        <v>0</v>
      </c>
      <c r="L121" s="40">
        <v>0</v>
      </c>
      <c r="M121" s="40">
        <v>0</v>
      </c>
      <c r="N121" s="40">
        <v>0</v>
      </c>
      <c r="O121" s="40">
        <v>0</v>
      </c>
      <c r="P121" s="40">
        <v>0</v>
      </c>
      <c r="Q121" s="40">
        <v>0</v>
      </c>
      <c r="R121" s="40">
        <v>0</v>
      </c>
      <c r="S121" s="40">
        <v>0</v>
      </c>
      <c r="T121" s="40">
        <v>0</v>
      </c>
      <c r="U121" s="40">
        <v>0</v>
      </c>
      <c r="V121" s="40">
        <v>0</v>
      </c>
      <c r="W121" s="40">
        <v>0</v>
      </c>
      <c r="X121" s="40">
        <v>-5.7225000000000005E-2</v>
      </c>
      <c r="Y121" s="40">
        <v>-9.3502924999999681E-4</v>
      </c>
      <c r="Z121" s="40">
        <v>-6.0672125000000091E-3</v>
      </c>
      <c r="AA121" s="40">
        <v>-1.3311079999999975E-2</v>
      </c>
      <c r="AB121" s="40">
        <v>-2.2297040000000004E-2</v>
      </c>
      <c r="AC121" s="40">
        <v>-9.5897927500000021E-2</v>
      </c>
      <c r="AD121" s="40">
        <v>-2.7888467500000041E-2</v>
      </c>
      <c r="AE121" s="40">
        <v>-4.6342132074999959E-2</v>
      </c>
      <c r="AF121" s="40">
        <v>-6.0069897275000006E-2</v>
      </c>
      <c r="AG121" s="40">
        <v>-3.27568253E-2</v>
      </c>
      <c r="AH121" s="40">
        <v>-6.1440847500000006E-2</v>
      </c>
      <c r="AI121" s="40">
        <v>-3.6407896599999989E-2</v>
      </c>
      <c r="AJ121" s="40">
        <v>-1.1268912799999999E-2</v>
      </c>
      <c r="AK121" s="40">
        <v>-3.1998775074999986E-2</v>
      </c>
      <c r="AL121" s="40">
        <v>-3.7701501525000042E-2</v>
      </c>
      <c r="AM121" s="40">
        <v>-4.4524679699999944E-2</v>
      </c>
      <c r="AN121" s="2"/>
      <c r="AO121" s="2"/>
      <c r="AP121" s="54">
        <v>-6.8231781749999026E-3</v>
      </c>
      <c r="AQ121" s="55">
        <v>-0.18097895041329909</v>
      </c>
      <c r="AR121" s="2"/>
      <c r="AS121" s="2"/>
      <c r="AT121" s="55">
        <v>-3.0022668734133542E-3</v>
      </c>
      <c r="AU121" s="55">
        <v>-2.8773244621671554E-3</v>
      </c>
      <c r="AV121" s="55">
        <v>-4.4299938657297432E-3</v>
      </c>
      <c r="AW121" s="2"/>
      <c r="AX121" s="2"/>
      <c r="AY121" s="56">
        <v>-1.5526694035625879E-3</v>
      </c>
      <c r="AZ121" s="57">
        <v>-0.53962263344925021</v>
      </c>
      <c r="BA121" s="2"/>
      <c r="BB121" s="2"/>
      <c r="BC121" s="27">
        <v>-58.498674725776937</v>
      </c>
      <c r="BD121" s="27">
        <v>-55.119154276315847</v>
      </c>
      <c r="BE121" s="27">
        <v>-81.101420218579136</v>
      </c>
      <c r="BF121" s="2"/>
      <c r="BG121" s="2"/>
      <c r="BH121" s="58">
        <v>-25.98226594226329</v>
      </c>
      <c r="BI121" s="59">
        <v>-0.47138361035099574</v>
      </c>
      <c r="BJ121" s="2"/>
      <c r="BK121" s="2"/>
    </row>
    <row r="122" spans="1:63" x14ac:dyDescent="0.3">
      <c r="A122" s="1"/>
      <c r="B122" s="2"/>
      <c r="C122" s="2"/>
      <c r="D122" s="173" t="s">
        <v>100</v>
      </c>
      <c r="E122" s="2"/>
      <c r="F122" s="2"/>
      <c r="G122" s="2"/>
      <c r="H122" s="2"/>
      <c r="I122" s="2"/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2.5426832425E-2</v>
      </c>
      <c r="AH122" s="10">
        <v>0</v>
      </c>
      <c r="AI122" s="10">
        <v>1.3908547150000002E-2</v>
      </c>
      <c r="AJ122" s="10">
        <v>2.6863954700000001E-2</v>
      </c>
      <c r="AK122" s="10">
        <v>1.3284457425000007E-2</v>
      </c>
      <c r="AL122" s="10">
        <v>2.452499324999996E-3</v>
      </c>
      <c r="AM122" s="10">
        <v>2.2556100300000007E-2</v>
      </c>
      <c r="AN122" s="2"/>
      <c r="AO122" s="2"/>
      <c r="AP122" s="54">
        <v>2.0103600975000011E-2</v>
      </c>
      <c r="AQ122" s="55">
        <v>8.1971891980031604</v>
      </c>
      <c r="AR122" s="2"/>
      <c r="AS122" s="2"/>
      <c r="AT122" s="55">
        <v>1.2464066629071615E-3</v>
      </c>
      <c r="AU122" s="55">
        <v>1.8717122702902527E-4</v>
      </c>
      <c r="AV122" s="55">
        <v>2.2442247004818986E-3</v>
      </c>
      <c r="AW122" s="2"/>
      <c r="AX122" s="2"/>
      <c r="AY122" s="56">
        <v>2.0570534734528734E-3</v>
      </c>
      <c r="AZ122" s="57">
        <v>10.990222728698996</v>
      </c>
      <c r="BA122" s="2"/>
      <c r="BB122" s="2"/>
      <c r="BC122" s="27">
        <v>24.286028199268749</v>
      </c>
      <c r="BD122" s="27">
        <v>3.5855253289473623</v>
      </c>
      <c r="BE122" s="27">
        <v>41.085792896174873</v>
      </c>
      <c r="BF122" s="2"/>
      <c r="BG122" s="2"/>
      <c r="BH122" s="58">
        <v>37.50026756722751</v>
      </c>
      <c r="BI122" s="59">
        <v>10.45879309915148</v>
      </c>
      <c r="BJ122" s="2"/>
      <c r="BK122" s="2"/>
    </row>
    <row r="123" spans="1:63" x14ac:dyDescent="0.3">
      <c r="A123" s="1"/>
      <c r="B123" s="2"/>
      <c r="C123" s="2"/>
      <c r="D123" s="173" t="s">
        <v>79</v>
      </c>
      <c r="E123" s="2"/>
      <c r="F123" s="2"/>
      <c r="G123" s="2"/>
      <c r="H123" s="2"/>
      <c r="I123" s="2"/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-5.7225000000000005E-2</v>
      </c>
      <c r="Y123" s="10">
        <v>-9.3502924999999681E-4</v>
      </c>
      <c r="Z123" s="10">
        <v>-6.0672125000000091E-3</v>
      </c>
      <c r="AA123" s="10">
        <v>-1.3311079999999975E-2</v>
      </c>
      <c r="AB123" s="10">
        <v>-2.2297040000000004E-2</v>
      </c>
      <c r="AC123" s="10">
        <v>-9.5897927500000021E-2</v>
      </c>
      <c r="AD123" s="10">
        <v>-2.7888467500000041E-2</v>
      </c>
      <c r="AE123" s="10">
        <v>-4.6342132074999959E-2</v>
      </c>
      <c r="AF123" s="10">
        <v>-6.0069897275000006E-2</v>
      </c>
      <c r="AG123" s="10">
        <v>-5.8183657725000004E-2</v>
      </c>
      <c r="AH123" s="10">
        <v>-6.1440847500000006E-2</v>
      </c>
      <c r="AI123" s="10">
        <v>-5.0316443749999995E-2</v>
      </c>
      <c r="AJ123" s="10">
        <v>-3.8132867500000001E-2</v>
      </c>
      <c r="AK123" s="10">
        <v>-4.5283232499999992E-2</v>
      </c>
      <c r="AL123" s="10">
        <v>-4.0154000850000038E-2</v>
      </c>
      <c r="AM123" s="10">
        <v>-6.7080779999999951E-2</v>
      </c>
      <c r="AN123" s="2"/>
      <c r="AO123" s="2"/>
      <c r="AP123" s="54">
        <v>-2.6926779149999913E-2</v>
      </c>
      <c r="AQ123" s="55">
        <v>-0.67058770184789418</v>
      </c>
      <c r="AR123" s="2"/>
      <c r="AS123" s="2"/>
      <c r="AT123" s="55">
        <v>-4.2486735363205155E-3</v>
      </c>
      <c r="AU123" s="55">
        <v>-3.064495689196181E-3</v>
      </c>
      <c r="AV123" s="55">
        <v>-6.6742185662116418E-3</v>
      </c>
      <c r="AW123" s="2"/>
      <c r="AX123" s="2"/>
      <c r="AY123" s="56">
        <v>-3.6097228770154608E-3</v>
      </c>
      <c r="AZ123" s="57">
        <v>-1.1779174269167574</v>
      </c>
      <c r="BA123" s="2"/>
      <c r="BB123" s="2"/>
      <c r="BC123" s="27">
        <v>-82.784702925045679</v>
      </c>
      <c r="BD123" s="27">
        <v>-58.704679605263209</v>
      </c>
      <c r="BE123" s="27">
        <v>-122.187213114754</v>
      </c>
      <c r="BF123" s="2"/>
      <c r="BG123" s="2"/>
      <c r="BH123" s="58">
        <v>-63.482533509490793</v>
      </c>
      <c r="BI123" s="59">
        <v>-1.081387956400655</v>
      </c>
      <c r="BJ123" s="2"/>
      <c r="BK123" s="2"/>
    </row>
    <row r="124" spans="1:63" x14ac:dyDescent="0.3">
      <c r="A124" s="1"/>
      <c r="B124" s="2"/>
      <c r="C124" s="2"/>
      <c r="D124" s="173"/>
      <c r="E124" s="2" t="s">
        <v>149</v>
      </c>
      <c r="F124" s="2"/>
      <c r="G124" s="2"/>
      <c r="H124" s="2"/>
      <c r="I124" s="2"/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-5.7225000000000005E-2</v>
      </c>
      <c r="Y124" s="10">
        <v>-9.3502924999999681E-4</v>
      </c>
      <c r="Z124" s="10">
        <v>-6.0672125000000091E-3</v>
      </c>
      <c r="AA124" s="10">
        <v>-1.3311079999999975E-2</v>
      </c>
      <c r="AB124" s="10">
        <v>-2.2297040000000004E-2</v>
      </c>
      <c r="AC124" s="10">
        <v>-9.5897927500000021E-2</v>
      </c>
      <c r="AD124" s="10">
        <v>-2.7888467500000041E-2</v>
      </c>
      <c r="AE124" s="10">
        <v>-4.6342132074999959E-2</v>
      </c>
      <c r="AF124" s="10">
        <v>-6.0069897275000006E-2</v>
      </c>
      <c r="AG124" s="10">
        <v>-5.8183657725000004E-2</v>
      </c>
      <c r="AH124" s="10">
        <v>-6.1440847500000006E-2</v>
      </c>
      <c r="AI124" s="10">
        <v>-5.0316443749999995E-2</v>
      </c>
      <c r="AJ124" s="10">
        <v>-3.8132867500000001E-2</v>
      </c>
      <c r="AK124" s="10">
        <v>-4.5283232499999992E-2</v>
      </c>
      <c r="AL124" s="10">
        <v>-4.0154000850000038E-2</v>
      </c>
      <c r="AM124" s="10">
        <v>-6.7080779999999951E-2</v>
      </c>
      <c r="AN124" s="2"/>
      <c r="AO124" s="2"/>
      <c r="AP124" s="54">
        <v>-2.6926779149999913E-2</v>
      </c>
      <c r="AQ124" s="55">
        <v>-0.67058770184789418</v>
      </c>
      <c r="AR124" s="2"/>
      <c r="AS124" s="2"/>
      <c r="AT124" s="55">
        <v>-4.2486735363205155E-3</v>
      </c>
      <c r="AU124" s="55">
        <v>-3.064495689196181E-3</v>
      </c>
      <c r="AV124" s="55">
        <v>-6.6742185662116418E-3</v>
      </c>
      <c r="AW124" s="2"/>
      <c r="AX124" s="2"/>
      <c r="AY124" s="56">
        <v>-3.6097228770154608E-3</v>
      </c>
      <c r="AZ124" s="57">
        <v>-1.1779174269167574</v>
      </c>
      <c r="BA124" s="2"/>
      <c r="BB124" s="2"/>
      <c r="BC124" s="27">
        <v>-82.784702925045679</v>
      </c>
      <c r="BD124" s="27">
        <v>-58.704679605263209</v>
      </c>
      <c r="BE124" s="27">
        <v>-122.187213114754</v>
      </c>
      <c r="BF124" s="2"/>
      <c r="BG124" s="2"/>
      <c r="BH124" s="58">
        <v>-63.482533509490793</v>
      </c>
      <c r="BI124" s="59">
        <v>-1.081387956400655</v>
      </c>
      <c r="BJ124" s="2"/>
      <c r="BK124" s="2"/>
    </row>
    <row r="125" spans="1:63" x14ac:dyDescent="0.3">
      <c r="A125" s="1"/>
      <c r="B125" s="2"/>
      <c r="C125" s="2"/>
      <c r="D125" s="173"/>
      <c r="E125" s="2" t="s">
        <v>150</v>
      </c>
      <c r="F125" s="2"/>
      <c r="G125" s="2"/>
      <c r="H125" s="2"/>
      <c r="I125" s="2"/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2"/>
      <c r="AO125" s="2"/>
      <c r="AP125" s="54">
        <v>0</v>
      </c>
      <c r="AQ125" s="55">
        <v>0</v>
      </c>
      <c r="AR125" s="2"/>
      <c r="AS125" s="2"/>
      <c r="AT125" s="55">
        <v>0</v>
      </c>
      <c r="AU125" s="55">
        <v>0</v>
      </c>
      <c r="AV125" s="55">
        <v>0</v>
      </c>
      <c r="AW125" s="2"/>
      <c r="AX125" s="2"/>
      <c r="AY125" s="56">
        <v>0</v>
      </c>
      <c r="AZ125" s="57">
        <v>0</v>
      </c>
      <c r="BA125" s="2"/>
      <c r="BB125" s="2"/>
      <c r="BC125" s="27">
        <v>0</v>
      </c>
      <c r="BD125" s="27">
        <v>0</v>
      </c>
      <c r="BE125" s="27">
        <v>0</v>
      </c>
      <c r="BF125" s="2"/>
      <c r="BG125" s="2"/>
      <c r="BH125" s="58">
        <v>0</v>
      </c>
      <c r="BI125" s="59">
        <v>0</v>
      </c>
      <c r="BJ125" s="2"/>
      <c r="BK125" s="2"/>
    </row>
    <row r="126" spans="1:63" x14ac:dyDescent="0.3">
      <c r="A126" s="1"/>
      <c r="B126" s="2"/>
      <c r="C126" s="2"/>
      <c r="D126" s="173"/>
      <c r="E126" s="2" t="s">
        <v>151</v>
      </c>
      <c r="F126" s="2"/>
      <c r="G126" s="2"/>
      <c r="H126" s="2"/>
      <c r="I126" s="2"/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2"/>
      <c r="AO126" s="2"/>
      <c r="AP126" s="54">
        <v>0</v>
      </c>
      <c r="AQ126" s="55">
        <v>0</v>
      </c>
      <c r="AR126" s="2"/>
      <c r="AS126" s="2"/>
      <c r="AT126" s="55">
        <v>0</v>
      </c>
      <c r="AU126" s="55">
        <v>0</v>
      </c>
      <c r="AV126" s="55">
        <v>0</v>
      </c>
      <c r="AW126" s="2"/>
      <c r="AX126" s="2"/>
      <c r="AY126" s="56">
        <v>0</v>
      </c>
      <c r="AZ126" s="57">
        <v>0</v>
      </c>
      <c r="BA126" s="2"/>
      <c r="BB126" s="2"/>
      <c r="BC126" s="27">
        <v>0</v>
      </c>
      <c r="BD126" s="27">
        <v>0</v>
      </c>
      <c r="BE126" s="27">
        <v>0</v>
      </c>
      <c r="BF126" s="2"/>
      <c r="BG126" s="2"/>
      <c r="BH126" s="58">
        <v>0</v>
      </c>
      <c r="BI126" s="59">
        <v>0</v>
      </c>
      <c r="BJ126" s="2"/>
      <c r="BK126" s="2"/>
    </row>
    <row r="127" spans="1:63" x14ac:dyDescent="0.3">
      <c r="A127" s="1"/>
      <c r="B127" s="2"/>
      <c r="C127" s="2"/>
      <c r="D127" s="173"/>
      <c r="E127" s="2" t="s">
        <v>152</v>
      </c>
      <c r="F127" s="2"/>
      <c r="G127" s="2"/>
      <c r="H127" s="2"/>
      <c r="I127" s="2"/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2"/>
      <c r="AO127" s="2"/>
      <c r="AP127" s="54">
        <v>0</v>
      </c>
      <c r="AQ127" s="55">
        <v>0</v>
      </c>
      <c r="AR127" s="2"/>
      <c r="AS127" s="2"/>
      <c r="AT127" s="55">
        <v>0</v>
      </c>
      <c r="AU127" s="55">
        <v>0</v>
      </c>
      <c r="AV127" s="55">
        <v>0</v>
      </c>
      <c r="AW127" s="2"/>
      <c r="AX127" s="2"/>
      <c r="AY127" s="56">
        <v>0</v>
      </c>
      <c r="AZ127" s="57">
        <v>0</v>
      </c>
      <c r="BA127" s="2"/>
      <c r="BB127" s="2"/>
      <c r="BC127" s="27">
        <v>0</v>
      </c>
      <c r="BD127" s="27">
        <v>0</v>
      </c>
      <c r="BE127" s="27">
        <v>0</v>
      </c>
      <c r="BF127" s="2"/>
      <c r="BG127" s="2"/>
      <c r="BH127" s="58">
        <v>0</v>
      </c>
      <c r="BI127" s="59">
        <v>0</v>
      </c>
      <c r="BJ127" s="2"/>
      <c r="BK127" s="2"/>
    </row>
    <row r="128" spans="1:63" ht="4.05" customHeight="1" x14ac:dyDescent="0.3">
      <c r="A128" s="1"/>
      <c r="B128" s="2"/>
      <c r="C128" s="2"/>
      <c r="D128" s="60"/>
      <c r="E128" s="2"/>
      <c r="F128" s="2"/>
      <c r="G128" s="2"/>
      <c r="H128" s="2"/>
      <c r="I128" s="2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2"/>
      <c r="AO128" s="2"/>
      <c r="AP128" s="54"/>
      <c r="AQ128" s="55"/>
      <c r="AR128" s="2"/>
      <c r="AS128" s="2"/>
      <c r="AT128" s="55"/>
      <c r="AU128" s="55"/>
      <c r="AV128" s="55"/>
      <c r="AW128" s="2"/>
      <c r="AX128" s="2"/>
      <c r="AY128" s="56"/>
      <c r="AZ128" s="57"/>
      <c r="BA128" s="2"/>
      <c r="BB128" s="2"/>
      <c r="BC128" s="27"/>
      <c r="BD128" s="27"/>
      <c r="BE128" s="27"/>
      <c r="BF128" s="2"/>
      <c r="BG128" s="2"/>
      <c r="BH128" s="58"/>
      <c r="BI128" s="59"/>
      <c r="BJ128" s="2"/>
      <c r="BK128" s="2"/>
    </row>
    <row r="129" spans="1:63" x14ac:dyDescent="0.3">
      <c r="A129" s="1"/>
      <c r="B129" s="2"/>
      <c r="C129" s="89" t="s">
        <v>22</v>
      </c>
      <c r="D129" s="90" t="s">
        <v>101</v>
      </c>
      <c r="E129" s="90"/>
      <c r="F129" s="90"/>
      <c r="G129" s="90"/>
      <c r="H129" s="90"/>
      <c r="I129" s="90"/>
      <c r="J129" s="144">
        <v>-0.86766253062499987</v>
      </c>
      <c r="K129" s="144">
        <v>-0.8186622859500009</v>
      </c>
      <c r="L129" s="144">
        <v>-0.7610235333030485</v>
      </c>
      <c r="M129" s="144">
        <v>-0.79904668013165758</v>
      </c>
      <c r="N129" s="144">
        <v>-0.77716856515537291</v>
      </c>
      <c r="O129" s="144">
        <v>-0.97598474544226999</v>
      </c>
      <c r="P129" s="144">
        <v>-0.66396909757419298</v>
      </c>
      <c r="Q129" s="144">
        <v>-0.61230205932953141</v>
      </c>
      <c r="R129" s="144">
        <v>-0.65849808597166126</v>
      </c>
      <c r="S129" s="144">
        <v>-0.58759604588310588</v>
      </c>
      <c r="T129" s="144">
        <v>-0.48993090327456762</v>
      </c>
      <c r="U129" s="144">
        <v>-0.51354221304800052</v>
      </c>
      <c r="V129" s="144">
        <v>-0.51137856676013926</v>
      </c>
      <c r="W129" s="144">
        <v>-0.59029141651097117</v>
      </c>
      <c r="X129" s="144">
        <v>-0.66792397416082372</v>
      </c>
      <c r="Y129" s="144">
        <v>-0.79987680514792425</v>
      </c>
      <c r="Z129" s="144">
        <v>-0.44600883790425111</v>
      </c>
      <c r="AA129" s="144">
        <v>-0.42847416996318377</v>
      </c>
      <c r="AB129" s="144">
        <v>-0.53724632381748472</v>
      </c>
      <c r="AC129" s="144">
        <v>-0.53430839778630168</v>
      </c>
      <c r="AD129" s="144">
        <v>-0.50433550985605191</v>
      </c>
      <c r="AE129" s="144">
        <v>-0.50707597363779389</v>
      </c>
      <c r="AF129" s="144">
        <v>-0.66011637983149152</v>
      </c>
      <c r="AG129" s="144">
        <v>-0.76663281200091948</v>
      </c>
      <c r="AH129" s="144">
        <v>-0.41861868134170505</v>
      </c>
      <c r="AI129" s="144">
        <v>-0.38602708095491256</v>
      </c>
      <c r="AJ129" s="144">
        <v>-0.31780881101806746</v>
      </c>
      <c r="AK129" s="144">
        <v>-0.42260999387801657</v>
      </c>
      <c r="AL129" s="144">
        <v>-3.2086491433984524E-2</v>
      </c>
      <c r="AM129" s="144">
        <v>-0.3585143617865808</v>
      </c>
      <c r="AN129" s="2"/>
      <c r="AO129" s="2"/>
      <c r="AP129" s="95">
        <v>-0.32642787035259629</v>
      </c>
      <c r="AQ129" s="96">
        <v>-10.17337377083426</v>
      </c>
      <c r="AR129" s="2"/>
      <c r="AS129" s="2"/>
      <c r="AT129" s="97">
        <v>-3.9651142333403527E-2</v>
      </c>
      <c r="AU129" s="98">
        <v>-2.4487949544105183E-3</v>
      </c>
      <c r="AV129" s="96">
        <v>-3.5670473862848898E-2</v>
      </c>
      <c r="AW129" s="2"/>
      <c r="AX129" s="2"/>
      <c r="AY129" s="99">
        <v>-3.3221678908438378E-2</v>
      </c>
      <c r="AZ129" s="100">
        <v>-13.566541718245089</v>
      </c>
      <c r="BA129" s="2"/>
      <c r="BB129" s="2"/>
      <c r="BC129" s="101">
        <v>-772.59596687023134</v>
      </c>
      <c r="BD129" s="102">
        <v>-46.910075195883806</v>
      </c>
      <c r="BE129" s="103">
        <v>-653.03162438357163</v>
      </c>
      <c r="BF129" s="2"/>
      <c r="BG129" s="2"/>
      <c r="BH129" s="104">
        <v>-606.12154918768783</v>
      </c>
      <c r="BI129" s="105">
        <v>-12.920924698088585</v>
      </c>
      <c r="BJ129" s="2"/>
      <c r="BK129" s="2"/>
    </row>
    <row r="130" spans="1:63" x14ac:dyDescent="0.3">
      <c r="A130" s="1"/>
      <c r="B130" s="2"/>
      <c r="C130" s="91"/>
      <c r="D130" s="92" t="s">
        <v>102</v>
      </c>
      <c r="E130" s="93"/>
      <c r="F130" s="93"/>
      <c r="G130" s="93"/>
      <c r="H130" s="93"/>
      <c r="I130" s="93"/>
      <c r="J130" s="686">
        <v>-0.31899650207651459</v>
      </c>
      <c r="K130" s="686">
        <v>-0.21985143281974925</v>
      </c>
      <c r="L130" s="686">
        <v>-0.16494989072410371</v>
      </c>
      <c r="M130" s="686">
        <v>-0.21657551441668921</v>
      </c>
      <c r="N130" s="686">
        <v>-0.16994527118968708</v>
      </c>
      <c r="O130" s="686">
        <v>-0.28223582645664158</v>
      </c>
      <c r="P130" s="686">
        <v>-0.17102402044102102</v>
      </c>
      <c r="Q130" s="686">
        <v>-0.13021161040330326</v>
      </c>
      <c r="R130" s="686">
        <v>-0.14797211304671284</v>
      </c>
      <c r="S130" s="686">
        <v>-9.838211810609955E-2</v>
      </c>
      <c r="T130" s="686">
        <v>-7.9802204579672575E-2</v>
      </c>
      <c r="U130" s="686">
        <v>-9.3617095982386073E-2</v>
      </c>
      <c r="V130" s="686">
        <v>-9.1180496723147486E-2</v>
      </c>
      <c r="W130" s="686">
        <v>-9.9351894871296503E-2</v>
      </c>
      <c r="X130" s="686">
        <v>-0.13179300924372614</v>
      </c>
      <c r="Y130" s="686">
        <v>-0.17918721838605745</v>
      </c>
      <c r="Z130" s="686">
        <v>-5.2882899753151136E-2</v>
      </c>
      <c r="AA130" s="686">
        <v>-6.1271157906461163E-2</v>
      </c>
      <c r="AB130" s="686">
        <v>-7.1567243737591713E-2</v>
      </c>
      <c r="AC130" s="686">
        <v>-6.4226446926171452E-2</v>
      </c>
      <c r="AD130" s="686">
        <v>-5.6805271172744282E-2</v>
      </c>
      <c r="AE130" s="686">
        <v>-5.6717232741988158E-2</v>
      </c>
      <c r="AF130" s="686">
        <v>-5.3950356200486396E-2</v>
      </c>
      <c r="AG130" s="686">
        <v>-7.3163933593160757E-2</v>
      </c>
      <c r="AH130" s="686">
        <v>-3.6381110152374503E-2</v>
      </c>
      <c r="AI130" s="686">
        <v>-3.4696473190401735E-2</v>
      </c>
      <c r="AJ130" s="686">
        <v>-2.7814212640365939E-2</v>
      </c>
      <c r="AK130" s="686">
        <v>-3.9651142333403527E-2</v>
      </c>
      <c r="AL130" s="686">
        <v>-2.4487949544105183E-3</v>
      </c>
      <c r="AM130" s="686">
        <v>-3.5670473862848898E-2</v>
      </c>
      <c r="AN130" s="2"/>
      <c r="AO130" s="2"/>
      <c r="AP130" s="106"/>
      <c r="AQ130" s="107"/>
      <c r="AR130" s="2"/>
      <c r="AS130" s="2"/>
      <c r="AT130" s="108"/>
      <c r="AU130" s="109"/>
      <c r="AV130" s="107"/>
      <c r="AW130" s="2"/>
      <c r="AX130" s="2"/>
      <c r="AY130" s="110"/>
      <c r="AZ130" s="111"/>
      <c r="BA130" s="2"/>
      <c r="BB130" s="2"/>
      <c r="BC130" s="112"/>
      <c r="BD130" s="113"/>
      <c r="BE130" s="114"/>
      <c r="BF130" s="2"/>
      <c r="BG130" s="2"/>
      <c r="BH130" s="115"/>
      <c r="BI130" s="116"/>
      <c r="BJ130" s="2"/>
      <c r="BK130" s="2"/>
    </row>
    <row r="131" spans="1:63" x14ac:dyDescent="0.3">
      <c r="A131" s="1"/>
      <c r="B131" s="2"/>
      <c r="C131" s="2" t="s">
        <v>17</v>
      </c>
      <c r="D131" s="2" t="s">
        <v>103</v>
      </c>
      <c r="E131" s="2"/>
      <c r="F131" s="2"/>
      <c r="G131" s="2"/>
      <c r="H131" s="2"/>
      <c r="I131" s="2"/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5.7225000000000005E-2</v>
      </c>
      <c r="Y131" s="10">
        <v>9.3502924999999681E-4</v>
      </c>
      <c r="Z131" s="10">
        <v>6.0672125000000091E-3</v>
      </c>
      <c r="AA131" s="10">
        <v>1.3311079999999975E-2</v>
      </c>
      <c r="AB131" s="10">
        <v>2.2297040000000004E-2</v>
      </c>
      <c r="AC131" s="10">
        <v>9.5897927500000021E-2</v>
      </c>
      <c r="AD131" s="10">
        <v>2.7888467500000041E-2</v>
      </c>
      <c r="AE131" s="10">
        <v>4.6342132074999959E-2</v>
      </c>
      <c r="AF131" s="10">
        <v>6.0069897275000006E-2</v>
      </c>
      <c r="AG131" s="10">
        <v>3.27568253E-2</v>
      </c>
      <c r="AH131" s="10">
        <v>6.1440847500000006E-2</v>
      </c>
      <c r="AI131" s="10">
        <v>3.6407896599999989E-2</v>
      </c>
      <c r="AJ131" s="10">
        <v>1.1268912799999999E-2</v>
      </c>
      <c r="AK131" s="10">
        <v>3.1998775074999986E-2</v>
      </c>
      <c r="AL131" s="10">
        <v>3.7701501525000042E-2</v>
      </c>
      <c r="AM131" s="10">
        <v>4.4524679699999944E-2</v>
      </c>
      <c r="AN131" s="2"/>
      <c r="AO131" s="2"/>
      <c r="AP131" s="54">
        <v>6.8231781749999026E-3</v>
      </c>
      <c r="AQ131" s="55">
        <v>0.18097895041329909</v>
      </c>
      <c r="AR131" s="2"/>
      <c r="AS131" s="2"/>
      <c r="AT131" s="55">
        <v>3.0022668734133542E-3</v>
      </c>
      <c r="AU131" s="55">
        <v>2.8773244621671554E-3</v>
      </c>
      <c r="AV131" s="55">
        <v>4.4299938657297432E-3</v>
      </c>
      <c r="AW131" s="2"/>
      <c r="AX131" s="2"/>
      <c r="AY131" s="56">
        <v>1.5526694035625879E-3</v>
      </c>
      <c r="AZ131" s="57">
        <v>0.53962263344925021</v>
      </c>
      <c r="BA131" s="2"/>
      <c r="BB131" s="2"/>
      <c r="BC131" s="27">
        <v>58.498674725776937</v>
      </c>
      <c r="BD131" s="27">
        <v>55.119154276315847</v>
      </c>
      <c r="BE131" s="27">
        <v>81.101420218579136</v>
      </c>
      <c r="BF131" s="2"/>
      <c r="BG131" s="2"/>
      <c r="BH131" s="58">
        <v>25.98226594226329</v>
      </c>
      <c r="BI131" s="59">
        <v>0.47138361035099574</v>
      </c>
      <c r="BJ131" s="2"/>
      <c r="BK131" s="2"/>
    </row>
    <row r="132" spans="1:63" ht="4.05" customHeight="1" x14ac:dyDescent="0.3">
      <c r="A132" s="1"/>
      <c r="B132" s="2"/>
      <c r="C132" s="2"/>
      <c r="D132" s="174"/>
      <c r="E132" s="2"/>
      <c r="F132" s="2"/>
      <c r="G132" s="2"/>
      <c r="H132" s="2"/>
      <c r="I132" s="2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2"/>
      <c r="AO132" s="2"/>
      <c r="AP132" s="54"/>
      <c r="AQ132" s="55"/>
      <c r="AR132" s="2"/>
      <c r="AS132" s="2"/>
      <c r="AT132" s="55"/>
      <c r="AU132" s="55"/>
      <c r="AV132" s="55"/>
      <c r="AW132" s="2"/>
      <c r="AX132" s="2"/>
      <c r="AY132" s="56"/>
      <c r="AZ132" s="57"/>
      <c r="BA132" s="2"/>
      <c r="BB132" s="2"/>
      <c r="BC132" s="27"/>
      <c r="BD132" s="27"/>
      <c r="BE132" s="27"/>
      <c r="BF132" s="2"/>
      <c r="BG132" s="2"/>
      <c r="BH132" s="58"/>
      <c r="BI132" s="59"/>
      <c r="BJ132" s="2"/>
      <c r="BK132" s="2"/>
    </row>
    <row r="133" spans="1:63" x14ac:dyDescent="0.3">
      <c r="A133" s="1"/>
      <c r="B133" s="2"/>
      <c r="C133" s="2" t="s">
        <v>38</v>
      </c>
      <c r="D133" s="2" t="s">
        <v>104</v>
      </c>
      <c r="E133" s="2"/>
      <c r="F133" s="2"/>
      <c r="G133" s="2"/>
      <c r="H133" s="2"/>
      <c r="I133" s="2"/>
      <c r="J133" s="10">
        <v>-5.3566980649999998E-2</v>
      </c>
      <c r="K133" s="10">
        <v>-4.6139243825000002E-2</v>
      </c>
      <c r="L133" s="10">
        <v>-4.4943091050000002E-2</v>
      </c>
      <c r="M133" s="10">
        <v>-4.4615591950000005E-2</v>
      </c>
      <c r="N133" s="10">
        <v>-4.9761702725000037E-2</v>
      </c>
      <c r="O133" s="10">
        <v>-4.8931074599999985E-2</v>
      </c>
      <c r="P133" s="10">
        <v>-4.8709117649999974E-2</v>
      </c>
      <c r="Q133" s="10">
        <v>-5.077868740000005E-2</v>
      </c>
      <c r="R133" s="10">
        <v>-5.0734814899999953E-2</v>
      </c>
      <c r="S133" s="10">
        <v>-5.0507748824999997E-2</v>
      </c>
      <c r="T133" s="10">
        <v>-5.0138110500000055E-2</v>
      </c>
      <c r="U133" s="10">
        <v>-5.072958042499992E-2</v>
      </c>
      <c r="V133" s="10">
        <v>-5.1285232325000013E-2</v>
      </c>
      <c r="W133" s="10">
        <v>-5.1282564325000009E-2</v>
      </c>
      <c r="X133" s="10">
        <v>-5.1760551125000005E-2</v>
      </c>
      <c r="Y133" s="10">
        <v>-5.1895340524999944E-2</v>
      </c>
      <c r="Z133" s="10">
        <v>-5.1865836950000105E-2</v>
      </c>
      <c r="AA133" s="10">
        <v>-5.2174155975000004E-2</v>
      </c>
      <c r="AB133" s="10">
        <v>-5.2459458024999996E-2</v>
      </c>
      <c r="AC133" s="10">
        <v>-5.4990601525000044E-2</v>
      </c>
      <c r="AD133" s="10">
        <v>-5.57182481249998E-2</v>
      </c>
      <c r="AE133" s="10">
        <v>-5.2741217349999953E-2</v>
      </c>
      <c r="AF133" s="10">
        <v>-5.7901234950000213E-2</v>
      </c>
      <c r="AG133" s="10">
        <v>-4.8963755424999915E-2</v>
      </c>
      <c r="AH133" s="10">
        <v>-5.1844383174999994E-2</v>
      </c>
      <c r="AI133" s="10">
        <v>-5.3006750750000005E-2</v>
      </c>
      <c r="AJ133" s="10">
        <v>-5.3616310724999998E-2</v>
      </c>
      <c r="AK133" s="10">
        <v>-5.3837625875000003E-2</v>
      </c>
      <c r="AL133" s="10">
        <v>-5.4521532750000053E-2</v>
      </c>
      <c r="AM133" s="10">
        <v>-5.3564882187499926E-2</v>
      </c>
      <c r="AN133" s="2"/>
      <c r="AO133" s="2"/>
      <c r="AP133" s="54">
        <v>9.566505625001262E-4</v>
      </c>
      <c r="AQ133" s="55">
        <v>1.7546288855940596E-2</v>
      </c>
      <c r="AR133" s="2"/>
      <c r="AS133" s="2"/>
      <c r="AT133" s="55">
        <v>-5.05128462976748E-3</v>
      </c>
      <c r="AU133" s="55">
        <v>-4.1610050939853826E-3</v>
      </c>
      <c r="AV133" s="55">
        <v>-5.3294510170089184E-3</v>
      </c>
      <c r="AW133" s="2"/>
      <c r="AX133" s="2"/>
      <c r="AY133" s="56">
        <v>-1.1684459230235358E-3</v>
      </c>
      <c r="AZ133" s="57">
        <v>-0.28080857788722535</v>
      </c>
      <c r="BA133" s="2"/>
      <c r="BB133" s="2"/>
      <c r="BC133" s="27">
        <v>-98.423447669104206</v>
      </c>
      <c r="BD133" s="27">
        <v>-79.709843201754467</v>
      </c>
      <c r="BE133" s="27">
        <v>-97.568091416211161</v>
      </c>
      <c r="BF133" s="2"/>
      <c r="BG133" s="2"/>
      <c r="BH133" s="58">
        <v>-17.858248214456694</v>
      </c>
      <c r="BI133" s="59">
        <v>-0.2240406892942379</v>
      </c>
      <c r="BJ133" s="2"/>
      <c r="BK133" s="2"/>
    </row>
    <row r="134" spans="1:63" x14ac:dyDescent="0.3">
      <c r="A134" s="1"/>
      <c r="B134" s="2"/>
      <c r="C134" s="2"/>
      <c r="D134" s="1" t="s">
        <v>105</v>
      </c>
      <c r="E134" s="2"/>
      <c r="F134" s="2"/>
      <c r="G134" s="2"/>
      <c r="H134" s="2"/>
      <c r="I134" s="2"/>
      <c r="J134" s="690">
        <v>-1.9693923444915436E-2</v>
      </c>
      <c r="K134" s="690">
        <v>-1.2390675664721584E-2</v>
      </c>
      <c r="L134" s="690">
        <v>-9.7412992280606087E-3</v>
      </c>
      <c r="M134" s="690">
        <v>-1.2092716255305948E-2</v>
      </c>
      <c r="N134" s="690">
        <v>-1.0881508135587073E-2</v>
      </c>
      <c r="O134" s="690">
        <v>-1.4149916116654565E-2</v>
      </c>
      <c r="P134" s="690">
        <v>-1.2546410914412833E-2</v>
      </c>
      <c r="Q134" s="690">
        <v>-1.0798550420947496E-2</v>
      </c>
      <c r="R134" s="690">
        <v>-1.1400697930213765E-2</v>
      </c>
      <c r="S134" s="690">
        <v>-8.4565907905426695E-3</v>
      </c>
      <c r="T134" s="690">
        <v>-8.1667266233191975E-3</v>
      </c>
      <c r="U134" s="690">
        <v>-9.2478395721472852E-3</v>
      </c>
      <c r="V134" s="690">
        <v>-9.1443272399581929E-3</v>
      </c>
      <c r="W134" s="690">
        <v>-8.6313637587057904E-3</v>
      </c>
      <c r="X134" s="690">
        <v>-1.0213256383629901E-2</v>
      </c>
      <c r="Y134" s="690">
        <v>-1.162551739971043E-2</v>
      </c>
      <c r="Z134" s="690">
        <v>-6.149689474604007E-3</v>
      </c>
      <c r="AA134" s="690">
        <v>-7.4608253506978934E-3</v>
      </c>
      <c r="AB134" s="690">
        <v>-6.9881889412287306E-3</v>
      </c>
      <c r="AC134" s="690">
        <v>-6.6101355788464183E-3</v>
      </c>
      <c r="AD134" s="690">
        <v>-6.275763122279945E-3</v>
      </c>
      <c r="AE134" s="690">
        <v>-5.8991868182507361E-3</v>
      </c>
      <c r="AF134" s="690">
        <v>-4.7321841200152872E-3</v>
      </c>
      <c r="AG134" s="690">
        <v>-4.6728771509745425E-3</v>
      </c>
      <c r="AH134" s="690">
        <v>-4.5056666105447339E-3</v>
      </c>
      <c r="AI134" s="690">
        <v>-4.7642960741463942E-3</v>
      </c>
      <c r="AJ134" s="690">
        <v>-4.6924295859509775E-3</v>
      </c>
      <c r="AK134" s="690">
        <v>-5.05128462976748E-3</v>
      </c>
      <c r="AL134" s="690">
        <v>-4.1610050939853826E-3</v>
      </c>
      <c r="AM134" s="690">
        <v>-5.3294510170089184E-3</v>
      </c>
      <c r="AN134" s="2"/>
      <c r="AO134" s="2"/>
      <c r="AP134" s="54"/>
      <c r="AQ134" s="55"/>
      <c r="AR134" s="2"/>
      <c r="AS134" s="2"/>
      <c r="AT134" s="55"/>
      <c r="AU134" s="55"/>
      <c r="AV134" s="55"/>
      <c r="AW134" s="2"/>
      <c r="AX134" s="2"/>
      <c r="AY134" s="56"/>
      <c r="AZ134" s="57"/>
      <c r="BA134" s="2"/>
      <c r="BB134" s="2"/>
      <c r="BC134" s="27"/>
      <c r="BD134" s="27"/>
      <c r="BE134" s="27"/>
      <c r="BF134" s="2"/>
      <c r="BG134" s="2"/>
      <c r="BH134" s="58"/>
      <c r="BI134" s="59"/>
      <c r="BJ134" s="2"/>
      <c r="BK134" s="2"/>
    </row>
    <row r="135" spans="1:63" x14ac:dyDescent="0.3">
      <c r="A135" s="1"/>
      <c r="B135" s="2"/>
      <c r="C135" s="175" t="s">
        <v>22</v>
      </c>
      <c r="D135" s="122" t="s">
        <v>106</v>
      </c>
      <c r="E135" s="122"/>
      <c r="F135" s="122"/>
      <c r="G135" s="122"/>
      <c r="H135" s="122"/>
      <c r="I135" s="122"/>
      <c r="J135" s="129">
        <v>-0.92122951127499986</v>
      </c>
      <c r="K135" s="129">
        <v>-0.86480152977500091</v>
      </c>
      <c r="L135" s="129">
        <v>-0.80596662435304856</v>
      </c>
      <c r="M135" s="129">
        <v>-0.84366227208165756</v>
      </c>
      <c r="N135" s="129">
        <v>-0.82693026788037294</v>
      </c>
      <c r="O135" s="129">
        <v>-1.0249158200422699</v>
      </c>
      <c r="P135" s="129">
        <v>-0.71267821522419295</v>
      </c>
      <c r="Q135" s="129">
        <v>-0.66308074672953143</v>
      </c>
      <c r="R135" s="129">
        <v>-0.70923290087166124</v>
      </c>
      <c r="S135" s="129">
        <v>-0.63810379470810585</v>
      </c>
      <c r="T135" s="129">
        <v>-0.54006901377456762</v>
      </c>
      <c r="U135" s="129">
        <v>-0.56427179347300038</v>
      </c>
      <c r="V135" s="129">
        <v>-0.5626637990851393</v>
      </c>
      <c r="W135" s="129">
        <v>-0.64157398083597117</v>
      </c>
      <c r="X135" s="129">
        <v>-0.66245952528582375</v>
      </c>
      <c r="Y135" s="129">
        <v>-0.85083711642292426</v>
      </c>
      <c r="Z135" s="129">
        <v>-0.49180746235425121</v>
      </c>
      <c r="AA135" s="129">
        <v>-0.46733724593818382</v>
      </c>
      <c r="AB135" s="129">
        <v>-0.56740874184248469</v>
      </c>
      <c r="AC135" s="129">
        <v>-0.49340107181130166</v>
      </c>
      <c r="AD135" s="129">
        <v>-0.53216529048105166</v>
      </c>
      <c r="AE135" s="129">
        <v>-0.51347505891279388</v>
      </c>
      <c r="AF135" s="129">
        <v>-0.65794771750649172</v>
      </c>
      <c r="AG135" s="129">
        <v>-0.78283974212591934</v>
      </c>
      <c r="AH135" s="129">
        <v>-0.40902221701670505</v>
      </c>
      <c r="AI135" s="129">
        <v>-0.40262593510491257</v>
      </c>
      <c r="AJ135" s="129">
        <v>-0.36015620894306749</v>
      </c>
      <c r="AK135" s="129">
        <v>-0.4444488446780166</v>
      </c>
      <c r="AL135" s="129">
        <v>-4.8906522658984534E-2</v>
      </c>
      <c r="AM135" s="129">
        <v>-0.36755456427408079</v>
      </c>
      <c r="AN135" s="2"/>
      <c r="AO135" s="2"/>
      <c r="AP135" s="179">
        <v>-0.31864804161509624</v>
      </c>
      <c r="AQ135" s="180">
        <v>-6.5154507883736841</v>
      </c>
      <c r="AR135" s="2"/>
      <c r="AS135" s="2"/>
      <c r="AT135" s="181">
        <v>-4.1700160089757653E-2</v>
      </c>
      <c r="AU135" s="131">
        <v>-3.7324755862287455E-3</v>
      </c>
      <c r="AV135" s="180">
        <v>-3.6569931014128074E-2</v>
      </c>
      <c r="AW135" s="2"/>
      <c r="AX135" s="2"/>
      <c r="AY135" s="182">
        <v>-3.2837455427899329E-2</v>
      </c>
      <c r="AZ135" s="183">
        <v>-8.7977683093375436</v>
      </c>
      <c r="BA135" s="2"/>
      <c r="BB135" s="2"/>
      <c r="BC135" s="184">
        <v>-812.52073981355863</v>
      </c>
      <c r="BD135" s="134">
        <v>-71.500764121322419</v>
      </c>
      <c r="BE135" s="185">
        <v>-669.49829558120359</v>
      </c>
      <c r="BF135" s="2"/>
      <c r="BG135" s="2"/>
      <c r="BH135" s="186">
        <v>-597.9975314598812</v>
      </c>
      <c r="BI135" s="187">
        <v>-8.3635124576459017</v>
      </c>
      <c r="BJ135" s="2"/>
      <c r="BK135" s="2"/>
    </row>
    <row r="136" spans="1:63" x14ac:dyDescent="0.3">
      <c r="A136" s="1"/>
      <c r="B136" s="2"/>
      <c r="C136" s="176"/>
      <c r="D136" s="177" t="s">
        <v>107</v>
      </c>
      <c r="E136" s="178"/>
      <c r="F136" s="178"/>
      <c r="G136" s="178"/>
      <c r="H136" s="178"/>
      <c r="I136" s="178"/>
      <c r="J136" s="688">
        <v>-0.33869042552143003</v>
      </c>
      <c r="K136" s="688">
        <v>-0.23224210848447083</v>
      </c>
      <c r="L136" s="688">
        <v>-0.17469118995216432</v>
      </c>
      <c r="M136" s="688">
        <v>-0.22866823067199513</v>
      </c>
      <c r="N136" s="688">
        <v>-0.18082677932527416</v>
      </c>
      <c r="O136" s="688">
        <v>-0.29638574257329608</v>
      </c>
      <c r="P136" s="688">
        <v>-0.18357043135543386</v>
      </c>
      <c r="Q136" s="688">
        <v>-0.14101016082425075</v>
      </c>
      <c r="R136" s="688">
        <v>-0.15937281097692663</v>
      </c>
      <c r="S136" s="688">
        <v>-0.10683870889664222</v>
      </c>
      <c r="T136" s="688">
        <v>-8.7968931202991776E-2</v>
      </c>
      <c r="U136" s="688">
        <v>-0.10286493555453335</v>
      </c>
      <c r="V136" s="688">
        <v>-0.10032482396310567</v>
      </c>
      <c r="W136" s="688">
        <v>-0.10798325863000229</v>
      </c>
      <c r="X136" s="688">
        <v>-0.13071477850346927</v>
      </c>
      <c r="Y136" s="688">
        <v>-0.19060327191665855</v>
      </c>
      <c r="Z136" s="688">
        <v>-5.831320484979928E-2</v>
      </c>
      <c r="AA136" s="688">
        <v>-6.6828518960453345E-2</v>
      </c>
      <c r="AB136" s="688">
        <v>-7.5585216549712134E-2</v>
      </c>
      <c r="AC136" s="688">
        <v>-5.9309189006381567E-2</v>
      </c>
      <c r="AD136" s="688">
        <v>-5.9939847668324199E-2</v>
      </c>
      <c r="AE136" s="688">
        <v>-5.7432980337509716E-2</v>
      </c>
      <c r="AF136" s="688">
        <v>-5.3773114567818261E-2</v>
      </c>
      <c r="AG136" s="688">
        <v>-7.4710648970917198E-2</v>
      </c>
      <c r="AH136" s="688">
        <v>-3.5547105266204186E-2</v>
      </c>
      <c r="AI136" s="688">
        <v>-3.61883936447445E-2</v>
      </c>
      <c r="AJ136" s="688">
        <v>-3.1520401675462204E-2</v>
      </c>
      <c r="AK136" s="688">
        <v>-4.1700160089757653E-2</v>
      </c>
      <c r="AL136" s="688">
        <v>-3.7324755862287455E-3</v>
      </c>
      <c r="AM136" s="688">
        <v>-3.6569931014128074E-2</v>
      </c>
      <c r="AN136" s="2"/>
      <c r="AO136" s="2"/>
      <c r="AP136" s="188"/>
      <c r="AQ136" s="189"/>
      <c r="AR136" s="2"/>
      <c r="AS136" s="2"/>
      <c r="AT136" s="190"/>
      <c r="AU136" s="191"/>
      <c r="AV136" s="189"/>
      <c r="AW136" s="2"/>
      <c r="AX136" s="2"/>
      <c r="AY136" s="192"/>
      <c r="AZ136" s="193"/>
      <c r="BA136" s="2"/>
      <c r="BB136" s="2"/>
      <c r="BC136" s="194"/>
      <c r="BD136" s="195"/>
      <c r="BE136" s="196"/>
      <c r="BF136" s="2"/>
      <c r="BG136" s="2"/>
      <c r="BH136" s="197"/>
      <c r="BI136" s="198"/>
      <c r="BJ136" s="2"/>
      <c r="BK136" s="2"/>
    </row>
    <row r="137" spans="1:63" x14ac:dyDescent="0.3">
      <c r="A137" s="1"/>
      <c r="B137" s="2"/>
      <c r="C137" s="2" t="s">
        <v>38</v>
      </c>
      <c r="D137" s="2" t="s">
        <v>100</v>
      </c>
      <c r="E137" s="2"/>
      <c r="F137" s="2"/>
      <c r="G137" s="2"/>
      <c r="H137" s="2"/>
      <c r="I137" s="2"/>
      <c r="J137" s="199">
        <v>0</v>
      </c>
      <c r="K137" s="199">
        <v>0</v>
      </c>
      <c r="L137" s="199">
        <v>0</v>
      </c>
      <c r="M137" s="199">
        <v>0</v>
      </c>
      <c r="N137" s="199">
        <v>0</v>
      </c>
      <c r="O137" s="199">
        <v>0</v>
      </c>
      <c r="P137" s="199">
        <v>0</v>
      </c>
      <c r="Q137" s="199">
        <v>0</v>
      </c>
      <c r="R137" s="199">
        <v>0</v>
      </c>
      <c r="S137" s="199">
        <v>0</v>
      </c>
      <c r="T137" s="199">
        <v>0</v>
      </c>
      <c r="U137" s="199">
        <v>0</v>
      </c>
      <c r="V137" s="199">
        <v>0</v>
      </c>
      <c r="W137" s="199">
        <v>0</v>
      </c>
      <c r="X137" s="199">
        <v>0</v>
      </c>
      <c r="Y137" s="199">
        <v>0</v>
      </c>
      <c r="Z137" s="199">
        <v>0</v>
      </c>
      <c r="AA137" s="199">
        <v>0</v>
      </c>
      <c r="AB137" s="199">
        <v>0</v>
      </c>
      <c r="AC137" s="199">
        <v>0</v>
      </c>
      <c r="AD137" s="199">
        <v>0</v>
      </c>
      <c r="AE137" s="199">
        <v>0</v>
      </c>
      <c r="AF137" s="199">
        <v>0</v>
      </c>
      <c r="AG137" s="199">
        <v>2.5426832425E-2</v>
      </c>
      <c r="AH137" s="199">
        <v>0</v>
      </c>
      <c r="AI137" s="199">
        <v>1.3908547150000002E-2</v>
      </c>
      <c r="AJ137" s="199">
        <v>2.6863954700000001E-2</v>
      </c>
      <c r="AK137" s="199">
        <v>1.3284457425000007E-2</v>
      </c>
      <c r="AL137" s="199">
        <v>2.452499324999996E-3</v>
      </c>
      <c r="AM137" s="199">
        <v>2.2556100300000007E-2</v>
      </c>
      <c r="AN137" s="2"/>
      <c r="AO137" s="2"/>
      <c r="AP137" s="54">
        <v>2.0103600975000011E-2</v>
      </c>
      <c r="AQ137" s="55">
        <v>8.1971891980031604</v>
      </c>
      <c r="AR137" s="2"/>
      <c r="AS137" s="2"/>
      <c r="AT137" s="55">
        <v>1.2464066629071615E-3</v>
      </c>
      <c r="AU137" s="55">
        <v>1.8717122702902527E-4</v>
      </c>
      <c r="AV137" s="55">
        <v>2.2442247004818986E-3</v>
      </c>
      <c r="AW137" s="2"/>
      <c r="AX137" s="2"/>
      <c r="AY137" s="56">
        <v>2.0570534734528734E-3</v>
      </c>
      <c r="AZ137" s="57">
        <v>10.990222728698996</v>
      </c>
      <c r="BA137" s="2"/>
      <c r="BB137" s="2"/>
      <c r="BC137" s="27">
        <v>24.286028199268749</v>
      </c>
      <c r="BD137" s="27">
        <v>3.5855253289473623</v>
      </c>
      <c r="BE137" s="27">
        <v>41.085792896174873</v>
      </c>
      <c r="BF137" s="2"/>
      <c r="BG137" s="2"/>
      <c r="BH137" s="58">
        <v>37.50026756722751</v>
      </c>
      <c r="BI137" s="59">
        <v>10.45879309915148</v>
      </c>
      <c r="BJ137" s="2"/>
      <c r="BK137" s="2"/>
    </row>
    <row r="138" spans="1:63" x14ac:dyDescent="0.3">
      <c r="A138" s="1"/>
      <c r="B138" s="2"/>
      <c r="C138" s="2" t="s">
        <v>38</v>
      </c>
      <c r="D138" s="173" t="s">
        <v>79</v>
      </c>
      <c r="E138" s="2"/>
      <c r="F138" s="2"/>
      <c r="G138" s="2"/>
      <c r="H138" s="2"/>
      <c r="I138" s="2"/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-5.7225000000000005E-2</v>
      </c>
      <c r="Y138" s="10">
        <v>-9.3502924999999681E-4</v>
      </c>
      <c r="Z138" s="10">
        <v>-6.0672125000000091E-3</v>
      </c>
      <c r="AA138" s="10">
        <v>-1.3311079999999975E-2</v>
      </c>
      <c r="AB138" s="10">
        <v>-2.2297040000000004E-2</v>
      </c>
      <c r="AC138" s="10">
        <v>-9.5897927500000021E-2</v>
      </c>
      <c r="AD138" s="10">
        <v>-2.7888467500000041E-2</v>
      </c>
      <c r="AE138" s="10">
        <v>-4.6342132074999959E-2</v>
      </c>
      <c r="AF138" s="10">
        <v>-6.0069897275000006E-2</v>
      </c>
      <c r="AG138" s="10">
        <v>-5.8183657725000004E-2</v>
      </c>
      <c r="AH138" s="10">
        <v>-6.1440847500000006E-2</v>
      </c>
      <c r="AI138" s="10">
        <v>-5.0316443749999995E-2</v>
      </c>
      <c r="AJ138" s="10">
        <v>-3.8132867500000001E-2</v>
      </c>
      <c r="AK138" s="10">
        <v>-4.5283232499999992E-2</v>
      </c>
      <c r="AL138" s="10">
        <v>-4.0154000850000038E-2</v>
      </c>
      <c r="AM138" s="10">
        <v>-6.7080779999999951E-2</v>
      </c>
      <c r="AN138" s="2"/>
      <c r="AO138" s="2"/>
      <c r="AP138" s="54">
        <v>-2.6926779149999913E-2</v>
      </c>
      <c r="AQ138" s="55">
        <v>-0.67058770184789418</v>
      </c>
      <c r="AR138" s="2"/>
      <c r="AS138" s="2"/>
      <c r="AT138" s="55">
        <v>-4.2486735363205155E-3</v>
      </c>
      <c r="AU138" s="55">
        <v>-3.064495689196181E-3</v>
      </c>
      <c r="AV138" s="55">
        <v>-6.6742185662116418E-3</v>
      </c>
      <c r="AW138" s="2"/>
      <c r="AX138" s="2"/>
      <c r="AY138" s="56">
        <v>-3.6097228770154608E-3</v>
      </c>
      <c r="AZ138" s="57">
        <v>-1.1779174269167574</v>
      </c>
      <c r="BA138" s="2"/>
      <c r="BB138" s="2"/>
      <c r="BC138" s="27">
        <v>-82.784702925045679</v>
      </c>
      <c r="BD138" s="27">
        <v>-58.704679605263209</v>
      </c>
      <c r="BE138" s="27">
        <v>-122.187213114754</v>
      </c>
      <c r="BF138" s="2"/>
      <c r="BG138" s="2"/>
      <c r="BH138" s="58">
        <v>-63.482533509490793</v>
      </c>
      <c r="BI138" s="59">
        <v>-1.081387956400655</v>
      </c>
      <c r="BJ138" s="2"/>
      <c r="BK138" s="2"/>
    </row>
    <row r="139" spans="1:63" x14ac:dyDescent="0.3">
      <c r="A139" s="1"/>
      <c r="B139" s="2"/>
      <c r="C139" s="2"/>
      <c r="D139" s="173"/>
      <c r="E139" s="2" t="s">
        <v>149</v>
      </c>
      <c r="F139" s="2"/>
      <c r="G139" s="2"/>
      <c r="H139" s="2"/>
      <c r="I139" s="2"/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-5.7225000000000005E-2</v>
      </c>
      <c r="Y139" s="10">
        <v>-9.3502924999999681E-4</v>
      </c>
      <c r="Z139" s="10">
        <v>-6.0672125000000091E-3</v>
      </c>
      <c r="AA139" s="10">
        <v>-1.3311079999999975E-2</v>
      </c>
      <c r="AB139" s="10">
        <v>-2.2297040000000004E-2</v>
      </c>
      <c r="AC139" s="10">
        <v>-9.5897927500000021E-2</v>
      </c>
      <c r="AD139" s="10">
        <v>-2.7888467500000041E-2</v>
      </c>
      <c r="AE139" s="10">
        <v>-4.6342132074999959E-2</v>
      </c>
      <c r="AF139" s="10">
        <v>-6.0069897275000006E-2</v>
      </c>
      <c r="AG139" s="10">
        <v>-5.8183657725000004E-2</v>
      </c>
      <c r="AH139" s="10">
        <v>-6.1440847500000006E-2</v>
      </c>
      <c r="AI139" s="10">
        <v>-5.0316443749999995E-2</v>
      </c>
      <c r="AJ139" s="10">
        <v>-3.8132867500000001E-2</v>
      </c>
      <c r="AK139" s="10">
        <v>-4.5283232499999992E-2</v>
      </c>
      <c r="AL139" s="10">
        <v>-4.0154000850000038E-2</v>
      </c>
      <c r="AM139" s="10">
        <v>-6.7080779999999951E-2</v>
      </c>
      <c r="AN139" s="2"/>
      <c r="AO139" s="2"/>
      <c r="AP139" s="54">
        <v>-2.6926779149999913E-2</v>
      </c>
      <c r="AQ139" s="55">
        <v>-0.67058770184789418</v>
      </c>
      <c r="AR139" s="2"/>
      <c r="AS139" s="2"/>
      <c r="AT139" s="55">
        <v>-4.2486735363205155E-3</v>
      </c>
      <c r="AU139" s="55">
        <v>-3.064495689196181E-3</v>
      </c>
      <c r="AV139" s="55">
        <v>-6.6742185662116418E-3</v>
      </c>
      <c r="AW139" s="2"/>
      <c r="AX139" s="2"/>
      <c r="AY139" s="56">
        <v>-3.6097228770154608E-3</v>
      </c>
      <c r="AZ139" s="57">
        <v>-1.1779174269167574</v>
      </c>
      <c r="BA139" s="2"/>
      <c r="BB139" s="2"/>
      <c r="BC139" s="27">
        <v>-82.784702925045679</v>
      </c>
      <c r="BD139" s="27">
        <v>-58.704679605263209</v>
      </c>
      <c r="BE139" s="27">
        <v>-122.187213114754</v>
      </c>
      <c r="BF139" s="2"/>
      <c r="BG139" s="2"/>
      <c r="BH139" s="58">
        <v>-63.482533509490793</v>
      </c>
      <c r="BI139" s="59">
        <v>-1.081387956400655</v>
      </c>
      <c r="BJ139" s="2"/>
      <c r="BK139" s="2"/>
    </row>
    <row r="140" spans="1:63" x14ac:dyDescent="0.3">
      <c r="A140" s="1"/>
      <c r="B140" s="2"/>
      <c r="C140" s="2"/>
      <c r="D140" s="173"/>
      <c r="E140" s="2" t="s">
        <v>150</v>
      </c>
      <c r="F140" s="2"/>
      <c r="G140" s="2"/>
      <c r="H140" s="2"/>
      <c r="I140" s="2"/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2"/>
      <c r="AO140" s="2"/>
      <c r="AP140" s="54">
        <v>0</v>
      </c>
      <c r="AQ140" s="55">
        <v>0</v>
      </c>
      <c r="AR140" s="2"/>
      <c r="AS140" s="2"/>
      <c r="AT140" s="55">
        <v>0</v>
      </c>
      <c r="AU140" s="55">
        <v>0</v>
      </c>
      <c r="AV140" s="55">
        <v>0</v>
      </c>
      <c r="AW140" s="2"/>
      <c r="AX140" s="2"/>
      <c r="AY140" s="56">
        <v>0</v>
      </c>
      <c r="AZ140" s="57">
        <v>0</v>
      </c>
      <c r="BA140" s="2"/>
      <c r="BB140" s="2"/>
      <c r="BC140" s="27">
        <v>0</v>
      </c>
      <c r="BD140" s="27">
        <v>0</v>
      </c>
      <c r="BE140" s="27">
        <v>0</v>
      </c>
      <c r="BF140" s="2"/>
      <c r="BG140" s="2"/>
      <c r="BH140" s="58">
        <v>0</v>
      </c>
      <c r="BI140" s="59">
        <v>0</v>
      </c>
      <c r="BJ140" s="2"/>
      <c r="BK140" s="2"/>
    </row>
    <row r="141" spans="1:63" x14ac:dyDescent="0.3">
      <c r="A141" s="1"/>
      <c r="B141" s="2"/>
      <c r="C141" s="2"/>
      <c r="D141" s="173"/>
      <c r="E141" s="2" t="s">
        <v>151</v>
      </c>
      <c r="F141" s="2"/>
      <c r="G141" s="2"/>
      <c r="H141" s="2"/>
      <c r="I141" s="2"/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2"/>
      <c r="AO141" s="2"/>
      <c r="AP141" s="54">
        <v>0</v>
      </c>
      <c r="AQ141" s="55">
        <v>0</v>
      </c>
      <c r="AR141" s="2"/>
      <c r="AS141" s="2"/>
      <c r="AT141" s="55">
        <v>0</v>
      </c>
      <c r="AU141" s="55">
        <v>0</v>
      </c>
      <c r="AV141" s="55">
        <v>0</v>
      </c>
      <c r="AW141" s="2"/>
      <c r="AX141" s="2"/>
      <c r="AY141" s="56">
        <v>0</v>
      </c>
      <c r="AZ141" s="57">
        <v>0</v>
      </c>
      <c r="BA141" s="2"/>
      <c r="BB141" s="2"/>
      <c r="BC141" s="27">
        <v>0</v>
      </c>
      <c r="BD141" s="27">
        <v>0</v>
      </c>
      <c r="BE141" s="27">
        <v>0</v>
      </c>
      <c r="BF141" s="2"/>
      <c r="BG141" s="2"/>
      <c r="BH141" s="58">
        <v>0</v>
      </c>
      <c r="BI141" s="59">
        <v>0</v>
      </c>
      <c r="BJ141" s="2"/>
      <c r="BK141" s="2"/>
    </row>
    <row r="142" spans="1:63" x14ac:dyDescent="0.3">
      <c r="A142" s="1"/>
      <c r="B142" s="2"/>
      <c r="C142" s="2"/>
      <c r="D142" s="173"/>
      <c r="E142" s="2" t="s">
        <v>152</v>
      </c>
      <c r="F142" s="2"/>
      <c r="G142" s="2"/>
      <c r="H142" s="2"/>
      <c r="I142" s="2"/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2"/>
      <c r="AO142" s="2"/>
      <c r="AP142" s="54">
        <v>0</v>
      </c>
      <c r="AQ142" s="55">
        <v>0</v>
      </c>
      <c r="AR142" s="2"/>
      <c r="AS142" s="2"/>
      <c r="AT142" s="55">
        <v>0</v>
      </c>
      <c r="AU142" s="55">
        <v>0</v>
      </c>
      <c r="AV142" s="55">
        <v>0</v>
      </c>
      <c r="AW142" s="2"/>
      <c r="AX142" s="2"/>
      <c r="AY142" s="56">
        <v>0</v>
      </c>
      <c r="AZ142" s="57">
        <v>0</v>
      </c>
      <c r="BA142" s="2"/>
      <c r="BB142" s="2"/>
      <c r="BC142" s="27">
        <v>0</v>
      </c>
      <c r="BD142" s="27">
        <v>0</v>
      </c>
      <c r="BE142" s="27">
        <v>0</v>
      </c>
      <c r="BF142" s="2"/>
      <c r="BG142" s="2"/>
      <c r="BH142" s="58">
        <v>0</v>
      </c>
      <c r="BI142" s="59">
        <v>0</v>
      </c>
      <c r="BJ142" s="2"/>
      <c r="BK142" s="2"/>
    </row>
    <row r="143" spans="1:63" x14ac:dyDescent="0.3">
      <c r="A143" s="1"/>
      <c r="B143" s="2"/>
      <c r="C143" s="2" t="s">
        <v>93</v>
      </c>
      <c r="D143" s="2" t="s">
        <v>108</v>
      </c>
      <c r="E143" s="2"/>
      <c r="F143" s="2"/>
      <c r="G143" s="2"/>
      <c r="H143" s="2"/>
      <c r="I143" s="2"/>
      <c r="J143" s="10">
        <v>-2.7746146000000001E-3</v>
      </c>
      <c r="K143" s="10">
        <v>-1.0140397250000008E-3</v>
      </c>
      <c r="L143" s="10">
        <v>-8.4663297499999984E-4</v>
      </c>
      <c r="M143" s="10">
        <v>-3.9186820000000015E-4</v>
      </c>
      <c r="N143" s="10">
        <v>-8.0511487499999976E-4</v>
      </c>
      <c r="O143" s="10">
        <v>-1.7870428749999997E-3</v>
      </c>
      <c r="P143" s="10">
        <v>-2.2183136250000014E-3</v>
      </c>
      <c r="Q143" s="10">
        <v>-8.704859749999993E-4</v>
      </c>
      <c r="R143" s="10">
        <v>-1.0247427249999985E-3</v>
      </c>
      <c r="S143" s="10">
        <v>-1.2599637000000005E-3</v>
      </c>
      <c r="T143" s="10">
        <v>-4.8970375000000044E-4</v>
      </c>
      <c r="U143" s="10">
        <v>-2.6980349999935186E-4</v>
      </c>
      <c r="V143" s="10">
        <v>-2.0442992750000001E-3</v>
      </c>
      <c r="W143" s="10">
        <v>-6.0313787499999987E-4</v>
      </c>
      <c r="X143" s="10">
        <v>-3.0449558749999998E-3</v>
      </c>
      <c r="Y143" s="10">
        <v>-4.7229972500000071E-4</v>
      </c>
      <c r="Z143" s="10">
        <v>-2.5754780000000039E-4</v>
      </c>
      <c r="AA143" s="10">
        <v>-2.5860794999999956E-4</v>
      </c>
      <c r="AB143" s="10">
        <v>-2.5619087499999921E-4</v>
      </c>
      <c r="AC143" s="10">
        <v>-1.8157710500000016E-3</v>
      </c>
      <c r="AD143" s="10">
        <v>-1.1332397500000008E-3</v>
      </c>
      <c r="AE143" s="10">
        <v>-7.0494387499999778E-4</v>
      </c>
      <c r="AF143" s="10">
        <v>-5.2914015000000059E-4</v>
      </c>
      <c r="AG143" s="10">
        <v>-2.0102601999999995E-3</v>
      </c>
      <c r="AH143" s="10">
        <v>-5.4678487500000013E-3</v>
      </c>
      <c r="AI143" s="10">
        <v>-1.06660315E-3</v>
      </c>
      <c r="AJ143" s="10">
        <v>-2.2321210749999989E-3</v>
      </c>
      <c r="AK143" s="10">
        <v>-9.7199815000000142E-4</v>
      </c>
      <c r="AL143" s="10">
        <v>-6.2683175000000091E-4</v>
      </c>
      <c r="AM143" s="10">
        <v>-1.0566029750000007E-3</v>
      </c>
      <c r="AN143" s="2"/>
      <c r="AO143" s="2"/>
      <c r="AP143" s="54">
        <v>-4.2977122499999977E-4</v>
      </c>
      <c r="AQ143" s="55">
        <v>-0.68562453162271875</v>
      </c>
      <c r="AR143" s="2"/>
      <c r="AS143" s="2"/>
      <c r="AT143" s="55">
        <v>-9.1197173639437194E-5</v>
      </c>
      <c r="AU143" s="55">
        <v>-4.7838899114988169E-5</v>
      </c>
      <c r="AV143" s="55">
        <v>-1.0512697068906272E-4</v>
      </c>
      <c r="AW143" s="2"/>
      <c r="AX143" s="2"/>
      <c r="AY143" s="56">
        <v>-5.7288071574074552E-5</v>
      </c>
      <c r="AZ143" s="57">
        <v>-1.1975206920287575</v>
      </c>
      <c r="BA143" s="2"/>
      <c r="BB143" s="2"/>
      <c r="BC143" s="27">
        <v>-1.7769618829981744</v>
      </c>
      <c r="BD143" s="27">
        <v>-0.91642068713450431</v>
      </c>
      <c r="BE143" s="27">
        <v>-1.9245955828779611</v>
      </c>
      <c r="BF143" s="2"/>
      <c r="BG143" s="2"/>
      <c r="BH143" s="58">
        <v>-1.0081748957434566</v>
      </c>
      <c r="BI143" s="59">
        <v>-1.1001223672676492</v>
      </c>
      <c r="BJ143" s="2"/>
      <c r="BK143" s="2"/>
    </row>
    <row r="144" spans="1:63" x14ac:dyDescent="0.3">
      <c r="A144" s="1"/>
      <c r="B144" s="2"/>
      <c r="C144" s="61" t="s">
        <v>22</v>
      </c>
      <c r="D144" s="61" t="s">
        <v>109</v>
      </c>
      <c r="E144" s="61"/>
      <c r="F144" s="61"/>
      <c r="G144" s="61"/>
      <c r="H144" s="61"/>
      <c r="I144" s="61"/>
      <c r="J144" s="200">
        <v>-0.9240041258749998</v>
      </c>
      <c r="K144" s="200">
        <v>-0.86581556950000094</v>
      </c>
      <c r="L144" s="200">
        <v>-0.80681325732804854</v>
      </c>
      <c r="M144" s="200">
        <v>-0.84405414028165759</v>
      </c>
      <c r="N144" s="200">
        <v>-0.82773538275537295</v>
      </c>
      <c r="O144" s="200">
        <v>-1.0267028629172699</v>
      </c>
      <c r="P144" s="200">
        <v>-0.71489652884919297</v>
      </c>
      <c r="Q144" s="200">
        <v>-0.66395123270453138</v>
      </c>
      <c r="R144" s="200">
        <v>-0.71025764359666121</v>
      </c>
      <c r="S144" s="200">
        <v>-0.63936375840810589</v>
      </c>
      <c r="T144" s="200">
        <v>-0.54055871752456763</v>
      </c>
      <c r="U144" s="200">
        <v>-0.56454159697299977</v>
      </c>
      <c r="V144" s="200">
        <v>-0.56470809836013935</v>
      </c>
      <c r="W144" s="200">
        <v>-0.64217711871097116</v>
      </c>
      <c r="X144" s="200">
        <v>-0.72272948116082369</v>
      </c>
      <c r="Y144" s="200">
        <v>-0.85224444539792421</v>
      </c>
      <c r="Z144" s="200">
        <v>-0.49813222265425122</v>
      </c>
      <c r="AA144" s="200">
        <v>-0.48090693388818379</v>
      </c>
      <c r="AB144" s="200">
        <v>-0.58996197271748463</v>
      </c>
      <c r="AC144" s="200">
        <v>-0.59111477036130167</v>
      </c>
      <c r="AD144" s="200">
        <v>-0.56118699773105174</v>
      </c>
      <c r="AE144" s="200">
        <v>-0.56052213486279379</v>
      </c>
      <c r="AF144" s="200">
        <v>-0.71854675493149178</v>
      </c>
      <c r="AG144" s="200">
        <v>-0.8176068276259193</v>
      </c>
      <c r="AH144" s="200">
        <v>-0.47593091326670506</v>
      </c>
      <c r="AI144" s="200">
        <v>-0.44010043485491257</v>
      </c>
      <c r="AJ144" s="200">
        <v>-0.37365724281806745</v>
      </c>
      <c r="AK144" s="200">
        <v>-0.47741961790301657</v>
      </c>
      <c r="AL144" s="200">
        <v>-8.7234855933984584E-2</v>
      </c>
      <c r="AM144" s="200">
        <v>-0.41313584694908073</v>
      </c>
      <c r="AN144" s="2"/>
      <c r="AO144" s="2"/>
      <c r="AP144" s="65">
        <v>-0.32590099101509618</v>
      </c>
      <c r="AQ144" s="66">
        <v>-3.7359033556692451</v>
      </c>
      <c r="AR144" s="2"/>
      <c r="AS144" s="2"/>
      <c r="AT144" s="66">
        <v>-4.4793624136810442E-2</v>
      </c>
      <c r="AU144" s="66">
        <v>-6.6576389475108896E-3</v>
      </c>
      <c r="AV144" s="66">
        <v>-4.110505185054688E-2</v>
      </c>
      <c r="AW144" s="2"/>
      <c r="AX144" s="2"/>
      <c r="AY144" s="67">
        <v>-3.444741290303599E-2</v>
      </c>
      <c r="AZ144" s="68">
        <v>-5.1741185087717838</v>
      </c>
      <c r="BA144" s="2"/>
      <c r="BB144" s="2"/>
      <c r="BC144" s="69">
        <v>-872.79637642233376</v>
      </c>
      <c r="BD144" s="69">
        <v>-127.53633908477278</v>
      </c>
      <c r="BE144" s="69">
        <v>-752.5243113826607</v>
      </c>
      <c r="BF144" s="2"/>
      <c r="BG144" s="2"/>
      <c r="BH144" s="70">
        <v>-624.98797229788795</v>
      </c>
      <c r="BI144" s="71">
        <v>-4.9004697546043055</v>
      </c>
      <c r="BJ144" s="2"/>
      <c r="BK144" s="2"/>
    </row>
    <row r="145" spans="1:66" x14ac:dyDescent="0.3">
      <c r="A145" s="1"/>
      <c r="B145" s="2"/>
      <c r="C145" s="2" t="s">
        <v>110</v>
      </c>
      <c r="D145" s="2" t="s">
        <v>111</v>
      </c>
      <c r="E145" s="1"/>
      <c r="F145" s="60"/>
      <c r="G145" s="1"/>
      <c r="H145" s="1"/>
      <c r="I145" s="1"/>
      <c r="J145" s="10">
        <v>0</v>
      </c>
      <c r="K145" s="10">
        <v>0</v>
      </c>
      <c r="L145" s="10">
        <v>-0.12588299999999999</v>
      </c>
      <c r="M145" s="10">
        <v>-3.7297420000000026E-2</v>
      </c>
      <c r="N145" s="10">
        <v>-2.1700219499999895E-3</v>
      </c>
      <c r="O145" s="10">
        <v>-1.3369422249999707E-3</v>
      </c>
      <c r="P145" s="10">
        <v>0</v>
      </c>
      <c r="Q145" s="10">
        <v>0</v>
      </c>
      <c r="R145" s="10">
        <v>0</v>
      </c>
      <c r="S145" s="10">
        <v>0</v>
      </c>
      <c r="T145" s="10">
        <v>-5.1490999999999981E-2</v>
      </c>
      <c r="U145" s="10">
        <v>3.7375875700000033E-2</v>
      </c>
      <c r="V145" s="10">
        <v>0</v>
      </c>
      <c r="W145" s="10">
        <v>0</v>
      </c>
      <c r="X145" s="10">
        <v>1.0410862500000001E-2</v>
      </c>
      <c r="Y145" s="10">
        <v>2.3695509999999993E-3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2.6341666695128829E-9</v>
      </c>
      <c r="AG145" s="10">
        <v>-2.6341666695128829E-9</v>
      </c>
      <c r="AH145" s="10">
        <v>0</v>
      </c>
      <c r="AI145" s="10">
        <v>-0.13197700000000001</v>
      </c>
      <c r="AJ145" s="10">
        <v>0.13197700000000001</v>
      </c>
      <c r="AK145" s="10">
        <v>0</v>
      </c>
      <c r="AL145" s="10">
        <v>0</v>
      </c>
      <c r="AM145" s="10">
        <v>0</v>
      </c>
      <c r="AN145" s="2"/>
      <c r="AO145" s="2"/>
      <c r="AP145" s="54">
        <v>0</v>
      </c>
      <c r="AQ145" s="48">
        <v>0</v>
      </c>
      <c r="AR145" s="2"/>
      <c r="AS145" s="2"/>
      <c r="AT145" s="48">
        <v>0</v>
      </c>
      <c r="AU145" s="48">
        <v>0</v>
      </c>
      <c r="AV145" s="48">
        <v>0</v>
      </c>
      <c r="AW145" s="2"/>
      <c r="AX145" s="2"/>
      <c r="AY145" s="56">
        <v>0</v>
      </c>
      <c r="AZ145" s="128">
        <v>0</v>
      </c>
      <c r="BA145" s="2"/>
      <c r="BB145" s="2"/>
      <c r="BC145" s="27">
        <v>0</v>
      </c>
      <c r="BD145" s="27">
        <v>0</v>
      </c>
      <c r="BE145" s="27">
        <v>0</v>
      </c>
      <c r="BF145" s="2"/>
      <c r="BG145" s="2"/>
      <c r="BH145" s="58">
        <v>0</v>
      </c>
      <c r="BI145" s="53">
        <v>0</v>
      </c>
      <c r="BJ145" s="2"/>
      <c r="BK145" s="2"/>
    </row>
    <row r="146" spans="1:66" ht="4.05" customHeight="1" x14ac:dyDescent="0.3">
      <c r="A146" s="1"/>
      <c r="B146" s="2"/>
      <c r="C146" s="2"/>
      <c r="D146" s="173"/>
      <c r="E146" s="1"/>
      <c r="F146" s="60"/>
      <c r="G146" s="1"/>
      <c r="H146" s="1"/>
      <c r="I146" s="1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2"/>
      <c r="AO146" s="2"/>
      <c r="AP146" s="54"/>
      <c r="AQ146" s="55"/>
      <c r="AR146" s="2"/>
      <c r="AS146" s="2"/>
      <c r="AT146" s="55"/>
      <c r="AU146" s="55"/>
      <c r="AV146" s="55"/>
      <c r="AW146" s="2"/>
      <c r="AX146" s="2"/>
      <c r="AY146" s="56"/>
      <c r="AZ146" s="57"/>
      <c r="BA146" s="2"/>
      <c r="BB146" s="2"/>
      <c r="BC146" s="27"/>
      <c r="BD146" s="27"/>
      <c r="BE146" s="27"/>
      <c r="BF146" s="2"/>
      <c r="BG146" s="2"/>
      <c r="BH146" s="58"/>
      <c r="BI146" s="59"/>
      <c r="BJ146" s="2"/>
      <c r="BK146" s="2"/>
    </row>
    <row r="147" spans="1:66" x14ac:dyDescent="0.3">
      <c r="A147" s="1"/>
      <c r="B147" s="2"/>
      <c r="C147" s="61" t="s">
        <v>22</v>
      </c>
      <c r="D147" s="61" t="s">
        <v>112</v>
      </c>
      <c r="E147" s="61"/>
      <c r="F147" s="61"/>
      <c r="G147" s="61"/>
      <c r="H147" s="61"/>
      <c r="I147" s="61"/>
      <c r="J147" s="200">
        <v>-0.9240041258749998</v>
      </c>
      <c r="K147" s="200">
        <v>-0.86581556950000094</v>
      </c>
      <c r="L147" s="200">
        <v>-0.93269625732804851</v>
      </c>
      <c r="M147" s="200">
        <v>-0.88135156028165762</v>
      </c>
      <c r="N147" s="200">
        <v>-0.82990540470537288</v>
      </c>
      <c r="O147" s="200">
        <v>-1.0280398051422699</v>
      </c>
      <c r="P147" s="200">
        <v>-0.71489652884919297</v>
      </c>
      <c r="Q147" s="200">
        <v>-0.66395123270453138</v>
      </c>
      <c r="R147" s="200">
        <v>-0.71025764359666121</v>
      </c>
      <c r="S147" s="200">
        <v>-0.63936375840810589</v>
      </c>
      <c r="T147" s="200">
        <v>-0.59204971752456759</v>
      </c>
      <c r="U147" s="200">
        <v>-0.52716572127299977</v>
      </c>
      <c r="V147" s="200">
        <v>-0.56470809836013935</v>
      </c>
      <c r="W147" s="200">
        <v>-0.64217711871097116</v>
      </c>
      <c r="X147" s="200">
        <v>-0.71231861866082369</v>
      </c>
      <c r="Y147" s="200">
        <v>-0.84987489439792419</v>
      </c>
      <c r="Z147" s="200">
        <v>-0.49813222265425122</v>
      </c>
      <c r="AA147" s="200">
        <v>-0.48090693388818379</v>
      </c>
      <c r="AB147" s="200">
        <v>-0.58996197271748463</v>
      </c>
      <c r="AC147" s="200">
        <v>-0.59111477036130167</v>
      </c>
      <c r="AD147" s="200">
        <v>-0.56118699773105174</v>
      </c>
      <c r="AE147" s="200">
        <v>-0.56052213486279379</v>
      </c>
      <c r="AF147" s="200">
        <v>-0.71854675229732512</v>
      </c>
      <c r="AG147" s="200">
        <v>-0.81760683026008596</v>
      </c>
      <c r="AH147" s="200">
        <v>-0.47593091326670506</v>
      </c>
      <c r="AI147" s="200">
        <v>-0.57207743485491258</v>
      </c>
      <c r="AJ147" s="200">
        <v>-0.24168024281806744</v>
      </c>
      <c r="AK147" s="200">
        <v>-0.47741961790301657</v>
      </c>
      <c r="AL147" s="200">
        <v>-8.7234855933984584E-2</v>
      </c>
      <c r="AM147" s="200">
        <v>-0.41313584694908073</v>
      </c>
      <c r="AN147" s="2"/>
      <c r="AO147" s="2"/>
      <c r="AP147" s="65">
        <v>-0.32590099101509618</v>
      </c>
      <c r="AQ147" s="66">
        <v>-3.7359033556692451</v>
      </c>
      <c r="AR147" s="2"/>
      <c r="AS147" s="2"/>
      <c r="AT147" s="66">
        <v>-4.4793624136810442E-2</v>
      </c>
      <c r="AU147" s="66">
        <v>-6.6576389475108896E-3</v>
      </c>
      <c r="AV147" s="66">
        <v>-4.110505185054688E-2</v>
      </c>
      <c r="AW147" s="2"/>
      <c r="AX147" s="2"/>
      <c r="AY147" s="67">
        <v>-3.444741290303599E-2</v>
      </c>
      <c r="AZ147" s="68">
        <v>-5.1741185087717838</v>
      </c>
      <c r="BA147" s="2"/>
      <c r="BB147" s="2"/>
      <c r="BC147" s="69">
        <v>-872.79637642233376</v>
      </c>
      <c r="BD147" s="69">
        <v>-127.53633908477278</v>
      </c>
      <c r="BE147" s="69">
        <v>-752.5243113826607</v>
      </c>
      <c r="BF147" s="2"/>
      <c r="BG147" s="2"/>
      <c r="BH147" s="70">
        <v>-624.98797229788795</v>
      </c>
      <c r="BI147" s="71">
        <v>-4.9004697546043055</v>
      </c>
      <c r="BJ147" s="2"/>
      <c r="BK147" s="2"/>
    </row>
    <row r="148" spans="1:66" x14ac:dyDescent="0.3">
      <c r="A148" s="1"/>
      <c r="B148" s="2"/>
      <c r="C148" s="2" t="s">
        <v>38</v>
      </c>
      <c r="D148" s="2" t="s">
        <v>113</v>
      </c>
      <c r="E148" s="2"/>
      <c r="F148" s="2"/>
      <c r="G148" s="2"/>
      <c r="H148" s="2"/>
      <c r="I148" s="2"/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2"/>
      <c r="AO148" s="2"/>
      <c r="AP148" s="54">
        <v>0</v>
      </c>
      <c r="AQ148" s="55">
        <v>0</v>
      </c>
      <c r="AR148" s="2"/>
      <c r="AS148" s="2"/>
      <c r="AT148" s="55">
        <v>0</v>
      </c>
      <c r="AU148" s="55">
        <v>0</v>
      </c>
      <c r="AV148" s="55">
        <v>0</v>
      </c>
      <c r="AW148" s="2"/>
      <c r="AX148" s="2"/>
      <c r="AY148" s="56">
        <v>0</v>
      </c>
      <c r="AZ148" s="57">
        <v>0</v>
      </c>
      <c r="BA148" s="2"/>
      <c r="BB148" s="2"/>
      <c r="BC148" s="27">
        <v>0</v>
      </c>
      <c r="BD148" s="27">
        <v>0</v>
      </c>
      <c r="BE148" s="27">
        <v>0</v>
      </c>
      <c r="BF148" s="2"/>
      <c r="BG148" s="2"/>
      <c r="BH148" s="58">
        <v>0</v>
      </c>
      <c r="BI148" s="59">
        <v>0</v>
      </c>
      <c r="BJ148" s="2"/>
      <c r="BK148" s="2"/>
    </row>
    <row r="149" spans="1:66" x14ac:dyDescent="0.3">
      <c r="A149" s="1"/>
      <c r="B149" s="2"/>
      <c r="C149" s="175" t="s">
        <v>22</v>
      </c>
      <c r="D149" s="122" t="s">
        <v>114</v>
      </c>
      <c r="E149" s="122"/>
      <c r="F149" s="122"/>
      <c r="G149" s="122"/>
      <c r="H149" s="122"/>
      <c r="I149" s="122"/>
      <c r="J149" s="129">
        <v>-0.9240041258749998</v>
      </c>
      <c r="K149" s="129">
        <v>-0.86581556950000094</v>
      </c>
      <c r="L149" s="129">
        <v>-0.93269625732804851</v>
      </c>
      <c r="M149" s="129">
        <v>-0.88135156028165762</v>
      </c>
      <c r="N149" s="129">
        <v>-0.82990540470537288</v>
      </c>
      <c r="O149" s="129">
        <v>-1.0280398051422699</v>
      </c>
      <c r="P149" s="129">
        <v>-0.71489652884919297</v>
      </c>
      <c r="Q149" s="129">
        <v>-0.66395123270453138</v>
      </c>
      <c r="R149" s="129">
        <v>-0.71025764359666121</v>
      </c>
      <c r="S149" s="129">
        <v>-0.63936375840810589</v>
      </c>
      <c r="T149" s="129">
        <v>-0.59204971752456759</v>
      </c>
      <c r="U149" s="129">
        <v>-0.52716572127299977</v>
      </c>
      <c r="V149" s="129">
        <v>-0.56470809836013935</v>
      </c>
      <c r="W149" s="129">
        <v>-0.64217711871097116</v>
      </c>
      <c r="X149" s="129">
        <v>-0.71231861866082369</v>
      </c>
      <c r="Y149" s="129">
        <v>-0.84987489439792419</v>
      </c>
      <c r="Z149" s="129">
        <v>-0.49813222265425122</v>
      </c>
      <c r="AA149" s="129">
        <v>-0.48090693388818379</v>
      </c>
      <c r="AB149" s="129">
        <v>-0.58996197271748463</v>
      </c>
      <c r="AC149" s="129">
        <v>-0.59111477036130167</v>
      </c>
      <c r="AD149" s="129">
        <v>-0.56118699773105174</v>
      </c>
      <c r="AE149" s="129">
        <v>-0.56052213486279379</v>
      </c>
      <c r="AF149" s="129">
        <v>-0.71854675229732512</v>
      </c>
      <c r="AG149" s="129">
        <v>-0.81760683026008596</v>
      </c>
      <c r="AH149" s="129">
        <v>-0.47593091326670506</v>
      </c>
      <c r="AI149" s="129">
        <v>-0.57207743485491258</v>
      </c>
      <c r="AJ149" s="129">
        <v>-0.24168024281806744</v>
      </c>
      <c r="AK149" s="129">
        <v>-0.47741961790301657</v>
      </c>
      <c r="AL149" s="129">
        <v>-8.7234855933984584E-2</v>
      </c>
      <c r="AM149" s="129">
        <v>-0.41313584694908073</v>
      </c>
      <c r="AN149" s="2"/>
      <c r="AO149" s="2"/>
      <c r="AP149" s="179">
        <v>-0.32590099101509618</v>
      </c>
      <c r="AQ149" s="180">
        <v>-3.7359033556692451</v>
      </c>
      <c r="AR149" s="2"/>
      <c r="AS149" s="2"/>
      <c r="AT149" s="181">
        <v>-4.4793624136810442E-2</v>
      </c>
      <c r="AU149" s="131">
        <v>-6.6576389475108896E-3</v>
      </c>
      <c r="AV149" s="180">
        <v>-4.110505185054688E-2</v>
      </c>
      <c r="AW149" s="2"/>
      <c r="AX149" s="2"/>
      <c r="AY149" s="182">
        <v>-3.444741290303599E-2</v>
      </c>
      <c r="AZ149" s="183">
        <v>-5.1741185087717838</v>
      </c>
      <c r="BA149" s="2"/>
      <c r="BB149" s="2"/>
      <c r="BC149" s="184">
        <v>-872.79637642233376</v>
      </c>
      <c r="BD149" s="134">
        <v>-127.53633908477278</v>
      </c>
      <c r="BE149" s="185">
        <v>-752.5243113826607</v>
      </c>
      <c r="BF149" s="2"/>
      <c r="BG149" s="2"/>
      <c r="BH149" s="186">
        <v>-624.98797229788795</v>
      </c>
      <c r="BI149" s="187">
        <v>-4.9004697546043055</v>
      </c>
      <c r="BJ149" s="2"/>
      <c r="BK149" s="2"/>
    </row>
    <row r="150" spans="1:66" x14ac:dyDescent="0.3">
      <c r="A150" s="1"/>
      <c r="B150" s="2"/>
      <c r="C150" s="176"/>
      <c r="D150" s="177" t="s">
        <v>115</v>
      </c>
      <c r="E150" s="178"/>
      <c r="F150" s="178"/>
      <c r="G150" s="178"/>
      <c r="H150" s="178"/>
      <c r="I150" s="178"/>
      <c r="J150" s="688">
        <v>-0.33971051377091666</v>
      </c>
      <c r="K150" s="688">
        <v>-0.23251442845120621</v>
      </c>
      <c r="L150" s="688">
        <v>-0.20215951149013675</v>
      </c>
      <c r="M150" s="688">
        <v>-0.23888362506994062</v>
      </c>
      <c r="N150" s="688">
        <v>-0.18147735946608307</v>
      </c>
      <c r="O150" s="688">
        <v>-0.29728913836985355</v>
      </c>
      <c r="P150" s="688">
        <v>-0.18414182077119534</v>
      </c>
      <c r="Q150" s="688">
        <v>-0.14119527759613021</v>
      </c>
      <c r="R150" s="688">
        <v>-0.15960308248352295</v>
      </c>
      <c r="S150" s="688">
        <v>-0.10704966657481466</v>
      </c>
      <c r="T150" s="688">
        <v>-9.6435787911004184E-2</v>
      </c>
      <c r="U150" s="688">
        <v>-9.610061777419128E-2</v>
      </c>
      <c r="V150" s="688">
        <v>-0.10068932931288251</v>
      </c>
      <c r="W150" s="688">
        <v>-0.10808477271113882</v>
      </c>
      <c r="X150" s="688">
        <v>-0.14055284422391454</v>
      </c>
      <c r="Y150" s="688">
        <v>-0.19038771636232832</v>
      </c>
      <c r="Z150" s="688">
        <v>-5.9063126457808798E-2</v>
      </c>
      <c r="AA150" s="688">
        <v>-6.8768963802664701E-2</v>
      </c>
      <c r="AB150" s="688">
        <v>-7.8589560180455417E-2</v>
      </c>
      <c r="AC150" s="688">
        <v>-7.1054846944536454E-2</v>
      </c>
      <c r="AD150" s="688">
        <v>-6.3208675498240038E-2</v>
      </c>
      <c r="AE150" s="688">
        <v>-6.2695268624101214E-2</v>
      </c>
      <c r="AF150" s="688">
        <v>-5.8725785963740444E-2</v>
      </c>
      <c r="AG150" s="688">
        <v>-7.8028661046133055E-2</v>
      </c>
      <c r="AH150" s="688">
        <v>-4.136197392094549E-2</v>
      </c>
      <c r="AI150" s="688">
        <v>-5.1418852097569842E-2</v>
      </c>
      <c r="AJ150" s="688">
        <v>-2.1151539641658477E-2</v>
      </c>
      <c r="AK150" s="688">
        <v>-4.4793624136810442E-2</v>
      </c>
      <c r="AL150" s="688">
        <v>-6.6576389475108896E-3</v>
      </c>
      <c r="AM150" s="688">
        <v>-4.110505185054688E-2</v>
      </c>
      <c r="AN150" s="2"/>
      <c r="AO150" s="2"/>
      <c r="AP150" s="188"/>
      <c r="AQ150" s="189"/>
      <c r="AR150" s="2"/>
      <c r="AS150" s="2"/>
      <c r="AT150" s="190"/>
      <c r="AU150" s="191"/>
      <c r="AV150" s="189"/>
      <c r="AW150" s="2"/>
      <c r="AX150" s="2"/>
      <c r="AY150" s="192"/>
      <c r="AZ150" s="193"/>
      <c r="BA150" s="2"/>
      <c r="BB150" s="2"/>
      <c r="BC150" s="194"/>
      <c r="BD150" s="195"/>
      <c r="BE150" s="196"/>
      <c r="BF150" s="2"/>
      <c r="BG150" s="2"/>
      <c r="BH150" s="197"/>
      <c r="BI150" s="198"/>
      <c r="BJ150" s="2"/>
      <c r="BK150" s="2"/>
    </row>
    <row r="151" spans="1:66" ht="4.0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2"/>
      <c r="AO151" s="2"/>
      <c r="AP151" s="54"/>
      <c r="AQ151" s="55"/>
      <c r="AR151" s="2"/>
      <c r="AS151" s="2"/>
      <c r="AT151" s="55"/>
      <c r="AU151" s="55"/>
      <c r="AV151" s="55"/>
      <c r="AW151" s="2"/>
      <c r="AX151" s="2"/>
      <c r="AY151" s="56"/>
      <c r="AZ151" s="57"/>
      <c r="BA151" s="2"/>
      <c r="BB151" s="2"/>
      <c r="BC151" s="27"/>
      <c r="BD151" s="27"/>
      <c r="BE151" s="27"/>
      <c r="BF151" s="2"/>
      <c r="BG151" s="2"/>
      <c r="BH151" s="58"/>
      <c r="BI151" s="59"/>
      <c r="BJ151" s="2"/>
      <c r="BK151" s="2"/>
    </row>
    <row r="152" spans="1:66" x14ac:dyDescent="0.3">
      <c r="A152" s="1"/>
      <c r="B152" s="2"/>
      <c r="C152" s="2" t="s">
        <v>110</v>
      </c>
      <c r="D152" s="2" t="s">
        <v>116</v>
      </c>
      <c r="E152" s="2"/>
      <c r="F152" s="2"/>
      <c r="G152" s="2"/>
      <c r="H152" s="2"/>
      <c r="I152" s="2"/>
      <c r="J152" s="40">
        <v>4.464446415E-2</v>
      </c>
      <c r="K152" s="40">
        <v>0.10131732882500002</v>
      </c>
      <c r="L152" s="40">
        <v>5.0170886050000002E-2</v>
      </c>
      <c r="M152" s="40">
        <v>2.65227195E-3</v>
      </c>
      <c r="N152" s="40">
        <v>0.12374330227436139</v>
      </c>
      <c r="O152" s="40">
        <v>8.1502661540380328E-2</v>
      </c>
      <c r="P152" s="40">
        <v>-9.5865475629369479E-2</v>
      </c>
      <c r="Q152" s="40">
        <v>0.10963128490000006</v>
      </c>
      <c r="R152" s="40">
        <v>0.10891736772499999</v>
      </c>
      <c r="S152" s="40">
        <v>1.0578011299999968E-2</v>
      </c>
      <c r="T152" s="40">
        <v>1.7634151286252432E-2</v>
      </c>
      <c r="U152" s="40">
        <v>0.11651986281374756</v>
      </c>
      <c r="V152" s="40">
        <v>-3.2518492609739977E-2</v>
      </c>
      <c r="W152" s="40">
        <v>0.13386535314026007</v>
      </c>
      <c r="X152" s="40">
        <v>-3.0949107155520142E-2</v>
      </c>
      <c r="Y152" s="40">
        <v>0.17577191802500003</v>
      </c>
      <c r="Z152" s="40">
        <v>0.12562644037500015</v>
      </c>
      <c r="AA152" s="40">
        <v>-9.5144696149999985E-2</v>
      </c>
      <c r="AB152" s="40">
        <v>5.1016776399999998E-2</v>
      </c>
      <c r="AC152" s="40">
        <v>6.5325922575000056E-2</v>
      </c>
      <c r="AD152" s="40">
        <v>0.17745711129999986</v>
      </c>
      <c r="AE152" s="40">
        <v>0.23829534622499995</v>
      </c>
      <c r="AF152" s="40">
        <v>0.15120209312500035</v>
      </c>
      <c r="AG152" s="40">
        <v>9.0478469174999882E-2</v>
      </c>
      <c r="AH152" s="40">
        <v>2.2649569249999502E-3</v>
      </c>
      <c r="AI152" s="40">
        <v>0.20112174890000006</v>
      </c>
      <c r="AJ152" s="40">
        <v>-0.14565100932500011</v>
      </c>
      <c r="AK152" s="40">
        <v>0.12058016195649998</v>
      </c>
      <c r="AL152" s="40">
        <v>3.756677291849992E-2</v>
      </c>
      <c r="AM152" s="40">
        <v>8.4552111624999621E-3</v>
      </c>
      <c r="AN152" s="2"/>
      <c r="AO152" s="2"/>
      <c r="AP152" s="54">
        <v>-2.9111561755999958E-2</v>
      </c>
      <c r="AQ152" s="55">
        <v>-0.77492846721640662</v>
      </c>
      <c r="AR152" s="2"/>
      <c r="AS152" s="2"/>
      <c r="AT152" s="55">
        <v>1.131336512051836E-2</v>
      </c>
      <c r="AU152" s="55">
        <v>2.8670421683709936E-3</v>
      </c>
      <c r="AV152" s="55">
        <v>8.4125329672668102E-4</v>
      </c>
      <c r="AW152" s="2"/>
      <c r="AX152" s="2"/>
      <c r="AY152" s="56">
        <v>-2.0257888716443124E-3</v>
      </c>
      <c r="AZ152" s="57">
        <v>-0.70657798270031458</v>
      </c>
      <c r="BA152" s="2"/>
      <c r="BB152" s="2"/>
      <c r="BC152" s="27">
        <v>220.43905293692868</v>
      </c>
      <c r="BD152" s="27">
        <v>54.922182629385851</v>
      </c>
      <c r="BE152" s="27">
        <v>15.40111322859738</v>
      </c>
      <c r="BF152" s="2"/>
      <c r="BG152" s="2"/>
      <c r="BH152" s="58">
        <v>-39.52106940078847</v>
      </c>
      <c r="BI152" s="59">
        <v>-0.71958300833519517</v>
      </c>
      <c r="BJ152" s="2"/>
      <c r="BK152" s="2"/>
    </row>
    <row r="153" spans="1:66" x14ac:dyDescent="0.3">
      <c r="A153" s="1"/>
      <c r="B153" s="2"/>
      <c r="C153" s="2"/>
      <c r="D153" s="2"/>
      <c r="E153" s="173" t="s">
        <v>117</v>
      </c>
      <c r="F153" s="2"/>
      <c r="G153" s="2"/>
      <c r="H153" s="2"/>
      <c r="I153" s="2"/>
      <c r="J153" s="10">
        <v>5.3566980649999998E-2</v>
      </c>
      <c r="K153" s="10">
        <v>4.6139243825000002E-2</v>
      </c>
      <c r="L153" s="10">
        <v>4.4943091050000002E-2</v>
      </c>
      <c r="M153" s="10">
        <v>4.4615591950000005E-2</v>
      </c>
      <c r="N153" s="10">
        <v>4.9761702725000037E-2</v>
      </c>
      <c r="O153" s="10">
        <v>4.8931074599999985E-2</v>
      </c>
      <c r="P153" s="10">
        <v>4.8709117649999974E-2</v>
      </c>
      <c r="Q153" s="10">
        <v>5.077868740000005E-2</v>
      </c>
      <c r="R153" s="10">
        <v>5.0734814899999953E-2</v>
      </c>
      <c r="S153" s="10">
        <v>5.0507748824999997E-2</v>
      </c>
      <c r="T153" s="10">
        <v>5.0138110500000055E-2</v>
      </c>
      <c r="U153" s="10">
        <v>5.072958042499992E-2</v>
      </c>
      <c r="V153" s="10">
        <v>5.1285232324999999E-2</v>
      </c>
      <c r="W153" s="10">
        <v>5.1282564325000009E-2</v>
      </c>
      <c r="X153" s="10">
        <v>5.1760551125000005E-2</v>
      </c>
      <c r="Y153" s="10">
        <v>5.1895340524999944E-2</v>
      </c>
      <c r="Z153" s="10">
        <v>5.1865836950000105E-2</v>
      </c>
      <c r="AA153" s="10">
        <v>5.2174155975000004E-2</v>
      </c>
      <c r="AB153" s="10">
        <v>5.2459458024999996E-2</v>
      </c>
      <c r="AC153" s="10">
        <v>5.4990601525000044E-2</v>
      </c>
      <c r="AD153" s="10">
        <v>5.57182481249998E-2</v>
      </c>
      <c r="AE153" s="10">
        <v>5.2741217349999953E-2</v>
      </c>
      <c r="AF153" s="10">
        <v>5.7901234950000213E-2</v>
      </c>
      <c r="AG153" s="10">
        <v>4.8963755424999915E-2</v>
      </c>
      <c r="AH153" s="10">
        <v>5.1844383174999994E-2</v>
      </c>
      <c r="AI153" s="10">
        <v>5.3006750750000005E-2</v>
      </c>
      <c r="AJ153" s="10">
        <v>5.3616310724999998E-2</v>
      </c>
      <c r="AK153" s="10">
        <v>5.3837625875000003E-2</v>
      </c>
      <c r="AL153" s="10">
        <v>5.4521532750000053E-2</v>
      </c>
      <c r="AM153" s="10">
        <v>5.3564882187499926E-2</v>
      </c>
      <c r="AN153" s="2"/>
      <c r="AO153" s="2"/>
      <c r="AP153" s="54">
        <v>-9.566505625001262E-4</v>
      </c>
      <c r="AQ153" s="55">
        <v>-1.7546288855940596E-2</v>
      </c>
      <c r="AR153" s="2"/>
      <c r="AS153" s="2"/>
      <c r="AT153" s="55">
        <v>5.05128462976748E-3</v>
      </c>
      <c r="AU153" s="55">
        <v>4.1610050939853826E-3</v>
      </c>
      <c r="AV153" s="55">
        <v>5.3294510170089184E-3</v>
      </c>
      <c r="AW153" s="2"/>
      <c r="AX153" s="2"/>
      <c r="AY153" s="56">
        <v>1.1684459230235358E-3</v>
      </c>
      <c r="AZ153" s="57">
        <v>0.28080857788722535</v>
      </c>
      <c r="BA153" s="2"/>
      <c r="BB153" s="2"/>
      <c r="BC153" s="27">
        <v>98.423447669104206</v>
      </c>
      <c r="BD153" s="27">
        <v>79.709843201754467</v>
      </c>
      <c r="BE153" s="27">
        <v>97.568091416211161</v>
      </c>
      <c r="BF153" s="2"/>
      <c r="BG153" s="2"/>
      <c r="BH153" s="58">
        <v>17.858248214456694</v>
      </c>
      <c r="BI153" s="59">
        <v>0.2240406892942379</v>
      </c>
      <c r="BJ153" s="2"/>
      <c r="BK153" s="2"/>
    </row>
    <row r="154" spans="1:66" x14ac:dyDescent="0.3">
      <c r="A154" s="1"/>
      <c r="B154" s="2"/>
      <c r="C154" s="2"/>
      <c r="D154" s="2"/>
      <c r="E154" s="173" t="s">
        <v>58</v>
      </c>
      <c r="F154" s="2"/>
      <c r="G154" s="2"/>
      <c r="H154" s="2"/>
      <c r="I154" s="2"/>
      <c r="J154" s="10">
        <v>-8.9224125000000008E-3</v>
      </c>
      <c r="K154" s="10">
        <v>5.5178085000000016E-2</v>
      </c>
      <c r="L154" s="10">
        <v>5.2277950000000021E-3</v>
      </c>
      <c r="M154" s="10">
        <v>-4.1963320000000005E-2</v>
      </c>
      <c r="N154" s="10">
        <v>-8.5029251749999986E-3</v>
      </c>
      <c r="O154" s="10">
        <v>-1.6022146500000001E-2</v>
      </c>
      <c r="P154" s="10">
        <v>-5.9485772500000006E-2</v>
      </c>
      <c r="Q154" s="10">
        <v>1.2863597500000013E-2</v>
      </c>
      <c r="R154" s="10">
        <v>1.2193552824999995E-2</v>
      </c>
      <c r="S154" s="10">
        <v>5.8010262475000005E-2</v>
      </c>
      <c r="T154" s="10">
        <v>-1.6563959213747623E-2</v>
      </c>
      <c r="U154" s="10">
        <v>-2.9292296761252376E-2</v>
      </c>
      <c r="V154" s="10">
        <v>-1.2111957499999999E-2</v>
      </c>
      <c r="W154" s="10">
        <v>4.4838820000000001E-2</v>
      </c>
      <c r="X154" s="10">
        <v>-1.6523634199999998E-2</v>
      </c>
      <c r="Y154" s="10">
        <v>5.2479110450000005E-2</v>
      </c>
      <c r="Z154" s="10">
        <v>-2.2658188650000001E-2</v>
      </c>
      <c r="AA154" s="10">
        <v>-1.7577460074999999E-2</v>
      </c>
      <c r="AB154" s="10">
        <v>-1.6988724999999968E-3</v>
      </c>
      <c r="AC154" s="10">
        <v>-2.0637950000000002E-2</v>
      </c>
      <c r="AD154" s="10">
        <v>4.4680602500000006E-2</v>
      </c>
      <c r="AE154" s="10">
        <v>8.3862320000000004E-2</v>
      </c>
      <c r="AF154" s="10">
        <v>-1.0273489549999994E-2</v>
      </c>
      <c r="AG154" s="10">
        <v>3.2942049999991341E-5</v>
      </c>
      <c r="AH154" s="10">
        <v>-0.10769182250000002</v>
      </c>
      <c r="AI154" s="10">
        <v>2.7829645000000007E-2</v>
      </c>
      <c r="AJ154" s="10">
        <v>-8.5109499999999977E-2</v>
      </c>
      <c r="AK154" s="10">
        <v>2.855133718150013E-2</v>
      </c>
      <c r="AL154" s="10">
        <v>-1.7581594681500137E-2</v>
      </c>
      <c r="AM154" s="10">
        <v>2.9517707499999983E-2</v>
      </c>
      <c r="AN154" s="2"/>
      <c r="AO154" s="2"/>
      <c r="AP154" s="54">
        <v>4.7099302181500116E-2</v>
      </c>
      <c r="AQ154" s="55">
        <v>2.6788981906777414</v>
      </c>
      <c r="AR154" s="2"/>
      <c r="AS154" s="2"/>
      <c r="AT154" s="55">
        <v>2.6788129736454573E-3</v>
      </c>
      <c r="AU154" s="55">
        <v>-1.3418020613169264E-3</v>
      </c>
      <c r="AV154" s="55">
        <v>2.936871506689467E-3</v>
      </c>
      <c r="AW154" s="2"/>
      <c r="AX154" s="2"/>
      <c r="AY154" s="56">
        <v>4.2786735680063939E-3</v>
      </c>
      <c r="AZ154" s="57">
        <v>3.1887516731097003</v>
      </c>
      <c r="BA154" s="2"/>
      <c r="BB154" s="2"/>
      <c r="BC154" s="27">
        <v>52.196228851005728</v>
      </c>
      <c r="BD154" s="27">
        <v>-25.704085791666866</v>
      </c>
      <c r="BE154" s="27">
        <v>53.766316029143866</v>
      </c>
      <c r="BF154" s="2"/>
      <c r="BG154" s="2"/>
      <c r="BH154" s="58">
        <v>79.470401820810736</v>
      </c>
      <c r="BI154" s="59">
        <v>3.0917420080575142</v>
      </c>
      <c r="BJ154" s="2"/>
      <c r="BK154" s="2"/>
    </row>
    <row r="155" spans="1:66" x14ac:dyDescent="0.3">
      <c r="A155" s="1"/>
      <c r="B155" s="2"/>
      <c r="C155" s="2"/>
      <c r="D155" s="2"/>
      <c r="E155" s="173" t="s">
        <v>118</v>
      </c>
      <c r="F155" s="2"/>
      <c r="G155" s="2"/>
      <c r="H155" s="2"/>
      <c r="I155" s="2"/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2"/>
      <c r="AO155" s="2"/>
      <c r="AP155" s="54">
        <v>0</v>
      </c>
      <c r="AQ155" s="55">
        <v>0</v>
      </c>
      <c r="AR155" s="2"/>
      <c r="AS155" s="2"/>
      <c r="AT155" s="55">
        <v>0</v>
      </c>
      <c r="AU155" s="55">
        <v>0</v>
      </c>
      <c r="AV155" s="55">
        <v>0</v>
      </c>
      <c r="AW155" s="2"/>
      <c r="AX155" s="2"/>
      <c r="AY155" s="56">
        <v>0</v>
      </c>
      <c r="AZ155" s="57">
        <v>0</v>
      </c>
      <c r="BA155" s="2"/>
      <c r="BB155" s="2"/>
      <c r="BC155" s="27">
        <v>0</v>
      </c>
      <c r="BD155" s="27">
        <v>0</v>
      </c>
      <c r="BE155" s="27">
        <v>0</v>
      </c>
      <c r="BF155" s="2"/>
      <c r="BG155" s="2"/>
      <c r="BH155" s="58">
        <v>0</v>
      </c>
      <c r="BI155" s="59">
        <v>0</v>
      </c>
      <c r="BJ155" s="2"/>
      <c r="BK155" s="2"/>
    </row>
    <row r="156" spans="1:66" x14ac:dyDescent="0.3">
      <c r="A156" s="1"/>
      <c r="B156" s="2"/>
      <c r="C156" s="2"/>
      <c r="D156" s="2"/>
      <c r="E156" s="173" t="s">
        <v>119</v>
      </c>
      <c r="F156" s="2"/>
      <c r="G156" s="2"/>
      <c r="H156" s="2"/>
      <c r="I156" s="2"/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2"/>
      <c r="AO156" s="2"/>
      <c r="AP156" s="54">
        <v>0</v>
      </c>
      <c r="AQ156" s="55">
        <v>0</v>
      </c>
      <c r="AR156" s="2"/>
      <c r="AS156" s="2"/>
      <c r="AT156" s="55">
        <v>0</v>
      </c>
      <c r="AU156" s="55">
        <v>0</v>
      </c>
      <c r="AV156" s="55">
        <v>0</v>
      </c>
      <c r="AW156" s="2"/>
      <c r="AX156" s="2"/>
      <c r="AY156" s="56">
        <v>0</v>
      </c>
      <c r="AZ156" s="57">
        <v>0</v>
      </c>
      <c r="BA156" s="2"/>
      <c r="BB156" s="2"/>
      <c r="BC156" s="27">
        <v>0</v>
      </c>
      <c r="BD156" s="27">
        <v>0</v>
      </c>
      <c r="BE156" s="27">
        <v>0</v>
      </c>
      <c r="BF156" s="2"/>
      <c r="BG156" s="2"/>
      <c r="BH156" s="58">
        <v>0</v>
      </c>
      <c r="BI156" s="59">
        <v>0</v>
      </c>
      <c r="BJ156" s="2"/>
      <c r="BK156" s="2"/>
    </row>
    <row r="157" spans="1:66" x14ac:dyDescent="0.3">
      <c r="A157" s="1"/>
      <c r="B157" s="2"/>
      <c r="C157" s="2"/>
      <c r="D157" s="2"/>
      <c r="E157" s="173" t="s">
        <v>120</v>
      </c>
      <c r="F157" s="2"/>
      <c r="G157" s="2"/>
      <c r="H157" s="2"/>
      <c r="I157" s="2"/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2"/>
      <c r="AO157" s="2"/>
      <c r="AP157" s="54">
        <v>0</v>
      </c>
      <c r="AQ157" s="55">
        <v>0</v>
      </c>
      <c r="AR157" s="2"/>
      <c r="AS157" s="2"/>
      <c r="AT157" s="55">
        <v>0</v>
      </c>
      <c r="AU157" s="55">
        <v>0</v>
      </c>
      <c r="AV157" s="55">
        <v>0</v>
      </c>
      <c r="AW157" s="2"/>
      <c r="AX157" s="2"/>
      <c r="AY157" s="56">
        <v>0</v>
      </c>
      <c r="AZ157" s="57">
        <v>0</v>
      </c>
      <c r="BA157" s="2"/>
      <c r="BB157" s="2"/>
      <c r="BC157" s="27">
        <v>0</v>
      </c>
      <c r="BD157" s="27">
        <v>0</v>
      </c>
      <c r="BE157" s="27">
        <v>0</v>
      </c>
      <c r="BF157" s="2"/>
      <c r="BG157" s="2"/>
      <c r="BH157" s="58">
        <v>0</v>
      </c>
      <c r="BI157" s="59">
        <v>0</v>
      </c>
      <c r="BJ157" s="2"/>
      <c r="BK157" s="2"/>
    </row>
    <row r="158" spans="1:66" x14ac:dyDescent="0.3">
      <c r="A158" s="1"/>
      <c r="B158" s="2"/>
      <c r="C158" s="2"/>
      <c r="D158" s="2"/>
      <c r="E158" s="173" t="s">
        <v>121</v>
      </c>
      <c r="F158" s="2"/>
      <c r="G158" s="2"/>
      <c r="H158" s="2"/>
      <c r="I158" s="2"/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2"/>
      <c r="AO158" s="2"/>
      <c r="AP158" s="54">
        <v>0</v>
      </c>
      <c r="AQ158" s="55">
        <v>0</v>
      </c>
      <c r="AR158" s="2"/>
      <c r="AS158" s="2"/>
      <c r="AT158" s="55">
        <v>0</v>
      </c>
      <c r="AU158" s="55">
        <v>0</v>
      </c>
      <c r="AV158" s="55">
        <v>0</v>
      </c>
      <c r="AW158" s="2"/>
      <c r="AX158" s="2"/>
      <c r="AY158" s="56">
        <v>0</v>
      </c>
      <c r="AZ158" s="57">
        <v>0</v>
      </c>
      <c r="BA158" s="2"/>
      <c r="BB158" s="2"/>
      <c r="BC158" s="27">
        <v>0</v>
      </c>
      <c r="BD158" s="27">
        <v>0</v>
      </c>
      <c r="BE158" s="27">
        <v>0</v>
      </c>
      <c r="BF158" s="2"/>
      <c r="BG158" s="2"/>
      <c r="BH158" s="58">
        <v>0</v>
      </c>
      <c r="BI158" s="59">
        <v>0</v>
      </c>
      <c r="BJ158" s="2"/>
      <c r="BK158" s="2"/>
    </row>
    <row r="159" spans="1:66" x14ac:dyDescent="0.3">
      <c r="A159" s="1"/>
      <c r="B159" s="2"/>
      <c r="C159" s="2"/>
      <c r="D159" s="2"/>
      <c r="E159" s="173" t="s">
        <v>122</v>
      </c>
      <c r="F159" s="2"/>
      <c r="G159" s="2"/>
      <c r="H159" s="2"/>
      <c r="I159" s="2"/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2"/>
      <c r="AO159" s="2"/>
      <c r="AP159" s="54">
        <v>0</v>
      </c>
      <c r="AQ159" s="55">
        <v>0</v>
      </c>
      <c r="AR159" s="2"/>
      <c r="AS159" s="2"/>
      <c r="AT159" s="55">
        <v>0</v>
      </c>
      <c r="AU159" s="55">
        <v>0</v>
      </c>
      <c r="AV159" s="55">
        <v>0</v>
      </c>
      <c r="AW159" s="2"/>
      <c r="AX159" s="2"/>
      <c r="AY159" s="56">
        <v>0</v>
      </c>
      <c r="AZ159" s="57">
        <v>0</v>
      </c>
      <c r="BA159" s="2"/>
      <c r="BB159" s="2"/>
      <c r="BC159" s="27">
        <v>0</v>
      </c>
      <c r="BD159" s="27">
        <v>0</v>
      </c>
      <c r="BE159" s="27">
        <v>0</v>
      </c>
      <c r="BF159" s="2"/>
      <c r="BG159" s="2"/>
      <c r="BH159" s="58">
        <v>0</v>
      </c>
      <c r="BI159" s="59">
        <v>0</v>
      </c>
      <c r="BJ159" s="2"/>
      <c r="BK159" s="2"/>
    </row>
    <row r="160" spans="1:66" x14ac:dyDescent="0.3">
      <c r="A160" s="1"/>
      <c r="B160" s="2"/>
      <c r="C160" s="2"/>
      <c r="D160" s="2"/>
      <c r="E160" s="2" t="s">
        <v>146</v>
      </c>
      <c r="F160" s="2"/>
      <c r="G160" s="2"/>
      <c r="H160" s="2"/>
      <c r="I160" s="2"/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2.0442992750000001E-3</v>
      </c>
      <c r="W160" s="10">
        <v>6.0313787499999987E-4</v>
      </c>
      <c r="X160" s="10">
        <v>3.0449558749999998E-3</v>
      </c>
      <c r="Y160" s="10">
        <v>4.7229972500000071E-4</v>
      </c>
      <c r="Z160" s="10">
        <v>2.5754780000000039E-4</v>
      </c>
      <c r="AA160" s="10">
        <v>2.5860794999999956E-4</v>
      </c>
      <c r="AB160" s="10">
        <v>2.5619087499999921E-4</v>
      </c>
      <c r="AC160" s="10">
        <v>1.8157710500000016E-3</v>
      </c>
      <c r="AD160" s="10">
        <v>1.1332397500000008E-3</v>
      </c>
      <c r="AE160" s="10">
        <v>7.0494387499999778E-4</v>
      </c>
      <c r="AF160" s="10">
        <v>5.2914015000000059E-4</v>
      </c>
      <c r="AG160" s="10">
        <v>2.0102601999999995E-3</v>
      </c>
      <c r="AH160" s="10">
        <v>0</v>
      </c>
      <c r="AI160" s="10">
        <v>1.06660315E-3</v>
      </c>
      <c r="AJ160" s="10">
        <v>2.2321210749999989E-3</v>
      </c>
      <c r="AK160" s="10">
        <v>9.7199815000000142E-4</v>
      </c>
      <c r="AL160" s="10">
        <v>6.2683175000000091E-4</v>
      </c>
      <c r="AM160" s="10">
        <v>1.0566029750000007E-3</v>
      </c>
      <c r="AN160" s="10">
        <v>0</v>
      </c>
      <c r="AO160" s="10">
        <v>0</v>
      </c>
      <c r="AP160" s="10">
        <v>0</v>
      </c>
      <c r="AQ160" s="2"/>
      <c r="AR160" s="2"/>
      <c r="AS160" s="54"/>
      <c r="AT160" s="55"/>
      <c r="AU160" s="2"/>
      <c r="AV160" s="2"/>
      <c r="AW160" s="55"/>
      <c r="AX160" s="55"/>
      <c r="AY160" s="55"/>
      <c r="AZ160" s="2"/>
      <c r="BA160" s="2"/>
      <c r="BB160" s="56"/>
      <c r="BC160" s="57"/>
      <c r="BD160" s="2"/>
      <c r="BE160" s="2"/>
      <c r="BF160" s="27"/>
      <c r="BG160" s="27"/>
      <c r="BH160" s="27"/>
      <c r="BI160" s="2"/>
      <c r="BJ160" s="2"/>
      <c r="BK160" s="58"/>
      <c r="BL160" s="59"/>
      <c r="BM160" s="2"/>
      <c r="BN160" s="2"/>
    </row>
    <row r="161" spans="1:63" x14ac:dyDescent="0.3">
      <c r="A161" s="1"/>
      <c r="B161" s="2"/>
      <c r="C161" s="2"/>
      <c r="D161" s="173"/>
      <c r="E161" s="2" t="s">
        <v>123</v>
      </c>
      <c r="F161" s="2"/>
      <c r="G161" s="2"/>
      <c r="H161" s="60"/>
      <c r="I161" s="60"/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0</v>
      </c>
      <c r="AN161" s="10">
        <v>0</v>
      </c>
      <c r="AO161" s="2"/>
      <c r="AP161" s="54">
        <v>0</v>
      </c>
      <c r="AQ161" s="55">
        <v>0</v>
      </c>
      <c r="AR161" s="2"/>
      <c r="AS161" s="2"/>
      <c r="AT161" s="55">
        <v>0</v>
      </c>
      <c r="AU161" s="55">
        <v>0</v>
      </c>
      <c r="AV161" s="55">
        <v>0</v>
      </c>
      <c r="AW161" s="2"/>
      <c r="AX161" s="2"/>
      <c r="AY161" s="56">
        <v>0</v>
      </c>
      <c r="AZ161" s="57">
        <v>0</v>
      </c>
      <c r="BA161" s="2"/>
      <c r="BB161" s="2"/>
      <c r="BC161" s="27">
        <v>0</v>
      </c>
      <c r="BD161" s="27">
        <v>0</v>
      </c>
      <c r="BE161" s="27">
        <v>0</v>
      </c>
      <c r="BF161" s="2"/>
      <c r="BG161" s="2"/>
      <c r="BH161" s="58">
        <v>0</v>
      </c>
      <c r="BI161" s="59">
        <v>0</v>
      </c>
      <c r="BJ161" s="2"/>
      <c r="BK161" s="2"/>
    </row>
    <row r="162" spans="1:63" x14ac:dyDescent="0.3">
      <c r="A162" s="1"/>
      <c r="B162" s="2"/>
      <c r="C162" s="2"/>
      <c r="D162" s="2"/>
      <c r="E162" s="173" t="s">
        <v>124</v>
      </c>
      <c r="F162" s="2"/>
      <c r="G162" s="2"/>
      <c r="H162" s="2"/>
      <c r="I162" s="2"/>
      <c r="J162" s="10">
        <v>-1.0399999999383125E-7</v>
      </c>
      <c r="K162" s="10">
        <v>0</v>
      </c>
      <c r="L162" s="10">
        <v>0</v>
      </c>
      <c r="M162" s="10">
        <v>0</v>
      </c>
      <c r="N162" s="10">
        <v>8.2484524724361352E-2</v>
      </c>
      <c r="O162" s="10">
        <v>4.8593733440380343E-2</v>
      </c>
      <c r="P162" s="10">
        <v>-8.508882077936944E-2</v>
      </c>
      <c r="Q162" s="10">
        <v>4.5988999999999988E-2</v>
      </c>
      <c r="R162" s="10">
        <v>4.5989000000000044E-2</v>
      </c>
      <c r="S162" s="10">
        <v>-9.7940000000000027E-2</v>
      </c>
      <c r="T162" s="10">
        <v>-1.5940000000000003E-2</v>
      </c>
      <c r="U162" s="10">
        <v>9.5082579150000013E-2</v>
      </c>
      <c r="V162" s="10">
        <v>-7.3736066709739978E-2</v>
      </c>
      <c r="W162" s="10">
        <v>3.7140830940260064E-2</v>
      </c>
      <c r="X162" s="10">
        <v>-6.9230979955520147E-2</v>
      </c>
      <c r="Y162" s="10">
        <v>7.0925167325000066E-2</v>
      </c>
      <c r="Z162" s="10">
        <v>9.6161244275000043E-2</v>
      </c>
      <c r="AA162" s="10">
        <v>-0.12999999999999998</v>
      </c>
      <c r="AB162" s="10">
        <v>0</v>
      </c>
      <c r="AC162" s="10">
        <v>2.9157500000000003E-2</v>
      </c>
      <c r="AD162" s="10">
        <v>7.5925020925000031E-2</v>
      </c>
      <c r="AE162" s="10">
        <v>0.10098686499999998</v>
      </c>
      <c r="AF162" s="10">
        <v>0.10304520757500013</v>
      </c>
      <c r="AG162" s="10">
        <v>3.9471511499999973E-2</v>
      </c>
      <c r="AH162" s="10">
        <v>5.8112396249999976E-2</v>
      </c>
      <c r="AI162" s="10">
        <v>0.11921875000000004</v>
      </c>
      <c r="AJ162" s="10">
        <v>-0.11638994112500012</v>
      </c>
      <c r="AK162" s="10">
        <v>3.7219200749999848E-2</v>
      </c>
      <c r="AL162" s="10">
        <v>3.0999999997560757E-9</v>
      </c>
      <c r="AM162" s="10">
        <v>-7.5683981499999942E-2</v>
      </c>
      <c r="AN162" s="10">
        <v>0</v>
      </c>
      <c r="AO162" s="2"/>
      <c r="AP162" s="54">
        <v>-7.5683984599999948E-2</v>
      </c>
      <c r="AQ162" s="55">
        <v>-24414188.582566183</v>
      </c>
      <c r="AR162" s="2"/>
      <c r="AS162" s="2"/>
      <c r="AT162" s="55">
        <v>3.4920703434659856E-3</v>
      </c>
      <c r="AU162" s="55">
        <v>2.3658754880363674E-10</v>
      </c>
      <c r="AV162" s="55">
        <v>-7.5301961976607665E-3</v>
      </c>
      <c r="AW162" s="2"/>
      <c r="AX162" s="2"/>
      <c r="AY162" s="56">
        <v>-7.5301964342483155E-3</v>
      </c>
      <c r="AZ162" s="57">
        <v>-31828371.663372017</v>
      </c>
      <c r="BA162" s="2"/>
      <c r="BB162" s="2"/>
      <c r="BC162" s="27">
        <v>68.042414533820576</v>
      </c>
      <c r="BD162" s="27">
        <v>4.5321637423334442E-6</v>
      </c>
      <c r="BE162" s="27">
        <v>-137.85788979963561</v>
      </c>
      <c r="BF162" s="2"/>
      <c r="BG162" s="2"/>
      <c r="BH162" s="58">
        <v>-137.85789433179934</v>
      </c>
      <c r="BI162" s="59">
        <v>-30417677.332377534</v>
      </c>
      <c r="BJ162" s="2"/>
      <c r="BK162" s="2"/>
    </row>
    <row r="163" spans="1:63" ht="4.05" customHeight="1" x14ac:dyDescent="0.3">
      <c r="A163" s="1"/>
      <c r="B163" s="2"/>
      <c r="C163" s="2"/>
      <c r="D163" s="2"/>
      <c r="E163" s="60"/>
      <c r="F163" s="2"/>
      <c r="G163" s="2"/>
      <c r="H163" s="2"/>
      <c r="I163" s="2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2"/>
      <c r="AO163" s="2"/>
      <c r="AP163" s="54"/>
      <c r="AQ163" s="55"/>
      <c r="AR163" s="2"/>
      <c r="AS163" s="2"/>
      <c r="AT163" s="55"/>
      <c r="AU163" s="55"/>
      <c r="AV163" s="55"/>
      <c r="AW163" s="2"/>
      <c r="AX163" s="2"/>
      <c r="AY163" s="56"/>
      <c r="AZ163" s="57"/>
      <c r="BA163" s="2"/>
      <c r="BB163" s="2"/>
      <c r="BC163" s="27"/>
      <c r="BD163" s="27"/>
      <c r="BE163" s="27"/>
      <c r="BF163" s="2"/>
      <c r="BG163" s="2"/>
      <c r="BH163" s="58"/>
      <c r="BI163" s="59"/>
      <c r="BJ163" s="2"/>
      <c r="BK163" s="2"/>
    </row>
    <row r="164" spans="1:63" x14ac:dyDescent="0.3">
      <c r="A164" s="1"/>
      <c r="B164" s="2"/>
      <c r="C164" s="201" t="s">
        <v>22</v>
      </c>
      <c r="D164" s="202" t="s">
        <v>125</v>
      </c>
      <c r="E164" s="202"/>
      <c r="F164" s="202"/>
      <c r="G164" s="202"/>
      <c r="H164" s="202"/>
      <c r="I164" s="202"/>
      <c r="J164" s="203">
        <v>-0.8793596617249998</v>
      </c>
      <c r="K164" s="203">
        <v>-0.76449824067500094</v>
      </c>
      <c r="L164" s="203">
        <v>-0.88252537127804853</v>
      </c>
      <c r="M164" s="203">
        <v>-0.87869928833165767</v>
      </c>
      <c r="N164" s="203">
        <v>-0.70616210243101152</v>
      </c>
      <c r="O164" s="203">
        <v>-0.94653714360188956</v>
      </c>
      <c r="P164" s="203">
        <v>-0.81076200447856239</v>
      </c>
      <c r="Q164" s="203">
        <v>-0.55431994780453131</v>
      </c>
      <c r="R164" s="203">
        <v>-0.60134027587166128</v>
      </c>
      <c r="S164" s="203">
        <v>-0.62878574710810597</v>
      </c>
      <c r="T164" s="203">
        <v>-0.57441556623831513</v>
      </c>
      <c r="U164" s="203">
        <v>-0.41064585845925222</v>
      </c>
      <c r="V164" s="203">
        <v>-0.59722659096987929</v>
      </c>
      <c r="W164" s="203">
        <v>-0.50831176557071112</v>
      </c>
      <c r="X164" s="203">
        <v>-0.74326772581634382</v>
      </c>
      <c r="Y164" s="203">
        <v>-0.67410297637292416</v>
      </c>
      <c r="Z164" s="203">
        <v>-0.37250578227925107</v>
      </c>
      <c r="AA164" s="203">
        <v>-0.57605163003818372</v>
      </c>
      <c r="AB164" s="203">
        <v>-0.53894519631748461</v>
      </c>
      <c r="AC164" s="203">
        <v>-0.52578884778630164</v>
      </c>
      <c r="AD164" s="203">
        <v>-0.38372988643105188</v>
      </c>
      <c r="AE164" s="203">
        <v>-0.32222678863779386</v>
      </c>
      <c r="AF164" s="203">
        <v>-0.56734465917232479</v>
      </c>
      <c r="AG164" s="203">
        <v>-0.72712836108508605</v>
      </c>
      <c r="AH164" s="203">
        <v>-0.47366595634170511</v>
      </c>
      <c r="AI164" s="203">
        <v>-0.37095568595491252</v>
      </c>
      <c r="AJ164" s="203">
        <v>-0.38733125214306752</v>
      </c>
      <c r="AK164" s="203">
        <v>-0.35683945594651656</v>
      </c>
      <c r="AL164" s="203">
        <v>-4.9668083015484664E-2</v>
      </c>
      <c r="AM164" s="203">
        <v>-0.40468063578658076</v>
      </c>
      <c r="AN164" s="2"/>
      <c r="AO164" s="2"/>
      <c r="AP164" s="204">
        <v>-0.35501255277109611</v>
      </c>
      <c r="AQ164" s="205">
        <v>-7.1476999154651564</v>
      </c>
      <c r="AR164" s="2"/>
      <c r="AS164" s="2"/>
      <c r="AT164" s="206">
        <v>-3.3480259016292084E-2</v>
      </c>
      <c r="AU164" s="207">
        <v>-3.7905967791398961E-3</v>
      </c>
      <c r="AV164" s="205">
        <v>-4.0263798553820195E-2</v>
      </c>
      <c r="AW164" s="2"/>
      <c r="AX164" s="2"/>
      <c r="AY164" s="208">
        <v>-3.6473201774680296E-2</v>
      </c>
      <c r="AZ164" s="209">
        <v>-9.6220209903086111</v>
      </c>
      <c r="BA164" s="2"/>
      <c r="BB164" s="2"/>
      <c r="BC164" s="210">
        <v>-652.357323485405</v>
      </c>
      <c r="BD164" s="211">
        <v>-72.614156455386947</v>
      </c>
      <c r="BE164" s="212">
        <v>-737.12319815406329</v>
      </c>
      <c r="BF164" s="2"/>
      <c r="BG164" s="2"/>
      <c r="BH164" s="213">
        <v>-664.50904169867636</v>
      </c>
      <c r="BI164" s="214">
        <v>-9.151232681563144</v>
      </c>
      <c r="BJ164" s="2"/>
      <c r="BK164" s="2"/>
    </row>
    <row r="165" spans="1:63" ht="4.0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2"/>
      <c r="AO165" s="2"/>
      <c r="AP165" s="54"/>
      <c r="AQ165" s="55"/>
      <c r="AR165" s="2"/>
      <c r="AS165" s="2"/>
      <c r="AT165" s="55"/>
      <c r="AU165" s="55"/>
      <c r="AV165" s="55"/>
      <c r="AW165" s="2"/>
      <c r="AX165" s="2"/>
      <c r="AY165" s="56"/>
      <c r="AZ165" s="57"/>
      <c r="BA165" s="2"/>
      <c r="BB165" s="2"/>
      <c r="BC165" s="27"/>
      <c r="BD165" s="27"/>
      <c r="BE165" s="27"/>
      <c r="BF165" s="2"/>
      <c r="BG165" s="2"/>
      <c r="BH165" s="58"/>
      <c r="BI165" s="59"/>
      <c r="BJ165" s="2"/>
      <c r="BK165" s="2"/>
    </row>
    <row r="166" spans="1:63" x14ac:dyDescent="0.3">
      <c r="A166" s="1"/>
      <c r="B166" s="2"/>
      <c r="C166" s="2" t="s">
        <v>38</v>
      </c>
      <c r="D166" s="2" t="s">
        <v>126</v>
      </c>
      <c r="E166" s="2"/>
      <c r="F166" s="2"/>
      <c r="G166" s="2"/>
      <c r="H166" s="2"/>
      <c r="I166" s="2"/>
      <c r="J166" s="40">
        <v>-0.11664580279999927</v>
      </c>
      <c r="K166" s="40">
        <v>-9.8150742625000231E-2</v>
      </c>
      <c r="L166" s="40">
        <v>-1.2126551712000002</v>
      </c>
      <c r="M166" s="40">
        <v>-0.10587631930000035</v>
      </c>
      <c r="N166" s="40">
        <v>-0.25191889004999962</v>
      </c>
      <c r="O166" s="40">
        <v>-3.1696648750000458E-2</v>
      </c>
      <c r="P166" s="40">
        <v>-7.31088510999994E-2</v>
      </c>
      <c r="Q166" s="40">
        <v>-0.10802325917500041</v>
      </c>
      <c r="R166" s="40">
        <v>-7.8441604749998148E-3</v>
      </c>
      <c r="S166" s="40">
        <v>-9.9584280250000125E-3</v>
      </c>
      <c r="T166" s="40">
        <v>4.8721496300000042E-2</v>
      </c>
      <c r="U166" s="40">
        <v>-0.10004128959999994</v>
      </c>
      <c r="V166" s="40">
        <v>-1.0420141125000025E-2</v>
      </c>
      <c r="W166" s="40">
        <v>-4.8553726500004408E-3</v>
      </c>
      <c r="X166" s="40">
        <v>-3.7400514499999239E-2</v>
      </c>
      <c r="Y166" s="40">
        <v>-1.1617761775000787E-2</v>
      </c>
      <c r="Z166" s="40">
        <v>-7.776395175000065E-3</v>
      </c>
      <c r="AA166" s="40">
        <v>-1.1990749999999981E-2</v>
      </c>
      <c r="AB166" s="40">
        <v>-4.3709604949999883E-2</v>
      </c>
      <c r="AC166" s="40">
        <v>-9.6625189125000593E-2</v>
      </c>
      <c r="AD166" s="40">
        <v>-8.7453448099999914E-2</v>
      </c>
      <c r="AE166" s="40">
        <v>-0.10738468249999997</v>
      </c>
      <c r="AF166" s="40">
        <v>-0.13490216437499936</v>
      </c>
      <c r="AG166" s="40">
        <v>-5.6271179150001058E-2</v>
      </c>
      <c r="AH166" s="40">
        <v>-7.1777317500000118E-2</v>
      </c>
      <c r="AI166" s="40">
        <v>-0.14101057499999936</v>
      </c>
      <c r="AJ166" s="40">
        <v>9.1119653625000019E-2</v>
      </c>
      <c r="AK166" s="40">
        <v>-2.0054267400000086E-2</v>
      </c>
      <c r="AL166" s="40">
        <v>-1.6515783549999725E-2</v>
      </c>
      <c r="AM166" s="40">
        <v>6.225100357499963E-2</v>
      </c>
      <c r="AN166" s="2"/>
      <c r="AO166" s="2"/>
      <c r="AP166" s="54">
        <v>7.8766787124999349E-2</v>
      </c>
      <c r="AQ166" s="55">
        <v>4.7691825753553578</v>
      </c>
      <c r="AR166" s="2"/>
      <c r="AS166" s="2"/>
      <c r="AT166" s="55">
        <v>-1.8815802337581711E-3</v>
      </c>
      <c r="AU166" s="55">
        <v>-1.2604608861204252E-3</v>
      </c>
      <c r="AV166" s="55">
        <v>6.1936787828878875E-3</v>
      </c>
      <c r="AW166" s="2"/>
      <c r="AX166" s="2"/>
      <c r="AY166" s="56">
        <v>7.4541396690083125E-3</v>
      </c>
      <c r="AZ166" s="57">
        <v>5.9138206913753759</v>
      </c>
      <c r="BA166" s="2"/>
      <c r="BB166" s="2"/>
      <c r="BC166" s="27">
        <v>-36.662280438757008</v>
      </c>
      <c r="BD166" s="27">
        <v>-24.145882383040533</v>
      </c>
      <c r="BE166" s="27">
        <v>113.3898061475403</v>
      </c>
      <c r="BF166" s="2"/>
      <c r="BG166" s="2"/>
      <c r="BH166" s="58">
        <v>137.53568853058084</v>
      </c>
      <c r="BI166" s="59">
        <v>5.6960307496230698</v>
      </c>
      <c r="BJ166" s="2"/>
      <c r="BK166" s="2"/>
    </row>
    <row r="167" spans="1:63" x14ac:dyDescent="0.3">
      <c r="A167" s="1"/>
      <c r="B167" s="2"/>
      <c r="C167" s="2"/>
      <c r="D167" s="2"/>
      <c r="E167" s="173" t="s">
        <v>127</v>
      </c>
      <c r="F167" s="2"/>
      <c r="G167" s="2"/>
      <c r="H167" s="2"/>
      <c r="I167" s="2"/>
      <c r="J167" s="10">
        <v>-5.1352194449999278E-2</v>
      </c>
      <c r="K167" s="10">
        <v>-0.11215487152500027</v>
      </c>
      <c r="L167" s="10">
        <v>-1.1496055790750002</v>
      </c>
      <c r="M167" s="10">
        <v>-7.6491750500000386E-2</v>
      </c>
      <c r="N167" s="10">
        <v>-0.25115861504999965</v>
      </c>
      <c r="O167" s="10">
        <v>-2.7687356250000433E-2</v>
      </c>
      <c r="P167" s="10">
        <v>-6.9280811349999416E-2</v>
      </c>
      <c r="Q167" s="10">
        <v>-8.7604054825000333E-2</v>
      </c>
      <c r="R167" s="10">
        <v>-3.1364749999998054E-3</v>
      </c>
      <c r="S167" s="10">
        <v>0</v>
      </c>
      <c r="T167" s="10">
        <v>2.5999999930803597E-9</v>
      </c>
      <c r="U167" s="10">
        <v>-1.0349552599999923E-2</v>
      </c>
      <c r="V167" s="10">
        <v>0</v>
      </c>
      <c r="W167" s="10">
        <v>-4.2782500000004831E-3</v>
      </c>
      <c r="X167" s="10">
        <v>-1.2975377499999219E-2</v>
      </c>
      <c r="Y167" s="10">
        <v>-5.7230407500075131E-4</v>
      </c>
      <c r="Z167" s="10">
        <v>0</v>
      </c>
      <c r="AA167" s="10">
        <v>-1.1180000000000079E-3</v>
      </c>
      <c r="AB167" s="10">
        <v>-2.7597437499999877E-2</v>
      </c>
      <c r="AC167" s="10">
        <v>-1.3041059750005246E-3</v>
      </c>
      <c r="AD167" s="10">
        <v>-6.3768749999999486E-3</v>
      </c>
      <c r="AE167" s="10">
        <v>-2.7040799999999976E-3</v>
      </c>
      <c r="AF167" s="10">
        <v>-2.0763134849999254E-2</v>
      </c>
      <c r="AG167" s="10">
        <v>5.1849998961017718E-8</v>
      </c>
      <c r="AH167" s="10">
        <v>-8.7890325000001823E-3</v>
      </c>
      <c r="AI167" s="10">
        <v>-2.1791824999999321E-2</v>
      </c>
      <c r="AJ167" s="10">
        <v>-1.9892500000000091E-2</v>
      </c>
      <c r="AK167" s="10">
        <v>-1.8565425000000246E-2</v>
      </c>
      <c r="AL167" s="10">
        <v>-3.4743749999996965E-3</v>
      </c>
      <c r="AM167" s="10">
        <v>-4.0398645000002953E-3</v>
      </c>
      <c r="AN167" s="10">
        <v>0</v>
      </c>
      <c r="AO167" s="2"/>
      <c r="AP167" s="54">
        <v>-5.6548950000059883E-4</v>
      </c>
      <c r="AQ167" s="55">
        <v>-0.16276006476003546</v>
      </c>
      <c r="AR167" s="2"/>
      <c r="AS167" s="2"/>
      <c r="AT167" s="55">
        <v>-1.7418904422965911E-3</v>
      </c>
      <c r="AU167" s="55">
        <v>-2.6515931127072339E-4</v>
      </c>
      <c r="AV167" s="55">
        <v>-4.0194730369684582E-4</v>
      </c>
      <c r="AW167" s="2"/>
      <c r="AX167" s="2"/>
      <c r="AY167" s="56">
        <v>-1.3678799242612243E-4</v>
      </c>
      <c r="AZ167" s="57">
        <v>-0.51587097496442091</v>
      </c>
      <c r="BA167" s="2"/>
      <c r="BB167" s="2"/>
      <c r="BC167" s="27">
        <v>-33.940447897623855</v>
      </c>
      <c r="BD167" s="27">
        <v>-5.0794956140346441</v>
      </c>
      <c r="BE167" s="27">
        <v>-7.3585874316945272</v>
      </c>
      <c r="BF167" s="2"/>
      <c r="BG167" s="2"/>
      <c r="BH167" s="58">
        <v>-2.2790918176598831</v>
      </c>
      <c r="BI167" s="59">
        <v>-0.44868467084856878</v>
      </c>
      <c r="BJ167" s="2"/>
      <c r="BK167" s="2"/>
    </row>
    <row r="168" spans="1:63" x14ac:dyDescent="0.3">
      <c r="A168" s="1"/>
      <c r="B168" s="2"/>
      <c r="C168" s="2"/>
      <c r="D168" s="2"/>
      <c r="E168" s="173" t="s">
        <v>128</v>
      </c>
      <c r="F168" s="2"/>
      <c r="G168" s="2"/>
      <c r="H168" s="2"/>
      <c r="I168" s="2"/>
      <c r="J168" s="10">
        <v>-6.2674989100000009E-2</v>
      </c>
      <c r="K168" s="10">
        <v>-6.5295795999999878E-3</v>
      </c>
      <c r="L168" s="10">
        <v>-1.4918421250000036E-3</v>
      </c>
      <c r="M168" s="10">
        <v>5.9950000000000281E-4</v>
      </c>
      <c r="N168" s="10">
        <v>0</v>
      </c>
      <c r="O168" s="10">
        <v>1.2562249999999164E-4</v>
      </c>
      <c r="P168" s="10">
        <v>0</v>
      </c>
      <c r="Q168" s="10">
        <v>-8.7199999999999916E-3</v>
      </c>
      <c r="R168" s="10">
        <v>-1.7034247500000016E-3</v>
      </c>
      <c r="S168" s="10">
        <v>-2.8811370500000238E-3</v>
      </c>
      <c r="T168" s="10">
        <v>0</v>
      </c>
      <c r="U168" s="10">
        <v>-8.4747500000000031E-4</v>
      </c>
      <c r="V168" s="10">
        <v>-4.6921911249999948E-3</v>
      </c>
      <c r="W168" s="10">
        <v>-7.1667499999998607E-4</v>
      </c>
      <c r="X168" s="10">
        <v>-1.3058944000000003E-2</v>
      </c>
      <c r="Y168" s="10">
        <v>8.2499999887186704E-9</v>
      </c>
      <c r="Z168" s="10">
        <v>-4.4955960000001016E-4</v>
      </c>
      <c r="AA168" s="10">
        <v>-3.9457999999999993E-3</v>
      </c>
      <c r="AB168" s="10">
        <v>-6.1688550000000009E-3</v>
      </c>
      <c r="AC168" s="10">
        <v>-4.4509332500000026E-2</v>
      </c>
      <c r="AD168" s="10">
        <v>-5.2604217499996331E-4</v>
      </c>
      <c r="AE168" s="10">
        <v>-2.9920499999999961E-3</v>
      </c>
      <c r="AF168" s="10">
        <v>-1.4351429750000255E-3</v>
      </c>
      <c r="AG168" s="10">
        <v>-7.7662637000000256E-3</v>
      </c>
      <c r="AH168" s="10">
        <v>-4.4344387499999638E-3</v>
      </c>
      <c r="AI168" s="10">
        <v>0</v>
      </c>
      <c r="AJ168" s="10">
        <v>-2.2617500000000068E-3</v>
      </c>
      <c r="AK168" s="10">
        <v>-8.6281674999999503E-4</v>
      </c>
      <c r="AL168" s="10">
        <v>-2.5862293749999987E-3</v>
      </c>
      <c r="AM168" s="10">
        <v>0</v>
      </c>
      <c r="AN168" s="10">
        <v>0</v>
      </c>
      <c r="AO168" s="2"/>
      <c r="AP168" s="54">
        <v>2.5862293749999987E-3</v>
      </c>
      <c r="AQ168" s="55">
        <v>1</v>
      </c>
      <c r="AR168" s="2"/>
      <c r="AS168" s="2"/>
      <c r="AT168" s="55">
        <v>-8.0953290876905796E-5</v>
      </c>
      <c r="AU168" s="55">
        <v>-1.9737731242688912E-4</v>
      </c>
      <c r="AV168" s="55">
        <v>0</v>
      </c>
      <c r="AW168" s="2"/>
      <c r="AX168" s="2"/>
      <c r="AY168" s="56">
        <v>1.9737731242688912E-4</v>
      </c>
      <c r="AZ168" s="57">
        <v>1</v>
      </c>
      <c r="BA168" s="2"/>
      <c r="BB168" s="2"/>
      <c r="BC168" s="27">
        <v>-1.5773615173674498</v>
      </c>
      <c r="BD168" s="27">
        <v>-3.7810370979532144</v>
      </c>
      <c r="BE168" s="27">
        <v>0</v>
      </c>
      <c r="BF168" s="2"/>
      <c r="BG168" s="2"/>
      <c r="BH168" s="58">
        <v>3.7810370979532144</v>
      </c>
      <c r="BI168" s="59">
        <v>1</v>
      </c>
      <c r="BJ168" s="2"/>
      <c r="BK168" s="2"/>
    </row>
    <row r="169" spans="1:63" x14ac:dyDescent="0.3">
      <c r="A169" s="1"/>
      <c r="B169" s="2"/>
      <c r="C169" s="2"/>
      <c r="D169" s="2"/>
      <c r="E169" s="173" t="s">
        <v>129</v>
      </c>
      <c r="F169" s="2"/>
      <c r="G169" s="2"/>
      <c r="H169" s="2"/>
      <c r="I169" s="2"/>
      <c r="J169" s="10">
        <v>-3.4305150000000324E-4</v>
      </c>
      <c r="K169" s="10">
        <v>0</v>
      </c>
      <c r="L169" s="10">
        <v>0</v>
      </c>
      <c r="M169" s="10">
        <v>-2.6800374999999999E-3</v>
      </c>
      <c r="N169" s="10">
        <v>0</v>
      </c>
      <c r="O169" s="10">
        <v>-2.2614775000000002E-3</v>
      </c>
      <c r="P169" s="10">
        <v>-1.2110042499999963E-3</v>
      </c>
      <c r="Q169" s="10">
        <v>-1.2976177500000075E-4</v>
      </c>
      <c r="R169" s="10">
        <v>-7.2978224999999987E-4</v>
      </c>
      <c r="S169" s="10">
        <v>-1.4987499999999897E-4</v>
      </c>
      <c r="T169" s="10">
        <v>-1.1691550000000536E-4</v>
      </c>
      <c r="U169" s="10">
        <v>-3.269869999999956E-4</v>
      </c>
      <c r="V169" s="10">
        <v>-2.4688499999999999E-3</v>
      </c>
      <c r="W169" s="10">
        <v>-1.6895E-3</v>
      </c>
      <c r="X169" s="10">
        <v>-7.2138925000000097E-4</v>
      </c>
      <c r="Y169" s="10">
        <v>-2.7249999999534591E-9</v>
      </c>
      <c r="Z169" s="10">
        <v>-3.6480937500000046E-4</v>
      </c>
      <c r="AA169" s="10">
        <v>-5.5862500000000009E-3</v>
      </c>
      <c r="AB169" s="10">
        <v>-2.7969999499999967E-3</v>
      </c>
      <c r="AC169" s="10">
        <v>-9.3890256500000074E-3</v>
      </c>
      <c r="AD169" s="10">
        <v>-3.046550000000009E-4</v>
      </c>
      <c r="AE169" s="10">
        <v>-7.0168749999999919E-4</v>
      </c>
      <c r="AF169" s="10">
        <v>-2.8680624999999904E-3</v>
      </c>
      <c r="AG169" s="10">
        <v>2.7249999895451182E-9</v>
      </c>
      <c r="AH169" s="10">
        <v>-4.4144999999999601E-4</v>
      </c>
      <c r="AI169" s="10">
        <v>0</v>
      </c>
      <c r="AJ169" s="10">
        <v>-3.1160374999999949E-3</v>
      </c>
      <c r="AK169" s="10">
        <v>-1.3905674999999951E-3</v>
      </c>
      <c r="AL169" s="10">
        <v>-3.4471250000000023E-3</v>
      </c>
      <c r="AM169" s="10">
        <v>-3.1698489250000031E-3</v>
      </c>
      <c r="AN169" s="10">
        <v>0</v>
      </c>
      <c r="AO169" s="2"/>
      <c r="AP169" s="54">
        <v>2.7727607499999918E-4</v>
      </c>
      <c r="AQ169" s="55">
        <v>8.0436907567900492E-2</v>
      </c>
      <c r="AR169" s="2"/>
      <c r="AS169" s="2"/>
      <c r="AT169" s="55">
        <v>-1.3046920485893667E-4</v>
      </c>
      <c r="AU169" s="55">
        <v>-2.6307963039803498E-4</v>
      </c>
      <c r="AV169" s="55">
        <v>-3.1538489187694376E-4</v>
      </c>
      <c r="AW169" s="2"/>
      <c r="AX169" s="2"/>
      <c r="AY169" s="56">
        <v>-5.2305261478908778E-5</v>
      </c>
      <c r="AZ169" s="57">
        <v>-0.1988191233193228</v>
      </c>
      <c r="BA169" s="2"/>
      <c r="BB169" s="2"/>
      <c r="BC169" s="27">
        <v>-2.5421709323583088</v>
      </c>
      <c r="BD169" s="27">
        <v>-5.0396564327485418</v>
      </c>
      <c r="BE169" s="27">
        <v>-5.773859608378876</v>
      </c>
      <c r="BF169" s="2"/>
      <c r="BG169" s="2"/>
      <c r="BH169" s="58">
        <v>-0.73420317563033421</v>
      </c>
      <c r="BI169" s="59">
        <v>-0.14568516434163201</v>
      </c>
      <c r="BJ169" s="2"/>
      <c r="BK169" s="2"/>
    </row>
    <row r="170" spans="1:63" x14ac:dyDescent="0.3">
      <c r="A170" s="1"/>
      <c r="B170" s="2"/>
      <c r="C170" s="2"/>
      <c r="D170" s="2"/>
      <c r="E170" s="173" t="s">
        <v>130</v>
      </c>
      <c r="F170" s="2"/>
      <c r="G170" s="2"/>
      <c r="H170" s="2"/>
      <c r="I170" s="2"/>
      <c r="J170" s="10">
        <v>-2.2757688250000033E-3</v>
      </c>
      <c r="K170" s="10">
        <v>2.0533708500000025E-2</v>
      </c>
      <c r="L170" s="10">
        <v>0</v>
      </c>
      <c r="M170" s="10">
        <v>-2.5065313000000033E-3</v>
      </c>
      <c r="N170" s="10">
        <v>0</v>
      </c>
      <c r="O170" s="10">
        <v>-1.8734375000000192E-3</v>
      </c>
      <c r="P170" s="10">
        <v>-2.6170276999999496E-3</v>
      </c>
      <c r="Q170" s="10">
        <v>-4.4962500000000349E-3</v>
      </c>
      <c r="R170" s="10">
        <v>-2.274478475000008E-3</v>
      </c>
      <c r="S170" s="10">
        <v>-6.9274159749999897E-3</v>
      </c>
      <c r="T170" s="10">
        <v>-3.3790077999999914E-3</v>
      </c>
      <c r="U170" s="10">
        <v>-4.3326719999998466E-4</v>
      </c>
      <c r="V170" s="10">
        <v>-2.0573750000000279E-3</v>
      </c>
      <c r="W170" s="10">
        <v>-1.6488974999999961E-3</v>
      </c>
      <c r="X170" s="10">
        <v>-1.1785625000000077E-3</v>
      </c>
      <c r="Y170" s="10">
        <v>-5.1202831750000177E-3</v>
      </c>
      <c r="Z170" s="10">
        <v>-1.9590025000000011E-3</v>
      </c>
      <c r="AA170" s="10">
        <v>-1.3406999999999725E-3</v>
      </c>
      <c r="AB170" s="10">
        <v>-6.8234000000000072E-3</v>
      </c>
      <c r="AC170" s="10">
        <v>-1.1481787500000035E-2</v>
      </c>
      <c r="AD170" s="10">
        <v>-3.4334999999999782E-3</v>
      </c>
      <c r="AE170" s="10">
        <v>0</v>
      </c>
      <c r="AF170" s="10">
        <v>-6.2729581750000096E-3</v>
      </c>
      <c r="AG170" s="10">
        <v>-8.1749918249999776E-3</v>
      </c>
      <c r="AH170" s="10">
        <v>0</v>
      </c>
      <c r="AI170" s="10">
        <v>0</v>
      </c>
      <c r="AJ170" s="10">
        <v>0</v>
      </c>
      <c r="AK170" s="10">
        <v>5.2569425999999982E-3</v>
      </c>
      <c r="AL170" s="10">
        <v>-7.008054175000028E-3</v>
      </c>
      <c r="AM170" s="10">
        <v>-5.4806318000000138E-3</v>
      </c>
      <c r="AN170" s="10">
        <v>-0.57605163003818372</v>
      </c>
      <c r="AO170" s="2"/>
      <c r="AP170" s="54">
        <v>1.5274223750000142E-3</v>
      </c>
      <c r="AQ170" s="55">
        <v>0.21795242115119751</v>
      </c>
      <c r="AR170" s="2"/>
      <c r="AS170" s="2"/>
      <c r="AT170" s="55">
        <v>4.9322964977325688E-4</v>
      </c>
      <c r="AU170" s="55">
        <v>-5.3484463202477771E-4</v>
      </c>
      <c r="AV170" s="55">
        <v>-5.4529679759433402E-4</v>
      </c>
      <c r="AW170" s="2"/>
      <c r="AX170" s="2"/>
      <c r="AY170" s="56">
        <v>-1.0452165569556316E-5</v>
      </c>
      <c r="AZ170" s="57">
        <v>-1.954243334178607E-2</v>
      </c>
      <c r="BA170" s="2"/>
      <c r="BB170" s="2"/>
      <c r="BC170" s="27">
        <v>9.6104983546617895</v>
      </c>
      <c r="BD170" s="27">
        <v>-10.245693238304135</v>
      </c>
      <c r="BE170" s="27">
        <v>-9.9829358834244335</v>
      </c>
      <c r="BF170" s="2"/>
      <c r="BG170" s="2"/>
      <c r="BH170" s="58">
        <v>0.26275735487970131</v>
      </c>
      <c r="BI170" s="59">
        <v>2.5645639467065759E-2</v>
      </c>
      <c r="BJ170" s="2"/>
      <c r="BK170" s="2"/>
    </row>
    <row r="171" spans="1:63" x14ac:dyDescent="0.3">
      <c r="A171" s="1"/>
      <c r="B171" s="2"/>
      <c r="C171" s="2"/>
      <c r="D171" s="2"/>
      <c r="E171" s="173" t="s">
        <v>131</v>
      </c>
      <c r="F171" s="2"/>
      <c r="G171" s="2"/>
      <c r="H171" s="2"/>
      <c r="I171" s="2"/>
      <c r="J171" s="10">
        <v>1.1910000000017306E-7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-4.3599999999999889E-4</v>
      </c>
      <c r="V171" s="10">
        <v>-1.2017250000000024E-3</v>
      </c>
      <c r="W171" s="10">
        <v>-2.3434999999999949E-4</v>
      </c>
      <c r="X171" s="10">
        <v>0</v>
      </c>
      <c r="Y171" s="10">
        <v>1.0899999999813836E-8</v>
      </c>
      <c r="Z171" s="10">
        <v>0</v>
      </c>
      <c r="AA171" s="10">
        <v>0</v>
      </c>
      <c r="AB171" s="10">
        <v>-3.2291249999999959E-4</v>
      </c>
      <c r="AC171" s="10">
        <v>-7.8343750000000115E-4</v>
      </c>
      <c r="AD171" s="10">
        <v>-8.8735499999999831E-4</v>
      </c>
      <c r="AE171" s="10">
        <v>0</v>
      </c>
      <c r="AF171" s="10">
        <v>-5.1773910000000103E-4</v>
      </c>
      <c r="AG171" s="10">
        <v>-8.5838589999999784E-4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-7.42692500000002E-4</v>
      </c>
      <c r="AN171" s="10">
        <v>-1.1990749999999981E-2</v>
      </c>
      <c r="AO171" s="2"/>
      <c r="AP171" s="54">
        <v>-7.42692500000002E-4</v>
      </c>
      <c r="AQ171" s="55">
        <v>0</v>
      </c>
      <c r="AR171" s="2"/>
      <c r="AS171" s="2"/>
      <c r="AT171" s="55">
        <v>0</v>
      </c>
      <c r="AU171" s="55">
        <v>0</v>
      </c>
      <c r="AV171" s="55">
        <v>-7.3894371420340618E-5</v>
      </c>
      <c r="AW171" s="2"/>
      <c r="AX171" s="2"/>
      <c r="AY171" s="56">
        <v>-7.3894371420340618E-5</v>
      </c>
      <c r="AZ171" s="57">
        <v>0</v>
      </c>
      <c r="BA171" s="2"/>
      <c r="BB171" s="2"/>
      <c r="BC171" s="27">
        <v>0</v>
      </c>
      <c r="BD171" s="27">
        <v>0</v>
      </c>
      <c r="BE171" s="27">
        <v>-1.3528096539162149</v>
      </c>
      <c r="BF171" s="2"/>
      <c r="BG171" s="2"/>
      <c r="BH171" s="58">
        <v>-1.3528096539162149</v>
      </c>
      <c r="BI171" s="59">
        <v>0</v>
      </c>
      <c r="BJ171" s="2"/>
      <c r="BK171" s="2"/>
    </row>
    <row r="172" spans="1:63" x14ac:dyDescent="0.3">
      <c r="A172" s="1"/>
      <c r="B172" s="2"/>
      <c r="C172" s="2"/>
      <c r="D172" s="2"/>
      <c r="E172" s="173" t="s">
        <v>132</v>
      </c>
      <c r="F172" s="2"/>
      <c r="G172" s="2"/>
      <c r="H172" s="2"/>
      <c r="I172" s="2"/>
      <c r="J172" s="10">
        <v>1.0672499999725416E-7</v>
      </c>
      <c r="K172" s="10">
        <v>0</v>
      </c>
      <c r="L172" s="10">
        <v>-6.1557750000000022E-2</v>
      </c>
      <c r="M172" s="10">
        <v>-2.4797499999999972E-2</v>
      </c>
      <c r="N172" s="10">
        <v>-7.6027499999997694E-4</v>
      </c>
      <c r="O172" s="10">
        <v>0</v>
      </c>
      <c r="P172" s="10">
        <v>0</v>
      </c>
      <c r="Q172" s="10">
        <v>-7.0731925750000535E-3</v>
      </c>
      <c r="R172" s="10">
        <v>0</v>
      </c>
      <c r="S172" s="10">
        <v>0</v>
      </c>
      <c r="T172" s="10">
        <v>5.2217409200000009E-2</v>
      </c>
      <c r="U172" s="10">
        <v>-8.7648000000000004E-2</v>
      </c>
      <c r="V172" s="10">
        <v>0</v>
      </c>
      <c r="W172" s="10">
        <v>3.712299850000024E-3</v>
      </c>
      <c r="X172" s="10">
        <v>-9.466241250000007E-3</v>
      </c>
      <c r="Y172" s="10">
        <v>-5.9251637000000135E-3</v>
      </c>
      <c r="Z172" s="10">
        <v>-5.0030237000000533E-3</v>
      </c>
      <c r="AA172" s="10">
        <v>0</v>
      </c>
      <c r="AB172" s="10">
        <v>0</v>
      </c>
      <c r="AC172" s="10">
        <v>-2.9157500000000003E-2</v>
      </c>
      <c r="AD172" s="10">
        <v>-7.5925020925000031E-2</v>
      </c>
      <c r="AE172" s="10">
        <v>-0.10098686499999998</v>
      </c>
      <c r="AF172" s="10">
        <v>-0.1030450995250001</v>
      </c>
      <c r="AG172" s="10">
        <v>-3.9471619550000003E-2</v>
      </c>
      <c r="AH172" s="10">
        <v>-5.8112396249999976E-2</v>
      </c>
      <c r="AI172" s="10">
        <v>-0.11921875000000004</v>
      </c>
      <c r="AJ172" s="10">
        <v>0.11638994112500012</v>
      </c>
      <c r="AK172" s="10">
        <v>-4.4924007499998475E-3</v>
      </c>
      <c r="AL172" s="10">
        <v>0</v>
      </c>
      <c r="AM172" s="10">
        <v>7.5683981499999942E-2</v>
      </c>
      <c r="AN172" s="10">
        <v>-1.1180000000000079E-3</v>
      </c>
      <c r="AO172" s="2"/>
      <c r="AP172" s="54">
        <v>7.5683981499999942E-2</v>
      </c>
      <c r="AQ172" s="55">
        <v>0</v>
      </c>
      <c r="AR172" s="2"/>
      <c r="AS172" s="2"/>
      <c r="AT172" s="55">
        <v>-4.2149694549899441E-4</v>
      </c>
      <c r="AU172" s="55">
        <v>0</v>
      </c>
      <c r="AV172" s="55">
        <v>7.5301961976607665E-3</v>
      </c>
      <c r="AW172" s="2"/>
      <c r="AX172" s="2"/>
      <c r="AY172" s="56">
        <v>7.5301961976607665E-3</v>
      </c>
      <c r="AZ172" s="57">
        <v>0</v>
      </c>
      <c r="BA172" s="2"/>
      <c r="BB172" s="2"/>
      <c r="BC172" s="27">
        <v>-8.2127984460691916</v>
      </c>
      <c r="BD172" s="27">
        <v>0</v>
      </c>
      <c r="BE172" s="27">
        <v>137.85788979963561</v>
      </c>
      <c r="BF172" s="2"/>
      <c r="BG172" s="2"/>
      <c r="BH172" s="58">
        <v>137.85788979963561</v>
      </c>
      <c r="BI172" s="59">
        <v>0</v>
      </c>
      <c r="BJ172" s="2"/>
      <c r="BK172" s="2"/>
    </row>
    <row r="173" spans="1:63" x14ac:dyDescent="0.3">
      <c r="A173" s="1"/>
      <c r="B173" s="2"/>
      <c r="C173" s="2"/>
      <c r="D173" s="2"/>
      <c r="E173" s="173" t="s">
        <v>133</v>
      </c>
      <c r="F173" s="2"/>
      <c r="G173" s="2"/>
      <c r="H173" s="2"/>
      <c r="I173" s="2"/>
      <c r="J173" s="10">
        <v>-2.4749999980033799E-8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-7.8000000347522302E-9</v>
      </c>
      <c r="Q173" s="10">
        <v>0</v>
      </c>
      <c r="R173" s="10">
        <v>0</v>
      </c>
      <c r="S173" s="10">
        <v>0</v>
      </c>
      <c r="T173" s="10">
        <v>7.8000000347522302E-9</v>
      </c>
      <c r="U173" s="10">
        <v>-7.8000000347522302E-9</v>
      </c>
      <c r="V173" s="10">
        <v>0</v>
      </c>
      <c r="W173" s="10">
        <v>0</v>
      </c>
      <c r="X173" s="10">
        <v>0</v>
      </c>
      <c r="Y173" s="10">
        <v>-2.7249999992595697E-8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-2.7249999992595697E-8</v>
      </c>
      <c r="AG173" s="10">
        <v>2.7249999992595697E-8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5.9800000007381726E-8</v>
      </c>
      <c r="AN173" s="10">
        <v>-3.9457999999999993E-3</v>
      </c>
      <c r="AO173" s="2"/>
      <c r="AP173" s="54">
        <v>5.9800000007381726E-8</v>
      </c>
      <c r="AQ173" s="55">
        <v>0</v>
      </c>
      <c r="AR173" s="2"/>
      <c r="AS173" s="2"/>
      <c r="AT173" s="55">
        <v>0</v>
      </c>
      <c r="AU173" s="55">
        <v>0</v>
      </c>
      <c r="AV173" s="55">
        <v>5.9498155851605141E-9</v>
      </c>
      <c r="AW173" s="2"/>
      <c r="AX173" s="2"/>
      <c r="AY173" s="56">
        <v>5.9498155851605141E-9</v>
      </c>
      <c r="AZ173" s="57">
        <v>0</v>
      </c>
      <c r="BA173" s="2"/>
      <c r="BB173" s="2"/>
      <c r="BC173" s="27">
        <v>0</v>
      </c>
      <c r="BD173" s="27">
        <v>0</v>
      </c>
      <c r="BE173" s="27">
        <v>1.0892531877483011E-4</v>
      </c>
      <c r="BF173" s="2"/>
      <c r="BG173" s="2"/>
      <c r="BH173" s="58">
        <v>1.0892531877483011E-4</v>
      </c>
      <c r="BI173" s="59">
        <v>0</v>
      </c>
      <c r="BJ173" s="2"/>
      <c r="BK173" s="2"/>
    </row>
    <row r="174" spans="1:63" ht="10.25" customHeight="1" x14ac:dyDescent="0.3">
      <c r="A174" s="1"/>
      <c r="B174" s="2"/>
      <c r="C174" s="201" t="s">
        <v>22</v>
      </c>
      <c r="D174" s="215" t="s">
        <v>134</v>
      </c>
      <c r="E174" s="215"/>
      <c r="F174" s="215"/>
      <c r="G174" s="215"/>
      <c r="H174" s="215"/>
      <c r="I174" s="215"/>
      <c r="J174" s="216">
        <v>-0.99600546452499905</v>
      </c>
      <c r="K174" s="216">
        <v>-0.86264898330000117</v>
      </c>
      <c r="L174" s="216">
        <v>-2.0951805424780487</v>
      </c>
      <c r="M174" s="216">
        <v>-0.98457560763165808</v>
      </c>
      <c r="N174" s="216">
        <v>-0.9580809924810112</v>
      </c>
      <c r="O174" s="216">
        <v>-0.97823379235189001</v>
      </c>
      <c r="P174" s="216">
        <v>-0.88387085557856182</v>
      </c>
      <c r="Q174" s="216">
        <v>-0.66234320697953175</v>
      </c>
      <c r="R174" s="216">
        <v>-0.60918443634666108</v>
      </c>
      <c r="S174" s="216">
        <v>-0.638744175133106</v>
      </c>
      <c r="T174" s="216">
        <v>-0.52569406993831513</v>
      </c>
      <c r="U174" s="216">
        <v>-0.51068714805925219</v>
      </c>
      <c r="V174" s="216">
        <v>-0.60764673209487929</v>
      </c>
      <c r="W174" s="216">
        <v>-0.51316713822071158</v>
      </c>
      <c r="X174" s="216">
        <v>-0.78066824031634308</v>
      </c>
      <c r="Y174" s="216">
        <v>-0.68572073814792489</v>
      </c>
      <c r="Z174" s="216">
        <v>-0.38028217745425114</v>
      </c>
      <c r="AA174" s="216">
        <v>-0.58804238003818365</v>
      </c>
      <c r="AB174" s="216">
        <v>-0.58265480126748448</v>
      </c>
      <c r="AC174" s="216">
        <v>-0.62241403691130226</v>
      </c>
      <c r="AD174" s="216">
        <v>-0.47118333453105177</v>
      </c>
      <c r="AE174" s="216">
        <v>-0.42961147113779385</v>
      </c>
      <c r="AF174" s="216">
        <v>-0.70224682354732415</v>
      </c>
      <c r="AG174" s="216">
        <v>-0.78339954023508707</v>
      </c>
      <c r="AH174" s="216">
        <v>-0.54544327384170521</v>
      </c>
      <c r="AI174" s="216">
        <v>-0.51196626095491182</v>
      </c>
      <c r="AJ174" s="216">
        <v>-0.2962115985180675</v>
      </c>
      <c r="AK174" s="216">
        <v>-0.37689372334651666</v>
      </c>
      <c r="AL174" s="216">
        <v>-6.6183866565484389E-2</v>
      </c>
      <c r="AM174" s="216">
        <v>-0.34242963221158113</v>
      </c>
      <c r="AN174" s="2"/>
      <c r="AO174" s="2"/>
      <c r="AP174" s="204">
        <v>-0.27624576564609671</v>
      </c>
      <c r="AQ174" s="205">
        <v>-4.1739139760408301</v>
      </c>
      <c r="AR174" s="2"/>
      <c r="AS174" s="2"/>
      <c r="AT174" s="206">
        <v>-3.5361839250050257E-2</v>
      </c>
      <c r="AU174" s="207">
        <v>-5.0510576652603211E-3</v>
      </c>
      <c r="AV174" s="205">
        <v>-3.4070119770932307E-2</v>
      </c>
      <c r="AW174" s="2"/>
      <c r="AX174" s="2"/>
      <c r="AY174" s="208">
        <v>-2.9019062105671987E-2</v>
      </c>
      <c r="AZ174" s="209">
        <v>-5.7451456761732302</v>
      </c>
      <c r="BA174" s="2"/>
      <c r="BB174" s="2"/>
      <c r="BC174" s="210">
        <v>-689.01960392416208</v>
      </c>
      <c r="BD174" s="211">
        <v>-96.760038838427477</v>
      </c>
      <c r="BE174" s="212">
        <v>-623.73339200652299</v>
      </c>
      <c r="BF174" s="2"/>
      <c r="BG174" s="2"/>
      <c r="BH174" s="213">
        <v>-526.97335316809551</v>
      </c>
      <c r="BI174" s="214">
        <v>-5.4461879045754609</v>
      </c>
      <c r="BJ174" s="2"/>
      <c r="BK174" s="2"/>
    </row>
    <row r="175" spans="1:63" ht="4.0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2"/>
      <c r="AO175" s="2"/>
      <c r="AP175" s="40"/>
      <c r="AQ175" s="55"/>
      <c r="AR175" s="2"/>
      <c r="AS175" s="2"/>
      <c r="AT175" s="55"/>
      <c r="AU175" s="55"/>
      <c r="AV175" s="55"/>
      <c r="AW175" s="2"/>
      <c r="AX175" s="2"/>
      <c r="AY175" s="56"/>
      <c r="AZ175" s="57"/>
      <c r="BA175" s="2"/>
      <c r="BB175" s="2"/>
      <c r="BC175" s="27"/>
      <c r="BD175" s="27"/>
      <c r="BE175" s="27"/>
      <c r="BF175" s="2"/>
      <c r="BG175" s="2"/>
      <c r="BH175" s="58"/>
      <c r="BI175" s="59"/>
      <c r="BJ175" s="2"/>
      <c r="BK175" s="2"/>
    </row>
    <row r="176" spans="1:63" ht="10.25" customHeight="1" x14ac:dyDescent="0.3">
      <c r="A176" s="1"/>
      <c r="B176" s="2"/>
      <c r="C176" s="218" t="s">
        <v>135</v>
      </c>
      <c r="D176" s="2"/>
      <c r="E176" s="2"/>
      <c r="F176" s="2"/>
      <c r="G176" s="2"/>
      <c r="H176" s="2"/>
      <c r="I176" s="2"/>
      <c r="J176" s="217">
        <v>0</v>
      </c>
      <c r="K176" s="217">
        <v>0</v>
      </c>
      <c r="L176" s="217">
        <v>0</v>
      </c>
      <c r="M176" s="217">
        <v>0</v>
      </c>
      <c r="N176" s="217">
        <v>0</v>
      </c>
      <c r="O176" s="217">
        <v>0</v>
      </c>
      <c r="P176" s="217">
        <v>0</v>
      </c>
      <c r="Q176" s="217">
        <v>0</v>
      </c>
      <c r="R176" s="217">
        <v>0</v>
      </c>
      <c r="S176" s="217">
        <v>0</v>
      </c>
      <c r="T176" s="217">
        <v>0</v>
      </c>
      <c r="U176" s="217">
        <v>0</v>
      </c>
      <c r="V176" s="217">
        <v>0</v>
      </c>
      <c r="W176" s="217">
        <v>0</v>
      </c>
      <c r="X176" s="217">
        <v>0</v>
      </c>
      <c r="Y176" s="217">
        <v>0</v>
      </c>
      <c r="Z176" s="217">
        <v>0</v>
      </c>
      <c r="AA176" s="217">
        <v>0</v>
      </c>
      <c r="AB176" s="217">
        <v>0</v>
      </c>
      <c r="AC176" s="217">
        <v>0</v>
      </c>
      <c r="AD176" s="217">
        <v>0</v>
      </c>
      <c r="AE176" s="217">
        <v>0</v>
      </c>
      <c r="AF176" s="217">
        <v>0</v>
      </c>
      <c r="AG176" s="217">
        <v>0</v>
      </c>
      <c r="AH176" s="217">
        <v>0</v>
      </c>
      <c r="AI176" s="217">
        <v>0</v>
      </c>
      <c r="AJ176" s="217">
        <v>0</v>
      </c>
      <c r="AK176" s="217">
        <v>0</v>
      </c>
      <c r="AL176" s="217">
        <v>0</v>
      </c>
      <c r="AM176" s="217">
        <v>0</v>
      </c>
      <c r="AN176" s="2"/>
      <c r="AO176" s="2"/>
      <c r="AP176" s="40"/>
      <c r="AQ176" s="55"/>
      <c r="AR176" s="2"/>
      <c r="AS176" s="2"/>
      <c r="AT176" s="55"/>
      <c r="AU176" s="55"/>
      <c r="AV176" s="55"/>
      <c r="AW176" s="2"/>
      <c r="AX176" s="2"/>
      <c r="AY176" s="56"/>
      <c r="AZ176" s="57"/>
      <c r="BA176" s="2"/>
      <c r="BB176" s="2"/>
      <c r="BC176" s="27"/>
      <c r="BD176" s="27"/>
      <c r="BE176" s="27"/>
      <c r="BF176" s="2"/>
      <c r="BG176" s="2"/>
      <c r="BH176" s="58"/>
      <c r="BI176" s="59"/>
      <c r="BJ176" s="2"/>
      <c r="BK176" s="2"/>
    </row>
    <row r="177" spans="1:63" ht="4.0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2"/>
      <c r="AO177" s="2"/>
      <c r="AP177" s="40"/>
      <c r="AQ177" s="55"/>
      <c r="AR177" s="2"/>
      <c r="AS177" s="2"/>
      <c r="AT177" s="55"/>
      <c r="AU177" s="55"/>
      <c r="AV177" s="55"/>
      <c r="AW177" s="2"/>
      <c r="AX177" s="2"/>
      <c r="AY177" s="56"/>
      <c r="AZ177" s="57"/>
      <c r="BA177" s="2"/>
      <c r="BB177" s="2"/>
      <c r="BC177" s="27"/>
      <c r="BD177" s="27"/>
      <c r="BE177" s="27"/>
      <c r="BF177" s="2"/>
      <c r="BG177" s="2"/>
      <c r="BH177" s="58"/>
      <c r="BI177" s="59"/>
      <c r="BJ177" s="2"/>
      <c r="BK177" s="2"/>
    </row>
    <row r="178" spans="1:63" ht="4.0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2"/>
      <c r="AO178" s="2"/>
      <c r="AP178" s="40"/>
      <c r="AQ178" s="55"/>
      <c r="AR178" s="2"/>
      <c r="AS178" s="2"/>
      <c r="AT178" s="55"/>
      <c r="AU178" s="55"/>
      <c r="AV178" s="55"/>
      <c r="AW178" s="2"/>
      <c r="AX178" s="2"/>
      <c r="AY178" s="56"/>
      <c r="AZ178" s="57"/>
      <c r="BA178" s="2"/>
      <c r="BB178" s="2"/>
      <c r="BC178" s="27"/>
      <c r="BD178" s="27"/>
      <c r="BE178" s="27"/>
      <c r="BF178" s="2"/>
      <c r="BG178" s="2"/>
      <c r="BH178" s="58"/>
      <c r="BI178" s="59"/>
      <c r="BJ178" s="2"/>
      <c r="BK17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BE2C6-0F2A-41A9-8F1E-9E0BB32FCEF9}">
  <sheetPr>
    <tabColor theme="3" tint="0.79998168889431442"/>
  </sheetPr>
  <dimension ref="A1:BN178"/>
  <sheetViews>
    <sheetView workbookViewId="0"/>
  </sheetViews>
  <sheetFormatPr baseColWidth="10" defaultColWidth="0" defaultRowHeight="10.15" zeroHeight="1" x14ac:dyDescent="0.3"/>
  <cols>
    <col min="1" max="2" width="0.9140625" customWidth="1"/>
    <col min="3" max="7" width="2.9140625" customWidth="1"/>
    <col min="8" max="8" width="68.6640625" customWidth="1"/>
    <col min="9" max="9" width="0.9140625" customWidth="1"/>
    <col min="10" max="39" width="9.58203125" customWidth="1"/>
    <col min="40" max="41" width="0.9140625" customWidth="1"/>
    <col min="42" max="43" width="9.08203125" customWidth="1"/>
    <col min="44" max="45" width="0.9140625" customWidth="1"/>
    <col min="46" max="48" width="9.58203125" customWidth="1"/>
    <col min="49" max="50" width="0.9140625" customWidth="1"/>
    <col min="51" max="52" width="9.58203125" customWidth="1"/>
    <col min="53" max="54" width="0.9140625" customWidth="1"/>
    <col min="55" max="57" width="9.58203125" customWidth="1"/>
    <col min="58" max="59" width="0.9140625" customWidth="1"/>
    <col min="60" max="61" width="9.58203125" customWidth="1"/>
    <col min="62" max="63" width="0.9140625" customWidth="1"/>
    <col min="64" max="16384" width="9.08203125" hidden="1"/>
  </cols>
  <sheetData>
    <row r="1" spans="1:63" ht="4.05" customHeight="1" x14ac:dyDescent="0.3">
      <c r="A1" s="219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4.0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3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x14ac:dyDescent="0.3">
      <c r="A4" s="1"/>
      <c r="B4" s="2"/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x14ac:dyDescent="0.3">
      <c r="A5" s="1"/>
      <c r="B5" s="2"/>
      <c r="C5" s="3" t="s">
        <v>145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x14ac:dyDescent="0.3">
      <c r="A6" s="1"/>
      <c r="B6" s="2"/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4.05" customHeight="1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x14ac:dyDescent="0.3">
      <c r="A8" s="4"/>
      <c r="B8" s="5"/>
      <c r="C8" s="2" t="s">
        <v>2</v>
      </c>
      <c r="D8" s="5"/>
      <c r="E8" s="5"/>
      <c r="F8" s="5"/>
      <c r="G8" s="5"/>
      <c r="H8" s="5"/>
      <c r="I8" s="5"/>
      <c r="J8" s="11">
        <v>1</v>
      </c>
      <c r="K8" s="11">
        <v>1</v>
      </c>
      <c r="L8" s="11">
        <v>1</v>
      </c>
      <c r="M8" s="11">
        <v>1</v>
      </c>
      <c r="N8" s="11">
        <v>1</v>
      </c>
      <c r="O8" s="11">
        <v>1</v>
      </c>
      <c r="P8" s="11">
        <v>1</v>
      </c>
      <c r="Q8" s="11">
        <v>1</v>
      </c>
      <c r="R8" s="11">
        <v>1</v>
      </c>
      <c r="S8" s="11">
        <v>1</v>
      </c>
      <c r="T8" s="11">
        <v>1</v>
      </c>
      <c r="U8" s="11">
        <v>1</v>
      </c>
      <c r="V8" s="11">
        <v>1</v>
      </c>
      <c r="W8" s="11">
        <v>1</v>
      </c>
      <c r="X8" s="11">
        <v>1</v>
      </c>
      <c r="Y8" s="11">
        <v>1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1">
        <v>1</v>
      </c>
      <c r="AG8" s="11">
        <v>1</v>
      </c>
      <c r="AH8" s="11">
        <v>1</v>
      </c>
      <c r="AI8" s="11">
        <v>1</v>
      </c>
      <c r="AJ8" s="11">
        <v>1</v>
      </c>
      <c r="AK8" s="11">
        <v>1</v>
      </c>
      <c r="AL8" s="11">
        <v>1</v>
      </c>
      <c r="AM8" s="11">
        <v>1</v>
      </c>
      <c r="AN8" s="5"/>
      <c r="AO8" s="5"/>
      <c r="AP8" s="12" t="s">
        <v>10</v>
      </c>
      <c r="AQ8" s="13"/>
      <c r="AR8" s="14"/>
      <c r="AS8" s="14"/>
      <c r="AT8" s="12" t="s">
        <v>11</v>
      </c>
      <c r="AU8" s="12"/>
      <c r="AV8" s="12"/>
      <c r="AW8" s="14"/>
      <c r="AX8" s="14"/>
      <c r="AY8" s="12" t="s">
        <v>10</v>
      </c>
      <c r="AZ8" s="13"/>
      <c r="BA8" s="14"/>
      <c r="BB8" s="14"/>
      <c r="BC8" s="12" t="s">
        <v>12</v>
      </c>
      <c r="BD8" s="13"/>
      <c r="BE8" s="13"/>
      <c r="BF8" s="14"/>
      <c r="BG8" s="14"/>
      <c r="BH8" s="12" t="s">
        <v>10</v>
      </c>
      <c r="BI8" s="13"/>
      <c r="BJ8" s="14"/>
      <c r="BK8" s="14"/>
    </row>
    <row r="9" spans="1:63" ht="4.05" customHeight="1" x14ac:dyDescent="0.3">
      <c r="A9" s="1"/>
      <c r="B9" s="2"/>
      <c r="C9" s="2"/>
      <c r="D9" s="2"/>
      <c r="E9" s="2"/>
      <c r="F9" s="2"/>
      <c r="G9" s="2"/>
      <c r="H9" s="2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2"/>
      <c r="AO9" s="2"/>
      <c r="AP9" s="16"/>
      <c r="AQ9" s="17"/>
      <c r="AR9" s="18"/>
      <c r="AS9" s="18"/>
      <c r="AT9" s="16"/>
      <c r="AU9" s="16"/>
      <c r="AV9" s="16"/>
      <c r="AW9" s="18"/>
      <c r="AX9" s="18"/>
      <c r="AY9" s="16"/>
      <c r="AZ9" s="17"/>
      <c r="BA9" s="18"/>
      <c r="BB9" s="18"/>
      <c r="BC9" s="16"/>
      <c r="BD9" s="17"/>
      <c r="BE9" s="17"/>
      <c r="BF9" s="18"/>
      <c r="BG9" s="18"/>
      <c r="BH9" s="16"/>
      <c r="BI9" s="17"/>
      <c r="BJ9" s="18"/>
      <c r="BK9" s="18"/>
    </row>
    <row r="10" spans="1:63" x14ac:dyDescent="0.3">
      <c r="A10" s="1"/>
      <c r="B10" s="2"/>
      <c r="C10" s="6" t="s">
        <v>3</v>
      </c>
      <c r="D10" s="7"/>
      <c r="E10" s="7"/>
      <c r="F10" s="7"/>
      <c r="G10" s="7"/>
      <c r="H10" s="7"/>
      <c r="I10" s="7"/>
      <c r="J10" s="7">
        <v>44957</v>
      </c>
      <c r="K10" s="7">
        <v>44985</v>
      </c>
      <c r="L10" s="7">
        <v>45016</v>
      </c>
      <c r="M10" s="7">
        <v>45046</v>
      </c>
      <c r="N10" s="7">
        <v>45077</v>
      </c>
      <c r="O10" s="7">
        <v>45107</v>
      </c>
      <c r="P10" s="7">
        <v>45138</v>
      </c>
      <c r="Q10" s="7">
        <v>45169</v>
      </c>
      <c r="R10" s="7">
        <v>45199</v>
      </c>
      <c r="S10" s="7">
        <v>45230</v>
      </c>
      <c r="T10" s="7">
        <v>45260</v>
      </c>
      <c r="U10" s="7">
        <v>45291</v>
      </c>
      <c r="V10" s="7">
        <v>45322</v>
      </c>
      <c r="W10" s="7">
        <v>45351</v>
      </c>
      <c r="X10" s="7">
        <v>45382</v>
      </c>
      <c r="Y10" s="7">
        <v>45412</v>
      </c>
      <c r="Z10" s="7">
        <v>45443</v>
      </c>
      <c r="AA10" s="7">
        <v>45473</v>
      </c>
      <c r="AB10" s="7">
        <v>45504</v>
      </c>
      <c r="AC10" s="7">
        <v>45535</v>
      </c>
      <c r="AD10" s="7">
        <v>45565</v>
      </c>
      <c r="AE10" s="7">
        <v>45596</v>
      </c>
      <c r="AF10" s="7">
        <v>45626</v>
      </c>
      <c r="AG10" s="7">
        <v>45657</v>
      </c>
      <c r="AH10" s="7">
        <v>45688</v>
      </c>
      <c r="AI10" s="7">
        <v>45716</v>
      </c>
      <c r="AJ10" s="7">
        <v>45747</v>
      </c>
      <c r="AK10" s="7">
        <v>45777</v>
      </c>
      <c r="AL10" s="7">
        <v>45808</v>
      </c>
      <c r="AM10" s="7">
        <v>45838</v>
      </c>
      <c r="AN10" s="18"/>
      <c r="AO10" s="18"/>
      <c r="AP10" s="7" t="s">
        <v>13</v>
      </c>
      <c r="AQ10" s="7" t="s">
        <v>14</v>
      </c>
      <c r="AR10" s="18"/>
      <c r="AS10" s="18"/>
      <c r="AT10" s="7">
        <v>45777</v>
      </c>
      <c r="AU10" s="7">
        <v>45808</v>
      </c>
      <c r="AV10" s="7">
        <v>45838</v>
      </c>
      <c r="AW10" s="18"/>
      <c r="AX10" s="18"/>
      <c r="AY10" s="7" t="s">
        <v>13</v>
      </c>
      <c r="AZ10" s="7" t="s">
        <v>14</v>
      </c>
      <c r="BA10" s="18"/>
      <c r="BB10" s="18"/>
      <c r="BC10" s="7">
        <v>45777</v>
      </c>
      <c r="BD10" s="7">
        <v>45808</v>
      </c>
      <c r="BE10" s="7">
        <v>45838</v>
      </c>
      <c r="BF10" s="18"/>
      <c r="BG10" s="18"/>
      <c r="BH10" s="7" t="s">
        <v>13</v>
      </c>
      <c r="BI10" s="7" t="s">
        <v>14</v>
      </c>
      <c r="BJ10" s="2"/>
      <c r="BK10" s="2"/>
    </row>
    <row r="11" spans="1:63" ht="4.05" customHeight="1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x14ac:dyDescent="0.3">
      <c r="A12" s="1"/>
      <c r="B12" s="2"/>
      <c r="C12" s="8" t="s">
        <v>4</v>
      </c>
      <c r="D12" s="8"/>
      <c r="E12" s="8"/>
      <c r="F12" s="8"/>
      <c r="G12" s="8"/>
      <c r="H12" s="8"/>
      <c r="I12" s="8"/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2"/>
      <c r="AO12" s="2"/>
      <c r="AP12" s="20">
        <v>0</v>
      </c>
      <c r="AQ12" s="21">
        <v>0</v>
      </c>
      <c r="AR12" s="2"/>
      <c r="AS12" s="2"/>
      <c r="AT12" s="20">
        <v>0</v>
      </c>
      <c r="AU12" s="20">
        <v>0</v>
      </c>
      <c r="AV12" s="20">
        <v>0</v>
      </c>
      <c r="AW12" s="2"/>
      <c r="AX12" s="2"/>
      <c r="AY12" s="20">
        <v>0</v>
      </c>
      <c r="AZ12" s="22">
        <v>0</v>
      </c>
      <c r="BA12" s="2"/>
      <c r="BB12" s="2"/>
      <c r="BC12" s="20">
        <v>0</v>
      </c>
      <c r="BD12" s="20">
        <v>0</v>
      </c>
      <c r="BE12" s="20">
        <v>0</v>
      </c>
      <c r="BF12" s="2"/>
      <c r="BG12" s="2"/>
      <c r="BH12" s="20">
        <v>0</v>
      </c>
      <c r="BI12" s="23">
        <v>0</v>
      </c>
      <c r="BJ12" s="2"/>
      <c r="BK12" s="2"/>
    </row>
    <row r="13" spans="1:63" x14ac:dyDescent="0.3">
      <c r="A13" s="1"/>
      <c r="B13" s="2"/>
      <c r="C13" s="9" t="s">
        <v>5</v>
      </c>
      <c r="D13" s="9"/>
      <c r="E13" s="9"/>
      <c r="F13" s="9"/>
      <c r="G13" s="9"/>
      <c r="H13" s="9"/>
      <c r="I13" s="9"/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"/>
      <c r="AO13" s="2"/>
      <c r="AP13" s="25">
        <v>0</v>
      </c>
      <c r="AQ13" s="26">
        <v>0</v>
      </c>
      <c r="AR13" s="2"/>
      <c r="AS13" s="2"/>
      <c r="AT13" s="25">
        <v>0</v>
      </c>
      <c r="AU13" s="25">
        <v>0</v>
      </c>
      <c r="AV13" s="25">
        <v>0</v>
      </c>
      <c r="AW13" s="2"/>
      <c r="AX13" s="2"/>
      <c r="AY13" s="25">
        <v>0</v>
      </c>
      <c r="AZ13" s="26">
        <v>0</v>
      </c>
      <c r="BA13" s="2"/>
      <c r="BB13" s="2"/>
      <c r="BC13" s="25">
        <v>0</v>
      </c>
      <c r="BD13" s="25">
        <v>0</v>
      </c>
      <c r="BE13" s="25">
        <v>0</v>
      </c>
      <c r="BF13" s="2"/>
      <c r="BG13" s="2"/>
      <c r="BH13" s="25">
        <v>0</v>
      </c>
      <c r="BI13" s="26">
        <v>0</v>
      </c>
      <c r="BJ13" s="2"/>
      <c r="BK13" s="2"/>
    </row>
    <row r="14" spans="1:63" x14ac:dyDescent="0.3">
      <c r="A14" s="1"/>
      <c r="B14" s="2"/>
      <c r="C14" s="9" t="s">
        <v>6</v>
      </c>
      <c r="D14" s="9"/>
      <c r="E14" s="9"/>
      <c r="F14" s="9"/>
      <c r="G14" s="9"/>
      <c r="H14" s="9"/>
      <c r="I14" s="9"/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"/>
      <c r="AO14" s="2"/>
      <c r="AP14" s="25">
        <v>0</v>
      </c>
      <c r="AQ14" s="26">
        <v>0</v>
      </c>
      <c r="AR14" s="2"/>
      <c r="AS14" s="2"/>
      <c r="AT14" s="25">
        <v>0</v>
      </c>
      <c r="AU14" s="25">
        <v>0</v>
      </c>
      <c r="AV14" s="25">
        <v>0</v>
      </c>
      <c r="AW14" s="2"/>
      <c r="AX14" s="2"/>
      <c r="AY14" s="25">
        <v>0</v>
      </c>
      <c r="AZ14" s="26">
        <v>0</v>
      </c>
      <c r="BA14" s="2"/>
      <c r="BB14" s="2"/>
      <c r="BC14" s="25">
        <v>0</v>
      </c>
      <c r="BD14" s="25">
        <v>0</v>
      </c>
      <c r="BE14" s="25">
        <v>0</v>
      </c>
      <c r="BF14" s="2"/>
      <c r="BG14" s="2"/>
      <c r="BH14" s="25">
        <v>0</v>
      </c>
      <c r="BI14" s="26">
        <v>0</v>
      </c>
      <c r="BJ14" s="2"/>
      <c r="BK14" s="2"/>
    </row>
    <row r="15" spans="1:63" x14ac:dyDescent="0.3">
      <c r="A15" s="1"/>
      <c r="B15" s="2"/>
      <c r="C15" s="9" t="s">
        <v>7</v>
      </c>
      <c r="D15" s="9"/>
      <c r="E15" s="9"/>
      <c r="F15" s="9"/>
      <c r="G15" s="9"/>
      <c r="H15" s="9"/>
      <c r="I15" s="9"/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"/>
      <c r="AO15" s="2"/>
      <c r="AP15" s="25">
        <v>0</v>
      </c>
      <c r="AQ15" s="26">
        <v>0</v>
      </c>
      <c r="AR15" s="2"/>
      <c r="AS15" s="2"/>
      <c r="AT15" s="25">
        <v>0</v>
      </c>
      <c r="AU15" s="25">
        <v>0</v>
      </c>
      <c r="AV15" s="25">
        <v>0</v>
      </c>
      <c r="AW15" s="2"/>
      <c r="AX15" s="2"/>
      <c r="AY15" s="25">
        <v>0</v>
      </c>
      <c r="AZ15" s="26">
        <v>0</v>
      </c>
      <c r="BA15" s="2"/>
      <c r="BB15" s="2"/>
      <c r="BC15" s="25">
        <v>0</v>
      </c>
      <c r="BD15" s="25">
        <v>0</v>
      </c>
      <c r="BE15" s="25">
        <v>0</v>
      </c>
      <c r="BF15" s="2"/>
      <c r="BG15" s="2"/>
      <c r="BH15" s="25">
        <v>0</v>
      </c>
      <c r="BI15" s="26">
        <v>0</v>
      </c>
      <c r="BJ15" s="2"/>
      <c r="BK15" s="2"/>
    </row>
    <row r="16" spans="1:63" x14ac:dyDescent="0.3">
      <c r="A16" s="1"/>
      <c r="B16" s="2"/>
      <c r="C16" s="9" t="s">
        <v>8</v>
      </c>
      <c r="D16" s="9"/>
      <c r="E16" s="9"/>
      <c r="F16" s="9"/>
      <c r="G16" s="9"/>
      <c r="H16" s="9"/>
      <c r="I16" s="9"/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"/>
      <c r="AO16" s="2"/>
      <c r="AP16" s="25">
        <v>0</v>
      </c>
      <c r="AQ16" s="26">
        <v>0</v>
      </c>
      <c r="AR16" s="2"/>
      <c r="AS16" s="2"/>
      <c r="AT16" s="25">
        <v>0</v>
      </c>
      <c r="AU16" s="25">
        <v>0</v>
      </c>
      <c r="AV16" s="25">
        <v>0</v>
      </c>
      <c r="AW16" s="2"/>
      <c r="AX16" s="2"/>
      <c r="AY16" s="25">
        <v>0</v>
      </c>
      <c r="AZ16" s="26">
        <v>0</v>
      </c>
      <c r="BA16" s="2"/>
      <c r="BB16" s="2"/>
      <c r="BC16" s="25">
        <v>0</v>
      </c>
      <c r="BD16" s="25">
        <v>0</v>
      </c>
      <c r="BE16" s="25">
        <v>0</v>
      </c>
      <c r="BF16" s="2"/>
      <c r="BG16" s="2"/>
      <c r="BH16" s="25">
        <v>0</v>
      </c>
      <c r="BI16" s="26">
        <v>0</v>
      </c>
      <c r="BJ16" s="2"/>
      <c r="BK16" s="2"/>
    </row>
    <row r="17" spans="1:63" x14ac:dyDescent="0.3">
      <c r="A17" s="1"/>
      <c r="B17" s="2"/>
      <c r="C17" s="8" t="s">
        <v>9</v>
      </c>
      <c r="D17" s="8"/>
      <c r="E17" s="8"/>
      <c r="F17" s="8"/>
      <c r="G17" s="8"/>
      <c r="H17" s="8"/>
      <c r="I17" s="8"/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2"/>
      <c r="AO17" s="2"/>
      <c r="AP17" s="20">
        <v>0</v>
      </c>
      <c r="AQ17" s="23">
        <v>0</v>
      </c>
      <c r="AR17" s="2"/>
      <c r="AS17" s="2"/>
      <c r="AT17" s="20">
        <v>0</v>
      </c>
      <c r="AU17" s="20">
        <v>0</v>
      </c>
      <c r="AV17" s="20">
        <v>0</v>
      </c>
      <c r="AW17" s="2"/>
      <c r="AX17" s="2"/>
      <c r="AY17" s="20">
        <v>0</v>
      </c>
      <c r="AZ17" s="23">
        <v>0</v>
      </c>
      <c r="BA17" s="2"/>
      <c r="BB17" s="2"/>
      <c r="BC17" s="20">
        <v>0</v>
      </c>
      <c r="BD17" s="20">
        <v>0</v>
      </c>
      <c r="BE17" s="20">
        <v>0</v>
      </c>
      <c r="BF17" s="2"/>
      <c r="BG17" s="2"/>
      <c r="BH17" s="20">
        <v>0</v>
      </c>
      <c r="BI17" s="23">
        <v>0</v>
      </c>
      <c r="BJ17" s="2"/>
      <c r="BK17" s="2"/>
    </row>
    <row r="18" spans="1:63" ht="4.05" customHeight="1" x14ac:dyDescent="0.3">
      <c r="A18" s="1"/>
      <c r="B18" s="2"/>
      <c r="C18" s="2"/>
      <c r="D18" s="2"/>
      <c r="E18" s="2"/>
      <c r="F18" s="2"/>
      <c r="G18" s="2"/>
      <c r="H18" s="2"/>
      <c r="I18" s="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"/>
      <c r="AO18" s="2"/>
      <c r="AP18" s="25"/>
      <c r="AQ18" s="26"/>
      <c r="AR18" s="2"/>
      <c r="AS18" s="2"/>
      <c r="AT18" s="25"/>
      <c r="AU18" s="25"/>
      <c r="AV18" s="25"/>
      <c r="AW18" s="2"/>
      <c r="AX18" s="2"/>
      <c r="AY18" s="25"/>
      <c r="AZ18" s="26"/>
      <c r="BA18" s="2"/>
      <c r="BB18" s="2"/>
      <c r="BC18" s="25"/>
      <c r="BD18" s="25"/>
      <c r="BE18" s="25"/>
      <c r="BF18" s="2"/>
      <c r="BG18" s="2"/>
      <c r="BH18" s="25"/>
      <c r="BI18" s="26"/>
      <c r="BJ18" s="2"/>
      <c r="BK18" s="2"/>
    </row>
    <row r="19" spans="1:63" x14ac:dyDescent="0.3">
      <c r="A19" s="1"/>
      <c r="B19" s="2"/>
      <c r="C19" s="28" t="s">
        <v>5</v>
      </c>
      <c r="D19" s="29"/>
      <c r="E19" s="29"/>
      <c r="F19" s="29"/>
      <c r="G19" s="29"/>
      <c r="H19" s="29"/>
      <c r="I19" s="29"/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2"/>
      <c r="AO19" s="2"/>
      <c r="AP19" s="32">
        <v>0</v>
      </c>
      <c r="AQ19" s="33">
        <v>0</v>
      </c>
      <c r="AR19" s="2"/>
      <c r="AS19" s="2"/>
      <c r="AT19" s="34">
        <v>0</v>
      </c>
      <c r="AU19" s="35">
        <v>0</v>
      </c>
      <c r="AV19" s="36">
        <v>0</v>
      </c>
      <c r="AW19" s="2"/>
      <c r="AX19" s="2"/>
      <c r="AY19" s="32">
        <v>0</v>
      </c>
      <c r="AZ19" s="33">
        <v>0</v>
      </c>
      <c r="BA19" s="2"/>
      <c r="BB19" s="2"/>
      <c r="BC19" s="32">
        <v>0</v>
      </c>
      <c r="BD19" s="37">
        <v>0</v>
      </c>
      <c r="BE19" s="38">
        <v>0</v>
      </c>
      <c r="BF19" s="2"/>
      <c r="BG19" s="2"/>
      <c r="BH19" s="32">
        <v>0</v>
      </c>
      <c r="BI19" s="33">
        <v>0</v>
      </c>
      <c r="BJ19" s="2"/>
      <c r="BK19" s="2"/>
    </row>
    <row r="20" spans="1:63" ht="4.05" customHeight="1" x14ac:dyDescent="0.3">
      <c r="A20" s="1"/>
      <c r="B20" s="2"/>
      <c r="C20" s="30"/>
      <c r="D20" s="30"/>
      <c r="E20" s="30"/>
      <c r="F20" s="30"/>
      <c r="G20" s="30"/>
      <c r="H20" s="30"/>
      <c r="I20" s="30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2"/>
      <c r="AO20" s="2"/>
      <c r="AP20" s="40"/>
      <c r="AQ20" s="41"/>
      <c r="AR20" s="2"/>
      <c r="AS20" s="2"/>
      <c r="AT20" s="30"/>
      <c r="AU20" s="30"/>
      <c r="AV20" s="30"/>
      <c r="AW20" s="2"/>
      <c r="AX20" s="2"/>
      <c r="AY20" s="42"/>
      <c r="AZ20" s="41"/>
      <c r="BA20" s="2"/>
      <c r="BB20" s="2"/>
      <c r="BC20" s="42"/>
      <c r="BD20" s="42"/>
      <c r="BE20" s="42"/>
      <c r="BF20" s="2"/>
      <c r="BG20" s="2"/>
      <c r="BH20" s="42"/>
      <c r="BI20" s="41"/>
      <c r="BJ20" s="2"/>
      <c r="BK20" s="2"/>
    </row>
    <row r="21" spans="1:63" x14ac:dyDescent="0.3">
      <c r="A21" s="1"/>
      <c r="B21" s="2"/>
      <c r="C21" s="28" t="s">
        <v>15</v>
      </c>
      <c r="D21" s="29"/>
      <c r="E21" s="29"/>
      <c r="F21" s="29"/>
      <c r="G21" s="29"/>
      <c r="H21" s="29"/>
      <c r="I21" s="29"/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2"/>
      <c r="AO21" s="2"/>
      <c r="AP21" s="32">
        <v>0</v>
      </c>
      <c r="AQ21" s="33">
        <v>0</v>
      </c>
      <c r="AR21" s="2"/>
      <c r="AS21" s="2"/>
      <c r="AT21" s="34">
        <v>0</v>
      </c>
      <c r="AU21" s="35">
        <v>0</v>
      </c>
      <c r="AV21" s="36">
        <v>0</v>
      </c>
      <c r="AW21" s="2"/>
      <c r="AX21" s="2"/>
      <c r="AY21" s="32">
        <v>0</v>
      </c>
      <c r="AZ21" s="33">
        <v>0</v>
      </c>
      <c r="BA21" s="2"/>
      <c r="BB21" s="2"/>
      <c r="BC21" s="32">
        <v>0</v>
      </c>
      <c r="BD21" s="37">
        <v>0</v>
      </c>
      <c r="BE21" s="38">
        <v>0</v>
      </c>
      <c r="BF21" s="2"/>
      <c r="BG21" s="2"/>
      <c r="BH21" s="32">
        <v>0</v>
      </c>
      <c r="BI21" s="33">
        <v>0</v>
      </c>
      <c r="BJ21" s="2"/>
      <c r="BK21" s="2"/>
    </row>
    <row r="22" spans="1:63" ht="4.05" customHeight="1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40"/>
      <c r="AQ22" s="41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42"/>
      <c r="BD22" s="42"/>
      <c r="BE22" s="42"/>
      <c r="BF22" s="2"/>
      <c r="BG22" s="2"/>
      <c r="BH22" s="2"/>
      <c r="BI22" s="2"/>
      <c r="BJ22" s="2"/>
      <c r="BK22" s="2"/>
    </row>
    <row r="23" spans="1:63" x14ac:dyDescent="0.3">
      <c r="A23" s="1"/>
      <c r="B23" s="2"/>
      <c r="C23" s="43" t="s">
        <v>16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2"/>
      <c r="AO23" s="2"/>
      <c r="AP23" s="44"/>
      <c r="AQ23" s="45"/>
      <c r="AR23" s="2"/>
      <c r="AS23" s="2"/>
      <c r="AT23" s="43"/>
      <c r="AU23" s="43"/>
      <c r="AV23" s="43"/>
      <c r="AW23" s="2"/>
      <c r="AX23" s="2"/>
      <c r="AY23" s="43"/>
      <c r="AZ23" s="43"/>
      <c r="BA23" s="2"/>
      <c r="BB23" s="2"/>
      <c r="BC23" s="43"/>
      <c r="BD23" s="43"/>
      <c r="BE23" s="43"/>
      <c r="BF23" s="2"/>
      <c r="BG23" s="2"/>
      <c r="BH23" s="43"/>
      <c r="BI23" s="43"/>
      <c r="BJ23" s="2"/>
      <c r="BK23" s="2"/>
    </row>
    <row r="24" spans="1:63" ht="4.05" customHeight="1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40"/>
      <c r="AQ24" s="41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x14ac:dyDescent="0.3">
      <c r="A25" s="1"/>
      <c r="B25" s="2"/>
      <c r="C25" s="2" t="s">
        <v>17</v>
      </c>
      <c r="D25" s="2" t="s">
        <v>18</v>
      </c>
      <c r="E25" s="2"/>
      <c r="F25" s="2"/>
      <c r="G25" s="2"/>
      <c r="H25" s="2"/>
      <c r="I25" s="2"/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2"/>
      <c r="AO25" s="2"/>
      <c r="AP25" s="46">
        <v>0</v>
      </c>
      <c r="AQ25" s="47">
        <v>0</v>
      </c>
      <c r="AR25" s="2"/>
      <c r="AS25" s="2"/>
      <c r="AT25" s="48">
        <v>0</v>
      </c>
      <c r="AU25" s="48">
        <v>0</v>
      </c>
      <c r="AV25" s="48">
        <v>0</v>
      </c>
      <c r="AW25" s="2"/>
      <c r="AX25" s="2"/>
      <c r="AY25" s="49">
        <v>0</v>
      </c>
      <c r="AZ25" s="50">
        <v>0</v>
      </c>
      <c r="BA25" s="2"/>
      <c r="BB25" s="2"/>
      <c r="BC25" s="51">
        <v>0</v>
      </c>
      <c r="BD25" s="51">
        <v>0</v>
      </c>
      <c r="BE25" s="51">
        <v>0</v>
      </c>
      <c r="BF25" s="2"/>
      <c r="BG25" s="2"/>
      <c r="BH25" s="52">
        <v>0</v>
      </c>
      <c r="BI25" s="53">
        <v>0</v>
      </c>
      <c r="BJ25" s="2"/>
      <c r="BK25" s="2"/>
    </row>
    <row r="26" spans="1:63" x14ac:dyDescent="0.3">
      <c r="A26" s="1"/>
      <c r="B26" s="2"/>
      <c r="C26" s="2" t="s">
        <v>17</v>
      </c>
      <c r="D26" s="2" t="s">
        <v>19</v>
      </c>
      <c r="E26" s="2"/>
      <c r="F26" s="2"/>
      <c r="G26" s="2"/>
      <c r="H26" s="2"/>
      <c r="I26" s="2"/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2"/>
      <c r="AO26" s="2"/>
      <c r="AP26" s="54">
        <v>0</v>
      </c>
      <c r="AQ26" s="55">
        <v>0</v>
      </c>
      <c r="AR26" s="2"/>
      <c r="AS26" s="2"/>
      <c r="AT26" s="55">
        <v>0</v>
      </c>
      <c r="AU26" s="55">
        <v>0</v>
      </c>
      <c r="AV26" s="55">
        <v>0</v>
      </c>
      <c r="AW26" s="2"/>
      <c r="AX26" s="2"/>
      <c r="AY26" s="56">
        <v>0</v>
      </c>
      <c r="AZ26" s="57">
        <v>0</v>
      </c>
      <c r="BA26" s="2"/>
      <c r="BB26" s="2"/>
      <c r="BC26" s="27">
        <v>0</v>
      </c>
      <c r="BD26" s="27">
        <v>0</v>
      </c>
      <c r="BE26" s="27">
        <v>0</v>
      </c>
      <c r="BF26" s="2"/>
      <c r="BG26" s="2"/>
      <c r="BH26" s="58">
        <v>0</v>
      </c>
      <c r="BI26" s="59">
        <v>0</v>
      </c>
      <c r="BJ26" s="2"/>
      <c r="BK26" s="2"/>
    </row>
    <row r="27" spans="1:63" x14ac:dyDescent="0.3">
      <c r="A27" s="1"/>
      <c r="B27" s="2"/>
      <c r="C27" s="2" t="s">
        <v>17</v>
      </c>
      <c r="D27" s="2" t="s">
        <v>20</v>
      </c>
      <c r="E27" s="2"/>
      <c r="F27" s="2"/>
      <c r="G27" s="2"/>
      <c r="H27" s="2"/>
      <c r="I27" s="60"/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2"/>
      <c r="AO27" s="2"/>
      <c r="AP27" s="54">
        <v>0</v>
      </c>
      <c r="AQ27" s="55">
        <v>0</v>
      </c>
      <c r="AR27" s="2"/>
      <c r="AS27" s="2"/>
      <c r="AT27" s="55">
        <v>0</v>
      </c>
      <c r="AU27" s="55">
        <v>0</v>
      </c>
      <c r="AV27" s="55">
        <v>0</v>
      </c>
      <c r="AW27" s="2"/>
      <c r="AX27" s="2"/>
      <c r="AY27" s="56">
        <v>0</v>
      </c>
      <c r="AZ27" s="57">
        <v>0</v>
      </c>
      <c r="BA27" s="2"/>
      <c r="BB27" s="2"/>
      <c r="BC27" s="27">
        <v>0</v>
      </c>
      <c r="BD27" s="27">
        <v>0</v>
      </c>
      <c r="BE27" s="27">
        <v>0</v>
      </c>
      <c r="BF27" s="2"/>
      <c r="BG27" s="2"/>
      <c r="BH27" s="58">
        <v>0</v>
      </c>
      <c r="BI27" s="59">
        <v>0</v>
      </c>
      <c r="BJ27" s="2"/>
      <c r="BK27" s="2"/>
    </row>
    <row r="28" spans="1:63" x14ac:dyDescent="0.3">
      <c r="A28" s="1"/>
      <c r="B28" s="2"/>
      <c r="C28" s="2" t="s">
        <v>17</v>
      </c>
      <c r="D28" s="2" t="s">
        <v>21</v>
      </c>
      <c r="E28" s="2"/>
      <c r="F28" s="2"/>
      <c r="G28" s="2"/>
      <c r="H28" s="2"/>
      <c r="I28" s="60"/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2"/>
      <c r="AO28" s="2"/>
      <c r="AP28" s="54">
        <v>0</v>
      </c>
      <c r="AQ28" s="55">
        <v>0</v>
      </c>
      <c r="AR28" s="2"/>
      <c r="AS28" s="2"/>
      <c r="AT28" s="55">
        <v>0</v>
      </c>
      <c r="AU28" s="55">
        <v>0</v>
      </c>
      <c r="AV28" s="55">
        <v>0</v>
      </c>
      <c r="AW28" s="2"/>
      <c r="AX28" s="2"/>
      <c r="AY28" s="56">
        <v>0</v>
      </c>
      <c r="AZ28" s="57">
        <v>0</v>
      </c>
      <c r="BA28" s="2"/>
      <c r="BB28" s="2"/>
      <c r="BC28" s="27">
        <v>0</v>
      </c>
      <c r="BD28" s="27">
        <v>0</v>
      </c>
      <c r="BE28" s="27">
        <v>0</v>
      </c>
      <c r="BF28" s="2"/>
      <c r="BG28" s="2"/>
      <c r="BH28" s="58">
        <v>0</v>
      </c>
      <c r="BI28" s="59">
        <v>0</v>
      </c>
      <c r="BJ28" s="2"/>
      <c r="BK28" s="2"/>
    </row>
    <row r="29" spans="1:63" x14ac:dyDescent="0.3">
      <c r="A29" s="1"/>
      <c r="B29" s="2"/>
      <c r="C29" s="61" t="s">
        <v>22</v>
      </c>
      <c r="D29" s="61" t="s">
        <v>23</v>
      </c>
      <c r="E29" s="61"/>
      <c r="F29" s="61"/>
      <c r="G29" s="61"/>
      <c r="H29" s="61"/>
      <c r="I29" s="61"/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2"/>
      <c r="AO29" s="2"/>
      <c r="AP29" s="65">
        <v>0</v>
      </c>
      <c r="AQ29" s="66">
        <v>0</v>
      </c>
      <c r="AR29" s="2"/>
      <c r="AS29" s="2"/>
      <c r="AT29" s="66">
        <v>0</v>
      </c>
      <c r="AU29" s="66">
        <v>0</v>
      </c>
      <c r="AV29" s="66">
        <v>0</v>
      </c>
      <c r="AW29" s="2"/>
      <c r="AX29" s="2"/>
      <c r="AY29" s="67">
        <v>0</v>
      </c>
      <c r="AZ29" s="68">
        <v>0</v>
      </c>
      <c r="BA29" s="2"/>
      <c r="BB29" s="2"/>
      <c r="BC29" s="69">
        <v>0</v>
      </c>
      <c r="BD29" s="69">
        <v>0</v>
      </c>
      <c r="BE29" s="69">
        <v>0</v>
      </c>
      <c r="BF29" s="2"/>
      <c r="BG29" s="2"/>
      <c r="BH29" s="70">
        <v>0</v>
      </c>
      <c r="BI29" s="71">
        <v>0</v>
      </c>
      <c r="BJ29" s="2"/>
      <c r="BK29" s="2"/>
    </row>
    <row r="30" spans="1:63" x14ac:dyDescent="0.3">
      <c r="A30" s="1"/>
      <c r="B30" s="2"/>
      <c r="C30" s="62" t="s">
        <v>17</v>
      </c>
      <c r="D30" s="62" t="s">
        <v>24</v>
      </c>
      <c r="E30" s="62"/>
      <c r="F30" s="62"/>
      <c r="G30" s="62"/>
      <c r="H30" s="63"/>
      <c r="I30" s="63"/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Z30" s="72">
        <v>0</v>
      </c>
      <c r="AA30" s="72">
        <v>0</v>
      </c>
      <c r="AB30" s="72">
        <v>0</v>
      </c>
      <c r="AC30" s="72">
        <v>0</v>
      </c>
      <c r="AD30" s="72">
        <v>0</v>
      </c>
      <c r="AE30" s="72">
        <v>0</v>
      </c>
      <c r="AF30" s="72">
        <v>0</v>
      </c>
      <c r="AG30" s="72">
        <v>0</v>
      </c>
      <c r="AH30" s="72">
        <v>0</v>
      </c>
      <c r="AI30" s="72">
        <v>0</v>
      </c>
      <c r="AJ30" s="72">
        <v>0</v>
      </c>
      <c r="AK30" s="72">
        <v>0</v>
      </c>
      <c r="AL30" s="72">
        <v>0</v>
      </c>
      <c r="AM30" s="72">
        <v>0</v>
      </c>
      <c r="AN30" s="2"/>
      <c r="AO30" s="2"/>
      <c r="AP30" s="73">
        <v>0</v>
      </c>
      <c r="AQ30" s="74">
        <v>0</v>
      </c>
      <c r="AR30" s="2"/>
      <c r="AS30" s="2"/>
      <c r="AT30" s="74">
        <v>0</v>
      </c>
      <c r="AU30" s="74">
        <v>0</v>
      </c>
      <c r="AV30" s="74">
        <v>0</v>
      </c>
      <c r="AW30" s="2"/>
      <c r="AX30" s="2"/>
      <c r="AY30" s="75">
        <v>0</v>
      </c>
      <c r="AZ30" s="76">
        <v>0</v>
      </c>
      <c r="BA30" s="2"/>
      <c r="BB30" s="2"/>
      <c r="BC30" s="77">
        <v>0</v>
      </c>
      <c r="BD30" s="77">
        <v>0</v>
      </c>
      <c r="BE30" s="77">
        <v>0</v>
      </c>
      <c r="BF30" s="2"/>
      <c r="BG30" s="2"/>
      <c r="BH30" s="78">
        <v>0</v>
      </c>
      <c r="BI30" s="79">
        <v>0</v>
      </c>
      <c r="BJ30" s="2"/>
      <c r="BK30" s="2"/>
    </row>
    <row r="31" spans="1:63" x14ac:dyDescent="0.3">
      <c r="A31" s="1"/>
      <c r="B31" s="2"/>
      <c r="C31" s="1"/>
      <c r="D31" s="1"/>
      <c r="E31" s="1" t="s">
        <v>25</v>
      </c>
      <c r="F31" s="1"/>
      <c r="G31" s="1"/>
      <c r="H31" s="1"/>
      <c r="I31" s="1"/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2"/>
      <c r="AO31" s="2"/>
      <c r="AP31" s="54">
        <v>0</v>
      </c>
      <c r="AQ31" s="55">
        <v>0</v>
      </c>
      <c r="AR31" s="2"/>
      <c r="AS31" s="2"/>
      <c r="AT31" s="55">
        <v>0</v>
      </c>
      <c r="AU31" s="55">
        <v>0</v>
      </c>
      <c r="AV31" s="55">
        <v>0</v>
      </c>
      <c r="AW31" s="2"/>
      <c r="AX31" s="2"/>
      <c r="AY31" s="56">
        <v>0</v>
      </c>
      <c r="AZ31" s="57">
        <v>0</v>
      </c>
      <c r="BA31" s="2"/>
      <c r="BB31" s="2"/>
      <c r="BC31" s="27">
        <v>0</v>
      </c>
      <c r="BD31" s="27">
        <v>0</v>
      </c>
      <c r="BE31" s="27">
        <v>0</v>
      </c>
      <c r="BF31" s="2"/>
      <c r="BG31" s="2"/>
      <c r="BH31" s="58">
        <v>0</v>
      </c>
      <c r="BI31" s="59">
        <v>0</v>
      </c>
      <c r="BJ31" s="2"/>
      <c r="BK31" s="2"/>
    </row>
    <row r="32" spans="1:63" x14ac:dyDescent="0.3">
      <c r="A32" s="1"/>
      <c r="B32" s="2"/>
      <c r="C32" s="1"/>
      <c r="D32" s="1"/>
      <c r="E32" s="1" t="s">
        <v>26</v>
      </c>
      <c r="F32" s="1"/>
      <c r="G32" s="1"/>
      <c r="H32" s="1"/>
      <c r="I32" s="1"/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2"/>
      <c r="AO32" s="2"/>
      <c r="AP32" s="54">
        <v>0</v>
      </c>
      <c r="AQ32" s="55">
        <v>0</v>
      </c>
      <c r="AR32" s="2"/>
      <c r="AS32" s="2"/>
      <c r="AT32" s="55">
        <v>0</v>
      </c>
      <c r="AU32" s="55">
        <v>0</v>
      </c>
      <c r="AV32" s="55">
        <v>0</v>
      </c>
      <c r="AW32" s="2"/>
      <c r="AX32" s="2"/>
      <c r="AY32" s="56">
        <v>0</v>
      </c>
      <c r="AZ32" s="57">
        <v>0</v>
      </c>
      <c r="BA32" s="2"/>
      <c r="BB32" s="2"/>
      <c r="BC32" s="27">
        <v>0</v>
      </c>
      <c r="BD32" s="27">
        <v>0</v>
      </c>
      <c r="BE32" s="27">
        <v>0</v>
      </c>
      <c r="BF32" s="2"/>
      <c r="BG32" s="2"/>
      <c r="BH32" s="58">
        <v>0</v>
      </c>
      <c r="BI32" s="59">
        <v>0</v>
      </c>
      <c r="BJ32" s="2"/>
      <c r="BK32" s="2"/>
    </row>
    <row r="33" spans="1:63" x14ac:dyDescent="0.3">
      <c r="A33" s="1"/>
      <c r="B33" s="2"/>
      <c r="C33" s="1"/>
      <c r="D33" s="1"/>
      <c r="E33" s="1" t="s">
        <v>27</v>
      </c>
      <c r="F33" s="2"/>
      <c r="G33" s="1"/>
      <c r="H33" s="60"/>
      <c r="I33" s="60"/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2"/>
      <c r="AO33" s="2"/>
      <c r="AP33" s="54">
        <v>0</v>
      </c>
      <c r="AQ33" s="55">
        <v>0</v>
      </c>
      <c r="AR33" s="2"/>
      <c r="AS33" s="2"/>
      <c r="AT33" s="55">
        <v>0</v>
      </c>
      <c r="AU33" s="55">
        <v>0</v>
      </c>
      <c r="AV33" s="55">
        <v>0</v>
      </c>
      <c r="AW33" s="2"/>
      <c r="AX33" s="2"/>
      <c r="AY33" s="56">
        <v>0</v>
      </c>
      <c r="AZ33" s="57">
        <v>0</v>
      </c>
      <c r="BA33" s="2"/>
      <c r="BB33" s="2"/>
      <c r="BC33" s="27">
        <v>0</v>
      </c>
      <c r="BD33" s="27">
        <v>0</v>
      </c>
      <c r="BE33" s="27">
        <v>0</v>
      </c>
      <c r="BF33" s="2"/>
      <c r="BG33" s="2"/>
      <c r="BH33" s="58">
        <v>0</v>
      </c>
      <c r="BI33" s="59">
        <v>0</v>
      </c>
      <c r="BJ33" s="2"/>
      <c r="BK33" s="2"/>
    </row>
    <row r="34" spans="1:63" x14ac:dyDescent="0.3">
      <c r="A34" s="1"/>
      <c r="B34" s="2"/>
      <c r="C34" s="1"/>
      <c r="D34" s="1"/>
      <c r="E34" s="1" t="s">
        <v>28</v>
      </c>
      <c r="F34" s="1"/>
      <c r="G34" s="1"/>
      <c r="H34" s="1"/>
      <c r="I34" s="1"/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2"/>
      <c r="AO34" s="2"/>
      <c r="AP34" s="54">
        <v>0</v>
      </c>
      <c r="AQ34" s="55">
        <v>0</v>
      </c>
      <c r="AR34" s="2"/>
      <c r="AS34" s="2"/>
      <c r="AT34" s="55">
        <v>0</v>
      </c>
      <c r="AU34" s="55">
        <v>0</v>
      </c>
      <c r="AV34" s="55">
        <v>0</v>
      </c>
      <c r="AW34" s="2"/>
      <c r="AX34" s="2"/>
      <c r="AY34" s="56">
        <v>0</v>
      </c>
      <c r="AZ34" s="57">
        <v>0</v>
      </c>
      <c r="BA34" s="2"/>
      <c r="BB34" s="2"/>
      <c r="BC34" s="27">
        <v>0</v>
      </c>
      <c r="BD34" s="27">
        <v>0</v>
      </c>
      <c r="BE34" s="27">
        <v>0</v>
      </c>
      <c r="BF34" s="2"/>
      <c r="BG34" s="2"/>
      <c r="BH34" s="58">
        <v>0</v>
      </c>
      <c r="BI34" s="59">
        <v>0</v>
      </c>
      <c r="BJ34" s="2"/>
      <c r="BK34" s="2"/>
    </row>
    <row r="35" spans="1:63" x14ac:dyDescent="0.3">
      <c r="A35" s="1"/>
      <c r="B35" s="2"/>
      <c r="C35" s="1"/>
      <c r="D35" s="1"/>
      <c r="E35" s="81" t="s">
        <v>29</v>
      </c>
      <c r="F35" s="81"/>
      <c r="G35" s="81"/>
      <c r="H35" s="81"/>
      <c r="I35" s="81"/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2"/>
      <c r="AO35" s="2"/>
      <c r="AP35" s="80">
        <v>0</v>
      </c>
      <c r="AQ35" s="82">
        <v>0</v>
      </c>
      <c r="AR35" s="2"/>
      <c r="AS35" s="2"/>
      <c r="AT35" s="82">
        <v>0</v>
      </c>
      <c r="AU35" s="82">
        <v>0</v>
      </c>
      <c r="AV35" s="82">
        <v>0</v>
      </c>
      <c r="AW35" s="2"/>
      <c r="AX35" s="2"/>
      <c r="AY35" s="83">
        <v>0</v>
      </c>
      <c r="AZ35" s="84">
        <v>0</v>
      </c>
      <c r="BA35" s="2"/>
      <c r="BB35" s="2"/>
      <c r="BC35" s="85">
        <v>0</v>
      </c>
      <c r="BD35" s="85">
        <v>0</v>
      </c>
      <c r="BE35" s="85">
        <v>0</v>
      </c>
      <c r="BF35" s="2"/>
      <c r="BG35" s="2"/>
      <c r="BH35" s="86">
        <v>0</v>
      </c>
      <c r="BI35" s="87">
        <v>0</v>
      </c>
      <c r="BJ35" s="2"/>
      <c r="BK35" s="2"/>
    </row>
    <row r="36" spans="1:63" x14ac:dyDescent="0.3">
      <c r="A36" s="1"/>
      <c r="B36" s="2"/>
      <c r="C36" s="1"/>
      <c r="D36" s="1"/>
      <c r="E36" s="81" t="s">
        <v>30</v>
      </c>
      <c r="F36" s="60"/>
      <c r="G36" s="1"/>
      <c r="H36" s="1"/>
      <c r="I36" s="1"/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2"/>
      <c r="AO36" s="2"/>
      <c r="AP36" s="54">
        <v>0</v>
      </c>
      <c r="AQ36" s="55">
        <v>0</v>
      </c>
      <c r="AR36" s="2"/>
      <c r="AS36" s="2"/>
      <c r="AT36" s="55">
        <v>0</v>
      </c>
      <c r="AU36" s="55">
        <v>0</v>
      </c>
      <c r="AV36" s="55">
        <v>0</v>
      </c>
      <c r="AW36" s="2"/>
      <c r="AX36" s="2"/>
      <c r="AY36" s="56">
        <v>0</v>
      </c>
      <c r="AZ36" s="57">
        <v>0</v>
      </c>
      <c r="BA36" s="2"/>
      <c r="BB36" s="2"/>
      <c r="BC36" s="27">
        <v>0</v>
      </c>
      <c r="BD36" s="27">
        <v>0</v>
      </c>
      <c r="BE36" s="27">
        <v>0</v>
      </c>
      <c r="BF36" s="2"/>
      <c r="BG36" s="2"/>
      <c r="BH36" s="58">
        <v>0</v>
      </c>
      <c r="BI36" s="59">
        <v>0</v>
      </c>
      <c r="BJ36" s="2"/>
      <c r="BK36" s="2"/>
    </row>
    <row r="37" spans="1:63" x14ac:dyDescent="0.3">
      <c r="A37" s="1"/>
      <c r="B37" s="2"/>
      <c r="C37" s="1"/>
      <c r="D37" s="1"/>
      <c r="E37" s="81" t="s">
        <v>148</v>
      </c>
      <c r="F37" s="60"/>
      <c r="G37" s="1"/>
      <c r="H37" s="1"/>
      <c r="I37" s="1"/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2"/>
      <c r="AO37" s="2"/>
      <c r="AP37" s="54"/>
      <c r="AQ37" s="55"/>
      <c r="AR37" s="2"/>
      <c r="AS37" s="2"/>
      <c r="AT37" s="55"/>
      <c r="AU37" s="55"/>
      <c r="AV37" s="55"/>
      <c r="AW37" s="2"/>
      <c r="AX37" s="2"/>
      <c r="AY37" s="56"/>
      <c r="AZ37" s="57"/>
      <c r="BA37" s="2"/>
      <c r="BB37" s="2"/>
      <c r="BC37" s="27"/>
      <c r="BD37" s="27"/>
      <c r="BE37" s="27"/>
      <c r="BF37" s="2"/>
      <c r="BG37" s="2"/>
      <c r="BH37" s="58"/>
      <c r="BI37" s="59"/>
      <c r="BJ37" s="2"/>
      <c r="BK37" s="2"/>
    </row>
    <row r="38" spans="1:63" x14ac:dyDescent="0.3">
      <c r="A38" s="1"/>
      <c r="B38" s="2"/>
      <c r="C38" s="1"/>
      <c r="D38" s="1"/>
      <c r="E38" s="88" t="s">
        <v>31</v>
      </c>
      <c r="F38" s="88"/>
      <c r="G38" s="88"/>
      <c r="H38" s="88"/>
      <c r="I38" s="88"/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2"/>
      <c r="AO38" s="2"/>
      <c r="AP38" s="80">
        <v>0</v>
      </c>
      <c r="AQ38" s="82">
        <v>0</v>
      </c>
      <c r="AR38" s="2"/>
      <c r="AS38" s="2"/>
      <c r="AT38" s="82">
        <v>0</v>
      </c>
      <c r="AU38" s="82">
        <v>0</v>
      </c>
      <c r="AV38" s="82">
        <v>0</v>
      </c>
      <c r="AW38" s="2"/>
      <c r="AX38" s="2"/>
      <c r="AY38" s="83">
        <v>0</v>
      </c>
      <c r="AZ38" s="84">
        <v>0</v>
      </c>
      <c r="BA38" s="2"/>
      <c r="BB38" s="2"/>
      <c r="BC38" s="85">
        <v>0</v>
      </c>
      <c r="BD38" s="85">
        <v>0</v>
      </c>
      <c r="BE38" s="85">
        <v>0</v>
      </c>
      <c r="BF38" s="2"/>
      <c r="BG38" s="2"/>
      <c r="BH38" s="86">
        <v>0</v>
      </c>
      <c r="BI38" s="87">
        <v>0</v>
      </c>
      <c r="BJ38" s="2"/>
      <c r="BK38" s="2"/>
    </row>
    <row r="39" spans="1:63" x14ac:dyDescent="0.3">
      <c r="A39" s="1"/>
      <c r="B39" s="2"/>
      <c r="C39" s="1"/>
      <c r="D39" s="1"/>
      <c r="E39" s="88" t="s">
        <v>32</v>
      </c>
      <c r="F39" s="2"/>
      <c r="G39" s="1"/>
      <c r="H39" s="60"/>
      <c r="I39" s="60"/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2"/>
      <c r="AO39" s="2"/>
      <c r="AP39" s="54">
        <v>0</v>
      </c>
      <c r="AQ39" s="55">
        <v>0</v>
      </c>
      <c r="AR39" s="2"/>
      <c r="AS39" s="2"/>
      <c r="AT39" s="55">
        <v>0</v>
      </c>
      <c r="AU39" s="55">
        <v>0</v>
      </c>
      <c r="AV39" s="55">
        <v>0</v>
      </c>
      <c r="AW39" s="2"/>
      <c r="AX39" s="2"/>
      <c r="AY39" s="56">
        <v>0</v>
      </c>
      <c r="AZ39" s="57">
        <v>0</v>
      </c>
      <c r="BA39" s="2"/>
      <c r="BB39" s="2"/>
      <c r="BC39" s="27">
        <v>0</v>
      </c>
      <c r="BD39" s="27">
        <v>0</v>
      </c>
      <c r="BE39" s="27">
        <v>0</v>
      </c>
      <c r="BF39" s="2"/>
      <c r="BG39" s="2"/>
      <c r="BH39" s="58">
        <v>0</v>
      </c>
      <c r="BI39" s="59">
        <v>0</v>
      </c>
      <c r="BJ39" s="2"/>
      <c r="BK39" s="2"/>
    </row>
    <row r="40" spans="1:63" x14ac:dyDescent="0.3">
      <c r="A40" s="1"/>
      <c r="B40" s="2"/>
      <c r="C40" s="1"/>
      <c r="D40" s="1"/>
      <c r="E40" s="88" t="s">
        <v>33</v>
      </c>
      <c r="F40" s="2"/>
      <c r="G40" s="1"/>
      <c r="H40" s="60"/>
      <c r="I40" s="60"/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2"/>
      <c r="AO40" s="2"/>
      <c r="AP40" s="54">
        <v>0</v>
      </c>
      <c r="AQ40" s="55">
        <v>0</v>
      </c>
      <c r="AR40" s="2"/>
      <c r="AS40" s="2"/>
      <c r="AT40" s="55">
        <v>0</v>
      </c>
      <c r="AU40" s="55">
        <v>0</v>
      </c>
      <c r="AV40" s="55">
        <v>0</v>
      </c>
      <c r="AW40" s="2"/>
      <c r="AX40" s="2"/>
      <c r="AY40" s="56">
        <v>0</v>
      </c>
      <c r="AZ40" s="57">
        <v>0</v>
      </c>
      <c r="BA40" s="2"/>
      <c r="BB40" s="2"/>
      <c r="BC40" s="27">
        <v>0</v>
      </c>
      <c r="BD40" s="27">
        <v>0</v>
      </c>
      <c r="BE40" s="27">
        <v>0</v>
      </c>
      <c r="BF40" s="2"/>
      <c r="BG40" s="2"/>
      <c r="BH40" s="58">
        <v>0</v>
      </c>
      <c r="BI40" s="59">
        <v>0</v>
      </c>
      <c r="BJ40" s="2"/>
      <c r="BK40" s="2"/>
    </row>
    <row r="41" spans="1:63" x14ac:dyDescent="0.3">
      <c r="A41" s="1"/>
      <c r="B41" s="2"/>
      <c r="C41" s="1"/>
      <c r="D41" s="1"/>
      <c r="E41" s="88" t="s">
        <v>34</v>
      </c>
      <c r="F41" s="2"/>
      <c r="G41" s="1"/>
      <c r="H41" s="60"/>
      <c r="I41" s="60"/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2"/>
      <c r="AO41" s="2"/>
      <c r="AP41" s="54">
        <v>0</v>
      </c>
      <c r="AQ41" s="55">
        <v>0</v>
      </c>
      <c r="AR41" s="2"/>
      <c r="AS41" s="2"/>
      <c r="AT41" s="55">
        <v>0</v>
      </c>
      <c r="AU41" s="55">
        <v>0</v>
      </c>
      <c r="AV41" s="55">
        <v>0</v>
      </c>
      <c r="AW41" s="2"/>
      <c r="AX41" s="2"/>
      <c r="AY41" s="56">
        <v>0</v>
      </c>
      <c r="AZ41" s="57">
        <v>0</v>
      </c>
      <c r="BA41" s="2"/>
      <c r="BB41" s="2"/>
      <c r="BC41" s="27">
        <v>0</v>
      </c>
      <c r="BD41" s="27">
        <v>0</v>
      </c>
      <c r="BE41" s="27">
        <v>0</v>
      </c>
      <c r="BF41" s="2"/>
      <c r="BG41" s="2"/>
      <c r="BH41" s="58">
        <v>0</v>
      </c>
      <c r="BI41" s="59">
        <v>0</v>
      </c>
      <c r="BJ41" s="2"/>
      <c r="BK41" s="2"/>
    </row>
    <row r="42" spans="1:63" x14ac:dyDescent="0.3">
      <c r="A42" s="1"/>
      <c r="B42" s="2"/>
      <c r="C42" s="1"/>
      <c r="D42" s="1"/>
      <c r="E42" s="81" t="s">
        <v>35</v>
      </c>
      <c r="F42" s="81"/>
      <c r="G42" s="81"/>
      <c r="H42" s="81"/>
      <c r="I42" s="81"/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2"/>
      <c r="AO42" s="2"/>
      <c r="AP42" s="54">
        <v>0</v>
      </c>
      <c r="AQ42" s="55">
        <v>0</v>
      </c>
      <c r="AR42" s="2"/>
      <c r="AS42" s="2"/>
      <c r="AT42" s="55">
        <v>0</v>
      </c>
      <c r="AU42" s="55">
        <v>0</v>
      </c>
      <c r="AV42" s="55">
        <v>0</v>
      </c>
      <c r="AW42" s="2"/>
      <c r="AX42" s="2"/>
      <c r="AY42" s="56">
        <v>0</v>
      </c>
      <c r="AZ42" s="57">
        <v>0</v>
      </c>
      <c r="BA42" s="2"/>
      <c r="BB42" s="2"/>
      <c r="BC42" s="27">
        <v>0</v>
      </c>
      <c r="BD42" s="27">
        <v>0</v>
      </c>
      <c r="BE42" s="27">
        <v>0</v>
      </c>
      <c r="BF42" s="2"/>
      <c r="BG42" s="2"/>
      <c r="BH42" s="58">
        <v>0</v>
      </c>
      <c r="BI42" s="59">
        <v>0</v>
      </c>
      <c r="BJ42" s="2"/>
      <c r="BK42" s="2"/>
    </row>
    <row r="43" spans="1:63" x14ac:dyDescent="0.3">
      <c r="A43" s="1"/>
      <c r="B43" s="2"/>
      <c r="C43" s="89" t="s">
        <v>22</v>
      </c>
      <c r="D43" s="90" t="s">
        <v>36</v>
      </c>
      <c r="E43" s="90"/>
      <c r="F43" s="90"/>
      <c r="G43" s="90"/>
      <c r="H43" s="90"/>
      <c r="I43" s="90"/>
      <c r="J43" s="94">
        <v>0</v>
      </c>
      <c r="K43" s="94">
        <v>0</v>
      </c>
      <c r="L43" s="94">
        <v>0</v>
      </c>
      <c r="M43" s="94">
        <v>0</v>
      </c>
      <c r="N43" s="94">
        <v>0</v>
      </c>
      <c r="O43" s="94">
        <v>0</v>
      </c>
      <c r="P43" s="94">
        <v>0</v>
      </c>
      <c r="Q43" s="94">
        <v>0</v>
      </c>
      <c r="R43" s="94">
        <v>0</v>
      </c>
      <c r="S43" s="94">
        <v>0</v>
      </c>
      <c r="T43" s="94">
        <v>0</v>
      </c>
      <c r="U43" s="94">
        <v>0</v>
      </c>
      <c r="V43" s="94">
        <v>0</v>
      </c>
      <c r="W43" s="94">
        <v>0</v>
      </c>
      <c r="X43" s="94">
        <v>0</v>
      </c>
      <c r="Y43" s="94">
        <v>0</v>
      </c>
      <c r="Z43" s="94">
        <v>0</v>
      </c>
      <c r="AA43" s="94">
        <v>0</v>
      </c>
      <c r="AB43" s="94">
        <v>0</v>
      </c>
      <c r="AC43" s="94">
        <v>0</v>
      </c>
      <c r="AD43" s="94">
        <v>0</v>
      </c>
      <c r="AE43" s="94">
        <v>0</v>
      </c>
      <c r="AF43" s="94">
        <v>0</v>
      </c>
      <c r="AG43" s="94">
        <v>0</v>
      </c>
      <c r="AH43" s="94">
        <v>0</v>
      </c>
      <c r="AI43" s="94">
        <v>0</v>
      </c>
      <c r="AJ43" s="94">
        <v>0</v>
      </c>
      <c r="AK43" s="94">
        <v>0</v>
      </c>
      <c r="AL43" s="94">
        <v>0</v>
      </c>
      <c r="AM43" s="94">
        <v>0</v>
      </c>
      <c r="AN43" s="2"/>
      <c r="AO43" s="2"/>
      <c r="AP43" s="95">
        <v>0</v>
      </c>
      <c r="AQ43" s="96">
        <v>0</v>
      </c>
      <c r="AR43" s="2"/>
      <c r="AS43" s="2"/>
      <c r="AT43" s="97">
        <v>0</v>
      </c>
      <c r="AU43" s="98">
        <v>0</v>
      </c>
      <c r="AV43" s="96">
        <v>0</v>
      </c>
      <c r="AW43" s="2"/>
      <c r="AX43" s="2"/>
      <c r="AY43" s="99">
        <v>0</v>
      </c>
      <c r="AZ43" s="100">
        <v>0</v>
      </c>
      <c r="BA43" s="2"/>
      <c r="BB43" s="2"/>
      <c r="BC43" s="101">
        <v>0</v>
      </c>
      <c r="BD43" s="102">
        <v>0</v>
      </c>
      <c r="BE43" s="103">
        <v>0</v>
      </c>
      <c r="BF43" s="2"/>
      <c r="BG43" s="2"/>
      <c r="BH43" s="104">
        <v>0</v>
      </c>
      <c r="BI43" s="105">
        <v>0</v>
      </c>
      <c r="BJ43" s="2"/>
      <c r="BK43" s="2"/>
    </row>
    <row r="44" spans="1:63" x14ac:dyDescent="0.3">
      <c r="A44" s="1"/>
      <c r="B44" s="2"/>
      <c r="C44" s="91"/>
      <c r="D44" s="92" t="s">
        <v>37</v>
      </c>
      <c r="E44" s="93"/>
      <c r="F44" s="93"/>
      <c r="G44" s="93"/>
      <c r="H44" s="93"/>
      <c r="I44" s="93"/>
      <c r="J44" s="682">
        <v>0</v>
      </c>
      <c r="K44" s="682">
        <v>0</v>
      </c>
      <c r="L44" s="682">
        <v>0</v>
      </c>
      <c r="M44" s="682">
        <v>0</v>
      </c>
      <c r="N44" s="682">
        <v>0</v>
      </c>
      <c r="O44" s="682">
        <v>0</v>
      </c>
      <c r="P44" s="682">
        <v>0</v>
      </c>
      <c r="Q44" s="682">
        <v>0</v>
      </c>
      <c r="R44" s="682">
        <v>0</v>
      </c>
      <c r="S44" s="682">
        <v>0</v>
      </c>
      <c r="T44" s="682">
        <v>0</v>
      </c>
      <c r="U44" s="682">
        <v>0</v>
      </c>
      <c r="V44" s="682">
        <v>0</v>
      </c>
      <c r="W44" s="682">
        <v>0</v>
      </c>
      <c r="X44" s="682">
        <v>0</v>
      </c>
      <c r="Y44" s="682">
        <v>0</v>
      </c>
      <c r="Z44" s="682">
        <v>0</v>
      </c>
      <c r="AA44" s="682">
        <v>0</v>
      </c>
      <c r="AB44" s="682">
        <v>0</v>
      </c>
      <c r="AC44" s="682">
        <v>0</v>
      </c>
      <c r="AD44" s="682">
        <v>0</v>
      </c>
      <c r="AE44" s="682">
        <v>0</v>
      </c>
      <c r="AF44" s="682">
        <v>0</v>
      </c>
      <c r="AG44" s="682">
        <v>0</v>
      </c>
      <c r="AH44" s="682">
        <v>0</v>
      </c>
      <c r="AI44" s="682">
        <v>0</v>
      </c>
      <c r="AJ44" s="682">
        <v>0</v>
      </c>
      <c r="AK44" s="682">
        <v>0</v>
      </c>
      <c r="AL44" s="682">
        <v>0</v>
      </c>
      <c r="AM44" s="682">
        <v>0</v>
      </c>
      <c r="AN44" s="1"/>
      <c r="AO44" s="1"/>
      <c r="AP44" s="106"/>
      <c r="AQ44" s="107"/>
      <c r="AR44" s="1"/>
      <c r="AS44" s="1"/>
      <c r="AT44" s="108"/>
      <c r="AU44" s="109"/>
      <c r="AV44" s="107"/>
      <c r="AW44" s="1"/>
      <c r="AX44" s="1"/>
      <c r="AY44" s="110"/>
      <c r="AZ44" s="111"/>
      <c r="BA44" s="1"/>
      <c r="BB44" s="1"/>
      <c r="BC44" s="112"/>
      <c r="BD44" s="113"/>
      <c r="BE44" s="114"/>
      <c r="BF44" s="1"/>
      <c r="BG44" s="1"/>
      <c r="BH44" s="115"/>
      <c r="BI44" s="116"/>
      <c r="BJ44" s="1"/>
      <c r="BK44" s="1"/>
    </row>
    <row r="45" spans="1:63" x14ac:dyDescent="0.3">
      <c r="A45" s="1"/>
      <c r="B45" s="2"/>
      <c r="C45" s="2" t="s">
        <v>38</v>
      </c>
      <c r="D45" s="2" t="s">
        <v>39</v>
      </c>
      <c r="E45" s="2"/>
      <c r="F45" s="2"/>
      <c r="G45" s="2"/>
      <c r="H45" s="2"/>
      <c r="I45" s="2"/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-5.4672217979355028E-3</v>
      </c>
      <c r="AG45" s="10">
        <v>2.701850644640007E-4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2"/>
      <c r="AO45" s="2"/>
      <c r="AP45" s="54">
        <v>0</v>
      </c>
      <c r="AQ45" s="55">
        <v>0</v>
      </c>
      <c r="AR45" s="2"/>
      <c r="AS45" s="2"/>
      <c r="AT45" s="55">
        <v>0</v>
      </c>
      <c r="AU45" s="55">
        <v>0</v>
      </c>
      <c r="AV45" s="55">
        <v>0</v>
      </c>
      <c r="AW45" s="2"/>
      <c r="AX45" s="2"/>
      <c r="AY45" s="56">
        <v>0</v>
      </c>
      <c r="AZ45" s="57">
        <v>0</v>
      </c>
      <c r="BA45" s="2"/>
      <c r="BB45" s="2"/>
      <c r="BC45" s="27">
        <v>0</v>
      </c>
      <c r="BD45" s="27">
        <v>0</v>
      </c>
      <c r="BE45" s="27">
        <v>0</v>
      </c>
      <c r="BF45" s="2"/>
      <c r="BG45" s="2"/>
      <c r="BH45" s="58">
        <v>0</v>
      </c>
      <c r="BI45" s="59">
        <v>0</v>
      </c>
      <c r="BJ45" s="2"/>
      <c r="BK45" s="2"/>
    </row>
    <row r="46" spans="1:63" x14ac:dyDescent="0.3">
      <c r="A46" s="1"/>
      <c r="B46" s="2"/>
      <c r="C46" s="2" t="s">
        <v>38</v>
      </c>
      <c r="D46" s="2" t="s">
        <v>40</v>
      </c>
      <c r="E46" s="2"/>
      <c r="F46" s="2"/>
      <c r="G46" s="2"/>
      <c r="H46" s="2"/>
      <c r="I46" s="2"/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2"/>
      <c r="AO46" s="2"/>
      <c r="AP46" s="54">
        <v>0</v>
      </c>
      <c r="AQ46" s="55">
        <v>0</v>
      </c>
      <c r="AR46" s="2"/>
      <c r="AS46" s="2"/>
      <c r="AT46" s="55">
        <v>0</v>
      </c>
      <c r="AU46" s="55">
        <v>0</v>
      </c>
      <c r="AV46" s="55">
        <v>0</v>
      </c>
      <c r="AW46" s="2"/>
      <c r="AX46" s="2"/>
      <c r="AY46" s="56">
        <v>0</v>
      </c>
      <c r="AZ46" s="57">
        <v>0</v>
      </c>
      <c r="BA46" s="2"/>
      <c r="BB46" s="2"/>
      <c r="BC46" s="27">
        <v>0</v>
      </c>
      <c r="BD46" s="27">
        <v>0</v>
      </c>
      <c r="BE46" s="27">
        <v>0</v>
      </c>
      <c r="BF46" s="2"/>
      <c r="BG46" s="2"/>
      <c r="BH46" s="58">
        <v>0</v>
      </c>
      <c r="BI46" s="59">
        <v>0</v>
      </c>
      <c r="BJ46" s="2"/>
      <c r="BK46" s="2"/>
    </row>
    <row r="47" spans="1:63" x14ac:dyDescent="0.3">
      <c r="A47" s="1"/>
      <c r="B47" s="2"/>
      <c r="C47" s="2" t="s">
        <v>38</v>
      </c>
      <c r="D47" s="117" t="s">
        <v>41</v>
      </c>
      <c r="E47" s="117"/>
      <c r="F47" s="117"/>
      <c r="G47" s="117"/>
      <c r="H47" s="117"/>
      <c r="I47" s="117"/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2"/>
      <c r="AO47" s="2"/>
      <c r="AP47" s="80">
        <v>0</v>
      </c>
      <c r="AQ47" s="82">
        <v>0</v>
      </c>
      <c r="AR47" s="2"/>
      <c r="AS47" s="2"/>
      <c r="AT47" s="82">
        <v>0</v>
      </c>
      <c r="AU47" s="82">
        <v>0</v>
      </c>
      <c r="AV47" s="82">
        <v>0</v>
      </c>
      <c r="AW47" s="2"/>
      <c r="AX47" s="2"/>
      <c r="AY47" s="83">
        <v>0</v>
      </c>
      <c r="AZ47" s="84">
        <v>0</v>
      </c>
      <c r="BA47" s="2"/>
      <c r="BB47" s="2"/>
      <c r="BC47" s="85">
        <v>0</v>
      </c>
      <c r="BD47" s="85">
        <v>0</v>
      </c>
      <c r="BE47" s="85">
        <v>0</v>
      </c>
      <c r="BF47" s="2"/>
      <c r="BG47" s="2"/>
      <c r="BH47" s="86">
        <v>0</v>
      </c>
      <c r="BI47" s="87">
        <v>0</v>
      </c>
      <c r="BJ47" s="2"/>
      <c r="BK47" s="2"/>
    </row>
    <row r="48" spans="1:63" x14ac:dyDescent="0.3">
      <c r="A48" s="1"/>
      <c r="B48" s="2"/>
      <c r="C48" s="62"/>
      <c r="D48" s="62" t="s">
        <v>42</v>
      </c>
      <c r="E48" s="62"/>
      <c r="F48" s="62"/>
      <c r="G48" s="62"/>
      <c r="H48" s="62"/>
      <c r="I48" s="62"/>
      <c r="J48" s="72">
        <v>0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0</v>
      </c>
      <c r="AD48" s="72">
        <v>0</v>
      </c>
      <c r="AE48" s="72">
        <v>0</v>
      </c>
      <c r="AF48" s="72">
        <v>-5.4672217979355028E-3</v>
      </c>
      <c r="AG48" s="72">
        <v>2.701850644640007E-4</v>
      </c>
      <c r="AH48" s="72">
        <v>0</v>
      </c>
      <c r="AI48" s="72">
        <v>0</v>
      </c>
      <c r="AJ48" s="72">
        <v>0</v>
      </c>
      <c r="AK48" s="72">
        <v>0</v>
      </c>
      <c r="AL48" s="72">
        <v>0</v>
      </c>
      <c r="AM48" s="72">
        <v>0</v>
      </c>
      <c r="AN48" s="2"/>
      <c r="AO48" s="2"/>
      <c r="AP48" s="73">
        <v>0</v>
      </c>
      <c r="AQ48" s="74">
        <v>0</v>
      </c>
      <c r="AR48" s="2"/>
      <c r="AS48" s="2"/>
      <c r="AT48" s="74">
        <v>0</v>
      </c>
      <c r="AU48" s="74">
        <v>0</v>
      </c>
      <c r="AV48" s="74">
        <v>0</v>
      </c>
      <c r="AW48" s="2"/>
      <c r="AX48" s="2"/>
      <c r="AY48" s="75">
        <v>0</v>
      </c>
      <c r="AZ48" s="76">
        <v>0</v>
      </c>
      <c r="BA48" s="2"/>
      <c r="BB48" s="2"/>
      <c r="BC48" s="77">
        <v>0</v>
      </c>
      <c r="BD48" s="77">
        <v>0</v>
      </c>
      <c r="BE48" s="77">
        <v>0</v>
      </c>
      <c r="BF48" s="2"/>
      <c r="BG48" s="2"/>
      <c r="BH48" s="78">
        <v>0</v>
      </c>
      <c r="BI48" s="79">
        <v>0</v>
      </c>
      <c r="BJ48" s="2"/>
      <c r="BK48" s="2"/>
    </row>
    <row r="49" spans="1:63" x14ac:dyDescent="0.3">
      <c r="A49" s="1"/>
      <c r="B49" s="2"/>
      <c r="C49" s="62"/>
      <c r="D49" s="118" t="s">
        <v>43</v>
      </c>
      <c r="E49" s="62"/>
      <c r="F49" s="62"/>
      <c r="G49" s="62"/>
      <c r="H49" s="62"/>
      <c r="I49" s="62"/>
      <c r="J49" s="683">
        <v>0</v>
      </c>
      <c r="K49" s="683">
        <v>0</v>
      </c>
      <c r="L49" s="683">
        <v>0</v>
      </c>
      <c r="M49" s="683">
        <v>0</v>
      </c>
      <c r="N49" s="683">
        <v>0</v>
      </c>
      <c r="O49" s="683">
        <v>0</v>
      </c>
      <c r="P49" s="683">
        <v>0</v>
      </c>
      <c r="Q49" s="683">
        <v>0</v>
      </c>
      <c r="R49" s="683">
        <v>0</v>
      </c>
      <c r="S49" s="683">
        <v>0</v>
      </c>
      <c r="T49" s="683">
        <v>0</v>
      </c>
      <c r="U49" s="683">
        <v>0</v>
      </c>
      <c r="V49" s="683">
        <v>0</v>
      </c>
      <c r="W49" s="683">
        <v>0</v>
      </c>
      <c r="X49" s="683">
        <v>0</v>
      </c>
      <c r="Y49" s="683">
        <v>0</v>
      </c>
      <c r="Z49" s="683">
        <v>0</v>
      </c>
      <c r="AA49" s="683">
        <v>0</v>
      </c>
      <c r="AB49" s="683">
        <v>0</v>
      </c>
      <c r="AC49" s="683">
        <v>0</v>
      </c>
      <c r="AD49" s="683">
        <v>0</v>
      </c>
      <c r="AE49" s="683">
        <v>0</v>
      </c>
      <c r="AF49" s="683">
        <v>0</v>
      </c>
      <c r="AG49" s="683">
        <v>0</v>
      </c>
      <c r="AH49" s="683">
        <v>0</v>
      </c>
      <c r="AI49" s="683">
        <v>0</v>
      </c>
      <c r="AJ49" s="683">
        <v>0</v>
      </c>
      <c r="AK49" s="683">
        <v>0</v>
      </c>
      <c r="AL49" s="683">
        <v>0</v>
      </c>
      <c r="AM49" s="683">
        <v>0</v>
      </c>
      <c r="AN49" s="2"/>
      <c r="AO49" s="2"/>
      <c r="AP49" s="73"/>
      <c r="AQ49" s="74"/>
      <c r="AR49" s="2"/>
      <c r="AS49" s="2"/>
      <c r="AT49" s="74"/>
      <c r="AU49" s="74"/>
      <c r="AV49" s="74"/>
      <c r="AW49" s="2"/>
      <c r="AX49" s="2"/>
      <c r="AY49" s="75"/>
      <c r="AZ49" s="76"/>
      <c r="BA49" s="2"/>
      <c r="BB49" s="2"/>
      <c r="BC49" s="77"/>
      <c r="BD49" s="77"/>
      <c r="BE49" s="77"/>
      <c r="BF49" s="2"/>
      <c r="BG49" s="2"/>
      <c r="BH49" s="78"/>
      <c r="BI49" s="79"/>
      <c r="BJ49" s="2"/>
      <c r="BK49" s="2"/>
    </row>
    <row r="50" spans="1:63" x14ac:dyDescent="0.3">
      <c r="A50" s="1"/>
      <c r="B50" s="2"/>
      <c r="C50" s="2" t="s">
        <v>38</v>
      </c>
      <c r="D50" s="2" t="s">
        <v>44</v>
      </c>
      <c r="E50" s="117"/>
      <c r="F50" s="117"/>
      <c r="G50" s="117"/>
      <c r="H50" s="117"/>
      <c r="I50" s="117"/>
      <c r="J50" s="119">
        <v>0</v>
      </c>
      <c r="K50" s="119">
        <v>0</v>
      </c>
      <c r="L50" s="119">
        <v>0</v>
      </c>
      <c r="M50" s="119">
        <v>0</v>
      </c>
      <c r="N50" s="119">
        <v>0</v>
      </c>
      <c r="O50" s="119">
        <v>0</v>
      </c>
      <c r="P50" s="119">
        <v>0</v>
      </c>
      <c r="Q50" s="119">
        <v>0</v>
      </c>
      <c r="R50" s="119">
        <v>0</v>
      </c>
      <c r="S50" s="119">
        <v>0</v>
      </c>
      <c r="T50" s="119">
        <v>0</v>
      </c>
      <c r="U50" s="119">
        <v>0</v>
      </c>
      <c r="V50" s="119">
        <v>0</v>
      </c>
      <c r="W50" s="119">
        <v>0</v>
      </c>
      <c r="X50" s="119">
        <v>0</v>
      </c>
      <c r="Y50" s="119">
        <v>0</v>
      </c>
      <c r="Z50" s="119">
        <v>0</v>
      </c>
      <c r="AA50" s="119">
        <v>0</v>
      </c>
      <c r="AB50" s="119">
        <v>0</v>
      </c>
      <c r="AC50" s="119">
        <v>0</v>
      </c>
      <c r="AD50" s="119">
        <v>0</v>
      </c>
      <c r="AE50" s="119">
        <v>0</v>
      </c>
      <c r="AF50" s="119">
        <v>0</v>
      </c>
      <c r="AG50" s="119">
        <v>0</v>
      </c>
      <c r="AH50" s="119">
        <v>0</v>
      </c>
      <c r="AI50" s="119">
        <v>0</v>
      </c>
      <c r="AJ50" s="119">
        <v>0</v>
      </c>
      <c r="AK50" s="119">
        <v>0</v>
      </c>
      <c r="AL50" s="119">
        <v>0</v>
      </c>
      <c r="AM50" s="119">
        <v>0</v>
      </c>
      <c r="AN50" s="2"/>
      <c r="AO50" s="2"/>
      <c r="AP50" s="80">
        <v>0</v>
      </c>
      <c r="AQ50" s="82">
        <v>0</v>
      </c>
      <c r="AR50" s="2"/>
      <c r="AS50" s="2"/>
      <c r="AT50" s="82">
        <v>0</v>
      </c>
      <c r="AU50" s="82">
        <v>0</v>
      </c>
      <c r="AV50" s="82">
        <v>0</v>
      </c>
      <c r="AW50" s="2"/>
      <c r="AX50" s="2"/>
      <c r="AY50" s="83">
        <v>0</v>
      </c>
      <c r="AZ50" s="84">
        <v>0</v>
      </c>
      <c r="BA50" s="2"/>
      <c r="BB50" s="2"/>
      <c r="BC50" s="85">
        <v>0</v>
      </c>
      <c r="BD50" s="85">
        <v>0</v>
      </c>
      <c r="BE50" s="85">
        <v>0</v>
      </c>
      <c r="BF50" s="2"/>
      <c r="BG50" s="2"/>
      <c r="BH50" s="86">
        <v>0</v>
      </c>
      <c r="BI50" s="87">
        <v>0</v>
      </c>
      <c r="BJ50" s="2"/>
      <c r="BK50" s="2"/>
    </row>
    <row r="51" spans="1:63" x14ac:dyDescent="0.3">
      <c r="A51" s="1"/>
      <c r="B51" s="2"/>
      <c r="C51" s="2"/>
      <c r="D51" s="2"/>
      <c r="E51" s="81" t="s">
        <v>45</v>
      </c>
      <c r="F51" s="81"/>
      <c r="G51" s="81"/>
      <c r="H51" s="81"/>
      <c r="I51" s="81"/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2"/>
      <c r="AO51" s="2"/>
      <c r="AP51" s="80">
        <v>0</v>
      </c>
      <c r="AQ51" s="82">
        <v>0</v>
      </c>
      <c r="AR51" s="2"/>
      <c r="AS51" s="2"/>
      <c r="AT51" s="82">
        <v>0</v>
      </c>
      <c r="AU51" s="82">
        <v>0</v>
      </c>
      <c r="AV51" s="82">
        <v>0</v>
      </c>
      <c r="AW51" s="2"/>
      <c r="AX51" s="2"/>
      <c r="AY51" s="83">
        <v>0</v>
      </c>
      <c r="AZ51" s="84">
        <v>0</v>
      </c>
      <c r="BA51" s="2"/>
      <c r="BB51" s="2"/>
      <c r="BC51" s="85">
        <v>0</v>
      </c>
      <c r="BD51" s="85">
        <v>0</v>
      </c>
      <c r="BE51" s="85">
        <v>0</v>
      </c>
      <c r="BF51" s="2"/>
      <c r="BG51" s="2"/>
      <c r="BH51" s="86">
        <v>0</v>
      </c>
      <c r="BI51" s="87">
        <v>0</v>
      </c>
      <c r="BJ51" s="2"/>
      <c r="BK51" s="2"/>
    </row>
    <row r="52" spans="1:63" x14ac:dyDescent="0.3">
      <c r="A52" s="1"/>
      <c r="B52" s="2"/>
      <c r="C52" s="1"/>
      <c r="D52" s="1"/>
      <c r="E52" s="81" t="s">
        <v>46</v>
      </c>
      <c r="F52" s="81"/>
      <c r="G52" s="81"/>
      <c r="H52" s="81"/>
      <c r="I52" s="81"/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2"/>
      <c r="AO52" s="2"/>
      <c r="AP52" s="80">
        <v>0</v>
      </c>
      <c r="AQ52" s="82">
        <v>0</v>
      </c>
      <c r="AR52" s="2"/>
      <c r="AS52" s="2"/>
      <c r="AT52" s="82">
        <v>0</v>
      </c>
      <c r="AU52" s="82">
        <v>0</v>
      </c>
      <c r="AV52" s="82">
        <v>0</v>
      </c>
      <c r="AW52" s="2"/>
      <c r="AX52" s="2"/>
      <c r="AY52" s="83">
        <v>0</v>
      </c>
      <c r="AZ52" s="84">
        <v>0</v>
      </c>
      <c r="BA52" s="2"/>
      <c r="BB52" s="2"/>
      <c r="BC52" s="85">
        <v>0</v>
      </c>
      <c r="BD52" s="85">
        <v>0</v>
      </c>
      <c r="BE52" s="85">
        <v>0</v>
      </c>
      <c r="BF52" s="2"/>
      <c r="BG52" s="2"/>
      <c r="BH52" s="86">
        <v>0</v>
      </c>
      <c r="BI52" s="87">
        <v>0</v>
      </c>
      <c r="BJ52" s="2"/>
      <c r="BK52" s="2"/>
    </row>
    <row r="53" spans="1:63" x14ac:dyDescent="0.3">
      <c r="A53" s="1"/>
      <c r="B53" s="2"/>
      <c r="C53" s="1"/>
      <c r="D53" s="1"/>
      <c r="E53" s="88" t="s">
        <v>47</v>
      </c>
      <c r="F53" s="81"/>
      <c r="G53" s="81"/>
      <c r="H53" s="81"/>
      <c r="I53" s="81"/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2"/>
      <c r="AO53" s="2"/>
      <c r="AP53" s="80">
        <v>0</v>
      </c>
      <c r="AQ53" s="82">
        <v>0</v>
      </c>
      <c r="AR53" s="2"/>
      <c r="AS53" s="2"/>
      <c r="AT53" s="82">
        <v>0</v>
      </c>
      <c r="AU53" s="82">
        <v>0</v>
      </c>
      <c r="AV53" s="82">
        <v>0</v>
      </c>
      <c r="AW53" s="2"/>
      <c r="AX53" s="2"/>
      <c r="AY53" s="83">
        <v>0</v>
      </c>
      <c r="AZ53" s="84">
        <v>0</v>
      </c>
      <c r="BA53" s="2"/>
      <c r="BB53" s="2"/>
      <c r="BC53" s="85">
        <v>0</v>
      </c>
      <c r="BD53" s="85">
        <v>0</v>
      </c>
      <c r="BE53" s="85">
        <v>0</v>
      </c>
      <c r="BF53" s="2"/>
      <c r="BG53" s="2"/>
      <c r="BH53" s="86">
        <v>0</v>
      </c>
      <c r="BI53" s="87">
        <v>0</v>
      </c>
      <c r="BJ53" s="2"/>
      <c r="BK53" s="2"/>
    </row>
    <row r="54" spans="1:63" x14ac:dyDescent="0.3">
      <c r="A54" s="1"/>
      <c r="B54" s="2"/>
      <c r="C54" s="1"/>
      <c r="D54" s="1"/>
      <c r="E54" s="30" t="s">
        <v>48</v>
      </c>
      <c r="F54" s="1"/>
      <c r="G54" s="1"/>
      <c r="H54" s="1"/>
      <c r="I54" s="1"/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2"/>
      <c r="AO54" s="2"/>
      <c r="AP54" s="54">
        <v>0</v>
      </c>
      <c r="AQ54" s="55">
        <v>0</v>
      </c>
      <c r="AR54" s="2"/>
      <c r="AS54" s="2"/>
      <c r="AT54" s="55">
        <v>0</v>
      </c>
      <c r="AU54" s="55">
        <v>0</v>
      </c>
      <c r="AV54" s="55">
        <v>0</v>
      </c>
      <c r="AW54" s="2"/>
      <c r="AX54" s="2"/>
      <c r="AY54" s="56">
        <v>0</v>
      </c>
      <c r="AZ54" s="57">
        <v>0</v>
      </c>
      <c r="BA54" s="2"/>
      <c r="BB54" s="2"/>
      <c r="BC54" s="27">
        <v>0</v>
      </c>
      <c r="BD54" s="27">
        <v>0</v>
      </c>
      <c r="BE54" s="27">
        <v>0</v>
      </c>
      <c r="BF54" s="2"/>
      <c r="BG54" s="2"/>
      <c r="BH54" s="58">
        <v>0</v>
      </c>
      <c r="BI54" s="59">
        <v>0</v>
      </c>
      <c r="BJ54" s="2"/>
      <c r="BK54" s="2"/>
    </row>
    <row r="55" spans="1:63" x14ac:dyDescent="0.3">
      <c r="A55" s="1"/>
      <c r="B55" s="2"/>
      <c r="C55" s="1"/>
      <c r="D55" s="1"/>
      <c r="E55" s="30" t="s">
        <v>49</v>
      </c>
      <c r="F55" s="1"/>
      <c r="G55" s="1"/>
      <c r="H55" s="1"/>
      <c r="I55" s="1"/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2"/>
      <c r="AO55" s="2"/>
      <c r="AP55" s="54">
        <v>0</v>
      </c>
      <c r="AQ55" s="55">
        <v>0</v>
      </c>
      <c r="AR55" s="2"/>
      <c r="AS55" s="2"/>
      <c r="AT55" s="55">
        <v>0</v>
      </c>
      <c r="AU55" s="55">
        <v>0</v>
      </c>
      <c r="AV55" s="55">
        <v>0</v>
      </c>
      <c r="AW55" s="2"/>
      <c r="AX55" s="2"/>
      <c r="AY55" s="56">
        <v>0</v>
      </c>
      <c r="AZ55" s="57">
        <v>0</v>
      </c>
      <c r="BA55" s="2"/>
      <c r="BB55" s="2"/>
      <c r="BC55" s="27">
        <v>0</v>
      </c>
      <c r="BD55" s="27">
        <v>0</v>
      </c>
      <c r="BE55" s="27">
        <v>0</v>
      </c>
      <c r="BF55" s="2"/>
      <c r="BG55" s="2"/>
      <c r="BH55" s="58">
        <v>0</v>
      </c>
      <c r="BI55" s="59">
        <v>0</v>
      </c>
      <c r="BJ55" s="2"/>
      <c r="BK55" s="2"/>
    </row>
    <row r="56" spans="1:63" x14ac:dyDescent="0.3">
      <c r="A56" s="1"/>
      <c r="B56" s="2"/>
      <c r="C56" s="1"/>
      <c r="D56" s="1"/>
      <c r="E56" s="30" t="s">
        <v>50</v>
      </c>
      <c r="F56" s="60"/>
      <c r="G56" s="2"/>
      <c r="H56" s="2"/>
      <c r="I56" s="2"/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2"/>
      <c r="AO56" s="2"/>
      <c r="AP56" s="54">
        <v>0</v>
      </c>
      <c r="AQ56" s="55">
        <v>0</v>
      </c>
      <c r="AR56" s="2"/>
      <c r="AS56" s="2"/>
      <c r="AT56" s="55">
        <v>0</v>
      </c>
      <c r="AU56" s="55">
        <v>0</v>
      </c>
      <c r="AV56" s="55">
        <v>0</v>
      </c>
      <c r="AW56" s="2"/>
      <c r="AX56" s="2"/>
      <c r="AY56" s="56">
        <v>0</v>
      </c>
      <c r="AZ56" s="57">
        <v>0</v>
      </c>
      <c r="BA56" s="2"/>
      <c r="BB56" s="2"/>
      <c r="BC56" s="27">
        <v>0</v>
      </c>
      <c r="BD56" s="27">
        <v>0</v>
      </c>
      <c r="BE56" s="27">
        <v>0</v>
      </c>
      <c r="BF56" s="2"/>
      <c r="BG56" s="2"/>
      <c r="BH56" s="58">
        <v>0</v>
      </c>
      <c r="BI56" s="59">
        <v>0</v>
      </c>
      <c r="BJ56" s="2"/>
      <c r="BK56" s="2"/>
    </row>
    <row r="57" spans="1:63" x14ac:dyDescent="0.3">
      <c r="A57" s="1"/>
      <c r="B57" s="2"/>
      <c r="C57" s="1"/>
      <c r="D57" s="1"/>
      <c r="E57" s="30" t="s">
        <v>51</v>
      </c>
      <c r="F57" s="2"/>
      <c r="G57" s="2"/>
      <c r="H57" s="60"/>
      <c r="I57" s="60"/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2"/>
      <c r="AO57" s="2"/>
      <c r="AP57" s="54">
        <v>0</v>
      </c>
      <c r="AQ57" s="55">
        <v>0</v>
      </c>
      <c r="AR57" s="2"/>
      <c r="AS57" s="2"/>
      <c r="AT57" s="55">
        <v>0</v>
      </c>
      <c r="AU57" s="55">
        <v>0</v>
      </c>
      <c r="AV57" s="55">
        <v>0</v>
      </c>
      <c r="AW57" s="2"/>
      <c r="AX57" s="2"/>
      <c r="AY57" s="56">
        <v>0</v>
      </c>
      <c r="AZ57" s="57">
        <v>0</v>
      </c>
      <c r="BA57" s="2"/>
      <c r="BB57" s="2"/>
      <c r="BC57" s="27">
        <v>0</v>
      </c>
      <c r="BD57" s="27">
        <v>0</v>
      </c>
      <c r="BE57" s="27">
        <v>0</v>
      </c>
      <c r="BF57" s="2"/>
      <c r="BG57" s="2"/>
      <c r="BH57" s="58">
        <v>0</v>
      </c>
      <c r="BI57" s="59">
        <v>0</v>
      </c>
      <c r="BJ57" s="2"/>
      <c r="BK57" s="2"/>
    </row>
    <row r="58" spans="1:63" x14ac:dyDescent="0.3">
      <c r="A58" s="1"/>
      <c r="B58" s="2"/>
      <c r="C58" s="1"/>
      <c r="D58" s="1"/>
      <c r="E58" s="1" t="s">
        <v>52</v>
      </c>
      <c r="F58" s="30"/>
      <c r="G58" s="1"/>
      <c r="H58" s="1"/>
      <c r="I58" s="1"/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2"/>
      <c r="AO58" s="2"/>
      <c r="AP58" s="54">
        <v>0</v>
      </c>
      <c r="AQ58" s="55">
        <v>0</v>
      </c>
      <c r="AR58" s="2"/>
      <c r="AS58" s="2"/>
      <c r="AT58" s="55">
        <v>0</v>
      </c>
      <c r="AU58" s="55">
        <v>0</v>
      </c>
      <c r="AV58" s="55">
        <v>0</v>
      </c>
      <c r="AW58" s="2"/>
      <c r="AX58" s="2"/>
      <c r="AY58" s="56">
        <v>0</v>
      </c>
      <c r="AZ58" s="57">
        <v>0</v>
      </c>
      <c r="BA58" s="2"/>
      <c r="BB58" s="2"/>
      <c r="BC58" s="27">
        <v>0</v>
      </c>
      <c r="BD58" s="27">
        <v>0</v>
      </c>
      <c r="BE58" s="27">
        <v>0</v>
      </c>
      <c r="BF58" s="2"/>
      <c r="BG58" s="2"/>
      <c r="BH58" s="58">
        <v>0</v>
      </c>
      <c r="BI58" s="59">
        <v>0</v>
      </c>
      <c r="BJ58" s="2"/>
      <c r="BK58" s="2"/>
    </row>
    <row r="59" spans="1:63" x14ac:dyDescent="0.3">
      <c r="A59" s="120"/>
      <c r="B59" s="121"/>
      <c r="C59" s="1"/>
      <c r="D59" s="1"/>
      <c r="E59" s="88" t="s">
        <v>32</v>
      </c>
      <c r="F59" s="2"/>
      <c r="G59" s="2"/>
      <c r="H59" s="60"/>
      <c r="I59" s="60"/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2"/>
      <c r="AO59" s="2"/>
      <c r="AP59" s="54">
        <v>0</v>
      </c>
      <c r="AQ59" s="55">
        <v>0</v>
      </c>
      <c r="AR59" s="2"/>
      <c r="AS59" s="2"/>
      <c r="AT59" s="55">
        <v>0</v>
      </c>
      <c r="AU59" s="55">
        <v>0</v>
      </c>
      <c r="AV59" s="55">
        <v>0</v>
      </c>
      <c r="AW59" s="2"/>
      <c r="AX59" s="2"/>
      <c r="AY59" s="56">
        <v>0</v>
      </c>
      <c r="AZ59" s="57">
        <v>0</v>
      </c>
      <c r="BA59" s="2"/>
      <c r="BB59" s="2"/>
      <c r="BC59" s="27">
        <v>0</v>
      </c>
      <c r="BD59" s="27">
        <v>0</v>
      </c>
      <c r="BE59" s="27">
        <v>0</v>
      </c>
      <c r="BF59" s="2"/>
      <c r="BG59" s="2"/>
      <c r="BH59" s="58">
        <v>0</v>
      </c>
      <c r="BI59" s="59">
        <v>0</v>
      </c>
      <c r="BJ59" s="2"/>
      <c r="BK59" s="2"/>
    </row>
    <row r="60" spans="1:63" x14ac:dyDescent="0.3">
      <c r="A60" s="1"/>
      <c r="B60" s="2"/>
      <c r="C60" s="1"/>
      <c r="D60" s="1"/>
      <c r="E60" s="88" t="s">
        <v>33</v>
      </c>
      <c r="F60" s="2"/>
      <c r="G60" s="2"/>
      <c r="H60" s="60"/>
      <c r="I60" s="60"/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2"/>
      <c r="AO60" s="2"/>
      <c r="AP60" s="54">
        <v>0</v>
      </c>
      <c r="AQ60" s="55">
        <v>0</v>
      </c>
      <c r="AR60" s="2"/>
      <c r="AS60" s="2"/>
      <c r="AT60" s="55">
        <v>0</v>
      </c>
      <c r="AU60" s="55">
        <v>0</v>
      </c>
      <c r="AV60" s="55">
        <v>0</v>
      </c>
      <c r="AW60" s="2"/>
      <c r="AX60" s="2"/>
      <c r="AY60" s="56">
        <v>0</v>
      </c>
      <c r="AZ60" s="57">
        <v>0</v>
      </c>
      <c r="BA60" s="2"/>
      <c r="BB60" s="2"/>
      <c r="BC60" s="27">
        <v>0</v>
      </c>
      <c r="BD60" s="27">
        <v>0</v>
      </c>
      <c r="BE60" s="27">
        <v>0</v>
      </c>
      <c r="BF60" s="2"/>
      <c r="BG60" s="2"/>
      <c r="BH60" s="58">
        <v>0</v>
      </c>
      <c r="BI60" s="59">
        <v>0</v>
      </c>
      <c r="BJ60" s="2"/>
      <c r="BK60" s="2"/>
    </row>
    <row r="61" spans="1:63" x14ac:dyDescent="0.3">
      <c r="A61" s="1"/>
      <c r="B61" s="2"/>
      <c r="C61" s="1"/>
      <c r="D61" s="1"/>
      <c r="E61" s="88" t="s">
        <v>34</v>
      </c>
      <c r="F61" s="2"/>
      <c r="G61" s="2"/>
      <c r="H61" s="60"/>
      <c r="I61" s="60"/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2"/>
      <c r="AO61" s="2"/>
      <c r="AP61" s="54">
        <v>0</v>
      </c>
      <c r="AQ61" s="55">
        <v>0</v>
      </c>
      <c r="AR61" s="2"/>
      <c r="AS61" s="2"/>
      <c r="AT61" s="55">
        <v>0</v>
      </c>
      <c r="AU61" s="55">
        <v>0</v>
      </c>
      <c r="AV61" s="55">
        <v>0</v>
      </c>
      <c r="AW61" s="2"/>
      <c r="AX61" s="2"/>
      <c r="AY61" s="56">
        <v>0</v>
      </c>
      <c r="AZ61" s="57">
        <v>0</v>
      </c>
      <c r="BA61" s="2"/>
      <c r="BB61" s="2"/>
      <c r="BC61" s="27">
        <v>0</v>
      </c>
      <c r="BD61" s="27">
        <v>0</v>
      </c>
      <c r="BE61" s="27">
        <v>0</v>
      </c>
      <c r="BF61" s="2"/>
      <c r="BG61" s="2"/>
      <c r="BH61" s="58">
        <v>0</v>
      </c>
      <c r="BI61" s="59">
        <v>0</v>
      </c>
      <c r="BJ61" s="2"/>
      <c r="BK61" s="2"/>
    </row>
    <row r="62" spans="1:63" x14ac:dyDescent="0.3">
      <c r="A62" s="1"/>
      <c r="B62" s="2"/>
      <c r="C62" s="1"/>
      <c r="D62" s="1"/>
      <c r="E62" s="30" t="s">
        <v>53</v>
      </c>
      <c r="F62" s="1"/>
      <c r="G62" s="1"/>
      <c r="H62" s="1"/>
      <c r="I62" s="1"/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2"/>
      <c r="AO62" s="2"/>
      <c r="AP62" s="54">
        <v>0</v>
      </c>
      <c r="AQ62" s="55">
        <v>0</v>
      </c>
      <c r="AR62" s="2"/>
      <c r="AS62" s="2"/>
      <c r="AT62" s="55">
        <v>0</v>
      </c>
      <c r="AU62" s="55">
        <v>0</v>
      </c>
      <c r="AV62" s="55">
        <v>0</v>
      </c>
      <c r="AW62" s="2"/>
      <c r="AX62" s="2"/>
      <c r="AY62" s="56">
        <v>0</v>
      </c>
      <c r="AZ62" s="57">
        <v>0</v>
      </c>
      <c r="BA62" s="2"/>
      <c r="BB62" s="2"/>
      <c r="BC62" s="27">
        <v>0</v>
      </c>
      <c r="BD62" s="27">
        <v>0</v>
      </c>
      <c r="BE62" s="27">
        <v>0</v>
      </c>
      <c r="BF62" s="2"/>
      <c r="BG62" s="2"/>
      <c r="BH62" s="58">
        <v>0</v>
      </c>
      <c r="BI62" s="59">
        <v>0</v>
      </c>
      <c r="BJ62" s="2"/>
      <c r="BK62" s="2"/>
    </row>
    <row r="63" spans="1:63" x14ac:dyDescent="0.3">
      <c r="A63" s="1"/>
      <c r="B63" s="2"/>
      <c r="C63" s="62"/>
      <c r="D63" s="62" t="s">
        <v>54</v>
      </c>
      <c r="E63" s="62"/>
      <c r="F63" s="62"/>
      <c r="G63" s="62"/>
      <c r="H63" s="62"/>
      <c r="I63" s="62"/>
      <c r="J63" s="127">
        <v>0</v>
      </c>
      <c r="K63" s="127">
        <v>0</v>
      </c>
      <c r="L63" s="127">
        <v>0</v>
      </c>
      <c r="M63" s="127">
        <v>0</v>
      </c>
      <c r="N63" s="127">
        <v>0</v>
      </c>
      <c r="O63" s="127">
        <v>0</v>
      </c>
      <c r="P63" s="127">
        <v>0</v>
      </c>
      <c r="Q63" s="127">
        <v>0</v>
      </c>
      <c r="R63" s="127">
        <v>0</v>
      </c>
      <c r="S63" s="127">
        <v>0</v>
      </c>
      <c r="T63" s="127">
        <v>0</v>
      </c>
      <c r="U63" s="127">
        <v>0</v>
      </c>
      <c r="V63" s="127">
        <v>0</v>
      </c>
      <c r="W63" s="127">
        <v>0</v>
      </c>
      <c r="X63" s="127">
        <v>0</v>
      </c>
      <c r="Y63" s="127">
        <v>0</v>
      </c>
      <c r="Z63" s="127">
        <v>0</v>
      </c>
      <c r="AA63" s="127">
        <v>0</v>
      </c>
      <c r="AB63" s="127">
        <v>0</v>
      </c>
      <c r="AC63" s="127">
        <v>0</v>
      </c>
      <c r="AD63" s="127">
        <v>0</v>
      </c>
      <c r="AE63" s="127">
        <v>0</v>
      </c>
      <c r="AF63" s="127">
        <v>0</v>
      </c>
      <c r="AG63" s="127">
        <v>0</v>
      </c>
      <c r="AH63" s="127">
        <v>0</v>
      </c>
      <c r="AI63" s="127">
        <v>0</v>
      </c>
      <c r="AJ63" s="127">
        <v>0</v>
      </c>
      <c r="AK63" s="127">
        <v>0</v>
      </c>
      <c r="AL63" s="127">
        <v>0</v>
      </c>
      <c r="AM63" s="127">
        <v>0</v>
      </c>
      <c r="AN63" s="2"/>
      <c r="AO63" s="2"/>
      <c r="AP63" s="73">
        <v>0</v>
      </c>
      <c r="AQ63" s="74">
        <v>0</v>
      </c>
      <c r="AR63" s="2"/>
      <c r="AS63" s="2"/>
      <c r="AT63" s="74">
        <v>0</v>
      </c>
      <c r="AU63" s="74">
        <v>0</v>
      </c>
      <c r="AV63" s="74">
        <v>0</v>
      </c>
      <c r="AW63" s="2"/>
      <c r="AX63" s="2"/>
      <c r="AY63" s="75">
        <v>0</v>
      </c>
      <c r="AZ63" s="76">
        <v>0</v>
      </c>
      <c r="BA63" s="2"/>
      <c r="BB63" s="2"/>
      <c r="BC63" s="77">
        <v>0</v>
      </c>
      <c r="BD63" s="77">
        <v>0</v>
      </c>
      <c r="BE63" s="77">
        <v>0</v>
      </c>
      <c r="BF63" s="2"/>
      <c r="BG63" s="2"/>
      <c r="BH63" s="78">
        <v>0</v>
      </c>
      <c r="BI63" s="79">
        <v>0</v>
      </c>
      <c r="BJ63" s="2"/>
      <c r="BK63" s="2"/>
    </row>
    <row r="64" spans="1:63" x14ac:dyDescent="0.3">
      <c r="A64" s="1"/>
      <c r="B64" s="2"/>
      <c r="C64" s="62"/>
      <c r="D64" s="118" t="s">
        <v>55</v>
      </c>
      <c r="E64" s="62"/>
      <c r="F64" s="62"/>
      <c r="G64" s="62"/>
      <c r="H64" s="62"/>
      <c r="I64" s="62"/>
      <c r="J64" s="684">
        <v>0</v>
      </c>
      <c r="K64" s="684">
        <v>0</v>
      </c>
      <c r="L64" s="684">
        <v>0</v>
      </c>
      <c r="M64" s="684">
        <v>0</v>
      </c>
      <c r="N64" s="684">
        <v>0</v>
      </c>
      <c r="O64" s="684">
        <v>0</v>
      </c>
      <c r="P64" s="684">
        <v>0</v>
      </c>
      <c r="Q64" s="684">
        <v>0</v>
      </c>
      <c r="R64" s="684">
        <v>0</v>
      </c>
      <c r="S64" s="684">
        <v>0</v>
      </c>
      <c r="T64" s="684">
        <v>0</v>
      </c>
      <c r="U64" s="684">
        <v>0</v>
      </c>
      <c r="V64" s="684">
        <v>0</v>
      </c>
      <c r="W64" s="684">
        <v>0</v>
      </c>
      <c r="X64" s="684">
        <v>0</v>
      </c>
      <c r="Y64" s="684">
        <v>0</v>
      </c>
      <c r="Z64" s="684">
        <v>0</v>
      </c>
      <c r="AA64" s="684">
        <v>0</v>
      </c>
      <c r="AB64" s="684">
        <v>0</v>
      </c>
      <c r="AC64" s="684">
        <v>0</v>
      </c>
      <c r="AD64" s="684">
        <v>0</v>
      </c>
      <c r="AE64" s="684">
        <v>0</v>
      </c>
      <c r="AF64" s="684">
        <v>0</v>
      </c>
      <c r="AG64" s="684">
        <v>0</v>
      </c>
      <c r="AH64" s="684">
        <v>0</v>
      </c>
      <c r="AI64" s="684">
        <v>0</v>
      </c>
      <c r="AJ64" s="684">
        <v>0</v>
      </c>
      <c r="AK64" s="684">
        <v>0</v>
      </c>
      <c r="AL64" s="684">
        <v>0</v>
      </c>
      <c r="AM64" s="684">
        <v>0</v>
      </c>
      <c r="AN64" s="2"/>
      <c r="AO64" s="2"/>
      <c r="AP64" s="73"/>
      <c r="AQ64" s="74"/>
      <c r="AR64" s="2"/>
      <c r="AS64" s="2"/>
      <c r="AT64" s="74"/>
      <c r="AU64" s="74"/>
      <c r="AV64" s="74"/>
      <c r="AW64" s="2"/>
      <c r="AX64" s="2"/>
      <c r="AY64" s="75"/>
      <c r="AZ64" s="76"/>
      <c r="BA64" s="2"/>
      <c r="BB64" s="2"/>
      <c r="BC64" s="77"/>
      <c r="BD64" s="77"/>
      <c r="BE64" s="77"/>
      <c r="BF64" s="2"/>
      <c r="BG64" s="2"/>
      <c r="BH64" s="78"/>
      <c r="BI64" s="79"/>
      <c r="BJ64" s="2"/>
      <c r="BK64" s="2"/>
    </row>
    <row r="65" spans="1:63" ht="4.05" customHeight="1" x14ac:dyDescent="0.3">
      <c r="A65" s="1"/>
      <c r="B65" s="2"/>
      <c r="C65" s="2"/>
      <c r="D65" s="1"/>
      <c r="E65" s="2"/>
      <c r="F65" s="2"/>
      <c r="G65" s="2"/>
      <c r="H65" s="2"/>
      <c r="I65" s="2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2"/>
      <c r="AO65" s="2"/>
      <c r="AP65" s="54"/>
      <c r="AQ65" s="48"/>
      <c r="AR65" s="2"/>
      <c r="AS65" s="2"/>
      <c r="AT65" s="48"/>
      <c r="AU65" s="48"/>
      <c r="AV65" s="48"/>
      <c r="AW65" s="2"/>
      <c r="AX65" s="2"/>
      <c r="AY65" s="56"/>
      <c r="AZ65" s="128"/>
      <c r="BA65" s="2"/>
      <c r="BB65" s="2"/>
      <c r="BC65" s="27"/>
      <c r="BD65" s="27"/>
      <c r="BE65" s="27"/>
      <c r="BF65" s="2"/>
      <c r="BG65" s="2"/>
      <c r="BH65" s="58"/>
      <c r="BI65" s="53"/>
      <c r="BJ65" s="2"/>
      <c r="BK65" s="2"/>
    </row>
    <row r="66" spans="1:63" x14ac:dyDescent="0.3">
      <c r="A66" s="1"/>
      <c r="B66" s="2"/>
      <c r="C66" s="122" t="s">
        <v>22</v>
      </c>
      <c r="D66" s="122" t="s">
        <v>56</v>
      </c>
      <c r="E66" s="122"/>
      <c r="F66" s="123"/>
      <c r="G66" s="122"/>
      <c r="H66" s="122"/>
      <c r="I66" s="122"/>
      <c r="J66" s="129">
        <v>0</v>
      </c>
      <c r="K66" s="129">
        <v>0</v>
      </c>
      <c r="L66" s="129">
        <v>0</v>
      </c>
      <c r="M66" s="129">
        <v>0</v>
      </c>
      <c r="N66" s="129">
        <v>0</v>
      </c>
      <c r="O66" s="129">
        <v>0</v>
      </c>
      <c r="P66" s="129">
        <v>0</v>
      </c>
      <c r="Q66" s="129">
        <v>0</v>
      </c>
      <c r="R66" s="129">
        <v>0</v>
      </c>
      <c r="S66" s="129">
        <v>0</v>
      </c>
      <c r="T66" s="129">
        <v>0</v>
      </c>
      <c r="U66" s="129">
        <v>0</v>
      </c>
      <c r="V66" s="129">
        <v>0</v>
      </c>
      <c r="W66" s="129">
        <v>0</v>
      </c>
      <c r="X66" s="129">
        <v>0</v>
      </c>
      <c r="Y66" s="129">
        <v>0</v>
      </c>
      <c r="Z66" s="129">
        <v>0</v>
      </c>
      <c r="AA66" s="129">
        <v>0</v>
      </c>
      <c r="AB66" s="129">
        <v>0</v>
      </c>
      <c r="AC66" s="129">
        <v>0</v>
      </c>
      <c r="AD66" s="129">
        <v>0</v>
      </c>
      <c r="AE66" s="129">
        <v>0</v>
      </c>
      <c r="AF66" s="129">
        <v>-5.4672217979355028E-3</v>
      </c>
      <c r="AG66" s="129">
        <v>2.701850644640007E-4</v>
      </c>
      <c r="AH66" s="129">
        <v>0</v>
      </c>
      <c r="AI66" s="129">
        <v>0</v>
      </c>
      <c r="AJ66" s="129">
        <v>0</v>
      </c>
      <c r="AK66" s="129">
        <v>0</v>
      </c>
      <c r="AL66" s="129">
        <v>0</v>
      </c>
      <c r="AM66" s="129">
        <v>0</v>
      </c>
      <c r="AN66" s="2"/>
      <c r="AO66" s="2"/>
      <c r="AP66" s="130">
        <v>0</v>
      </c>
      <c r="AQ66" s="131">
        <v>0</v>
      </c>
      <c r="AR66" s="2"/>
      <c r="AS66" s="2"/>
      <c r="AT66" s="131">
        <v>0</v>
      </c>
      <c r="AU66" s="131">
        <v>0</v>
      </c>
      <c r="AV66" s="131">
        <v>0</v>
      </c>
      <c r="AW66" s="2"/>
      <c r="AX66" s="2"/>
      <c r="AY66" s="132">
        <v>0</v>
      </c>
      <c r="AZ66" s="133">
        <v>0</v>
      </c>
      <c r="BA66" s="2"/>
      <c r="BB66" s="2"/>
      <c r="BC66" s="134">
        <v>0</v>
      </c>
      <c r="BD66" s="134">
        <v>0</v>
      </c>
      <c r="BE66" s="134">
        <v>0</v>
      </c>
      <c r="BF66" s="2"/>
      <c r="BG66" s="2"/>
      <c r="BH66" s="135">
        <v>0</v>
      </c>
      <c r="BI66" s="136">
        <v>0</v>
      </c>
      <c r="BJ66" s="2"/>
      <c r="BK66" s="2"/>
    </row>
    <row r="67" spans="1:63" x14ac:dyDescent="0.3">
      <c r="A67" s="1"/>
      <c r="B67" s="2"/>
      <c r="C67" s="124"/>
      <c r="D67" s="125" t="s">
        <v>57</v>
      </c>
      <c r="E67" s="125"/>
      <c r="F67" s="126"/>
      <c r="G67" s="125"/>
      <c r="H67" s="125"/>
      <c r="I67" s="125"/>
      <c r="J67" s="685">
        <v>0</v>
      </c>
      <c r="K67" s="685">
        <v>0</v>
      </c>
      <c r="L67" s="685">
        <v>0</v>
      </c>
      <c r="M67" s="685">
        <v>0</v>
      </c>
      <c r="N67" s="685">
        <v>0</v>
      </c>
      <c r="O67" s="685">
        <v>0</v>
      </c>
      <c r="P67" s="685">
        <v>0</v>
      </c>
      <c r="Q67" s="685">
        <v>0</v>
      </c>
      <c r="R67" s="685">
        <v>0</v>
      </c>
      <c r="S67" s="685">
        <v>0</v>
      </c>
      <c r="T67" s="685">
        <v>0</v>
      </c>
      <c r="U67" s="685">
        <v>0</v>
      </c>
      <c r="V67" s="685">
        <v>0</v>
      </c>
      <c r="W67" s="685">
        <v>0</v>
      </c>
      <c r="X67" s="685">
        <v>0</v>
      </c>
      <c r="Y67" s="685">
        <v>0</v>
      </c>
      <c r="Z67" s="685">
        <v>0</v>
      </c>
      <c r="AA67" s="685">
        <v>0</v>
      </c>
      <c r="AB67" s="685">
        <v>0</v>
      </c>
      <c r="AC67" s="685">
        <v>0</v>
      </c>
      <c r="AD67" s="685">
        <v>0</v>
      </c>
      <c r="AE67" s="685">
        <v>0</v>
      </c>
      <c r="AF67" s="685">
        <v>0</v>
      </c>
      <c r="AG67" s="685">
        <v>0</v>
      </c>
      <c r="AH67" s="685">
        <v>0</v>
      </c>
      <c r="AI67" s="685">
        <v>0</v>
      </c>
      <c r="AJ67" s="685">
        <v>0</v>
      </c>
      <c r="AK67" s="685">
        <v>0</v>
      </c>
      <c r="AL67" s="685">
        <v>0</v>
      </c>
      <c r="AM67" s="685">
        <v>0</v>
      </c>
      <c r="AN67" s="2"/>
      <c r="AO67" s="2"/>
      <c r="AP67" s="137"/>
      <c r="AQ67" s="138"/>
      <c r="AR67" s="2"/>
      <c r="AS67" s="2"/>
      <c r="AT67" s="138"/>
      <c r="AU67" s="138"/>
      <c r="AV67" s="138"/>
      <c r="AW67" s="2"/>
      <c r="AX67" s="2"/>
      <c r="AY67" s="139"/>
      <c r="AZ67" s="140"/>
      <c r="BA67" s="2"/>
      <c r="BB67" s="2"/>
      <c r="BC67" s="141"/>
      <c r="BD67" s="141"/>
      <c r="BE67" s="141"/>
      <c r="BF67" s="2"/>
      <c r="BG67" s="2"/>
      <c r="BH67" s="142"/>
      <c r="BI67" s="143"/>
      <c r="BJ67" s="2"/>
      <c r="BK67" s="2"/>
    </row>
    <row r="68" spans="1:63" x14ac:dyDescent="0.3">
      <c r="A68" s="1"/>
      <c r="B68" s="2"/>
      <c r="C68" s="2" t="s">
        <v>38</v>
      </c>
      <c r="D68" s="2" t="s">
        <v>58</v>
      </c>
      <c r="E68" s="2"/>
      <c r="F68" s="2"/>
      <c r="G68" s="2"/>
      <c r="H68" s="2"/>
      <c r="I68" s="2"/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2"/>
      <c r="AO68" s="2"/>
      <c r="AP68" s="54">
        <v>0</v>
      </c>
      <c r="AQ68" s="55">
        <v>0</v>
      </c>
      <c r="AR68" s="2"/>
      <c r="AS68" s="2"/>
      <c r="AT68" s="55">
        <v>0</v>
      </c>
      <c r="AU68" s="55">
        <v>0</v>
      </c>
      <c r="AV68" s="55">
        <v>0</v>
      </c>
      <c r="AW68" s="2"/>
      <c r="AX68" s="2"/>
      <c r="AY68" s="56">
        <v>0</v>
      </c>
      <c r="AZ68" s="57">
        <v>0</v>
      </c>
      <c r="BA68" s="2"/>
      <c r="BB68" s="2"/>
      <c r="BC68" s="27">
        <v>0</v>
      </c>
      <c r="BD68" s="27">
        <v>0</v>
      </c>
      <c r="BE68" s="27">
        <v>0</v>
      </c>
      <c r="BF68" s="2"/>
      <c r="BG68" s="2"/>
      <c r="BH68" s="58">
        <v>0</v>
      </c>
      <c r="BI68" s="59">
        <v>0</v>
      </c>
      <c r="BJ68" s="2"/>
      <c r="BK68" s="2"/>
    </row>
    <row r="69" spans="1:63" x14ac:dyDescent="0.3">
      <c r="A69" s="1"/>
      <c r="B69" s="2"/>
      <c r="C69" s="122" t="s">
        <v>22</v>
      </c>
      <c r="D69" s="122" t="s">
        <v>59</v>
      </c>
      <c r="E69" s="122"/>
      <c r="F69" s="123"/>
      <c r="G69" s="122"/>
      <c r="H69" s="122"/>
      <c r="I69" s="122"/>
      <c r="J69" s="129">
        <v>0</v>
      </c>
      <c r="K69" s="129">
        <v>0</v>
      </c>
      <c r="L69" s="129">
        <v>0</v>
      </c>
      <c r="M69" s="129">
        <v>0</v>
      </c>
      <c r="N69" s="129">
        <v>0</v>
      </c>
      <c r="O69" s="129">
        <v>0</v>
      </c>
      <c r="P69" s="129">
        <v>0</v>
      </c>
      <c r="Q69" s="129">
        <v>0</v>
      </c>
      <c r="R69" s="129">
        <v>0</v>
      </c>
      <c r="S69" s="129">
        <v>0</v>
      </c>
      <c r="T69" s="129">
        <v>0</v>
      </c>
      <c r="U69" s="129">
        <v>0</v>
      </c>
      <c r="V69" s="129">
        <v>0</v>
      </c>
      <c r="W69" s="129">
        <v>0</v>
      </c>
      <c r="X69" s="129">
        <v>0</v>
      </c>
      <c r="Y69" s="129">
        <v>0</v>
      </c>
      <c r="Z69" s="129">
        <v>0</v>
      </c>
      <c r="AA69" s="129">
        <v>0</v>
      </c>
      <c r="AB69" s="129">
        <v>0</v>
      </c>
      <c r="AC69" s="129">
        <v>0</v>
      </c>
      <c r="AD69" s="129">
        <v>0</v>
      </c>
      <c r="AE69" s="129">
        <v>0</v>
      </c>
      <c r="AF69" s="129">
        <v>-5.4672217979355028E-3</v>
      </c>
      <c r="AG69" s="129">
        <v>2.701850644640007E-4</v>
      </c>
      <c r="AH69" s="129">
        <v>0</v>
      </c>
      <c r="AI69" s="129">
        <v>0</v>
      </c>
      <c r="AJ69" s="129">
        <v>0</v>
      </c>
      <c r="AK69" s="129">
        <v>0</v>
      </c>
      <c r="AL69" s="129">
        <v>0</v>
      </c>
      <c r="AM69" s="129">
        <v>0</v>
      </c>
      <c r="AN69" s="2"/>
      <c r="AO69" s="2"/>
      <c r="AP69" s="130">
        <v>0</v>
      </c>
      <c r="AQ69" s="131">
        <v>0</v>
      </c>
      <c r="AR69" s="2"/>
      <c r="AS69" s="2"/>
      <c r="AT69" s="131">
        <v>0</v>
      </c>
      <c r="AU69" s="131">
        <v>0</v>
      </c>
      <c r="AV69" s="131">
        <v>0</v>
      </c>
      <c r="AW69" s="2"/>
      <c r="AX69" s="2"/>
      <c r="AY69" s="132">
        <v>0</v>
      </c>
      <c r="AZ69" s="133">
        <v>0</v>
      </c>
      <c r="BA69" s="2"/>
      <c r="BB69" s="2"/>
      <c r="BC69" s="134">
        <v>0</v>
      </c>
      <c r="BD69" s="134">
        <v>0</v>
      </c>
      <c r="BE69" s="134">
        <v>0</v>
      </c>
      <c r="BF69" s="2"/>
      <c r="BG69" s="2"/>
      <c r="BH69" s="135">
        <v>0</v>
      </c>
      <c r="BI69" s="136">
        <v>0</v>
      </c>
      <c r="BJ69" s="2"/>
      <c r="BK69" s="2"/>
    </row>
    <row r="70" spans="1:63" x14ac:dyDescent="0.3">
      <c r="A70" s="1"/>
      <c r="B70" s="2"/>
      <c r="C70" s="124"/>
      <c r="D70" s="125" t="s">
        <v>60</v>
      </c>
      <c r="E70" s="125"/>
      <c r="F70" s="126"/>
      <c r="G70" s="125"/>
      <c r="H70" s="125"/>
      <c r="I70" s="125"/>
      <c r="J70" s="685">
        <v>0</v>
      </c>
      <c r="K70" s="685">
        <v>0</v>
      </c>
      <c r="L70" s="685">
        <v>0</v>
      </c>
      <c r="M70" s="685">
        <v>0</v>
      </c>
      <c r="N70" s="685">
        <v>0</v>
      </c>
      <c r="O70" s="685">
        <v>0</v>
      </c>
      <c r="P70" s="685">
        <v>0</v>
      </c>
      <c r="Q70" s="685">
        <v>0</v>
      </c>
      <c r="R70" s="685">
        <v>0</v>
      </c>
      <c r="S70" s="685">
        <v>0</v>
      </c>
      <c r="T70" s="685">
        <v>0</v>
      </c>
      <c r="U70" s="685">
        <v>0</v>
      </c>
      <c r="V70" s="685">
        <v>0</v>
      </c>
      <c r="W70" s="685">
        <v>0</v>
      </c>
      <c r="X70" s="685">
        <v>0</v>
      </c>
      <c r="Y70" s="685">
        <v>0</v>
      </c>
      <c r="Z70" s="685">
        <v>0</v>
      </c>
      <c r="AA70" s="685">
        <v>0</v>
      </c>
      <c r="AB70" s="685">
        <v>0</v>
      </c>
      <c r="AC70" s="685">
        <v>0</v>
      </c>
      <c r="AD70" s="685">
        <v>0</v>
      </c>
      <c r="AE70" s="685">
        <v>0</v>
      </c>
      <c r="AF70" s="685">
        <v>0</v>
      </c>
      <c r="AG70" s="685">
        <v>0</v>
      </c>
      <c r="AH70" s="685">
        <v>0</v>
      </c>
      <c r="AI70" s="685">
        <v>0</v>
      </c>
      <c r="AJ70" s="685">
        <v>0</v>
      </c>
      <c r="AK70" s="685">
        <v>0</v>
      </c>
      <c r="AL70" s="685">
        <v>0</v>
      </c>
      <c r="AM70" s="685">
        <v>0</v>
      </c>
      <c r="AN70" s="2"/>
      <c r="AO70" s="2"/>
      <c r="AP70" s="137"/>
      <c r="AQ70" s="138"/>
      <c r="AR70" s="2"/>
      <c r="AS70" s="2"/>
      <c r="AT70" s="138"/>
      <c r="AU70" s="138"/>
      <c r="AV70" s="138"/>
      <c r="AW70" s="2"/>
      <c r="AX70" s="2"/>
      <c r="AY70" s="139"/>
      <c r="AZ70" s="140"/>
      <c r="BA70" s="2"/>
      <c r="BB70" s="2"/>
      <c r="BC70" s="141"/>
      <c r="BD70" s="141"/>
      <c r="BE70" s="141"/>
      <c r="BF70" s="2"/>
      <c r="BG70" s="2"/>
      <c r="BH70" s="142"/>
      <c r="BI70" s="143"/>
      <c r="BJ70" s="2"/>
      <c r="BK70" s="2"/>
    </row>
    <row r="71" spans="1:63" x14ac:dyDescent="0.3">
      <c r="A71" s="1"/>
      <c r="B71" s="2"/>
      <c r="C71" s="2" t="s">
        <v>38</v>
      </c>
      <c r="D71" s="2" t="s">
        <v>61</v>
      </c>
      <c r="E71" s="2"/>
      <c r="F71" s="2"/>
      <c r="G71" s="2"/>
      <c r="H71" s="2"/>
      <c r="I71" s="2"/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2"/>
      <c r="AO71" s="2"/>
      <c r="AP71" s="54">
        <v>0</v>
      </c>
      <c r="AQ71" s="55">
        <v>0</v>
      </c>
      <c r="AR71" s="2"/>
      <c r="AS71" s="2"/>
      <c r="AT71" s="55">
        <v>0</v>
      </c>
      <c r="AU71" s="55">
        <v>0</v>
      </c>
      <c r="AV71" s="55">
        <v>0</v>
      </c>
      <c r="AW71" s="2"/>
      <c r="AX71" s="2"/>
      <c r="AY71" s="56">
        <v>0</v>
      </c>
      <c r="AZ71" s="57">
        <v>0</v>
      </c>
      <c r="BA71" s="2"/>
      <c r="BB71" s="2"/>
      <c r="BC71" s="27">
        <v>0</v>
      </c>
      <c r="BD71" s="27">
        <v>0</v>
      </c>
      <c r="BE71" s="27">
        <v>0</v>
      </c>
      <c r="BF71" s="2"/>
      <c r="BG71" s="2"/>
      <c r="BH71" s="58">
        <v>0</v>
      </c>
      <c r="BI71" s="59">
        <v>0</v>
      </c>
      <c r="BJ71" s="2"/>
      <c r="BK71" s="2"/>
    </row>
    <row r="72" spans="1:63" x14ac:dyDescent="0.3">
      <c r="A72" s="1"/>
      <c r="B72" s="2"/>
      <c r="C72" s="2" t="s">
        <v>38</v>
      </c>
      <c r="D72" s="2" t="s">
        <v>62</v>
      </c>
      <c r="E72" s="2"/>
      <c r="F72" s="2"/>
      <c r="G72" s="2"/>
      <c r="H72" s="2"/>
      <c r="I72" s="2"/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-2.2477554087726928E-5</v>
      </c>
      <c r="AK72" s="10">
        <v>0</v>
      </c>
      <c r="AL72" s="10">
        <v>-2.5719238504786348E-6</v>
      </c>
      <c r="AM72" s="10">
        <v>0</v>
      </c>
      <c r="AN72" s="2"/>
      <c r="AO72" s="2"/>
      <c r="AP72" s="54">
        <v>2.5719238504786348E-6</v>
      </c>
      <c r="AQ72" s="55">
        <v>1</v>
      </c>
      <c r="AR72" s="2"/>
      <c r="AS72" s="2"/>
      <c r="AT72" s="55">
        <v>0</v>
      </c>
      <c r="AU72" s="55">
        <v>0</v>
      </c>
      <c r="AV72" s="55">
        <v>0</v>
      </c>
      <c r="AW72" s="2"/>
      <c r="AX72" s="2"/>
      <c r="AY72" s="56">
        <v>0</v>
      </c>
      <c r="AZ72" s="57">
        <v>0</v>
      </c>
      <c r="BA72" s="2"/>
      <c r="BB72" s="2"/>
      <c r="BC72" s="27">
        <v>0</v>
      </c>
      <c r="BD72" s="27">
        <v>0</v>
      </c>
      <c r="BE72" s="27">
        <v>0</v>
      </c>
      <c r="BF72" s="2"/>
      <c r="BG72" s="2"/>
      <c r="BH72" s="58">
        <v>0</v>
      </c>
      <c r="BI72" s="59">
        <v>0</v>
      </c>
      <c r="BJ72" s="2"/>
      <c r="BK72" s="2"/>
    </row>
    <row r="73" spans="1:63" x14ac:dyDescent="0.3">
      <c r="A73" s="1"/>
      <c r="B73" s="2"/>
      <c r="C73" s="2" t="s">
        <v>38</v>
      </c>
      <c r="D73" s="2" t="s">
        <v>63</v>
      </c>
      <c r="E73" s="2"/>
      <c r="F73" s="2"/>
      <c r="G73" s="2"/>
      <c r="H73" s="2"/>
      <c r="I73" s="2"/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2"/>
      <c r="AO73" s="2"/>
      <c r="AP73" s="54">
        <v>0</v>
      </c>
      <c r="AQ73" s="55">
        <v>0</v>
      </c>
      <c r="AR73" s="2"/>
      <c r="AS73" s="2"/>
      <c r="AT73" s="55">
        <v>0</v>
      </c>
      <c r="AU73" s="55">
        <v>0</v>
      </c>
      <c r="AV73" s="55">
        <v>0</v>
      </c>
      <c r="AW73" s="2"/>
      <c r="AX73" s="2"/>
      <c r="AY73" s="56">
        <v>0</v>
      </c>
      <c r="AZ73" s="57">
        <v>0</v>
      </c>
      <c r="BA73" s="2"/>
      <c r="BB73" s="2"/>
      <c r="BC73" s="27">
        <v>0</v>
      </c>
      <c r="BD73" s="27">
        <v>0</v>
      </c>
      <c r="BE73" s="27">
        <v>0</v>
      </c>
      <c r="BF73" s="2"/>
      <c r="BG73" s="2"/>
      <c r="BH73" s="58">
        <v>0</v>
      </c>
      <c r="BI73" s="59">
        <v>0</v>
      </c>
      <c r="BJ73" s="2"/>
      <c r="BK73" s="2"/>
    </row>
    <row r="74" spans="1:63" x14ac:dyDescent="0.3">
      <c r="A74" s="1"/>
      <c r="B74" s="2"/>
      <c r="C74" s="2" t="s">
        <v>38</v>
      </c>
      <c r="D74" s="2" t="s">
        <v>64</v>
      </c>
      <c r="E74" s="2"/>
      <c r="F74" s="2"/>
      <c r="G74" s="2"/>
      <c r="H74" s="2"/>
      <c r="I74" s="2"/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2"/>
      <c r="AO74" s="2"/>
      <c r="AP74" s="54">
        <v>0</v>
      </c>
      <c r="AQ74" s="55">
        <v>0</v>
      </c>
      <c r="AR74" s="2"/>
      <c r="AS74" s="2"/>
      <c r="AT74" s="55">
        <v>0</v>
      </c>
      <c r="AU74" s="55">
        <v>0</v>
      </c>
      <c r="AV74" s="55">
        <v>0</v>
      </c>
      <c r="AW74" s="2"/>
      <c r="AX74" s="2"/>
      <c r="AY74" s="56">
        <v>0</v>
      </c>
      <c r="AZ74" s="57">
        <v>0</v>
      </c>
      <c r="BA74" s="2"/>
      <c r="BB74" s="2"/>
      <c r="BC74" s="27">
        <v>0</v>
      </c>
      <c r="BD74" s="27">
        <v>0</v>
      </c>
      <c r="BE74" s="27">
        <v>0</v>
      </c>
      <c r="BF74" s="2"/>
      <c r="BG74" s="2"/>
      <c r="BH74" s="58">
        <v>0</v>
      </c>
      <c r="BI74" s="59">
        <v>0</v>
      </c>
      <c r="BJ74" s="2"/>
      <c r="BK74" s="2"/>
    </row>
    <row r="75" spans="1:63" x14ac:dyDescent="0.3">
      <c r="A75" s="1"/>
      <c r="B75" s="2"/>
      <c r="C75" s="2" t="s">
        <v>38</v>
      </c>
      <c r="D75" s="2" t="s">
        <v>65</v>
      </c>
      <c r="E75" s="2"/>
      <c r="F75" s="2"/>
      <c r="G75" s="2"/>
      <c r="H75" s="2"/>
      <c r="I75" s="2"/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-1.111235706533201E-4</v>
      </c>
      <c r="AM75" s="10">
        <v>-1.1348900738094615E-4</v>
      </c>
      <c r="AN75" s="2"/>
      <c r="AO75" s="2"/>
      <c r="AP75" s="54">
        <v>-2.3654367276260499E-6</v>
      </c>
      <c r="AQ75" s="55">
        <v>-2.128654356334235E-2</v>
      </c>
      <c r="AR75" s="2"/>
      <c r="AS75" s="2"/>
      <c r="AT75" s="55">
        <v>0</v>
      </c>
      <c r="AU75" s="55">
        <v>0</v>
      </c>
      <c r="AV75" s="55">
        <v>0</v>
      </c>
      <c r="AW75" s="2"/>
      <c r="AX75" s="2"/>
      <c r="AY75" s="56">
        <v>0</v>
      </c>
      <c r="AZ75" s="57">
        <v>0</v>
      </c>
      <c r="BA75" s="2"/>
      <c r="BB75" s="2"/>
      <c r="BC75" s="27">
        <v>0</v>
      </c>
      <c r="BD75" s="27">
        <v>0</v>
      </c>
      <c r="BE75" s="27">
        <v>0</v>
      </c>
      <c r="BF75" s="2"/>
      <c r="BG75" s="2"/>
      <c r="BH75" s="58">
        <v>0</v>
      </c>
      <c r="BI75" s="59">
        <v>0</v>
      </c>
      <c r="BJ75" s="2"/>
      <c r="BK75" s="2"/>
    </row>
    <row r="76" spans="1:63" x14ac:dyDescent="0.3">
      <c r="A76" s="1"/>
      <c r="B76" s="2"/>
      <c r="C76" s="89" t="s">
        <v>22</v>
      </c>
      <c r="D76" s="90" t="s">
        <v>66</v>
      </c>
      <c r="E76" s="90"/>
      <c r="F76" s="90"/>
      <c r="G76" s="90"/>
      <c r="H76" s="90"/>
      <c r="I76" s="90"/>
      <c r="J76" s="144">
        <v>0</v>
      </c>
      <c r="K76" s="144">
        <v>0</v>
      </c>
      <c r="L76" s="144">
        <v>0</v>
      </c>
      <c r="M76" s="144">
        <v>0</v>
      </c>
      <c r="N76" s="144">
        <v>0</v>
      </c>
      <c r="O76" s="144">
        <v>0</v>
      </c>
      <c r="P76" s="144">
        <v>0</v>
      </c>
      <c r="Q76" s="144">
        <v>0</v>
      </c>
      <c r="R76" s="144">
        <v>0</v>
      </c>
      <c r="S76" s="144">
        <v>0</v>
      </c>
      <c r="T76" s="144">
        <v>0</v>
      </c>
      <c r="U76" s="144">
        <v>0</v>
      </c>
      <c r="V76" s="144">
        <v>0</v>
      </c>
      <c r="W76" s="144">
        <v>0</v>
      </c>
      <c r="X76" s="144">
        <v>0</v>
      </c>
      <c r="Y76" s="144">
        <v>0</v>
      </c>
      <c r="Z76" s="144">
        <v>0</v>
      </c>
      <c r="AA76" s="144">
        <v>0</v>
      </c>
      <c r="AB76" s="144">
        <v>0</v>
      </c>
      <c r="AC76" s="144">
        <v>0</v>
      </c>
      <c r="AD76" s="144">
        <v>0</v>
      </c>
      <c r="AE76" s="144">
        <v>0</v>
      </c>
      <c r="AF76" s="144">
        <v>-5.4672217979355028E-3</v>
      </c>
      <c r="AG76" s="144">
        <v>2.701850644640007E-4</v>
      </c>
      <c r="AH76" s="144">
        <v>0</v>
      </c>
      <c r="AI76" s="144">
        <v>0</v>
      </c>
      <c r="AJ76" s="144">
        <v>-2.2477554087726928E-5</v>
      </c>
      <c r="AK76" s="144">
        <v>0</v>
      </c>
      <c r="AL76" s="144">
        <v>-1.1369549450379874E-4</v>
      </c>
      <c r="AM76" s="144">
        <v>-1.1348900738094615E-4</v>
      </c>
      <c r="AN76" s="2"/>
      <c r="AO76" s="2"/>
      <c r="AP76" s="95">
        <v>2.0648712285258454E-7</v>
      </c>
      <c r="AQ76" s="96">
        <v>1.8161416488292374E-3</v>
      </c>
      <c r="AR76" s="2"/>
      <c r="AS76" s="2"/>
      <c r="AT76" s="97">
        <v>0</v>
      </c>
      <c r="AU76" s="98">
        <v>0</v>
      </c>
      <c r="AV76" s="96">
        <v>0</v>
      </c>
      <c r="AW76" s="2"/>
      <c r="AX76" s="2"/>
      <c r="AY76" s="99">
        <v>0</v>
      </c>
      <c r="AZ76" s="100">
        <v>0</v>
      </c>
      <c r="BA76" s="2"/>
      <c r="BB76" s="2"/>
      <c r="BC76" s="101">
        <v>0</v>
      </c>
      <c r="BD76" s="102">
        <v>0</v>
      </c>
      <c r="BE76" s="103">
        <v>0</v>
      </c>
      <c r="BF76" s="2"/>
      <c r="BG76" s="2"/>
      <c r="BH76" s="104">
        <v>0</v>
      </c>
      <c r="BI76" s="105">
        <v>0</v>
      </c>
      <c r="BJ76" s="2"/>
      <c r="BK76" s="2"/>
    </row>
    <row r="77" spans="1:63" x14ac:dyDescent="0.3">
      <c r="A77" s="1"/>
      <c r="B77" s="2"/>
      <c r="C77" s="91"/>
      <c r="D77" s="92" t="s">
        <v>67</v>
      </c>
      <c r="E77" s="93"/>
      <c r="F77" s="93"/>
      <c r="G77" s="93"/>
      <c r="H77" s="93"/>
      <c r="I77" s="93"/>
      <c r="J77" s="686">
        <v>0</v>
      </c>
      <c r="K77" s="686">
        <v>0</v>
      </c>
      <c r="L77" s="686">
        <v>0</v>
      </c>
      <c r="M77" s="686">
        <v>0</v>
      </c>
      <c r="N77" s="686">
        <v>0</v>
      </c>
      <c r="O77" s="686">
        <v>0</v>
      </c>
      <c r="P77" s="686">
        <v>0</v>
      </c>
      <c r="Q77" s="686">
        <v>0</v>
      </c>
      <c r="R77" s="686">
        <v>0</v>
      </c>
      <c r="S77" s="686">
        <v>0</v>
      </c>
      <c r="T77" s="686">
        <v>0</v>
      </c>
      <c r="U77" s="686">
        <v>0</v>
      </c>
      <c r="V77" s="686">
        <v>0</v>
      </c>
      <c r="W77" s="686">
        <v>0</v>
      </c>
      <c r="X77" s="686">
        <v>0</v>
      </c>
      <c r="Y77" s="686">
        <v>0</v>
      </c>
      <c r="Z77" s="686">
        <v>0</v>
      </c>
      <c r="AA77" s="686">
        <v>0</v>
      </c>
      <c r="AB77" s="686">
        <v>0</v>
      </c>
      <c r="AC77" s="686">
        <v>0</v>
      </c>
      <c r="AD77" s="686">
        <v>0</v>
      </c>
      <c r="AE77" s="686">
        <v>0</v>
      </c>
      <c r="AF77" s="686">
        <v>0</v>
      </c>
      <c r="AG77" s="686">
        <v>0</v>
      </c>
      <c r="AH77" s="686">
        <v>0</v>
      </c>
      <c r="AI77" s="686">
        <v>0</v>
      </c>
      <c r="AJ77" s="686">
        <v>0</v>
      </c>
      <c r="AK77" s="686">
        <v>0</v>
      </c>
      <c r="AL77" s="686">
        <v>0</v>
      </c>
      <c r="AM77" s="686">
        <v>0</v>
      </c>
      <c r="AN77" s="2"/>
      <c r="AO77" s="2"/>
      <c r="AP77" s="106"/>
      <c r="AQ77" s="107"/>
      <c r="AR77" s="2"/>
      <c r="AS77" s="2"/>
      <c r="AT77" s="108"/>
      <c r="AU77" s="109"/>
      <c r="AV77" s="107"/>
      <c r="AW77" s="2"/>
      <c r="AX77" s="2"/>
      <c r="AY77" s="110"/>
      <c r="AZ77" s="111"/>
      <c r="BA77" s="2"/>
      <c r="BB77" s="2"/>
      <c r="BC77" s="112"/>
      <c r="BD77" s="113"/>
      <c r="BE77" s="114"/>
      <c r="BF77" s="2"/>
      <c r="BG77" s="2"/>
      <c r="BH77" s="115"/>
      <c r="BI77" s="116"/>
      <c r="BJ77" s="2"/>
      <c r="BK77" s="2"/>
    </row>
    <row r="78" spans="1:63" x14ac:dyDescent="0.3">
      <c r="A78" s="1"/>
      <c r="B78" s="2"/>
      <c r="C78" s="2" t="s">
        <v>38</v>
      </c>
      <c r="D78" s="2" t="s">
        <v>68</v>
      </c>
      <c r="E78" s="2"/>
      <c r="F78" s="2"/>
      <c r="G78" s="2"/>
      <c r="H78" s="2"/>
      <c r="I78" s="2"/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-1.2383160350628199E-2</v>
      </c>
      <c r="AE78" s="10">
        <v>0</v>
      </c>
      <c r="AF78" s="10">
        <v>-8.9406666502426634E-3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2"/>
      <c r="AO78" s="2"/>
      <c r="AP78" s="54">
        <v>0</v>
      </c>
      <c r="AQ78" s="55">
        <v>0</v>
      </c>
      <c r="AR78" s="2"/>
      <c r="AS78" s="2"/>
      <c r="AT78" s="55">
        <v>0</v>
      </c>
      <c r="AU78" s="55">
        <v>0</v>
      </c>
      <c r="AV78" s="55">
        <v>0</v>
      </c>
      <c r="AW78" s="2"/>
      <c r="AX78" s="2"/>
      <c r="AY78" s="56">
        <v>0</v>
      </c>
      <c r="AZ78" s="57">
        <v>0</v>
      </c>
      <c r="BA78" s="2"/>
      <c r="BB78" s="2"/>
      <c r="BC78" s="27">
        <v>0</v>
      </c>
      <c r="BD78" s="27">
        <v>0</v>
      </c>
      <c r="BE78" s="27">
        <v>0</v>
      </c>
      <c r="BF78" s="2"/>
      <c r="BG78" s="2"/>
      <c r="BH78" s="58">
        <v>0</v>
      </c>
      <c r="BI78" s="59">
        <v>0</v>
      </c>
      <c r="BJ78" s="2"/>
      <c r="BK78" s="2"/>
    </row>
    <row r="79" spans="1:63" x14ac:dyDescent="0.3">
      <c r="A79" s="1"/>
      <c r="B79" s="2"/>
      <c r="C79" s="122" t="s">
        <v>22</v>
      </c>
      <c r="D79" s="122" t="s">
        <v>69</v>
      </c>
      <c r="E79" s="122"/>
      <c r="F79" s="123"/>
      <c r="G79" s="122"/>
      <c r="H79" s="122"/>
      <c r="I79" s="122"/>
      <c r="J79" s="129">
        <v>0</v>
      </c>
      <c r="K79" s="129">
        <v>0</v>
      </c>
      <c r="L79" s="129">
        <v>0</v>
      </c>
      <c r="M79" s="129">
        <v>0</v>
      </c>
      <c r="N79" s="129">
        <v>0</v>
      </c>
      <c r="O79" s="129">
        <v>0</v>
      </c>
      <c r="P79" s="129">
        <v>0</v>
      </c>
      <c r="Q79" s="129">
        <v>0</v>
      </c>
      <c r="R79" s="129">
        <v>0</v>
      </c>
      <c r="S79" s="129">
        <v>0</v>
      </c>
      <c r="T79" s="129">
        <v>0</v>
      </c>
      <c r="U79" s="129">
        <v>0</v>
      </c>
      <c r="V79" s="129">
        <v>0</v>
      </c>
      <c r="W79" s="129">
        <v>0</v>
      </c>
      <c r="X79" s="129">
        <v>0</v>
      </c>
      <c r="Y79" s="129">
        <v>0</v>
      </c>
      <c r="Z79" s="129">
        <v>0</v>
      </c>
      <c r="AA79" s="129">
        <v>0</v>
      </c>
      <c r="AB79" s="129">
        <v>0</v>
      </c>
      <c r="AC79" s="129">
        <v>0</v>
      </c>
      <c r="AD79" s="129">
        <v>-1.2383160350628199E-2</v>
      </c>
      <c r="AE79" s="129">
        <v>0</v>
      </c>
      <c r="AF79" s="129">
        <v>-1.4407888448178165E-2</v>
      </c>
      <c r="AG79" s="129">
        <v>2.701850644640007E-4</v>
      </c>
      <c r="AH79" s="129">
        <v>0</v>
      </c>
      <c r="AI79" s="129">
        <v>0</v>
      </c>
      <c r="AJ79" s="129">
        <v>-2.2477554087726928E-5</v>
      </c>
      <c r="AK79" s="129">
        <v>0</v>
      </c>
      <c r="AL79" s="129">
        <v>-1.1369549450379874E-4</v>
      </c>
      <c r="AM79" s="129">
        <v>-1.1348900738094615E-4</v>
      </c>
      <c r="AN79" s="2"/>
      <c r="AO79" s="2"/>
      <c r="AP79" s="130">
        <v>2.0648712285258454E-7</v>
      </c>
      <c r="AQ79" s="131">
        <v>1.8161416488292374E-3</v>
      </c>
      <c r="AR79" s="2"/>
      <c r="AS79" s="2"/>
      <c r="AT79" s="131">
        <v>0</v>
      </c>
      <c r="AU79" s="131">
        <v>0</v>
      </c>
      <c r="AV79" s="131">
        <v>0</v>
      </c>
      <c r="AW79" s="2"/>
      <c r="AX79" s="2"/>
      <c r="AY79" s="132">
        <v>0</v>
      </c>
      <c r="AZ79" s="133">
        <v>0</v>
      </c>
      <c r="BA79" s="2"/>
      <c r="BB79" s="2"/>
      <c r="BC79" s="134">
        <v>0</v>
      </c>
      <c r="BD79" s="134">
        <v>0</v>
      </c>
      <c r="BE79" s="134">
        <v>0</v>
      </c>
      <c r="BF79" s="2"/>
      <c r="BG79" s="2"/>
      <c r="BH79" s="135">
        <v>0</v>
      </c>
      <c r="BI79" s="136">
        <v>0</v>
      </c>
      <c r="BJ79" s="2"/>
      <c r="BK79" s="2"/>
    </row>
    <row r="80" spans="1:63" x14ac:dyDescent="0.3">
      <c r="A80" s="1"/>
      <c r="B80" s="2"/>
      <c r="C80" s="124"/>
      <c r="D80" s="125" t="s">
        <v>70</v>
      </c>
      <c r="E80" s="125"/>
      <c r="F80" s="126"/>
      <c r="G80" s="125"/>
      <c r="H80" s="125"/>
      <c r="I80" s="125"/>
      <c r="J80" s="685">
        <v>0</v>
      </c>
      <c r="K80" s="685">
        <v>0</v>
      </c>
      <c r="L80" s="685">
        <v>0</v>
      </c>
      <c r="M80" s="685">
        <v>0</v>
      </c>
      <c r="N80" s="685">
        <v>0</v>
      </c>
      <c r="O80" s="685">
        <v>0</v>
      </c>
      <c r="P80" s="685">
        <v>0</v>
      </c>
      <c r="Q80" s="685">
        <v>0</v>
      </c>
      <c r="R80" s="685">
        <v>0</v>
      </c>
      <c r="S80" s="685">
        <v>0</v>
      </c>
      <c r="T80" s="685">
        <v>0</v>
      </c>
      <c r="U80" s="685">
        <v>0</v>
      </c>
      <c r="V80" s="685">
        <v>0</v>
      </c>
      <c r="W80" s="685">
        <v>0</v>
      </c>
      <c r="X80" s="685">
        <v>0</v>
      </c>
      <c r="Y80" s="685">
        <v>0</v>
      </c>
      <c r="Z80" s="685">
        <v>0</v>
      </c>
      <c r="AA80" s="685">
        <v>0</v>
      </c>
      <c r="AB80" s="685">
        <v>0</v>
      </c>
      <c r="AC80" s="685">
        <v>0</v>
      </c>
      <c r="AD80" s="685">
        <v>0</v>
      </c>
      <c r="AE80" s="685">
        <v>0</v>
      </c>
      <c r="AF80" s="685">
        <v>0</v>
      </c>
      <c r="AG80" s="685">
        <v>0</v>
      </c>
      <c r="AH80" s="685">
        <v>0</v>
      </c>
      <c r="AI80" s="685">
        <v>0</v>
      </c>
      <c r="AJ80" s="685">
        <v>0</v>
      </c>
      <c r="AK80" s="685">
        <v>0</v>
      </c>
      <c r="AL80" s="685">
        <v>0</v>
      </c>
      <c r="AM80" s="685">
        <v>0</v>
      </c>
      <c r="AN80" s="2"/>
      <c r="AO80" s="2"/>
      <c r="AP80" s="137"/>
      <c r="AQ80" s="138"/>
      <c r="AR80" s="2"/>
      <c r="AS80" s="2"/>
      <c r="AT80" s="138"/>
      <c r="AU80" s="138"/>
      <c r="AV80" s="138"/>
      <c r="AW80" s="2"/>
      <c r="AX80" s="2"/>
      <c r="AY80" s="139"/>
      <c r="AZ80" s="140"/>
      <c r="BA80" s="2"/>
      <c r="BB80" s="2"/>
      <c r="BC80" s="141"/>
      <c r="BD80" s="141"/>
      <c r="BE80" s="141"/>
      <c r="BF80" s="2"/>
      <c r="BG80" s="2"/>
      <c r="BH80" s="142"/>
      <c r="BI80" s="143"/>
      <c r="BJ80" s="2"/>
      <c r="BK80" s="2"/>
    </row>
    <row r="81" spans="1:63" x14ac:dyDescent="0.3">
      <c r="A81" s="1"/>
      <c r="B81" s="2"/>
      <c r="C81" s="2" t="s">
        <v>38</v>
      </c>
      <c r="D81" s="2" t="s">
        <v>71</v>
      </c>
      <c r="E81" s="2"/>
      <c r="F81" s="2"/>
      <c r="G81" s="2"/>
      <c r="H81" s="2"/>
      <c r="I81" s="2"/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2"/>
      <c r="AO81" s="2"/>
      <c r="AP81" s="54">
        <v>0</v>
      </c>
      <c r="AQ81" s="55">
        <v>0</v>
      </c>
      <c r="AR81" s="2"/>
      <c r="AS81" s="2"/>
      <c r="AT81" s="55">
        <v>0</v>
      </c>
      <c r="AU81" s="55">
        <v>0</v>
      </c>
      <c r="AV81" s="55">
        <v>0</v>
      </c>
      <c r="AW81" s="2"/>
      <c r="AX81" s="2"/>
      <c r="AY81" s="56">
        <v>0</v>
      </c>
      <c r="AZ81" s="57">
        <v>0</v>
      </c>
      <c r="BA81" s="2"/>
      <c r="BB81" s="2"/>
      <c r="BC81" s="27">
        <v>0</v>
      </c>
      <c r="BD81" s="27">
        <v>0</v>
      </c>
      <c r="BE81" s="27">
        <v>0</v>
      </c>
      <c r="BF81" s="2"/>
      <c r="BG81" s="2"/>
      <c r="BH81" s="58">
        <v>0</v>
      </c>
      <c r="BI81" s="59">
        <v>0</v>
      </c>
      <c r="BJ81" s="2"/>
      <c r="BK81" s="2"/>
    </row>
    <row r="82" spans="1:63" x14ac:dyDescent="0.3">
      <c r="A82" s="1"/>
      <c r="B82" s="2"/>
      <c r="C82" s="2" t="s">
        <v>38</v>
      </c>
      <c r="D82" s="2" t="s">
        <v>72</v>
      </c>
      <c r="E82" s="2"/>
      <c r="F82" s="2"/>
      <c r="G82" s="2"/>
      <c r="H82" s="2"/>
      <c r="I82" s="2"/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-1.672616952536051E-4</v>
      </c>
      <c r="AN82" s="2"/>
      <c r="AO82" s="2"/>
      <c r="AP82" s="54">
        <v>-1.672616952536051E-4</v>
      </c>
      <c r="AQ82" s="55">
        <v>0</v>
      </c>
      <c r="AR82" s="2"/>
      <c r="AS82" s="2"/>
      <c r="AT82" s="55">
        <v>0</v>
      </c>
      <c r="AU82" s="55">
        <v>0</v>
      </c>
      <c r="AV82" s="55">
        <v>0</v>
      </c>
      <c r="AW82" s="2"/>
      <c r="AX82" s="2"/>
      <c r="AY82" s="56">
        <v>0</v>
      </c>
      <c r="AZ82" s="57">
        <v>0</v>
      </c>
      <c r="BA82" s="2"/>
      <c r="BB82" s="2"/>
      <c r="BC82" s="27">
        <v>0</v>
      </c>
      <c r="BD82" s="27">
        <v>0</v>
      </c>
      <c r="BE82" s="27">
        <v>0</v>
      </c>
      <c r="BF82" s="2"/>
      <c r="BG82" s="2"/>
      <c r="BH82" s="58">
        <v>0</v>
      </c>
      <c r="BI82" s="59">
        <v>0</v>
      </c>
      <c r="BJ82" s="2"/>
      <c r="BK82" s="2"/>
    </row>
    <row r="83" spans="1:63" x14ac:dyDescent="0.3">
      <c r="A83" s="1"/>
      <c r="B83" s="2"/>
      <c r="C83" s="122" t="s">
        <v>22</v>
      </c>
      <c r="D83" s="122" t="s">
        <v>73</v>
      </c>
      <c r="E83" s="122"/>
      <c r="F83" s="123"/>
      <c r="G83" s="122"/>
      <c r="H83" s="122"/>
      <c r="I83" s="122"/>
      <c r="J83" s="129">
        <v>0</v>
      </c>
      <c r="K83" s="129">
        <v>0</v>
      </c>
      <c r="L83" s="129">
        <v>0</v>
      </c>
      <c r="M83" s="129">
        <v>0</v>
      </c>
      <c r="N83" s="129">
        <v>0</v>
      </c>
      <c r="O83" s="129">
        <v>0</v>
      </c>
      <c r="P83" s="129">
        <v>0</v>
      </c>
      <c r="Q83" s="129">
        <v>0</v>
      </c>
      <c r="R83" s="129">
        <v>0</v>
      </c>
      <c r="S83" s="129">
        <v>0</v>
      </c>
      <c r="T83" s="129">
        <v>0</v>
      </c>
      <c r="U83" s="129">
        <v>0</v>
      </c>
      <c r="V83" s="129">
        <v>0</v>
      </c>
      <c r="W83" s="129">
        <v>0</v>
      </c>
      <c r="X83" s="129">
        <v>0</v>
      </c>
      <c r="Y83" s="129">
        <v>0</v>
      </c>
      <c r="Z83" s="129">
        <v>0</v>
      </c>
      <c r="AA83" s="129">
        <v>0</v>
      </c>
      <c r="AB83" s="129">
        <v>0</v>
      </c>
      <c r="AC83" s="129">
        <v>0</v>
      </c>
      <c r="AD83" s="129">
        <v>-1.2383160350628199E-2</v>
      </c>
      <c r="AE83" s="129">
        <v>0</v>
      </c>
      <c r="AF83" s="129">
        <v>-1.4407888448178165E-2</v>
      </c>
      <c r="AG83" s="129">
        <v>2.701850644640007E-4</v>
      </c>
      <c r="AH83" s="129">
        <v>0</v>
      </c>
      <c r="AI83" s="129">
        <v>0</v>
      </c>
      <c r="AJ83" s="129">
        <v>-2.2477554087726928E-5</v>
      </c>
      <c r="AK83" s="129">
        <v>0</v>
      </c>
      <c r="AL83" s="129">
        <v>-1.1369549450379874E-4</v>
      </c>
      <c r="AM83" s="129">
        <v>-2.8075070263455126E-4</v>
      </c>
      <c r="AN83" s="2"/>
      <c r="AO83" s="2"/>
      <c r="AP83" s="130">
        <v>-1.6705520813075253E-4</v>
      </c>
      <c r="AQ83" s="131">
        <v>-1.4693212678288758</v>
      </c>
      <c r="AR83" s="2"/>
      <c r="AS83" s="2"/>
      <c r="AT83" s="131">
        <v>0</v>
      </c>
      <c r="AU83" s="131">
        <v>0</v>
      </c>
      <c r="AV83" s="131">
        <v>0</v>
      </c>
      <c r="AW83" s="2"/>
      <c r="AX83" s="2"/>
      <c r="AY83" s="132">
        <v>0</v>
      </c>
      <c r="AZ83" s="133">
        <v>0</v>
      </c>
      <c r="BA83" s="2"/>
      <c r="BB83" s="2"/>
      <c r="BC83" s="134">
        <v>0</v>
      </c>
      <c r="BD83" s="134">
        <v>0</v>
      </c>
      <c r="BE83" s="134">
        <v>0</v>
      </c>
      <c r="BF83" s="2"/>
      <c r="BG83" s="2"/>
      <c r="BH83" s="135">
        <v>0</v>
      </c>
      <c r="BI83" s="136">
        <v>0</v>
      </c>
      <c r="BJ83" s="2"/>
      <c r="BK83" s="2"/>
    </row>
    <row r="84" spans="1:63" x14ac:dyDescent="0.3">
      <c r="A84" s="1"/>
      <c r="B84" s="2"/>
      <c r="C84" s="124"/>
      <c r="D84" s="125" t="s">
        <v>74</v>
      </c>
      <c r="E84" s="125"/>
      <c r="F84" s="125"/>
      <c r="G84" s="125"/>
      <c r="H84" s="125"/>
      <c r="I84" s="125"/>
      <c r="J84" s="685">
        <v>0</v>
      </c>
      <c r="K84" s="685">
        <v>0</v>
      </c>
      <c r="L84" s="685">
        <v>0</v>
      </c>
      <c r="M84" s="685">
        <v>0</v>
      </c>
      <c r="N84" s="685">
        <v>0</v>
      </c>
      <c r="O84" s="685">
        <v>0</v>
      </c>
      <c r="P84" s="685">
        <v>0</v>
      </c>
      <c r="Q84" s="685">
        <v>0</v>
      </c>
      <c r="R84" s="685">
        <v>0</v>
      </c>
      <c r="S84" s="685">
        <v>0</v>
      </c>
      <c r="T84" s="685">
        <v>0</v>
      </c>
      <c r="U84" s="685">
        <v>0</v>
      </c>
      <c r="V84" s="685">
        <v>0</v>
      </c>
      <c r="W84" s="685">
        <v>0</v>
      </c>
      <c r="X84" s="685">
        <v>0</v>
      </c>
      <c r="Y84" s="685">
        <v>0</v>
      </c>
      <c r="Z84" s="685">
        <v>0</v>
      </c>
      <c r="AA84" s="685">
        <v>0</v>
      </c>
      <c r="AB84" s="685">
        <v>0</v>
      </c>
      <c r="AC84" s="685">
        <v>0</v>
      </c>
      <c r="AD84" s="685">
        <v>0</v>
      </c>
      <c r="AE84" s="685">
        <v>0</v>
      </c>
      <c r="AF84" s="685">
        <v>0</v>
      </c>
      <c r="AG84" s="685">
        <v>0</v>
      </c>
      <c r="AH84" s="685">
        <v>0</v>
      </c>
      <c r="AI84" s="685">
        <v>0</v>
      </c>
      <c r="AJ84" s="685">
        <v>0</v>
      </c>
      <c r="AK84" s="685">
        <v>0</v>
      </c>
      <c r="AL84" s="685">
        <v>0</v>
      </c>
      <c r="AM84" s="685">
        <v>0</v>
      </c>
      <c r="AN84" s="2"/>
      <c r="AO84" s="2"/>
      <c r="AP84" s="137"/>
      <c r="AQ84" s="138"/>
      <c r="AR84" s="2"/>
      <c r="AS84" s="2"/>
      <c r="AT84" s="138"/>
      <c r="AU84" s="138"/>
      <c r="AV84" s="138"/>
      <c r="AW84" s="2"/>
      <c r="AX84" s="2"/>
      <c r="AY84" s="139"/>
      <c r="AZ84" s="140"/>
      <c r="BA84" s="2"/>
      <c r="BB84" s="2"/>
      <c r="BC84" s="141"/>
      <c r="BD84" s="141"/>
      <c r="BE84" s="141"/>
      <c r="BF84" s="2"/>
      <c r="BG84" s="2"/>
      <c r="BH84" s="142"/>
      <c r="BI84" s="143"/>
      <c r="BJ84" s="2"/>
      <c r="BK84" s="2"/>
    </row>
    <row r="85" spans="1:63" x14ac:dyDescent="0.3">
      <c r="A85" s="1"/>
      <c r="B85" s="2"/>
      <c r="C85" s="2" t="s">
        <v>38</v>
      </c>
      <c r="D85" s="2" t="s">
        <v>75</v>
      </c>
      <c r="E85" s="2"/>
      <c r="F85" s="2"/>
      <c r="G85" s="2"/>
      <c r="H85" s="2"/>
      <c r="I85" s="2"/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-1.9107429662492278E-3</v>
      </c>
      <c r="AE85" s="10">
        <v>2.0744951691927284E-3</v>
      </c>
      <c r="AF85" s="10">
        <v>-2.1120346874923011E-4</v>
      </c>
      <c r="AG85" s="10">
        <v>-2.5661845011885131E-5</v>
      </c>
      <c r="AH85" s="10">
        <v>2.0878116154886123E-6</v>
      </c>
      <c r="AI85" s="10">
        <v>-5.0581317450770411E-4</v>
      </c>
      <c r="AJ85" s="10">
        <v>-2.7711011351501001E-4</v>
      </c>
      <c r="AK85" s="10">
        <v>0</v>
      </c>
      <c r="AL85" s="10">
        <v>0</v>
      </c>
      <c r="AM85" s="10">
        <v>0</v>
      </c>
      <c r="AN85" s="2"/>
      <c r="AO85" s="2"/>
      <c r="AP85" s="54">
        <v>0</v>
      </c>
      <c r="AQ85" s="55">
        <v>0</v>
      </c>
      <c r="AR85" s="2"/>
      <c r="AS85" s="2"/>
      <c r="AT85" s="55">
        <v>0</v>
      </c>
      <c r="AU85" s="55">
        <v>0</v>
      </c>
      <c r="AV85" s="55">
        <v>0</v>
      </c>
      <c r="AW85" s="2"/>
      <c r="AX85" s="2"/>
      <c r="AY85" s="56">
        <v>0</v>
      </c>
      <c r="AZ85" s="57">
        <v>0</v>
      </c>
      <c r="BA85" s="2"/>
      <c r="BB85" s="2"/>
      <c r="BC85" s="27">
        <v>0</v>
      </c>
      <c r="BD85" s="27">
        <v>0</v>
      </c>
      <c r="BE85" s="27">
        <v>0</v>
      </c>
      <c r="BF85" s="2"/>
      <c r="BG85" s="2"/>
      <c r="BH85" s="58">
        <v>0</v>
      </c>
      <c r="BI85" s="59">
        <v>0</v>
      </c>
      <c r="BJ85" s="2"/>
      <c r="BK85" s="2"/>
    </row>
    <row r="86" spans="1:63" x14ac:dyDescent="0.3">
      <c r="A86" s="1"/>
      <c r="B86" s="2"/>
      <c r="C86" s="2" t="s">
        <v>38</v>
      </c>
      <c r="D86" s="2" t="s">
        <v>76</v>
      </c>
      <c r="E86" s="2"/>
      <c r="F86" s="2"/>
      <c r="G86" s="2"/>
      <c r="H86" s="2"/>
      <c r="I86" s="2"/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2"/>
      <c r="AO86" s="2"/>
      <c r="AP86" s="54">
        <v>0</v>
      </c>
      <c r="AQ86" s="55">
        <v>0</v>
      </c>
      <c r="AR86" s="2"/>
      <c r="AS86" s="2"/>
      <c r="AT86" s="55">
        <v>0</v>
      </c>
      <c r="AU86" s="55">
        <v>0</v>
      </c>
      <c r="AV86" s="55">
        <v>0</v>
      </c>
      <c r="AW86" s="2"/>
      <c r="AX86" s="2"/>
      <c r="AY86" s="56">
        <v>0</v>
      </c>
      <c r="AZ86" s="57">
        <v>0</v>
      </c>
      <c r="BA86" s="2"/>
      <c r="BB86" s="2"/>
      <c r="BC86" s="27">
        <v>0</v>
      </c>
      <c r="BD86" s="27">
        <v>0</v>
      </c>
      <c r="BE86" s="27">
        <v>0</v>
      </c>
      <c r="BF86" s="2"/>
      <c r="BG86" s="2"/>
      <c r="BH86" s="58">
        <v>0</v>
      </c>
      <c r="BI86" s="59">
        <v>0</v>
      </c>
      <c r="BJ86" s="2"/>
      <c r="BK86" s="2"/>
    </row>
    <row r="87" spans="1:63" x14ac:dyDescent="0.3">
      <c r="A87" s="1"/>
      <c r="B87" s="2"/>
      <c r="C87" s="122" t="s">
        <v>22</v>
      </c>
      <c r="D87" s="122" t="s">
        <v>77</v>
      </c>
      <c r="E87" s="122"/>
      <c r="F87" s="123"/>
      <c r="G87" s="122"/>
      <c r="H87" s="122"/>
      <c r="I87" s="122"/>
      <c r="J87" s="129">
        <v>0</v>
      </c>
      <c r="K87" s="129">
        <v>0</v>
      </c>
      <c r="L87" s="129">
        <v>0</v>
      </c>
      <c r="M87" s="129">
        <v>0</v>
      </c>
      <c r="N87" s="129">
        <v>0</v>
      </c>
      <c r="O87" s="129">
        <v>0</v>
      </c>
      <c r="P87" s="129">
        <v>0</v>
      </c>
      <c r="Q87" s="129">
        <v>0</v>
      </c>
      <c r="R87" s="129">
        <v>0</v>
      </c>
      <c r="S87" s="129">
        <v>0</v>
      </c>
      <c r="T87" s="129">
        <v>0</v>
      </c>
      <c r="U87" s="129">
        <v>0</v>
      </c>
      <c r="V87" s="129">
        <v>0</v>
      </c>
      <c r="W87" s="129">
        <v>0</v>
      </c>
      <c r="X87" s="129">
        <v>0</v>
      </c>
      <c r="Y87" s="129">
        <v>0</v>
      </c>
      <c r="Z87" s="129">
        <v>0</v>
      </c>
      <c r="AA87" s="129">
        <v>0</v>
      </c>
      <c r="AB87" s="129">
        <v>0</v>
      </c>
      <c r="AC87" s="129">
        <v>0</v>
      </c>
      <c r="AD87" s="129">
        <v>-1.4293903316877427E-2</v>
      </c>
      <c r="AE87" s="129">
        <v>2.0744951691927284E-3</v>
      </c>
      <c r="AF87" s="129">
        <v>-1.4619091916927396E-2</v>
      </c>
      <c r="AG87" s="129">
        <v>2.4452321945211557E-4</v>
      </c>
      <c r="AH87" s="129">
        <v>2.0878116154886123E-6</v>
      </c>
      <c r="AI87" s="129">
        <v>-5.0581317450770411E-4</v>
      </c>
      <c r="AJ87" s="129">
        <v>-2.9958766760273696E-4</v>
      </c>
      <c r="AK87" s="129">
        <v>0</v>
      </c>
      <c r="AL87" s="129">
        <v>-1.1369549450379874E-4</v>
      </c>
      <c r="AM87" s="129">
        <v>-2.8075070263455126E-4</v>
      </c>
      <c r="AN87" s="2"/>
      <c r="AO87" s="2"/>
      <c r="AP87" s="130">
        <v>-1.6705520813075253E-4</v>
      </c>
      <c r="AQ87" s="131">
        <v>-1.4693212678288758</v>
      </c>
      <c r="AR87" s="2"/>
      <c r="AS87" s="2"/>
      <c r="AT87" s="131">
        <v>0</v>
      </c>
      <c r="AU87" s="131">
        <v>0</v>
      </c>
      <c r="AV87" s="131">
        <v>0</v>
      </c>
      <c r="AW87" s="2"/>
      <c r="AX87" s="2"/>
      <c r="AY87" s="132">
        <v>0</v>
      </c>
      <c r="AZ87" s="133">
        <v>0</v>
      </c>
      <c r="BA87" s="2"/>
      <c r="BB87" s="2"/>
      <c r="BC87" s="134">
        <v>0</v>
      </c>
      <c r="BD87" s="134">
        <v>0</v>
      </c>
      <c r="BE87" s="134">
        <v>0</v>
      </c>
      <c r="BF87" s="2"/>
      <c r="BG87" s="2"/>
      <c r="BH87" s="135">
        <v>0</v>
      </c>
      <c r="BI87" s="136">
        <v>0</v>
      </c>
      <c r="BJ87" s="2"/>
      <c r="BK87" s="2"/>
    </row>
    <row r="88" spans="1:63" x14ac:dyDescent="0.3">
      <c r="A88" s="1"/>
      <c r="B88" s="2"/>
      <c r="C88" s="124"/>
      <c r="D88" s="125" t="s">
        <v>78</v>
      </c>
      <c r="E88" s="125"/>
      <c r="F88" s="125"/>
      <c r="G88" s="125"/>
      <c r="H88" s="125"/>
      <c r="I88" s="125"/>
      <c r="J88" s="685">
        <v>0</v>
      </c>
      <c r="K88" s="685">
        <v>0</v>
      </c>
      <c r="L88" s="685">
        <v>0</v>
      </c>
      <c r="M88" s="685">
        <v>0</v>
      </c>
      <c r="N88" s="685">
        <v>0</v>
      </c>
      <c r="O88" s="685">
        <v>0</v>
      </c>
      <c r="P88" s="685">
        <v>0</v>
      </c>
      <c r="Q88" s="685">
        <v>0</v>
      </c>
      <c r="R88" s="685">
        <v>0</v>
      </c>
      <c r="S88" s="685">
        <v>0</v>
      </c>
      <c r="T88" s="685">
        <v>0</v>
      </c>
      <c r="U88" s="685">
        <v>0</v>
      </c>
      <c r="V88" s="685">
        <v>0</v>
      </c>
      <c r="W88" s="685">
        <v>0</v>
      </c>
      <c r="X88" s="685">
        <v>0</v>
      </c>
      <c r="Y88" s="685">
        <v>0</v>
      </c>
      <c r="Z88" s="685">
        <v>0</v>
      </c>
      <c r="AA88" s="685">
        <v>0</v>
      </c>
      <c r="AB88" s="685">
        <v>0</v>
      </c>
      <c r="AC88" s="685">
        <v>0</v>
      </c>
      <c r="AD88" s="685">
        <v>0</v>
      </c>
      <c r="AE88" s="685">
        <v>0</v>
      </c>
      <c r="AF88" s="685">
        <v>0</v>
      </c>
      <c r="AG88" s="685">
        <v>0</v>
      </c>
      <c r="AH88" s="685">
        <v>0</v>
      </c>
      <c r="AI88" s="685">
        <v>0</v>
      </c>
      <c r="AJ88" s="685">
        <v>0</v>
      </c>
      <c r="AK88" s="685">
        <v>0</v>
      </c>
      <c r="AL88" s="685">
        <v>0</v>
      </c>
      <c r="AM88" s="685">
        <v>0</v>
      </c>
      <c r="AN88" s="2"/>
      <c r="AO88" s="2"/>
      <c r="AP88" s="137"/>
      <c r="AQ88" s="138"/>
      <c r="AR88" s="2"/>
      <c r="AS88" s="2"/>
      <c r="AT88" s="138"/>
      <c r="AU88" s="138"/>
      <c r="AV88" s="138"/>
      <c r="AW88" s="2"/>
      <c r="AX88" s="2"/>
      <c r="AY88" s="139"/>
      <c r="AZ88" s="140"/>
      <c r="BA88" s="2"/>
      <c r="BB88" s="2"/>
      <c r="BC88" s="141"/>
      <c r="BD88" s="141"/>
      <c r="BE88" s="141"/>
      <c r="BF88" s="2"/>
      <c r="BG88" s="2"/>
      <c r="BH88" s="142"/>
      <c r="BI88" s="143"/>
      <c r="BJ88" s="2"/>
      <c r="BK88" s="2"/>
    </row>
    <row r="89" spans="1:63" x14ac:dyDescent="0.3">
      <c r="A89" s="1"/>
      <c r="B89" s="2"/>
      <c r="C89" s="2" t="s">
        <v>38</v>
      </c>
      <c r="D89" s="2" t="s">
        <v>79</v>
      </c>
      <c r="E89" s="2"/>
      <c r="F89" s="2"/>
      <c r="G89" s="2"/>
      <c r="H89" s="2"/>
      <c r="I89" s="2"/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2"/>
      <c r="AO89" s="2"/>
      <c r="AP89" s="54">
        <v>0</v>
      </c>
      <c r="AQ89" s="55">
        <v>0</v>
      </c>
      <c r="AR89" s="2"/>
      <c r="AS89" s="2"/>
      <c r="AT89" s="55">
        <v>0</v>
      </c>
      <c r="AU89" s="55">
        <v>0</v>
      </c>
      <c r="AV89" s="55">
        <v>0</v>
      </c>
      <c r="AW89" s="2"/>
      <c r="AX89" s="2"/>
      <c r="AY89" s="56">
        <v>0</v>
      </c>
      <c r="AZ89" s="57">
        <v>0</v>
      </c>
      <c r="BA89" s="2"/>
      <c r="BB89" s="2"/>
      <c r="BC89" s="27">
        <v>0</v>
      </c>
      <c r="BD89" s="27">
        <v>0</v>
      </c>
      <c r="BE89" s="27">
        <v>0</v>
      </c>
      <c r="BF89" s="2"/>
      <c r="BG89" s="2"/>
      <c r="BH89" s="58">
        <v>0</v>
      </c>
      <c r="BI89" s="59">
        <v>0</v>
      </c>
      <c r="BJ89" s="2"/>
      <c r="BK89" s="2"/>
    </row>
    <row r="90" spans="1:63" x14ac:dyDescent="0.3">
      <c r="A90" s="1"/>
      <c r="B90" s="2"/>
      <c r="C90" s="2"/>
      <c r="D90" s="2"/>
      <c r="E90" s="2" t="s">
        <v>149</v>
      </c>
      <c r="F90" s="2"/>
      <c r="G90" s="2"/>
      <c r="H90" s="2"/>
      <c r="I90" s="2"/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2"/>
      <c r="AO90" s="2"/>
      <c r="AP90" s="54">
        <v>0</v>
      </c>
      <c r="AQ90" s="55">
        <v>0</v>
      </c>
      <c r="AR90" s="2"/>
      <c r="AS90" s="2"/>
      <c r="AT90" s="55">
        <v>0</v>
      </c>
      <c r="AU90" s="55">
        <v>0</v>
      </c>
      <c r="AV90" s="55">
        <v>0</v>
      </c>
      <c r="AW90" s="2"/>
      <c r="AX90" s="2"/>
      <c r="AY90" s="56">
        <v>0</v>
      </c>
      <c r="AZ90" s="57">
        <v>0</v>
      </c>
      <c r="BA90" s="2"/>
      <c r="BB90" s="2"/>
      <c r="BC90" s="27">
        <v>0</v>
      </c>
      <c r="BD90" s="27">
        <v>0</v>
      </c>
      <c r="BE90" s="27">
        <v>0</v>
      </c>
      <c r="BF90" s="2"/>
      <c r="BG90" s="2"/>
      <c r="BH90" s="58">
        <v>0</v>
      </c>
      <c r="BI90" s="59">
        <v>0</v>
      </c>
      <c r="BJ90" s="2"/>
      <c r="BK90" s="2"/>
    </row>
    <row r="91" spans="1:63" x14ac:dyDescent="0.3">
      <c r="A91" s="1"/>
      <c r="B91" s="2"/>
      <c r="C91" s="2"/>
      <c r="D91" s="2"/>
      <c r="E91" s="2" t="s">
        <v>150</v>
      </c>
      <c r="F91" s="2"/>
      <c r="G91" s="2"/>
      <c r="H91" s="2"/>
      <c r="I91" s="2"/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2"/>
      <c r="AO91" s="2"/>
      <c r="AP91" s="54">
        <v>0</v>
      </c>
      <c r="AQ91" s="55">
        <v>0</v>
      </c>
      <c r="AR91" s="2"/>
      <c r="AS91" s="2"/>
      <c r="AT91" s="55">
        <v>0</v>
      </c>
      <c r="AU91" s="55">
        <v>0</v>
      </c>
      <c r="AV91" s="55">
        <v>0</v>
      </c>
      <c r="AW91" s="2"/>
      <c r="AX91" s="2"/>
      <c r="AY91" s="56">
        <v>0</v>
      </c>
      <c r="AZ91" s="57">
        <v>0</v>
      </c>
      <c r="BA91" s="2"/>
      <c r="BB91" s="2"/>
      <c r="BC91" s="27">
        <v>0</v>
      </c>
      <c r="BD91" s="27">
        <v>0</v>
      </c>
      <c r="BE91" s="27">
        <v>0</v>
      </c>
      <c r="BF91" s="2"/>
      <c r="BG91" s="2"/>
      <c r="BH91" s="58">
        <v>0</v>
      </c>
      <c r="BI91" s="59">
        <v>0</v>
      </c>
      <c r="BJ91" s="2"/>
      <c r="BK91" s="2"/>
    </row>
    <row r="92" spans="1:63" x14ac:dyDescent="0.3">
      <c r="A92" s="1"/>
      <c r="B92" s="2"/>
      <c r="C92" s="2"/>
      <c r="D92" s="2"/>
      <c r="E92" s="2" t="s">
        <v>151</v>
      </c>
      <c r="F92" s="2"/>
      <c r="G92" s="2"/>
      <c r="H92" s="2"/>
      <c r="I92" s="2"/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2"/>
      <c r="AO92" s="2"/>
      <c r="AP92" s="54">
        <v>0</v>
      </c>
      <c r="AQ92" s="55">
        <v>0</v>
      </c>
      <c r="AR92" s="2"/>
      <c r="AS92" s="2"/>
      <c r="AT92" s="55">
        <v>0</v>
      </c>
      <c r="AU92" s="55">
        <v>0</v>
      </c>
      <c r="AV92" s="55">
        <v>0</v>
      </c>
      <c r="AW92" s="2"/>
      <c r="AX92" s="2"/>
      <c r="AY92" s="56">
        <v>0</v>
      </c>
      <c r="AZ92" s="57">
        <v>0</v>
      </c>
      <c r="BA92" s="2"/>
      <c r="BB92" s="2"/>
      <c r="BC92" s="27">
        <v>0</v>
      </c>
      <c r="BD92" s="27">
        <v>0</v>
      </c>
      <c r="BE92" s="27">
        <v>0</v>
      </c>
      <c r="BF92" s="2"/>
      <c r="BG92" s="2"/>
      <c r="BH92" s="58">
        <v>0</v>
      </c>
      <c r="BI92" s="59">
        <v>0</v>
      </c>
      <c r="BJ92" s="2"/>
      <c r="BK92" s="2"/>
    </row>
    <row r="93" spans="1:63" x14ac:dyDescent="0.3">
      <c r="A93" s="1"/>
      <c r="B93" s="2"/>
      <c r="C93" s="2"/>
      <c r="D93" s="2"/>
      <c r="E93" s="2" t="s">
        <v>152</v>
      </c>
      <c r="F93" s="2"/>
      <c r="G93" s="2"/>
      <c r="H93" s="2"/>
      <c r="I93" s="2"/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2"/>
      <c r="AO93" s="2"/>
      <c r="AP93" s="54">
        <v>0</v>
      </c>
      <c r="AQ93" s="55">
        <v>0</v>
      </c>
      <c r="AR93" s="2"/>
      <c r="AS93" s="2"/>
      <c r="AT93" s="55">
        <v>0</v>
      </c>
      <c r="AU93" s="55">
        <v>0</v>
      </c>
      <c r="AV93" s="55">
        <v>0</v>
      </c>
      <c r="AW93" s="2"/>
      <c r="AX93" s="2"/>
      <c r="AY93" s="56">
        <v>0</v>
      </c>
      <c r="AZ93" s="57">
        <v>0</v>
      </c>
      <c r="BA93" s="2"/>
      <c r="BB93" s="2"/>
      <c r="BC93" s="27">
        <v>0</v>
      </c>
      <c r="BD93" s="27">
        <v>0</v>
      </c>
      <c r="BE93" s="27">
        <v>0</v>
      </c>
      <c r="BF93" s="2"/>
      <c r="BG93" s="2"/>
      <c r="BH93" s="58">
        <v>0</v>
      </c>
      <c r="BI93" s="59">
        <v>0</v>
      </c>
      <c r="BJ93" s="2"/>
      <c r="BK93" s="2"/>
    </row>
    <row r="94" spans="1:63" x14ac:dyDescent="0.3">
      <c r="A94" s="1"/>
      <c r="B94" s="2"/>
      <c r="C94" s="145" t="s">
        <v>22</v>
      </c>
      <c r="D94" s="146" t="s">
        <v>80</v>
      </c>
      <c r="E94" s="146"/>
      <c r="F94" s="146"/>
      <c r="G94" s="146"/>
      <c r="H94" s="146"/>
      <c r="I94" s="146"/>
      <c r="J94" s="150">
        <v>0</v>
      </c>
      <c r="K94" s="150">
        <v>0</v>
      </c>
      <c r="L94" s="150">
        <v>0</v>
      </c>
      <c r="M94" s="150">
        <v>0</v>
      </c>
      <c r="N94" s="150">
        <v>0</v>
      </c>
      <c r="O94" s="150">
        <v>0</v>
      </c>
      <c r="P94" s="150">
        <v>0</v>
      </c>
      <c r="Q94" s="150">
        <v>0</v>
      </c>
      <c r="R94" s="150">
        <v>0</v>
      </c>
      <c r="S94" s="150">
        <v>0</v>
      </c>
      <c r="T94" s="150">
        <v>0</v>
      </c>
      <c r="U94" s="150">
        <v>0</v>
      </c>
      <c r="V94" s="150">
        <v>0</v>
      </c>
      <c r="W94" s="150">
        <v>0</v>
      </c>
      <c r="X94" s="150">
        <v>0</v>
      </c>
      <c r="Y94" s="150">
        <v>0</v>
      </c>
      <c r="Z94" s="150">
        <v>0</v>
      </c>
      <c r="AA94" s="150">
        <v>0</v>
      </c>
      <c r="AB94" s="150">
        <v>0</v>
      </c>
      <c r="AC94" s="150">
        <v>0</v>
      </c>
      <c r="AD94" s="150">
        <v>-1.4293903316877427E-2</v>
      </c>
      <c r="AE94" s="150">
        <v>2.0744951691927284E-3</v>
      </c>
      <c r="AF94" s="150">
        <v>-1.4619091916927396E-2</v>
      </c>
      <c r="AG94" s="150">
        <v>2.4452321945211557E-4</v>
      </c>
      <c r="AH94" s="150">
        <v>2.0878116154886123E-6</v>
      </c>
      <c r="AI94" s="150">
        <v>-5.0581317450770411E-4</v>
      </c>
      <c r="AJ94" s="150">
        <v>-2.9958766760273696E-4</v>
      </c>
      <c r="AK94" s="150">
        <v>0</v>
      </c>
      <c r="AL94" s="150">
        <v>-1.1369549450379874E-4</v>
      </c>
      <c r="AM94" s="150">
        <v>-2.8075070263455126E-4</v>
      </c>
      <c r="AN94" s="2"/>
      <c r="AO94" s="2"/>
      <c r="AP94" s="151">
        <v>-1.6705520813075253E-4</v>
      </c>
      <c r="AQ94" s="152">
        <v>-1.4693212678288758</v>
      </c>
      <c r="AR94" s="2"/>
      <c r="AS94" s="2"/>
      <c r="AT94" s="153">
        <v>0</v>
      </c>
      <c r="AU94" s="154">
        <v>0</v>
      </c>
      <c r="AV94" s="152">
        <v>0</v>
      </c>
      <c r="AW94" s="2"/>
      <c r="AX94" s="2"/>
      <c r="AY94" s="155">
        <v>0</v>
      </c>
      <c r="AZ94" s="156">
        <v>0</v>
      </c>
      <c r="BA94" s="2"/>
      <c r="BB94" s="2"/>
      <c r="BC94" s="157">
        <v>0</v>
      </c>
      <c r="BD94" s="158">
        <v>0</v>
      </c>
      <c r="BE94" s="159">
        <v>0</v>
      </c>
      <c r="BF94" s="2"/>
      <c r="BG94" s="2"/>
      <c r="BH94" s="160">
        <v>0</v>
      </c>
      <c r="BI94" s="161">
        <v>0</v>
      </c>
      <c r="BJ94" s="2"/>
      <c r="BK94" s="2"/>
    </row>
    <row r="95" spans="1:63" x14ac:dyDescent="0.3">
      <c r="A95" s="1"/>
      <c r="B95" s="2"/>
      <c r="C95" s="147"/>
      <c r="D95" s="148" t="s">
        <v>81</v>
      </c>
      <c r="E95" s="149"/>
      <c r="F95" s="149"/>
      <c r="G95" s="149"/>
      <c r="H95" s="149"/>
      <c r="I95" s="149"/>
      <c r="J95" s="687">
        <v>0</v>
      </c>
      <c r="K95" s="687">
        <v>0</v>
      </c>
      <c r="L95" s="687">
        <v>0</v>
      </c>
      <c r="M95" s="687">
        <v>0</v>
      </c>
      <c r="N95" s="687">
        <v>0</v>
      </c>
      <c r="O95" s="687">
        <v>0</v>
      </c>
      <c r="P95" s="687">
        <v>0</v>
      </c>
      <c r="Q95" s="687">
        <v>0</v>
      </c>
      <c r="R95" s="687">
        <v>0</v>
      </c>
      <c r="S95" s="687">
        <v>0</v>
      </c>
      <c r="T95" s="687">
        <v>0</v>
      </c>
      <c r="U95" s="687">
        <v>0</v>
      </c>
      <c r="V95" s="687">
        <v>0</v>
      </c>
      <c r="W95" s="687">
        <v>0</v>
      </c>
      <c r="X95" s="687">
        <v>0</v>
      </c>
      <c r="Y95" s="687">
        <v>0</v>
      </c>
      <c r="Z95" s="687">
        <v>0</v>
      </c>
      <c r="AA95" s="687">
        <v>0</v>
      </c>
      <c r="AB95" s="687">
        <v>0</v>
      </c>
      <c r="AC95" s="687">
        <v>0</v>
      </c>
      <c r="AD95" s="687">
        <v>0</v>
      </c>
      <c r="AE95" s="687">
        <v>0</v>
      </c>
      <c r="AF95" s="687">
        <v>0</v>
      </c>
      <c r="AG95" s="687">
        <v>0</v>
      </c>
      <c r="AH95" s="687">
        <v>0</v>
      </c>
      <c r="AI95" s="687">
        <v>0</v>
      </c>
      <c r="AJ95" s="687">
        <v>0</v>
      </c>
      <c r="AK95" s="687">
        <v>0</v>
      </c>
      <c r="AL95" s="687">
        <v>0</v>
      </c>
      <c r="AM95" s="687">
        <v>0</v>
      </c>
      <c r="AN95" s="2"/>
      <c r="AO95" s="2"/>
      <c r="AP95" s="162"/>
      <c r="AQ95" s="163"/>
      <c r="AR95" s="2"/>
      <c r="AS95" s="2"/>
      <c r="AT95" s="164"/>
      <c r="AU95" s="165"/>
      <c r="AV95" s="163"/>
      <c r="AW95" s="2"/>
      <c r="AX95" s="2"/>
      <c r="AY95" s="166"/>
      <c r="AZ95" s="167"/>
      <c r="BA95" s="2"/>
      <c r="BB95" s="2"/>
      <c r="BC95" s="168"/>
      <c r="BD95" s="169"/>
      <c r="BE95" s="170"/>
      <c r="BF95" s="2"/>
      <c r="BG95" s="2"/>
      <c r="BH95" s="171"/>
      <c r="BI95" s="172"/>
      <c r="BJ95" s="2"/>
      <c r="BK95" s="2"/>
    </row>
    <row r="96" spans="1:63" x14ac:dyDescent="0.3">
      <c r="A96" s="1"/>
      <c r="B96" s="2"/>
      <c r="C96" s="2" t="s">
        <v>38</v>
      </c>
      <c r="D96" s="2" t="s">
        <v>82</v>
      </c>
      <c r="E96" s="2"/>
      <c r="F96" s="2"/>
      <c r="G96" s="2"/>
      <c r="H96" s="2"/>
      <c r="I96" s="2"/>
      <c r="J96" s="10">
        <v>-3.1535604131295988E-3</v>
      </c>
      <c r="K96" s="10">
        <v>-3.259535099699536E-3</v>
      </c>
      <c r="L96" s="10">
        <v>7.6638665977530566E-4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-6.7031598854771344E-5</v>
      </c>
      <c r="AN96" s="2"/>
      <c r="AO96" s="2"/>
      <c r="AP96" s="54">
        <v>-6.7031598854771344E-5</v>
      </c>
      <c r="AQ96" s="55">
        <v>0</v>
      </c>
      <c r="AR96" s="2"/>
      <c r="AS96" s="2"/>
      <c r="AT96" s="55">
        <v>0</v>
      </c>
      <c r="AU96" s="55">
        <v>0</v>
      </c>
      <c r="AV96" s="55">
        <v>0</v>
      </c>
      <c r="AW96" s="2"/>
      <c r="AX96" s="2"/>
      <c r="AY96" s="56">
        <v>0</v>
      </c>
      <c r="AZ96" s="57">
        <v>0</v>
      </c>
      <c r="BA96" s="2"/>
      <c r="BB96" s="2"/>
      <c r="BC96" s="27">
        <v>0</v>
      </c>
      <c r="BD96" s="27">
        <v>0</v>
      </c>
      <c r="BE96" s="27">
        <v>0</v>
      </c>
      <c r="BF96" s="2"/>
      <c r="BG96" s="2"/>
      <c r="BH96" s="58">
        <v>0</v>
      </c>
      <c r="BI96" s="59">
        <v>0</v>
      </c>
      <c r="BJ96" s="2"/>
      <c r="BK96" s="2"/>
    </row>
    <row r="97" spans="1:63" x14ac:dyDescent="0.3">
      <c r="A97" s="1"/>
      <c r="B97" s="2"/>
      <c r="C97" s="2" t="s">
        <v>38</v>
      </c>
      <c r="D97" s="2" t="s">
        <v>83</v>
      </c>
      <c r="E97" s="2"/>
      <c r="F97" s="2"/>
      <c r="G97" s="2"/>
      <c r="H97" s="2"/>
      <c r="I97" s="2"/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-1.7100000000000001E-4</v>
      </c>
      <c r="AA97" s="10">
        <v>-4.3000000000000002E-5</v>
      </c>
      <c r="AB97" s="10">
        <v>-3.1300000000000002E-4</v>
      </c>
      <c r="AC97" s="10">
        <v>-8.2999999999999998E-5</v>
      </c>
      <c r="AD97" s="10">
        <v>-1.6100000000000001E-4</v>
      </c>
      <c r="AE97" s="10">
        <v>-4.1800000000000002E-4</v>
      </c>
      <c r="AF97" s="10">
        <v>-1.2899999999999999E-4</v>
      </c>
      <c r="AG97" s="10">
        <v>-2.9799999999999998E-4</v>
      </c>
      <c r="AH97" s="10">
        <v>-9.7995999999999999E-4</v>
      </c>
      <c r="AI97" s="10">
        <v>0</v>
      </c>
      <c r="AJ97" s="10">
        <v>-3.3752299999999999E-3</v>
      </c>
      <c r="AK97" s="10">
        <v>-1.3019999999999999E-5</v>
      </c>
      <c r="AL97" s="10">
        <v>-9.6219999999999997E-5</v>
      </c>
      <c r="AM97" s="10">
        <v>-3.7590212148354393E-3</v>
      </c>
      <c r="AN97" s="2"/>
      <c r="AO97" s="2"/>
      <c r="AP97" s="54">
        <v>-3.6628012148354392E-3</v>
      </c>
      <c r="AQ97" s="55">
        <v>-38.066942577795047</v>
      </c>
      <c r="AR97" s="2"/>
      <c r="AS97" s="2"/>
      <c r="AT97" s="55">
        <v>0</v>
      </c>
      <c r="AU97" s="55">
        <v>0</v>
      </c>
      <c r="AV97" s="55">
        <v>0</v>
      </c>
      <c r="AW97" s="2"/>
      <c r="AX97" s="2"/>
      <c r="AY97" s="56">
        <v>0</v>
      </c>
      <c r="AZ97" s="57">
        <v>0</v>
      </c>
      <c r="BA97" s="2"/>
      <c r="BB97" s="2"/>
      <c r="BC97" s="27">
        <v>0</v>
      </c>
      <c r="BD97" s="27">
        <v>0</v>
      </c>
      <c r="BE97" s="27">
        <v>0</v>
      </c>
      <c r="BF97" s="2"/>
      <c r="BG97" s="2"/>
      <c r="BH97" s="58">
        <v>0</v>
      </c>
      <c r="BI97" s="59">
        <v>0</v>
      </c>
      <c r="BJ97" s="2"/>
      <c r="BK97" s="2"/>
    </row>
    <row r="98" spans="1:63" x14ac:dyDescent="0.3">
      <c r="A98" s="1"/>
      <c r="B98" s="2"/>
      <c r="C98" s="2" t="s">
        <v>38</v>
      </c>
      <c r="D98" s="2" t="s">
        <v>84</v>
      </c>
      <c r="E98" s="2"/>
      <c r="F98" s="2"/>
      <c r="G98" s="2"/>
      <c r="H98" s="2"/>
      <c r="I98" s="60"/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2"/>
      <c r="AO98" s="2"/>
      <c r="AP98" s="54">
        <v>0</v>
      </c>
      <c r="AQ98" s="55">
        <v>0</v>
      </c>
      <c r="AR98" s="2"/>
      <c r="AS98" s="2"/>
      <c r="AT98" s="55">
        <v>0</v>
      </c>
      <c r="AU98" s="55">
        <v>0</v>
      </c>
      <c r="AV98" s="55">
        <v>0</v>
      </c>
      <c r="AW98" s="2"/>
      <c r="AX98" s="2"/>
      <c r="AY98" s="56">
        <v>0</v>
      </c>
      <c r="AZ98" s="57">
        <v>0</v>
      </c>
      <c r="BA98" s="2"/>
      <c r="BB98" s="2"/>
      <c r="BC98" s="27">
        <v>0</v>
      </c>
      <c r="BD98" s="27">
        <v>0</v>
      </c>
      <c r="BE98" s="27">
        <v>0</v>
      </c>
      <c r="BF98" s="2"/>
      <c r="BG98" s="2"/>
      <c r="BH98" s="58">
        <v>0</v>
      </c>
      <c r="BI98" s="59">
        <v>0</v>
      </c>
      <c r="BJ98" s="2"/>
      <c r="BK98" s="2"/>
    </row>
    <row r="99" spans="1:63" x14ac:dyDescent="0.3">
      <c r="A99" s="1"/>
      <c r="B99" s="2"/>
      <c r="C99" s="2" t="s">
        <v>38</v>
      </c>
      <c r="D99" s="2" t="s">
        <v>85</v>
      </c>
      <c r="E99" s="2"/>
      <c r="F99" s="2"/>
      <c r="G99" s="2"/>
      <c r="H99" s="2"/>
      <c r="I99" s="2"/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-1.2506846639929115E-2</v>
      </c>
      <c r="V99" s="10">
        <v>-1.7808508516143349E-4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-2.2107072552004101E-2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2"/>
      <c r="AO99" s="2"/>
      <c r="AP99" s="54">
        <v>0</v>
      </c>
      <c r="AQ99" s="55">
        <v>0</v>
      </c>
      <c r="AR99" s="2"/>
      <c r="AS99" s="2"/>
      <c r="AT99" s="55">
        <v>0</v>
      </c>
      <c r="AU99" s="55">
        <v>0</v>
      </c>
      <c r="AV99" s="55">
        <v>0</v>
      </c>
      <c r="AW99" s="2"/>
      <c r="AX99" s="2"/>
      <c r="AY99" s="56">
        <v>0</v>
      </c>
      <c r="AZ99" s="57">
        <v>0</v>
      </c>
      <c r="BA99" s="2"/>
      <c r="BB99" s="2"/>
      <c r="BC99" s="27">
        <v>0</v>
      </c>
      <c r="BD99" s="27">
        <v>0</v>
      </c>
      <c r="BE99" s="27">
        <v>0</v>
      </c>
      <c r="BF99" s="2"/>
      <c r="BG99" s="2"/>
      <c r="BH99" s="58">
        <v>0</v>
      </c>
      <c r="BI99" s="59">
        <v>0</v>
      </c>
      <c r="BJ99" s="2"/>
      <c r="BK99" s="2"/>
    </row>
    <row r="100" spans="1:63" x14ac:dyDescent="0.3">
      <c r="A100" s="1"/>
      <c r="B100" s="2"/>
      <c r="C100" s="122" t="s">
        <v>22</v>
      </c>
      <c r="D100" s="122" t="s">
        <v>86</v>
      </c>
      <c r="E100" s="122"/>
      <c r="F100" s="123"/>
      <c r="G100" s="122"/>
      <c r="H100" s="122"/>
      <c r="I100" s="122"/>
      <c r="J100" s="129">
        <v>-3.1535604131295988E-3</v>
      </c>
      <c r="K100" s="129">
        <v>-3.259535099699536E-3</v>
      </c>
      <c r="L100" s="129">
        <v>7.6638665977530566E-4</v>
      </c>
      <c r="M100" s="129">
        <v>0</v>
      </c>
      <c r="N100" s="129">
        <v>0</v>
      </c>
      <c r="O100" s="129">
        <v>0</v>
      </c>
      <c r="P100" s="129">
        <v>0</v>
      </c>
      <c r="Q100" s="129">
        <v>0</v>
      </c>
      <c r="R100" s="129">
        <v>0</v>
      </c>
      <c r="S100" s="129">
        <v>0</v>
      </c>
      <c r="T100" s="129">
        <v>0</v>
      </c>
      <c r="U100" s="129">
        <v>-1.2506846639929115E-2</v>
      </c>
      <c r="V100" s="129">
        <v>-1.7808508516143349E-4</v>
      </c>
      <c r="W100" s="129">
        <v>0</v>
      </c>
      <c r="X100" s="129">
        <v>0</v>
      </c>
      <c r="Y100" s="129">
        <v>0</v>
      </c>
      <c r="Z100" s="129">
        <v>-1.7100000000000001E-4</v>
      </c>
      <c r="AA100" s="129">
        <v>-4.3000000000000002E-5</v>
      </c>
      <c r="AB100" s="129">
        <v>-3.1300000000000002E-4</v>
      </c>
      <c r="AC100" s="129">
        <v>-2.21900725520041E-2</v>
      </c>
      <c r="AD100" s="129">
        <v>-1.4454903316877427E-2</v>
      </c>
      <c r="AE100" s="129">
        <v>1.6564951691927284E-3</v>
      </c>
      <c r="AF100" s="129">
        <v>-1.4748091916927396E-2</v>
      </c>
      <c r="AG100" s="129">
        <v>-5.3476780547884412E-5</v>
      </c>
      <c r="AH100" s="129">
        <v>-9.7787218838451141E-4</v>
      </c>
      <c r="AI100" s="129">
        <v>-5.0581317450770411E-4</v>
      </c>
      <c r="AJ100" s="129">
        <v>-3.6748176676027369E-3</v>
      </c>
      <c r="AK100" s="129">
        <v>-1.3019999999999999E-5</v>
      </c>
      <c r="AL100" s="129">
        <v>-2.0991549450379872E-4</v>
      </c>
      <c r="AM100" s="129">
        <v>-4.1068035163247616E-3</v>
      </c>
      <c r="AN100" s="2"/>
      <c r="AO100" s="2"/>
      <c r="AP100" s="130">
        <v>-3.8968880218209628E-3</v>
      </c>
      <c r="AQ100" s="131">
        <v>-18.564079945753804</v>
      </c>
      <c r="AR100" s="2"/>
      <c r="AS100" s="2"/>
      <c r="AT100" s="131">
        <v>0</v>
      </c>
      <c r="AU100" s="131">
        <v>0</v>
      </c>
      <c r="AV100" s="131">
        <v>0</v>
      </c>
      <c r="AW100" s="2"/>
      <c r="AX100" s="2"/>
      <c r="AY100" s="132">
        <v>0</v>
      </c>
      <c r="AZ100" s="133">
        <v>0</v>
      </c>
      <c r="BA100" s="2"/>
      <c r="BB100" s="2"/>
      <c r="BC100" s="134">
        <v>0</v>
      </c>
      <c r="BD100" s="134">
        <v>0</v>
      </c>
      <c r="BE100" s="134">
        <v>0</v>
      </c>
      <c r="BF100" s="2"/>
      <c r="BG100" s="2"/>
      <c r="BH100" s="135">
        <v>0</v>
      </c>
      <c r="BI100" s="136">
        <v>0</v>
      </c>
      <c r="BJ100" s="2"/>
      <c r="BK100" s="2"/>
    </row>
    <row r="101" spans="1:63" x14ac:dyDescent="0.3">
      <c r="A101" s="1"/>
      <c r="B101" s="2"/>
      <c r="C101" s="124"/>
      <c r="D101" s="125" t="s">
        <v>87</v>
      </c>
      <c r="E101" s="125"/>
      <c r="F101" s="126"/>
      <c r="G101" s="125"/>
      <c r="H101" s="125"/>
      <c r="I101" s="125"/>
      <c r="J101" s="685">
        <v>0</v>
      </c>
      <c r="K101" s="685">
        <v>0</v>
      </c>
      <c r="L101" s="685">
        <v>0</v>
      </c>
      <c r="M101" s="685">
        <v>0</v>
      </c>
      <c r="N101" s="685">
        <v>0</v>
      </c>
      <c r="O101" s="685">
        <v>0</v>
      </c>
      <c r="P101" s="685">
        <v>0</v>
      </c>
      <c r="Q101" s="685">
        <v>0</v>
      </c>
      <c r="R101" s="685">
        <v>0</v>
      </c>
      <c r="S101" s="685">
        <v>0</v>
      </c>
      <c r="T101" s="685">
        <v>0</v>
      </c>
      <c r="U101" s="685">
        <v>0</v>
      </c>
      <c r="V101" s="685">
        <v>0</v>
      </c>
      <c r="W101" s="685">
        <v>0</v>
      </c>
      <c r="X101" s="685">
        <v>0</v>
      </c>
      <c r="Y101" s="685">
        <v>0</v>
      </c>
      <c r="Z101" s="685">
        <v>0</v>
      </c>
      <c r="AA101" s="685">
        <v>0</v>
      </c>
      <c r="AB101" s="685">
        <v>0</v>
      </c>
      <c r="AC101" s="685">
        <v>0</v>
      </c>
      <c r="AD101" s="685">
        <v>0</v>
      </c>
      <c r="AE101" s="685">
        <v>0</v>
      </c>
      <c r="AF101" s="685">
        <v>0</v>
      </c>
      <c r="AG101" s="685">
        <v>0</v>
      </c>
      <c r="AH101" s="685">
        <v>0</v>
      </c>
      <c r="AI101" s="685">
        <v>0</v>
      </c>
      <c r="AJ101" s="685">
        <v>0</v>
      </c>
      <c r="AK101" s="685">
        <v>0</v>
      </c>
      <c r="AL101" s="685">
        <v>0</v>
      </c>
      <c r="AM101" s="685">
        <v>0</v>
      </c>
      <c r="AN101" s="2"/>
      <c r="AO101" s="2"/>
      <c r="AP101" s="137"/>
      <c r="AQ101" s="138"/>
      <c r="AR101" s="2"/>
      <c r="AS101" s="2"/>
      <c r="AT101" s="138"/>
      <c r="AU101" s="138"/>
      <c r="AV101" s="138"/>
      <c r="AW101" s="2"/>
      <c r="AX101" s="2"/>
      <c r="AY101" s="139"/>
      <c r="AZ101" s="140"/>
      <c r="BA101" s="2"/>
      <c r="BB101" s="2"/>
      <c r="BC101" s="141"/>
      <c r="BD101" s="141"/>
      <c r="BE101" s="141"/>
      <c r="BF101" s="2"/>
      <c r="BG101" s="2"/>
      <c r="BH101" s="142"/>
      <c r="BI101" s="143"/>
      <c r="BJ101" s="2"/>
      <c r="BK101" s="2"/>
    </row>
    <row r="102" spans="1:63" x14ac:dyDescent="0.3">
      <c r="A102" s="1"/>
      <c r="B102" s="2"/>
      <c r="C102" s="2" t="s">
        <v>38</v>
      </c>
      <c r="D102" s="2" t="s">
        <v>88</v>
      </c>
      <c r="E102" s="2"/>
      <c r="F102" s="2"/>
      <c r="G102" s="2"/>
      <c r="H102" s="2"/>
      <c r="I102" s="2"/>
      <c r="J102" s="10">
        <v>-1.7762313253112094</v>
      </c>
      <c r="K102" s="10">
        <v>-1.7843599647953927</v>
      </c>
      <c r="L102" s="10">
        <v>-1.9274631895496757</v>
      </c>
      <c r="M102" s="10">
        <v>-1.9668316822768277</v>
      </c>
      <c r="N102" s="10">
        <v>-1.7528466659493922</v>
      </c>
      <c r="O102" s="10">
        <v>-1.7621138858366663</v>
      </c>
      <c r="P102" s="10">
        <v>-1.8535361292083803</v>
      </c>
      <c r="Q102" s="10">
        <v>-1.8050867602214566</v>
      </c>
      <c r="R102" s="10">
        <v>-1.9234524842098111</v>
      </c>
      <c r="S102" s="10">
        <v>-1.7517556128576588</v>
      </c>
      <c r="T102" s="10">
        <v>-1.4435481952226534</v>
      </c>
      <c r="U102" s="10">
        <v>-1.7129691205769102</v>
      </c>
      <c r="V102" s="10">
        <v>-1.458114516836122</v>
      </c>
      <c r="W102" s="10">
        <v>-1.7340198366283295</v>
      </c>
      <c r="X102" s="10">
        <v>-1.6905992566069772</v>
      </c>
      <c r="Y102" s="10">
        <v>-1.3023020962967751</v>
      </c>
      <c r="Z102" s="10">
        <v>-1.4894814142311845</v>
      </c>
      <c r="AA102" s="10">
        <v>-1.73491164918424</v>
      </c>
      <c r="AB102" s="10">
        <v>-1.3834030581993118</v>
      </c>
      <c r="AC102" s="10">
        <v>-1.6687206355350552</v>
      </c>
      <c r="AD102" s="10">
        <v>-1.3465427530994745</v>
      </c>
      <c r="AE102" s="10">
        <v>-1.8661512437313255</v>
      </c>
      <c r="AF102" s="10">
        <v>-1.6149024318403338</v>
      </c>
      <c r="AG102" s="10">
        <v>-1.7067942795022719</v>
      </c>
      <c r="AH102" s="10">
        <v>-1.2572440335754098</v>
      </c>
      <c r="AI102" s="10">
        <v>-1.5951255030691089</v>
      </c>
      <c r="AJ102" s="10">
        <v>-2.1592557531807492</v>
      </c>
      <c r="AK102" s="10">
        <v>-1.6052659050054707</v>
      </c>
      <c r="AL102" s="10">
        <v>-2.0721317383542273</v>
      </c>
      <c r="AM102" s="10">
        <v>-1.7636266032438845</v>
      </c>
      <c r="AN102" s="2"/>
      <c r="AO102" s="2"/>
      <c r="AP102" s="54">
        <v>0.30850513511034272</v>
      </c>
      <c r="AQ102" s="55">
        <v>0.14888297370290282</v>
      </c>
      <c r="AR102" s="2"/>
      <c r="AS102" s="2"/>
      <c r="AT102" s="55">
        <v>0</v>
      </c>
      <c r="AU102" s="55">
        <v>0</v>
      </c>
      <c r="AV102" s="55">
        <v>0</v>
      </c>
      <c r="AW102" s="2"/>
      <c r="AX102" s="2"/>
      <c r="AY102" s="56">
        <v>0</v>
      </c>
      <c r="AZ102" s="57">
        <v>0</v>
      </c>
      <c r="BA102" s="2"/>
      <c r="BB102" s="2"/>
      <c r="BC102" s="27">
        <v>0</v>
      </c>
      <c r="BD102" s="27">
        <v>0</v>
      </c>
      <c r="BE102" s="27">
        <v>0</v>
      </c>
      <c r="BF102" s="2"/>
      <c r="BG102" s="2"/>
      <c r="BH102" s="58">
        <v>0</v>
      </c>
      <c r="BI102" s="59">
        <v>0</v>
      </c>
      <c r="BJ102" s="2"/>
      <c r="BK102" s="2"/>
    </row>
    <row r="103" spans="1:63" x14ac:dyDescent="0.3">
      <c r="A103" s="1"/>
      <c r="B103" s="2"/>
      <c r="C103" s="122" t="s">
        <v>22</v>
      </c>
      <c r="D103" s="122" t="s">
        <v>89</v>
      </c>
      <c r="E103" s="122"/>
      <c r="F103" s="123"/>
      <c r="G103" s="122"/>
      <c r="H103" s="122"/>
      <c r="I103" s="122"/>
      <c r="J103" s="129">
        <v>-1.7793848857243391</v>
      </c>
      <c r="K103" s="129">
        <v>-1.7876194998950923</v>
      </c>
      <c r="L103" s="129">
        <v>-1.9266968028899003</v>
      </c>
      <c r="M103" s="129">
        <v>-1.9668316822768277</v>
      </c>
      <c r="N103" s="129">
        <v>-1.7528466659493922</v>
      </c>
      <c r="O103" s="129">
        <v>-1.7621138858366663</v>
      </c>
      <c r="P103" s="129">
        <v>-1.8535361292083803</v>
      </c>
      <c r="Q103" s="129">
        <v>-1.8050867602214566</v>
      </c>
      <c r="R103" s="129">
        <v>-1.9234524842098111</v>
      </c>
      <c r="S103" s="129">
        <v>-1.7517556128576588</v>
      </c>
      <c r="T103" s="129">
        <v>-1.4435481952226534</v>
      </c>
      <c r="U103" s="129">
        <v>-1.7254759672168394</v>
      </c>
      <c r="V103" s="129">
        <v>-1.4582926019212834</v>
      </c>
      <c r="W103" s="129">
        <v>-1.7340198366283295</v>
      </c>
      <c r="X103" s="129">
        <v>-1.6905992566069772</v>
      </c>
      <c r="Y103" s="129">
        <v>-1.3023020962967751</v>
      </c>
      <c r="Z103" s="129">
        <v>-1.4896524142311844</v>
      </c>
      <c r="AA103" s="129">
        <v>-1.73495464918424</v>
      </c>
      <c r="AB103" s="129">
        <v>-1.3837160581993118</v>
      </c>
      <c r="AC103" s="129">
        <v>-1.6909107080870593</v>
      </c>
      <c r="AD103" s="129">
        <v>-1.360997656416352</v>
      </c>
      <c r="AE103" s="129">
        <v>-1.8644947485621328</v>
      </c>
      <c r="AF103" s="129">
        <v>-1.6296505237572612</v>
      </c>
      <c r="AG103" s="129">
        <v>-1.7068477562828197</v>
      </c>
      <c r="AH103" s="129">
        <v>-1.2582219057637942</v>
      </c>
      <c r="AI103" s="129">
        <v>-1.5956313162436166</v>
      </c>
      <c r="AJ103" s="129">
        <v>-2.1629305708483519</v>
      </c>
      <c r="AK103" s="129">
        <v>-1.6052789250054706</v>
      </c>
      <c r="AL103" s="129">
        <v>-2.0723416538487309</v>
      </c>
      <c r="AM103" s="129">
        <v>-1.7677334067602093</v>
      </c>
      <c r="AN103" s="2"/>
      <c r="AO103" s="2"/>
      <c r="AP103" s="130">
        <v>0.30460824708852163</v>
      </c>
      <c r="AQ103" s="131">
        <v>0.14698746537416088</v>
      </c>
      <c r="AR103" s="2"/>
      <c r="AS103" s="2"/>
      <c r="AT103" s="131">
        <v>0</v>
      </c>
      <c r="AU103" s="131">
        <v>0</v>
      </c>
      <c r="AV103" s="131">
        <v>0</v>
      </c>
      <c r="AW103" s="2"/>
      <c r="AX103" s="2"/>
      <c r="AY103" s="132">
        <v>0</v>
      </c>
      <c r="AZ103" s="133">
        <v>0</v>
      </c>
      <c r="BA103" s="2"/>
      <c r="BB103" s="2"/>
      <c r="BC103" s="134">
        <v>0</v>
      </c>
      <c r="BD103" s="134">
        <v>0</v>
      </c>
      <c r="BE103" s="134">
        <v>0</v>
      </c>
      <c r="BF103" s="2"/>
      <c r="BG103" s="2"/>
      <c r="BH103" s="135">
        <v>0</v>
      </c>
      <c r="BI103" s="136">
        <v>0</v>
      </c>
      <c r="BJ103" s="2"/>
      <c r="BK103" s="2"/>
    </row>
    <row r="104" spans="1:63" x14ac:dyDescent="0.3">
      <c r="A104" s="1"/>
      <c r="B104" s="2"/>
      <c r="C104" s="124"/>
      <c r="D104" s="125" t="s">
        <v>90</v>
      </c>
      <c r="E104" s="125"/>
      <c r="F104" s="126"/>
      <c r="G104" s="125"/>
      <c r="H104" s="125"/>
      <c r="I104" s="125"/>
      <c r="J104" s="685">
        <v>0</v>
      </c>
      <c r="K104" s="685">
        <v>0</v>
      </c>
      <c r="L104" s="685">
        <v>0</v>
      </c>
      <c r="M104" s="685">
        <v>0</v>
      </c>
      <c r="N104" s="685">
        <v>0</v>
      </c>
      <c r="O104" s="685">
        <v>0</v>
      </c>
      <c r="P104" s="685">
        <v>0</v>
      </c>
      <c r="Q104" s="685">
        <v>0</v>
      </c>
      <c r="R104" s="685">
        <v>0</v>
      </c>
      <c r="S104" s="685">
        <v>0</v>
      </c>
      <c r="T104" s="685">
        <v>0</v>
      </c>
      <c r="U104" s="685">
        <v>0</v>
      </c>
      <c r="V104" s="685">
        <v>0</v>
      </c>
      <c r="W104" s="685">
        <v>0</v>
      </c>
      <c r="X104" s="685">
        <v>0</v>
      </c>
      <c r="Y104" s="685">
        <v>0</v>
      </c>
      <c r="Z104" s="685">
        <v>0</v>
      </c>
      <c r="AA104" s="685">
        <v>0</v>
      </c>
      <c r="AB104" s="685">
        <v>0</v>
      </c>
      <c r="AC104" s="685">
        <v>0</v>
      </c>
      <c r="AD104" s="685">
        <v>0</v>
      </c>
      <c r="AE104" s="685">
        <v>0</v>
      </c>
      <c r="AF104" s="685">
        <v>0</v>
      </c>
      <c r="AG104" s="685">
        <v>0</v>
      </c>
      <c r="AH104" s="685">
        <v>0</v>
      </c>
      <c r="AI104" s="685">
        <v>0</v>
      </c>
      <c r="AJ104" s="685">
        <v>0</v>
      </c>
      <c r="AK104" s="685">
        <v>0</v>
      </c>
      <c r="AL104" s="685">
        <v>0</v>
      </c>
      <c r="AM104" s="685">
        <v>0</v>
      </c>
      <c r="AN104" s="2"/>
      <c r="AO104" s="2"/>
      <c r="AP104" s="137"/>
      <c r="AQ104" s="138"/>
      <c r="AR104" s="2"/>
      <c r="AS104" s="2"/>
      <c r="AT104" s="138"/>
      <c r="AU104" s="138"/>
      <c r="AV104" s="138"/>
      <c r="AW104" s="2"/>
      <c r="AX104" s="2"/>
      <c r="AY104" s="139"/>
      <c r="AZ104" s="140"/>
      <c r="BA104" s="2"/>
      <c r="BB104" s="2"/>
      <c r="BC104" s="141"/>
      <c r="BD104" s="141"/>
      <c r="BE104" s="141"/>
      <c r="BF104" s="2"/>
      <c r="BG104" s="2"/>
      <c r="BH104" s="142"/>
      <c r="BI104" s="143"/>
      <c r="BJ104" s="2"/>
      <c r="BK104" s="2"/>
    </row>
    <row r="105" spans="1:63" x14ac:dyDescent="0.3">
      <c r="A105" s="1"/>
      <c r="B105" s="2"/>
      <c r="C105" s="2" t="s">
        <v>38</v>
      </c>
      <c r="D105" s="2" t="s">
        <v>91</v>
      </c>
      <c r="E105" s="2"/>
      <c r="F105" s="2"/>
      <c r="G105" s="2"/>
      <c r="H105" s="2"/>
      <c r="I105" s="2"/>
      <c r="J105" s="10">
        <v>-2.2251115720766341</v>
      </c>
      <c r="K105" s="10">
        <v>-2.2191092090626632</v>
      </c>
      <c r="L105" s="10">
        <v>-2.4548398619073715</v>
      </c>
      <c r="M105" s="10">
        <v>-2.469039349640743</v>
      </c>
      <c r="N105" s="10">
        <v>-2.4475193271177145</v>
      </c>
      <c r="O105" s="10">
        <v>-2.5438354152345246</v>
      </c>
      <c r="P105" s="10">
        <v>-2.4328733595376462</v>
      </c>
      <c r="Q105" s="10">
        <v>-2.4113270620906264</v>
      </c>
      <c r="R105" s="10">
        <v>-2.2658258405044243</v>
      </c>
      <c r="S105" s="10">
        <v>-2.5884372737665773</v>
      </c>
      <c r="T105" s="10">
        <v>-2.3982589472443769</v>
      </c>
      <c r="U105" s="10">
        <v>-2.7497158651580702</v>
      </c>
      <c r="V105" s="10">
        <v>-1.992601152229079</v>
      </c>
      <c r="W105" s="10">
        <v>-1.9482752332645579</v>
      </c>
      <c r="X105" s="10">
        <v>-1.9260099525259773</v>
      </c>
      <c r="Y105" s="10">
        <v>-1.8583865235166268</v>
      </c>
      <c r="Z105" s="10">
        <v>-1.874795421675276</v>
      </c>
      <c r="AA105" s="10">
        <v>-1.6109141957422652</v>
      </c>
      <c r="AB105" s="10">
        <v>-1.6495197585405383</v>
      </c>
      <c r="AC105" s="10">
        <v>-1.523387662472524</v>
      </c>
      <c r="AD105" s="10">
        <v>-1.5142376815250869</v>
      </c>
      <c r="AE105" s="10">
        <v>-1.5383159153188841</v>
      </c>
      <c r="AF105" s="10">
        <v>-1.6374975762637305</v>
      </c>
      <c r="AG105" s="10">
        <v>-1.7422936867601615</v>
      </c>
      <c r="AH105" s="10">
        <v>-1.7159933266772522</v>
      </c>
      <c r="AI105" s="10">
        <v>-2.1426581386301295</v>
      </c>
      <c r="AJ105" s="10">
        <v>-1.4821604836549735</v>
      </c>
      <c r="AK105" s="10">
        <v>-1.4682558498153047</v>
      </c>
      <c r="AL105" s="10">
        <v>-1.4199361498508893</v>
      </c>
      <c r="AM105" s="10">
        <v>-1.3639214743629102</v>
      </c>
      <c r="AN105" s="2"/>
      <c r="AO105" s="2"/>
      <c r="AP105" s="54">
        <v>5.6014675487979115E-2</v>
      </c>
      <c r="AQ105" s="55">
        <v>3.9448728376879016E-2</v>
      </c>
      <c r="AR105" s="2"/>
      <c r="AS105" s="2"/>
      <c r="AT105" s="55">
        <v>0</v>
      </c>
      <c r="AU105" s="55">
        <v>0</v>
      </c>
      <c r="AV105" s="55">
        <v>0</v>
      </c>
      <c r="AW105" s="2"/>
      <c r="AX105" s="2"/>
      <c r="AY105" s="56">
        <v>0</v>
      </c>
      <c r="AZ105" s="57">
        <v>0</v>
      </c>
      <c r="BA105" s="2"/>
      <c r="BB105" s="2"/>
      <c r="BC105" s="27">
        <v>0</v>
      </c>
      <c r="BD105" s="27">
        <v>0</v>
      </c>
      <c r="BE105" s="27">
        <v>0</v>
      </c>
      <c r="BF105" s="2"/>
      <c r="BG105" s="2"/>
      <c r="BH105" s="58">
        <v>0</v>
      </c>
      <c r="BI105" s="59">
        <v>0</v>
      </c>
      <c r="BJ105" s="2"/>
      <c r="BK105" s="2"/>
    </row>
    <row r="106" spans="1:63" x14ac:dyDescent="0.3">
      <c r="A106" s="1"/>
      <c r="B106" s="2"/>
      <c r="C106" s="2" t="s">
        <v>17</v>
      </c>
      <c r="D106" s="2" t="s">
        <v>92</v>
      </c>
      <c r="E106" s="2"/>
      <c r="F106" s="2"/>
      <c r="G106" s="2"/>
      <c r="H106" s="2"/>
      <c r="I106" s="2"/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2"/>
      <c r="AO106" s="2"/>
      <c r="AP106" s="54">
        <v>0</v>
      </c>
      <c r="AQ106" s="55">
        <v>0</v>
      </c>
      <c r="AR106" s="2"/>
      <c r="AS106" s="2"/>
      <c r="AT106" s="55">
        <v>0</v>
      </c>
      <c r="AU106" s="55">
        <v>0</v>
      </c>
      <c r="AV106" s="55">
        <v>0</v>
      </c>
      <c r="AW106" s="2"/>
      <c r="AX106" s="2"/>
      <c r="AY106" s="56">
        <v>0</v>
      </c>
      <c r="AZ106" s="57">
        <v>0</v>
      </c>
      <c r="BA106" s="2"/>
      <c r="BB106" s="2"/>
      <c r="BC106" s="27">
        <v>0</v>
      </c>
      <c r="BD106" s="27">
        <v>0</v>
      </c>
      <c r="BE106" s="27">
        <v>0</v>
      </c>
      <c r="BF106" s="2"/>
      <c r="BG106" s="2"/>
      <c r="BH106" s="58">
        <v>0</v>
      </c>
      <c r="BI106" s="59">
        <v>0</v>
      </c>
      <c r="BJ106" s="2"/>
      <c r="BK106" s="2"/>
    </row>
    <row r="107" spans="1:63" x14ac:dyDescent="0.3">
      <c r="A107" s="1"/>
      <c r="B107" s="2"/>
      <c r="C107" s="2"/>
      <c r="D107" s="2"/>
      <c r="E107" s="2" t="s">
        <v>149</v>
      </c>
      <c r="F107" s="2"/>
      <c r="G107" s="2"/>
      <c r="H107" s="2"/>
      <c r="I107" s="2"/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2"/>
      <c r="AO107" s="2"/>
      <c r="AP107" s="54">
        <v>0</v>
      </c>
      <c r="AQ107" s="55">
        <v>0</v>
      </c>
      <c r="AR107" s="2"/>
      <c r="AS107" s="2"/>
      <c r="AT107" s="55">
        <v>0</v>
      </c>
      <c r="AU107" s="55">
        <v>0</v>
      </c>
      <c r="AV107" s="55">
        <v>0</v>
      </c>
      <c r="AW107" s="2"/>
      <c r="AX107" s="2"/>
      <c r="AY107" s="56">
        <v>0</v>
      </c>
      <c r="AZ107" s="57">
        <v>0</v>
      </c>
      <c r="BA107" s="2"/>
      <c r="BB107" s="2"/>
      <c r="BC107" s="27">
        <v>0</v>
      </c>
      <c r="BD107" s="27">
        <v>0</v>
      </c>
      <c r="BE107" s="27">
        <v>0</v>
      </c>
      <c r="BF107" s="2"/>
      <c r="BG107" s="2"/>
      <c r="BH107" s="58">
        <v>0</v>
      </c>
      <c r="BI107" s="59">
        <v>0</v>
      </c>
      <c r="BJ107" s="2"/>
      <c r="BK107" s="2"/>
    </row>
    <row r="108" spans="1:63" x14ac:dyDescent="0.3">
      <c r="A108" s="1"/>
      <c r="B108" s="2"/>
      <c r="C108" s="2"/>
      <c r="D108" s="2"/>
      <c r="E108" s="2" t="s">
        <v>150</v>
      </c>
      <c r="F108" s="2"/>
      <c r="G108" s="2"/>
      <c r="H108" s="2"/>
      <c r="I108" s="2"/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2"/>
      <c r="AO108" s="2"/>
      <c r="AP108" s="54">
        <v>0</v>
      </c>
      <c r="AQ108" s="55">
        <v>0</v>
      </c>
      <c r="AR108" s="2"/>
      <c r="AS108" s="2"/>
      <c r="AT108" s="55">
        <v>0</v>
      </c>
      <c r="AU108" s="55">
        <v>0</v>
      </c>
      <c r="AV108" s="55">
        <v>0</v>
      </c>
      <c r="AW108" s="2"/>
      <c r="AX108" s="2"/>
      <c r="AY108" s="56">
        <v>0</v>
      </c>
      <c r="AZ108" s="57">
        <v>0</v>
      </c>
      <c r="BA108" s="2"/>
      <c r="BB108" s="2"/>
      <c r="BC108" s="27">
        <v>0</v>
      </c>
      <c r="BD108" s="27">
        <v>0</v>
      </c>
      <c r="BE108" s="27">
        <v>0</v>
      </c>
      <c r="BF108" s="2"/>
      <c r="BG108" s="2"/>
      <c r="BH108" s="58">
        <v>0</v>
      </c>
      <c r="BI108" s="59">
        <v>0</v>
      </c>
      <c r="BJ108" s="2"/>
      <c r="BK108" s="2"/>
    </row>
    <row r="109" spans="1:63" x14ac:dyDescent="0.3">
      <c r="A109" s="1"/>
      <c r="B109" s="2"/>
      <c r="C109" s="2"/>
      <c r="D109" s="2"/>
      <c r="E109" s="2" t="s">
        <v>151</v>
      </c>
      <c r="F109" s="2"/>
      <c r="G109" s="2"/>
      <c r="H109" s="2"/>
      <c r="I109" s="2"/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2"/>
      <c r="AO109" s="2"/>
      <c r="AP109" s="54">
        <v>0</v>
      </c>
      <c r="AQ109" s="55">
        <v>0</v>
      </c>
      <c r="AR109" s="2"/>
      <c r="AS109" s="2"/>
      <c r="AT109" s="55">
        <v>0</v>
      </c>
      <c r="AU109" s="55">
        <v>0</v>
      </c>
      <c r="AV109" s="55">
        <v>0</v>
      </c>
      <c r="AW109" s="2"/>
      <c r="AX109" s="2"/>
      <c r="AY109" s="56">
        <v>0</v>
      </c>
      <c r="AZ109" s="57">
        <v>0</v>
      </c>
      <c r="BA109" s="2"/>
      <c r="BB109" s="2"/>
      <c r="BC109" s="27">
        <v>0</v>
      </c>
      <c r="BD109" s="27">
        <v>0</v>
      </c>
      <c r="BE109" s="27">
        <v>0</v>
      </c>
      <c r="BF109" s="2"/>
      <c r="BG109" s="2"/>
      <c r="BH109" s="58">
        <v>0</v>
      </c>
      <c r="BI109" s="59">
        <v>0</v>
      </c>
      <c r="BJ109" s="2"/>
      <c r="BK109" s="2"/>
    </row>
    <row r="110" spans="1:63" x14ac:dyDescent="0.3">
      <c r="A110" s="1"/>
      <c r="B110" s="2"/>
      <c r="C110" s="2"/>
      <c r="D110" s="2"/>
      <c r="E110" s="2" t="s">
        <v>152</v>
      </c>
      <c r="F110" s="2"/>
      <c r="G110" s="2"/>
      <c r="H110" s="2"/>
      <c r="I110" s="2"/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2"/>
      <c r="AO110" s="2"/>
      <c r="AP110" s="54">
        <v>0</v>
      </c>
      <c r="AQ110" s="55">
        <v>0</v>
      </c>
      <c r="AR110" s="2"/>
      <c r="AS110" s="2"/>
      <c r="AT110" s="55">
        <v>0</v>
      </c>
      <c r="AU110" s="55">
        <v>0</v>
      </c>
      <c r="AV110" s="55">
        <v>0</v>
      </c>
      <c r="AW110" s="2"/>
      <c r="AX110" s="2"/>
      <c r="AY110" s="56">
        <v>0</v>
      </c>
      <c r="AZ110" s="57">
        <v>0</v>
      </c>
      <c r="BA110" s="2"/>
      <c r="BB110" s="2"/>
      <c r="BC110" s="27">
        <v>0</v>
      </c>
      <c r="BD110" s="27">
        <v>0</v>
      </c>
      <c r="BE110" s="27">
        <v>0</v>
      </c>
      <c r="BF110" s="2"/>
      <c r="BG110" s="2"/>
      <c r="BH110" s="58">
        <v>0</v>
      </c>
      <c r="BI110" s="59">
        <v>0</v>
      </c>
      <c r="BJ110" s="2"/>
      <c r="BK110" s="2"/>
    </row>
    <row r="111" spans="1:63" x14ac:dyDescent="0.3">
      <c r="A111" s="1"/>
      <c r="B111" s="2"/>
      <c r="C111" s="2" t="s">
        <v>93</v>
      </c>
      <c r="D111" s="2" t="s">
        <v>94</v>
      </c>
      <c r="E111" s="2"/>
      <c r="F111" s="2"/>
      <c r="G111" s="2"/>
      <c r="H111" s="2"/>
      <c r="I111" s="2"/>
      <c r="J111" s="10">
        <v>-4.9100000000000001E-4</v>
      </c>
      <c r="K111" s="10">
        <v>-5.4564999999999952E-4</v>
      </c>
      <c r="L111" s="10">
        <v>-3.3620000000000004E-3</v>
      </c>
      <c r="M111" s="10">
        <v>-1.003E-3</v>
      </c>
      <c r="N111" s="10">
        <v>-1.9486763072440912E-3</v>
      </c>
      <c r="O111" s="10">
        <v>-3.0894518675958623E-3</v>
      </c>
      <c r="P111" s="10">
        <v>-3.6205013559319431E-3</v>
      </c>
      <c r="Q111" s="10">
        <v>-1.5644178170825783E-3</v>
      </c>
      <c r="R111" s="10">
        <v>-2.900766219914495E-3</v>
      </c>
      <c r="S111" s="10">
        <v>-2.7188917190771938E-3</v>
      </c>
      <c r="T111" s="10">
        <v>-4.4439900000000001E-3</v>
      </c>
      <c r="U111" s="10">
        <v>-3.4840000000000001E-3</v>
      </c>
      <c r="V111" s="10">
        <v>-2.371757E-2</v>
      </c>
      <c r="W111" s="10">
        <v>-1.6400270000000002E-2</v>
      </c>
      <c r="X111" s="10">
        <v>-9.0495983838713191E-3</v>
      </c>
      <c r="Y111" s="10">
        <v>-1.8240020739021794E-2</v>
      </c>
      <c r="Z111" s="10">
        <v>-1.4702219861591696E-2</v>
      </c>
      <c r="AA111" s="10">
        <v>-1.3728071459319844E-2</v>
      </c>
      <c r="AB111" s="10">
        <v>-1.4655559787280224E-2</v>
      </c>
      <c r="AC111" s="10">
        <v>-1.1789223608755527E-2</v>
      </c>
      <c r="AD111" s="10">
        <v>-1.216257657917335E-2</v>
      </c>
      <c r="AE111" s="10">
        <v>-1.5813757571812789E-2</v>
      </c>
      <c r="AF111" s="10">
        <v>-1.7035891553860656E-2</v>
      </c>
      <c r="AG111" s="10">
        <v>-2.1086285401963709E-2</v>
      </c>
      <c r="AH111" s="10">
        <v>-2.0237566598837874E-2</v>
      </c>
      <c r="AI111" s="10">
        <v>-2.0543529226458551E-2</v>
      </c>
      <c r="AJ111" s="10">
        <v>-2.2620108244670332E-2</v>
      </c>
      <c r="AK111" s="10">
        <v>-3.0779144314354329E-2</v>
      </c>
      <c r="AL111" s="10">
        <v>-1.5270114161205526E-2</v>
      </c>
      <c r="AM111" s="10">
        <v>-3.7266803109569965E-2</v>
      </c>
      <c r="AN111" s="2"/>
      <c r="AO111" s="2"/>
      <c r="AP111" s="54">
        <v>-2.1996688948364439E-2</v>
      </c>
      <c r="AQ111" s="55">
        <v>-1.4405058610660624</v>
      </c>
      <c r="AR111" s="2"/>
      <c r="AS111" s="2"/>
      <c r="AT111" s="55">
        <v>0</v>
      </c>
      <c r="AU111" s="55">
        <v>0</v>
      </c>
      <c r="AV111" s="55">
        <v>0</v>
      </c>
      <c r="AW111" s="2"/>
      <c r="AX111" s="2"/>
      <c r="AY111" s="56">
        <v>0</v>
      </c>
      <c r="AZ111" s="57">
        <v>0</v>
      </c>
      <c r="BA111" s="2"/>
      <c r="BB111" s="2"/>
      <c r="BC111" s="27">
        <v>0</v>
      </c>
      <c r="BD111" s="27">
        <v>0</v>
      </c>
      <c r="BE111" s="27">
        <v>0</v>
      </c>
      <c r="BF111" s="2"/>
      <c r="BG111" s="2"/>
      <c r="BH111" s="58">
        <v>0</v>
      </c>
      <c r="BI111" s="59">
        <v>0</v>
      </c>
      <c r="BJ111" s="2"/>
      <c r="BK111" s="2"/>
    </row>
    <row r="112" spans="1:63" ht="4.05" customHeight="1" x14ac:dyDescent="0.3">
      <c r="A112" s="1"/>
      <c r="B112" s="2"/>
      <c r="C112" s="2"/>
      <c r="D112" s="1"/>
      <c r="E112" s="2"/>
      <c r="F112" s="2"/>
      <c r="G112" s="2"/>
      <c r="H112" s="2"/>
      <c r="I112" s="2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2"/>
      <c r="AO112" s="2"/>
      <c r="AP112" s="54"/>
      <c r="AQ112" s="55"/>
      <c r="AR112" s="2"/>
      <c r="AS112" s="2"/>
      <c r="AT112" s="55"/>
      <c r="AU112" s="55"/>
      <c r="AV112" s="55"/>
      <c r="AW112" s="2"/>
      <c r="AX112" s="2"/>
      <c r="AY112" s="56"/>
      <c r="AZ112" s="57"/>
      <c r="BA112" s="2"/>
      <c r="BB112" s="2"/>
      <c r="BC112" s="27"/>
      <c r="BD112" s="27"/>
      <c r="BE112" s="27"/>
      <c r="BF112" s="2"/>
      <c r="BG112" s="2"/>
      <c r="BH112" s="58"/>
      <c r="BI112" s="59"/>
      <c r="BJ112" s="2"/>
      <c r="BK112" s="2"/>
    </row>
    <row r="113" spans="1:63" x14ac:dyDescent="0.3">
      <c r="A113" s="1"/>
      <c r="B113" s="2"/>
      <c r="C113" s="89" t="s">
        <v>22</v>
      </c>
      <c r="D113" s="90" t="s">
        <v>95</v>
      </c>
      <c r="E113" s="90"/>
      <c r="F113" s="90"/>
      <c r="G113" s="90"/>
      <c r="H113" s="90"/>
      <c r="I113" s="90"/>
      <c r="J113" s="144">
        <v>-4.0049874578009739</v>
      </c>
      <c r="K113" s="144">
        <v>-4.0072743589577557</v>
      </c>
      <c r="L113" s="144">
        <v>-4.3848986647972721</v>
      </c>
      <c r="M113" s="144">
        <v>-4.4368740319175703</v>
      </c>
      <c r="N113" s="144">
        <v>-4.2023146693743509</v>
      </c>
      <c r="O113" s="144">
        <v>-4.309038752938787</v>
      </c>
      <c r="P113" s="144">
        <v>-4.2900299901019583</v>
      </c>
      <c r="Q113" s="144">
        <v>-4.217978240129165</v>
      </c>
      <c r="R113" s="144">
        <v>-4.1921790909341503</v>
      </c>
      <c r="S113" s="144">
        <v>-4.3429117783433133</v>
      </c>
      <c r="T113" s="144">
        <v>-3.8462511324670303</v>
      </c>
      <c r="U113" s="144">
        <v>-4.4786758323749094</v>
      </c>
      <c r="V113" s="144">
        <v>-3.4746113241503624</v>
      </c>
      <c r="W113" s="144">
        <v>-3.6986953398928875</v>
      </c>
      <c r="X113" s="144">
        <v>-3.6256588075168259</v>
      </c>
      <c r="Y113" s="144">
        <v>-3.1789286405524235</v>
      </c>
      <c r="Z113" s="144">
        <v>-3.3791500557680525</v>
      </c>
      <c r="AA113" s="144">
        <v>-3.3595969163858248</v>
      </c>
      <c r="AB113" s="144">
        <v>-3.0478913765271307</v>
      </c>
      <c r="AC113" s="144">
        <v>-3.2260875941683387</v>
      </c>
      <c r="AD113" s="144">
        <v>-2.8873979145206121</v>
      </c>
      <c r="AE113" s="144">
        <v>-3.4186244214528299</v>
      </c>
      <c r="AF113" s="144">
        <v>-3.2841839915748525</v>
      </c>
      <c r="AG113" s="144">
        <v>-3.4702277284449448</v>
      </c>
      <c r="AH113" s="144">
        <v>-2.9944527990398844</v>
      </c>
      <c r="AI113" s="144">
        <v>-3.7588329841002048</v>
      </c>
      <c r="AJ113" s="144">
        <v>-3.6677111627479957</v>
      </c>
      <c r="AK113" s="144">
        <v>-3.1043139191351292</v>
      </c>
      <c r="AL113" s="144">
        <v>-3.5075479178608258</v>
      </c>
      <c r="AM113" s="144">
        <v>-3.1689216842326893</v>
      </c>
      <c r="AN113" s="2"/>
      <c r="AO113" s="2"/>
      <c r="AP113" s="95">
        <v>0.33862623362813649</v>
      </c>
      <c r="AQ113" s="96">
        <v>9.6542154678433301E-2</v>
      </c>
      <c r="AR113" s="2"/>
      <c r="AS113" s="2"/>
      <c r="AT113" s="97">
        <v>0</v>
      </c>
      <c r="AU113" s="98">
        <v>0</v>
      </c>
      <c r="AV113" s="96">
        <v>0</v>
      </c>
      <c r="AW113" s="2"/>
      <c r="AX113" s="2"/>
      <c r="AY113" s="99">
        <v>0</v>
      </c>
      <c r="AZ113" s="100">
        <v>0</v>
      </c>
      <c r="BA113" s="2"/>
      <c r="BB113" s="2"/>
      <c r="BC113" s="101">
        <v>0</v>
      </c>
      <c r="BD113" s="102">
        <v>0</v>
      </c>
      <c r="BE113" s="103">
        <v>0</v>
      </c>
      <c r="BF113" s="2"/>
      <c r="BG113" s="2"/>
      <c r="BH113" s="104">
        <v>0</v>
      </c>
      <c r="BI113" s="105">
        <v>0</v>
      </c>
      <c r="BJ113" s="2"/>
      <c r="BK113" s="2"/>
    </row>
    <row r="114" spans="1:63" x14ac:dyDescent="0.3">
      <c r="A114" s="1"/>
      <c r="B114" s="2"/>
      <c r="C114" s="91"/>
      <c r="D114" s="92" t="s">
        <v>96</v>
      </c>
      <c r="E114" s="93"/>
      <c r="F114" s="93"/>
      <c r="G114" s="93"/>
      <c r="H114" s="93"/>
      <c r="I114" s="93"/>
      <c r="J114" s="686">
        <v>0</v>
      </c>
      <c r="K114" s="686">
        <v>0</v>
      </c>
      <c r="L114" s="686">
        <v>0</v>
      </c>
      <c r="M114" s="686">
        <v>0</v>
      </c>
      <c r="N114" s="686">
        <v>0</v>
      </c>
      <c r="O114" s="686">
        <v>0</v>
      </c>
      <c r="P114" s="686">
        <v>0</v>
      </c>
      <c r="Q114" s="686">
        <v>0</v>
      </c>
      <c r="R114" s="686">
        <v>0</v>
      </c>
      <c r="S114" s="686">
        <v>0</v>
      </c>
      <c r="T114" s="686">
        <v>0</v>
      </c>
      <c r="U114" s="686">
        <v>0</v>
      </c>
      <c r="V114" s="686">
        <v>0</v>
      </c>
      <c r="W114" s="686">
        <v>0</v>
      </c>
      <c r="X114" s="686">
        <v>0</v>
      </c>
      <c r="Y114" s="686">
        <v>0</v>
      </c>
      <c r="Z114" s="686">
        <v>0</v>
      </c>
      <c r="AA114" s="686">
        <v>0</v>
      </c>
      <c r="AB114" s="686">
        <v>0</v>
      </c>
      <c r="AC114" s="686">
        <v>0</v>
      </c>
      <c r="AD114" s="686">
        <v>0</v>
      </c>
      <c r="AE114" s="686">
        <v>0</v>
      </c>
      <c r="AF114" s="686">
        <v>0</v>
      </c>
      <c r="AG114" s="686">
        <v>0</v>
      </c>
      <c r="AH114" s="686">
        <v>0</v>
      </c>
      <c r="AI114" s="686">
        <v>0</v>
      </c>
      <c r="AJ114" s="686">
        <v>0</v>
      </c>
      <c r="AK114" s="686">
        <v>0</v>
      </c>
      <c r="AL114" s="686">
        <v>0</v>
      </c>
      <c r="AM114" s="686">
        <v>0</v>
      </c>
      <c r="AN114" s="2"/>
      <c r="AO114" s="2"/>
      <c r="AP114" s="106"/>
      <c r="AQ114" s="107"/>
      <c r="AR114" s="2"/>
      <c r="AS114" s="2"/>
      <c r="AT114" s="108"/>
      <c r="AU114" s="109"/>
      <c r="AV114" s="107"/>
      <c r="AW114" s="2"/>
      <c r="AX114" s="2"/>
      <c r="AY114" s="110"/>
      <c r="AZ114" s="111"/>
      <c r="BA114" s="2"/>
      <c r="BB114" s="2"/>
      <c r="BC114" s="112"/>
      <c r="BD114" s="113"/>
      <c r="BE114" s="114"/>
      <c r="BF114" s="2"/>
      <c r="BG114" s="2"/>
      <c r="BH114" s="115"/>
      <c r="BI114" s="116"/>
      <c r="BJ114" s="2"/>
      <c r="BK114" s="2"/>
    </row>
    <row r="115" spans="1:63" ht="4.05" customHeight="1" x14ac:dyDescent="0.3">
      <c r="A115" s="1"/>
      <c r="B115" s="2"/>
      <c r="C115" s="2"/>
      <c r="D115" s="1"/>
      <c r="E115" s="2"/>
      <c r="F115" s="2"/>
      <c r="G115" s="2"/>
      <c r="H115" s="2"/>
      <c r="I115" s="2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2"/>
      <c r="AO115" s="2"/>
      <c r="AP115" s="54"/>
      <c r="AQ115" s="48"/>
      <c r="AR115" s="2"/>
      <c r="AS115" s="2"/>
      <c r="AT115" s="48"/>
      <c r="AU115" s="48"/>
      <c r="AV115" s="48"/>
      <c r="AW115" s="2"/>
      <c r="AX115" s="2"/>
      <c r="AY115" s="56"/>
      <c r="AZ115" s="128"/>
      <c r="BA115" s="2"/>
      <c r="BB115" s="2"/>
      <c r="BC115" s="27"/>
      <c r="BD115" s="27"/>
      <c r="BE115" s="27"/>
      <c r="BF115" s="2"/>
      <c r="BG115" s="2"/>
      <c r="BH115" s="58"/>
      <c r="BI115" s="53"/>
      <c r="BJ115" s="2"/>
      <c r="BK115" s="2"/>
    </row>
    <row r="116" spans="1:63" x14ac:dyDescent="0.3">
      <c r="A116" s="1"/>
      <c r="B116" s="2"/>
      <c r="C116" s="2" t="s">
        <v>38</v>
      </c>
      <c r="D116" s="2" t="s">
        <v>97</v>
      </c>
      <c r="E116" s="2"/>
      <c r="F116" s="2"/>
      <c r="G116" s="2"/>
      <c r="H116" s="2"/>
      <c r="I116" s="2"/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2"/>
      <c r="AO116" s="2"/>
      <c r="AP116" s="54">
        <v>0</v>
      </c>
      <c r="AQ116" s="48">
        <v>0</v>
      </c>
      <c r="AR116" s="2"/>
      <c r="AS116" s="2"/>
      <c r="AT116" s="48">
        <v>0</v>
      </c>
      <c r="AU116" s="48">
        <v>0</v>
      </c>
      <c r="AV116" s="48">
        <v>0</v>
      </c>
      <c r="AW116" s="2"/>
      <c r="AX116" s="2"/>
      <c r="AY116" s="56">
        <v>0</v>
      </c>
      <c r="AZ116" s="128">
        <v>0</v>
      </c>
      <c r="BA116" s="2"/>
      <c r="BB116" s="2"/>
      <c r="BC116" s="27">
        <v>0</v>
      </c>
      <c r="BD116" s="27">
        <v>0</v>
      </c>
      <c r="BE116" s="27">
        <v>0</v>
      </c>
      <c r="BF116" s="2"/>
      <c r="BG116" s="2"/>
      <c r="BH116" s="58">
        <v>0</v>
      </c>
      <c r="BI116" s="53">
        <v>0</v>
      </c>
      <c r="BJ116" s="2"/>
      <c r="BK116" s="2"/>
    </row>
    <row r="117" spans="1:63" ht="4.05" customHeight="1" x14ac:dyDescent="0.3">
      <c r="A117" s="1"/>
      <c r="B117" s="2"/>
      <c r="C117" s="2"/>
      <c r="D117" s="1"/>
      <c r="E117" s="2"/>
      <c r="F117" s="2"/>
      <c r="G117" s="2"/>
      <c r="H117" s="2"/>
      <c r="I117" s="2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2"/>
      <c r="AO117" s="2"/>
      <c r="AP117" s="54"/>
      <c r="AQ117" s="48"/>
      <c r="AR117" s="2"/>
      <c r="AS117" s="2"/>
      <c r="AT117" s="48"/>
      <c r="AU117" s="48"/>
      <c r="AV117" s="48"/>
      <c r="AW117" s="2"/>
      <c r="AX117" s="2"/>
      <c r="AY117" s="56"/>
      <c r="AZ117" s="128"/>
      <c r="BA117" s="2"/>
      <c r="BB117" s="2"/>
      <c r="BC117" s="27"/>
      <c r="BD117" s="27"/>
      <c r="BE117" s="27"/>
      <c r="BF117" s="2"/>
      <c r="BG117" s="2"/>
      <c r="BH117" s="58"/>
      <c r="BI117" s="53"/>
      <c r="BJ117" s="2"/>
      <c r="BK117" s="2"/>
    </row>
    <row r="118" spans="1:63" x14ac:dyDescent="0.3">
      <c r="A118" s="1"/>
      <c r="B118" s="2"/>
      <c r="C118" s="89" t="s">
        <v>22</v>
      </c>
      <c r="D118" s="90" t="s">
        <v>98</v>
      </c>
      <c r="E118" s="90"/>
      <c r="F118" s="90"/>
      <c r="G118" s="90"/>
      <c r="H118" s="90"/>
      <c r="I118" s="90"/>
      <c r="J118" s="144">
        <v>-4.0049874578009739</v>
      </c>
      <c r="K118" s="144">
        <v>-4.0072743589577557</v>
      </c>
      <c r="L118" s="144">
        <v>-4.3848986647972721</v>
      </c>
      <c r="M118" s="144">
        <v>-4.4368740319175703</v>
      </c>
      <c r="N118" s="144">
        <v>-4.2023146693743509</v>
      </c>
      <c r="O118" s="144">
        <v>-4.309038752938787</v>
      </c>
      <c r="P118" s="144">
        <v>-4.2900299901019583</v>
      </c>
      <c r="Q118" s="144">
        <v>-4.217978240129165</v>
      </c>
      <c r="R118" s="144">
        <v>-4.1921790909341503</v>
      </c>
      <c r="S118" s="144">
        <v>-4.3429117783433133</v>
      </c>
      <c r="T118" s="144">
        <v>-3.8462511324670303</v>
      </c>
      <c r="U118" s="144">
        <v>-4.4786758323749094</v>
      </c>
      <c r="V118" s="144">
        <v>-3.4746113241503624</v>
      </c>
      <c r="W118" s="144">
        <v>-3.6986953398928875</v>
      </c>
      <c r="X118" s="144">
        <v>-3.6256588075168259</v>
      </c>
      <c r="Y118" s="144">
        <v>-3.1789286405524235</v>
      </c>
      <c r="Z118" s="144">
        <v>-3.3791500557680525</v>
      </c>
      <c r="AA118" s="144">
        <v>-3.3595969163858248</v>
      </c>
      <c r="AB118" s="144">
        <v>-3.0478913765271307</v>
      </c>
      <c r="AC118" s="144">
        <v>-3.2260875941683387</v>
      </c>
      <c r="AD118" s="144">
        <v>-2.8873979145206121</v>
      </c>
      <c r="AE118" s="144">
        <v>-3.4186244214528299</v>
      </c>
      <c r="AF118" s="144">
        <v>-3.2841839915748525</v>
      </c>
      <c r="AG118" s="144">
        <v>-3.4702277284449448</v>
      </c>
      <c r="AH118" s="144">
        <v>-2.9944527990398844</v>
      </c>
      <c r="AI118" s="144">
        <v>-3.7588329841002048</v>
      </c>
      <c r="AJ118" s="144">
        <v>-3.6677111627479957</v>
      </c>
      <c r="AK118" s="144">
        <v>-3.1043139191351292</v>
      </c>
      <c r="AL118" s="144">
        <v>-3.5075479178608258</v>
      </c>
      <c r="AM118" s="144">
        <v>-3.1689216842326893</v>
      </c>
      <c r="AN118" s="2"/>
      <c r="AO118" s="2"/>
      <c r="AP118" s="95">
        <v>0.33862623362813649</v>
      </c>
      <c r="AQ118" s="96">
        <v>9.6542154678433301E-2</v>
      </c>
      <c r="AR118" s="2"/>
      <c r="AS118" s="2"/>
      <c r="AT118" s="97">
        <v>0</v>
      </c>
      <c r="AU118" s="98">
        <v>0</v>
      </c>
      <c r="AV118" s="96">
        <v>0</v>
      </c>
      <c r="AW118" s="2"/>
      <c r="AX118" s="2"/>
      <c r="AY118" s="99">
        <v>0</v>
      </c>
      <c r="AZ118" s="100">
        <v>0</v>
      </c>
      <c r="BA118" s="2"/>
      <c r="BB118" s="2"/>
      <c r="BC118" s="101">
        <v>0</v>
      </c>
      <c r="BD118" s="102">
        <v>0</v>
      </c>
      <c r="BE118" s="103">
        <v>0</v>
      </c>
      <c r="BF118" s="2"/>
      <c r="BG118" s="2"/>
      <c r="BH118" s="104">
        <v>0</v>
      </c>
      <c r="BI118" s="105">
        <v>0</v>
      </c>
      <c r="BJ118" s="2"/>
      <c r="BK118" s="2"/>
    </row>
    <row r="119" spans="1:63" x14ac:dyDescent="0.3">
      <c r="A119" s="1"/>
      <c r="B119" s="2"/>
      <c r="C119" s="91"/>
      <c r="D119" s="92" t="s">
        <v>96</v>
      </c>
      <c r="E119" s="93"/>
      <c r="F119" s="93"/>
      <c r="G119" s="93"/>
      <c r="H119" s="93"/>
      <c r="I119" s="93"/>
      <c r="J119" s="686">
        <v>0</v>
      </c>
      <c r="K119" s="686">
        <v>0</v>
      </c>
      <c r="L119" s="686">
        <v>0</v>
      </c>
      <c r="M119" s="686">
        <v>0</v>
      </c>
      <c r="N119" s="686">
        <v>0</v>
      </c>
      <c r="O119" s="686">
        <v>0</v>
      </c>
      <c r="P119" s="686">
        <v>0</v>
      </c>
      <c r="Q119" s="686">
        <v>0</v>
      </c>
      <c r="R119" s="686">
        <v>0</v>
      </c>
      <c r="S119" s="686">
        <v>0</v>
      </c>
      <c r="T119" s="686">
        <v>0</v>
      </c>
      <c r="U119" s="686">
        <v>0</v>
      </c>
      <c r="V119" s="686">
        <v>0</v>
      </c>
      <c r="W119" s="686">
        <v>0</v>
      </c>
      <c r="X119" s="686">
        <v>0</v>
      </c>
      <c r="Y119" s="686">
        <v>0</v>
      </c>
      <c r="Z119" s="686">
        <v>0</v>
      </c>
      <c r="AA119" s="686">
        <v>0</v>
      </c>
      <c r="AB119" s="686">
        <v>0</v>
      </c>
      <c r="AC119" s="686">
        <v>0</v>
      </c>
      <c r="AD119" s="686">
        <v>0</v>
      </c>
      <c r="AE119" s="686">
        <v>0</v>
      </c>
      <c r="AF119" s="686">
        <v>0</v>
      </c>
      <c r="AG119" s="686">
        <v>0</v>
      </c>
      <c r="AH119" s="686">
        <v>0</v>
      </c>
      <c r="AI119" s="686">
        <v>0</v>
      </c>
      <c r="AJ119" s="686">
        <v>0</v>
      </c>
      <c r="AK119" s="686">
        <v>0</v>
      </c>
      <c r="AL119" s="686">
        <v>0</v>
      </c>
      <c r="AM119" s="686">
        <v>0</v>
      </c>
      <c r="AN119" s="2"/>
      <c r="AO119" s="2"/>
      <c r="AP119" s="106"/>
      <c r="AQ119" s="107"/>
      <c r="AR119" s="2"/>
      <c r="AS119" s="2"/>
      <c r="AT119" s="108"/>
      <c r="AU119" s="109"/>
      <c r="AV119" s="107"/>
      <c r="AW119" s="2"/>
      <c r="AX119" s="2"/>
      <c r="AY119" s="110"/>
      <c r="AZ119" s="111"/>
      <c r="BA119" s="2"/>
      <c r="BB119" s="2"/>
      <c r="BC119" s="112"/>
      <c r="BD119" s="113"/>
      <c r="BE119" s="114"/>
      <c r="BF119" s="2"/>
      <c r="BG119" s="2"/>
      <c r="BH119" s="115"/>
      <c r="BI119" s="116"/>
      <c r="BJ119" s="2"/>
      <c r="BK119" s="2"/>
    </row>
    <row r="120" spans="1:63" ht="4.05" customHeight="1" x14ac:dyDescent="0.3">
      <c r="A120" s="1"/>
      <c r="B120" s="2"/>
      <c r="C120" s="2"/>
      <c r="D120" s="1"/>
      <c r="E120" s="2"/>
      <c r="F120" s="2"/>
      <c r="G120" s="2"/>
      <c r="H120" s="2"/>
      <c r="I120" s="2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2"/>
      <c r="AO120" s="2"/>
      <c r="AP120" s="54"/>
      <c r="AQ120" s="48"/>
      <c r="AR120" s="2"/>
      <c r="AS120" s="2"/>
      <c r="AT120" s="48"/>
      <c r="AU120" s="48"/>
      <c r="AV120" s="48"/>
      <c r="AW120" s="2"/>
      <c r="AX120" s="2"/>
      <c r="AY120" s="56"/>
      <c r="AZ120" s="128"/>
      <c r="BA120" s="2"/>
      <c r="BB120" s="2"/>
      <c r="BC120" s="27"/>
      <c r="BD120" s="27"/>
      <c r="BE120" s="27"/>
      <c r="BF120" s="2"/>
      <c r="BG120" s="2"/>
      <c r="BH120" s="58"/>
      <c r="BI120" s="53"/>
      <c r="BJ120" s="2"/>
      <c r="BK120" s="2"/>
    </row>
    <row r="121" spans="1:63" x14ac:dyDescent="0.3">
      <c r="A121" s="1"/>
      <c r="B121" s="2"/>
      <c r="C121" s="2" t="s">
        <v>38</v>
      </c>
      <c r="D121" s="2" t="s">
        <v>99</v>
      </c>
      <c r="E121" s="2"/>
      <c r="F121" s="2"/>
      <c r="G121" s="2"/>
      <c r="H121" s="2"/>
      <c r="I121" s="2"/>
      <c r="J121" s="40">
        <v>0</v>
      </c>
      <c r="K121" s="40">
        <v>0</v>
      </c>
      <c r="L121" s="40">
        <v>0</v>
      </c>
      <c r="M121" s="40">
        <v>0</v>
      </c>
      <c r="N121" s="40">
        <v>0</v>
      </c>
      <c r="O121" s="40">
        <v>0</v>
      </c>
      <c r="P121" s="40">
        <v>0</v>
      </c>
      <c r="Q121" s="40">
        <v>0</v>
      </c>
      <c r="R121" s="40">
        <v>0</v>
      </c>
      <c r="S121" s="40">
        <v>0.54269431000000001</v>
      </c>
      <c r="T121" s="40">
        <v>0.51233720000000005</v>
      </c>
      <c r="U121" s="40">
        <v>0.44394022000020744</v>
      </c>
      <c r="V121" s="40">
        <v>0.37506957999999996</v>
      </c>
      <c r="W121" s="40">
        <v>0.32793744000000002</v>
      </c>
      <c r="X121" s="40">
        <v>0.33622711999999999</v>
      </c>
      <c r="Y121" s="40">
        <v>0.32350048999999997</v>
      </c>
      <c r="Z121" s="40">
        <v>0.28500120000000001</v>
      </c>
      <c r="AA121" s="40">
        <v>0.245166</v>
      </c>
      <c r="AB121" s="40">
        <v>0.22087828000000001</v>
      </c>
      <c r="AC121" s="40">
        <v>0.22102047</v>
      </c>
      <c r="AD121" s="40">
        <v>0.20245309</v>
      </c>
      <c r="AE121" s="40">
        <v>0.19290585000000002</v>
      </c>
      <c r="AF121" s="40">
        <v>0.16965</v>
      </c>
      <c r="AG121" s="40">
        <v>0.14504417999999999</v>
      </c>
      <c r="AH121" s="40">
        <v>9.917348999999985E-2</v>
      </c>
      <c r="AI121" s="40">
        <v>8.872171000000241E-2</v>
      </c>
      <c r="AJ121" s="40">
        <v>0.18899795999999999</v>
      </c>
      <c r="AK121" s="40">
        <v>0.51940200000000003</v>
      </c>
      <c r="AL121" s="40">
        <v>0.48163375000000003</v>
      </c>
      <c r="AM121" s="40">
        <v>0.41348607999999998</v>
      </c>
      <c r="AN121" s="2"/>
      <c r="AO121" s="2"/>
      <c r="AP121" s="54">
        <v>-6.8147670000000049E-2</v>
      </c>
      <c r="AQ121" s="55">
        <v>-0.14149272138839947</v>
      </c>
      <c r="AR121" s="2"/>
      <c r="AS121" s="2"/>
      <c r="AT121" s="55">
        <v>0</v>
      </c>
      <c r="AU121" s="55">
        <v>0</v>
      </c>
      <c r="AV121" s="55">
        <v>0</v>
      </c>
      <c r="AW121" s="2"/>
      <c r="AX121" s="2"/>
      <c r="AY121" s="56">
        <v>0</v>
      </c>
      <c r="AZ121" s="57">
        <v>0</v>
      </c>
      <c r="BA121" s="2"/>
      <c r="BB121" s="2"/>
      <c r="BC121" s="27">
        <v>0</v>
      </c>
      <c r="BD121" s="27">
        <v>0</v>
      </c>
      <c r="BE121" s="27">
        <v>0</v>
      </c>
      <c r="BF121" s="2"/>
      <c r="BG121" s="2"/>
      <c r="BH121" s="58">
        <v>0</v>
      </c>
      <c r="BI121" s="59">
        <v>0</v>
      </c>
      <c r="BJ121" s="2"/>
      <c r="BK121" s="2"/>
    </row>
    <row r="122" spans="1:63" x14ac:dyDescent="0.3">
      <c r="A122" s="1"/>
      <c r="B122" s="2"/>
      <c r="C122" s="2"/>
      <c r="D122" s="173" t="s">
        <v>100</v>
      </c>
      <c r="E122" s="2"/>
      <c r="F122" s="2"/>
      <c r="G122" s="2"/>
      <c r="H122" s="2"/>
      <c r="I122" s="2"/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0.54269431000000001</v>
      </c>
      <c r="T122" s="10">
        <v>0.51233720000000005</v>
      </c>
      <c r="U122" s="10">
        <v>0.44394022000020744</v>
      </c>
      <c r="V122" s="10">
        <v>0.37506957999999996</v>
      </c>
      <c r="W122" s="10">
        <v>0.32793744000000002</v>
      </c>
      <c r="X122" s="10">
        <v>0.33622711999999999</v>
      </c>
      <c r="Y122" s="10">
        <v>0.32350048999999997</v>
      </c>
      <c r="Z122" s="10">
        <v>0.28500120000000001</v>
      </c>
      <c r="AA122" s="10">
        <v>0.245166</v>
      </c>
      <c r="AB122" s="10">
        <v>0.22087828000000001</v>
      </c>
      <c r="AC122" s="10">
        <v>0.22102047</v>
      </c>
      <c r="AD122" s="10">
        <v>0.20245309</v>
      </c>
      <c r="AE122" s="10">
        <v>0.19290585000000002</v>
      </c>
      <c r="AF122" s="10">
        <v>0.16965</v>
      </c>
      <c r="AG122" s="10">
        <v>0.14504417999999999</v>
      </c>
      <c r="AH122" s="10">
        <v>9.917348999999985E-2</v>
      </c>
      <c r="AI122" s="10">
        <v>8.872171000000241E-2</v>
      </c>
      <c r="AJ122" s="10">
        <v>0.18899795999999999</v>
      </c>
      <c r="AK122" s="10">
        <v>0.51940200000000003</v>
      </c>
      <c r="AL122" s="10">
        <v>0.48163375000000003</v>
      </c>
      <c r="AM122" s="10">
        <v>0.41348607999999998</v>
      </c>
      <c r="AN122" s="2"/>
      <c r="AO122" s="2"/>
      <c r="AP122" s="54">
        <v>-6.8147670000000049E-2</v>
      </c>
      <c r="AQ122" s="55">
        <v>-0.14149272138839947</v>
      </c>
      <c r="AR122" s="2"/>
      <c r="AS122" s="2"/>
      <c r="AT122" s="55">
        <v>0</v>
      </c>
      <c r="AU122" s="55">
        <v>0</v>
      </c>
      <c r="AV122" s="55">
        <v>0</v>
      </c>
      <c r="AW122" s="2"/>
      <c r="AX122" s="2"/>
      <c r="AY122" s="56">
        <v>0</v>
      </c>
      <c r="AZ122" s="57">
        <v>0</v>
      </c>
      <c r="BA122" s="2"/>
      <c r="BB122" s="2"/>
      <c r="BC122" s="27">
        <v>0</v>
      </c>
      <c r="BD122" s="27">
        <v>0</v>
      </c>
      <c r="BE122" s="27">
        <v>0</v>
      </c>
      <c r="BF122" s="2"/>
      <c r="BG122" s="2"/>
      <c r="BH122" s="58">
        <v>0</v>
      </c>
      <c r="BI122" s="59">
        <v>0</v>
      </c>
      <c r="BJ122" s="2"/>
      <c r="BK122" s="2"/>
    </row>
    <row r="123" spans="1:63" x14ac:dyDescent="0.3">
      <c r="A123" s="1"/>
      <c r="B123" s="2"/>
      <c r="C123" s="2"/>
      <c r="D123" s="173" t="s">
        <v>79</v>
      </c>
      <c r="E123" s="2"/>
      <c r="F123" s="2"/>
      <c r="G123" s="2"/>
      <c r="H123" s="2"/>
      <c r="I123" s="2"/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2"/>
      <c r="AO123" s="2"/>
      <c r="AP123" s="54">
        <v>0</v>
      </c>
      <c r="AQ123" s="55">
        <v>0</v>
      </c>
      <c r="AR123" s="2"/>
      <c r="AS123" s="2"/>
      <c r="AT123" s="55">
        <v>0</v>
      </c>
      <c r="AU123" s="55">
        <v>0</v>
      </c>
      <c r="AV123" s="55">
        <v>0</v>
      </c>
      <c r="AW123" s="2"/>
      <c r="AX123" s="2"/>
      <c r="AY123" s="56">
        <v>0</v>
      </c>
      <c r="AZ123" s="57">
        <v>0</v>
      </c>
      <c r="BA123" s="2"/>
      <c r="BB123" s="2"/>
      <c r="BC123" s="27">
        <v>0</v>
      </c>
      <c r="BD123" s="27">
        <v>0</v>
      </c>
      <c r="BE123" s="27">
        <v>0</v>
      </c>
      <c r="BF123" s="2"/>
      <c r="BG123" s="2"/>
      <c r="BH123" s="58">
        <v>0</v>
      </c>
      <c r="BI123" s="59">
        <v>0</v>
      </c>
      <c r="BJ123" s="2"/>
      <c r="BK123" s="2"/>
    </row>
    <row r="124" spans="1:63" x14ac:dyDescent="0.3">
      <c r="A124" s="1"/>
      <c r="B124" s="2"/>
      <c r="C124" s="2"/>
      <c r="D124" s="173"/>
      <c r="E124" s="2" t="s">
        <v>149</v>
      </c>
      <c r="F124" s="2"/>
      <c r="G124" s="2"/>
      <c r="H124" s="2"/>
      <c r="I124" s="2"/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2"/>
      <c r="AO124" s="2"/>
      <c r="AP124" s="54">
        <v>0</v>
      </c>
      <c r="AQ124" s="55">
        <v>0</v>
      </c>
      <c r="AR124" s="2"/>
      <c r="AS124" s="2"/>
      <c r="AT124" s="55">
        <v>0</v>
      </c>
      <c r="AU124" s="55">
        <v>0</v>
      </c>
      <c r="AV124" s="55">
        <v>0</v>
      </c>
      <c r="AW124" s="2"/>
      <c r="AX124" s="2"/>
      <c r="AY124" s="56">
        <v>0</v>
      </c>
      <c r="AZ124" s="57">
        <v>0</v>
      </c>
      <c r="BA124" s="2"/>
      <c r="BB124" s="2"/>
      <c r="BC124" s="27">
        <v>0</v>
      </c>
      <c r="BD124" s="27">
        <v>0</v>
      </c>
      <c r="BE124" s="27">
        <v>0</v>
      </c>
      <c r="BF124" s="2"/>
      <c r="BG124" s="2"/>
      <c r="BH124" s="58">
        <v>0</v>
      </c>
      <c r="BI124" s="59">
        <v>0</v>
      </c>
      <c r="BJ124" s="2"/>
      <c r="BK124" s="2"/>
    </row>
    <row r="125" spans="1:63" x14ac:dyDescent="0.3">
      <c r="A125" s="1"/>
      <c r="B125" s="2"/>
      <c r="C125" s="2"/>
      <c r="D125" s="173"/>
      <c r="E125" s="2" t="s">
        <v>150</v>
      </c>
      <c r="F125" s="2"/>
      <c r="G125" s="2"/>
      <c r="H125" s="2"/>
      <c r="I125" s="2"/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2"/>
      <c r="AO125" s="2"/>
      <c r="AP125" s="54">
        <v>0</v>
      </c>
      <c r="AQ125" s="55">
        <v>0</v>
      </c>
      <c r="AR125" s="2"/>
      <c r="AS125" s="2"/>
      <c r="AT125" s="55">
        <v>0</v>
      </c>
      <c r="AU125" s="55">
        <v>0</v>
      </c>
      <c r="AV125" s="55">
        <v>0</v>
      </c>
      <c r="AW125" s="2"/>
      <c r="AX125" s="2"/>
      <c r="AY125" s="56">
        <v>0</v>
      </c>
      <c r="AZ125" s="57">
        <v>0</v>
      </c>
      <c r="BA125" s="2"/>
      <c r="BB125" s="2"/>
      <c r="BC125" s="27">
        <v>0</v>
      </c>
      <c r="BD125" s="27">
        <v>0</v>
      </c>
      <c r="BE125" s="27">
        <v>0</v>
      </c>
      <c r="BF125" s="2"/>
      <c r="BG125" s="2"/>
      <c r="BH125" s="58">
        <v>0</v>
      </c>
      <c r="BI125" s="59">
        <v>0</v>
      </c>
      <c r="BJ125" s="2"/>
      <c r="BK125" s="2"/>
    </row>
    <row r="126" spans="1:63" x14ac:dyDescent="0.3">
      <c r="A126" s="1"/>
      <c r="B126" s="2"/>
      <c r="C126" s="2"/>
      <c r="D126" s="173"/>
      <c r="E126" s="2" t="s">
        <v>151</v>
      </c>
      <c r="F126" s="2"/>
      <c r="G126" s="2"/>
      <c r="H126" s="2"/>
      <c r="I126" s="2"/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2"/>
      <c r="AO126" s="2"/>
      <c r="AP126" s="54">
        <v>0</v>
      </c>
      <c r="AQ126" s="55">
        <v>0</v>
      </c>
      <c r="AR126" s="2"/>
      <c r="AS126" s="2"/>
      <c r="AT126" s="55">
        <v>0</v>
      </c>
      <c r="AU126" s="55">
        <v>0</v>
      </c>
      <c r="AV126" s="55">
        <v>0</v>
      </c>
      <c r="AW126" s="2"/>
      <c r="AX126" s="2"/>
      <c r="AY126" s="56">
        <v>0</v>
      </c>
      <c r="AZ126" s="57">
        <v>0</v>
      </c>
      <c r="BA126" s="2"/>
      <c r="BB126" s="2"/>
      <c r="BC126" s="27">
        <v>0</v>
      </c>
      <c r="BD126" s="27">
        <v>0</v>
      </c>
      <c r="BE126" s="27">
        <v>0</v>
      </c>
      <c r="BF126" s="2"/>
      <c r="BG126" s="2"/>
      <c r="BH126" s="58">
        <v>0</v>
      </c>
      <c r="BI126" s="59">
        <v>0</v>
      </c>
      <c r="BJ126" s="2"/>
      <c r="BK126" s="2"/>
    </row>
    <row r="127" spans="1:63" x14ac:dyDescent="0.3">
      <c r="A127" s="1"/>
      <c r="B127" s="2"/>
      <c r="C127" s="2"/>
      <c r="D127" s="173"/>
      <c r="E127" s="2" t="s">
        <v>152</v>
      </c>
      <c r="F127" s="2"/>
      <c r="G127" s="2"/>
      <c r="H127" s="2"/>
      <c r="I127" s="2"/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2"/>
      <c r="AO127" s="2"/>
      <c r="AP127" s="54">
        <v>0</v>
      </c>
      <c r="AQ127" s="55">
        <v>0</v>
      </c>
      <c r="AR127" s="2"/>
      <c r="AS127" s="2"/>
      <c r="AT127" s="55">
        <v>0</v>
      </c>
      <c r="AU127" s="55">
        <v>0</v>
      </c>
      <c r="AV127" s="55">
        <v>0</v>
      </c>
      <c r="AW127" s="2"/>
      <c r="AX127" s="2"/>
      <c r="AY127" s="56">
        <v>0</v>
      </c>
      <c r="AZ127" s="57">
        <v>0</v>
      </c>
      <c r="BA127" s="2"/>
      <c r="BB127" s="2"/>
      <c r="BC127" s="27">
        <v>0</v>
      </c>
      <c r="BD127" s="27">
        <v>0</v>
      </c>
      <c r="BE127" s="27">
        <v>0</v>
      </c>
      <c r="BF127" s="2"/>
      <c r="BG127" s="2"/>
      <c r="BH127" s="58">
        <v>0</v>
      </c>
      <c r="BI127" s="59">
        <v>0</v>
      </c>
      <c r="BJ127" s="2"/>
      <c r="BK127" s="2"/>
    </row>
    <row r="128" spans="1:63" ht="4.05" customHeight="1" x14ac:dyDescent="0.3">
      <c r="A128" s="1"/>
      <c r="B128" s="2"/>
      <c r="C128" s="2"/>
      <c r="D128" s="60"/>
      <c r="E128" s="2"/>
      <c r="F128" s="2"/>
      <c r="G128" s="2"/>
      <c r="H128" s="2"/>
      <c r="I128" s="2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2"/>
      <c r="AO128" s="2"/>
      <c r="AP128" s="54"/>
      <c r="AQ128" s="55"/>
      <c r="AR128" s="2"/>
      <c r="AS128" s="2"/>
      <c r="AT128" s="55"/>
      <c r="AU128" s="55"/>
      <c r="AV128" s="55"/>
      <c r="AW128" s="2"/>
      <c r="AX128" s="2"/>
      <c r="AY128" s="56"/>
      <c r="AZ128" s="57"/>
      <c r="BA128" s="2"/>
      <c r="BB128" s="2"/>
      <c r="BC128" s="27"/>
      <c r="BD128" s="27"/>
      <c r="BE128" s="27"/>
      <c r="BF128" s="2"/>
      <c r="BG128" s="2"/>
      <c r="BH128" s="58"/>
      <c r="BI128" s="59"/>
      <c r="BJ128" s="2"/>
      <c r="BK128" s="2"/>
    </row>
    <row r="129" spans="1:63" x14ac:dyDescent="0.3">
      <c r="A129" s="1"/>
      <c r="B129" s="2"/>
      <c r="C129" s="89" t="s">
        <v>22</v>
      </c>
      <c r="D129" s="90" t="s">
        <v>101</v>
      </c>
      <c r="E129" s="90"/>
      <c r="F129" s="90"/>
      <c r="G129" s="90"/>
      <c r="H129" s="90"/>
      <c r="I129" s="90"/>
      <c r="J129" s="144">
        <v>-4.0049874578009739</v>
      </c>
      <c r="K129" s="144">
        <v>-4.0072743589577557</v>
      </c>
      <c r="L129" s="144">
        <v>-4.3848986647972721</v>
      </c>
      <c r="M129" s="144">
        <v>-4.4368740319175703</v>
      </c>
      <c r="N129" s="144">
        <v>-4.2023146693743509</v>
      </c>
      <c r="O129" s="144">
        <v>-4.309038752938787</v>
      </c>
      <c r="P129" s="144">
        <v>-4.2900299901019583</v>
      </c>
      <c r="Q129" s="144">
        <v>-4.217978240129165</v>
      </c>
      <c r="R129" s="144">
        <v>-4.1921790909341503</v>
      </c>
      <c r="S129" s="144">
        <v>-3.8002174683433134</v>
      </c>
      <c r="T129" s="144">
        <v>-3.3339139324670302</v>
      </c>
      <c r="U129" s="144">
        <v>-4.0347356123747016</v>
      </c>
      <c r="V129" s="144">
        <v>-3.0995417441503625</v>
      </c>
      <c r="W129" s="144">
        <v>-3.3707578998928875</v>
      </c>
      <c r="X129" s="144">
        <v>-3.2894316875168261</v>
      </c>
      <c r="Y129" s="144">
        <v>-2.8554281505524237</v>
      </c>
      <c r="Z129" s="144">
        <v>-3.0941488557680525</v>
      </c>
      <c r="AA129" s="144">
        <v>-3.1144309163858246</v>
      </c>
      <c r="AB129" s="144">
        <v>-2.8270130965271307</v>
      </c>
      <c r="AC129" s="144">
        <v>-3.0050671241683387</v>
      </c>
      <c r="AD129" s="144">
        <v>-2.684944824520612</v>
      </c>
      <c r="AE129" s="144">
        <v>-3.22571857145283</v>
      </c>
      <c r="AF129" s="144">
        <v>-3.1145339915748527</v>
      </c>
      <c r="AG129" s="144">
        <v>-3.3251835484449446</v>
      </c>
      <c r="AH129" s="144">
        <v>-2.8952793090398847</v>
      </c>
      <c r="AI129" s="144">
        <v>-3.6701112741002024</v>
      </c>
      <c r="AJ129" s="144">
        <v>-3.4787132027479957</v>
      </c>
      <c r="AK129" s="144">
        <v>-2.5849119191351293</v>
      </c>
      <c r="AL129" s="144">
        <v>-3.0259141678608259</v>
      </c>
      <c r="AM129" s="144">
        <v>-2.7554356042326891</v>
      </c>
      <c r="AN129" s="2"/>
      <c r="AO129" s="2"/>
      <c r="AP129" s="95">
        <v>0.27047856362813683</v>
      </c>
      <c r="AQ129" s="96">
        <v>8.9387387950713756E-2</v>
      </c>
      <c r="AR129" s="2"/>
      <c r="AS129" s="2"/>
      <c r="AT129" s="97">
        <v>0</v>
      </c>
      <c r="AU129" s="98">
        <v>0</v>
      </c>
      <c r="AV129" s="96">
        <v>0</v>
      </c>
      <c r="AW129" s="2"/>
      <c r="AX129" s="2"/>
      <c r="AY129" s="99">
        <v>0</v>
      </c>
      <c r="AZ129" s="100">
        <v>0</v>
      </c>
      <c r="BA129" s="2"/>
      <c r="BB129" s="2"/>
      <c r="BC129" s="101">
        <v>0</v>
      </c>
      <c r="BD129" s="102">
        <v>0</v>
      </c>
      <c r="BE129" s="103">
        <v>0</v>
      </c>
      <c r="BF129" s="2"/>
      <c r="BG129" s="2"/>
      <c r="BH129" s="104">
        <v>0</v>
      </c>
      <c r="BI129" s="105">
        <v>0</v>
      </c>
      <c r="BJ129" s="2"/>
      <c r="BK129" s="2"/>
    </row>
    <row r="130" spans="1:63" x14ac:dyDescent="0.3">
      <c r="A130" s="1"/>
      <c r="B130" s="2"/>
      <c r="C130" s="91"/>
      <c r="D130" s="92" t="s">
        <v>102</v>
      </c>
      <c r="E130" s="93"/>
      <c r="F130" s="93"/>
      <c r="G130" s="93"/>
      <c r="H130" s="93"/>
      <c r="I130" s="93"/>
      <c r="J130" s="686">
        <v>0</v>
      </c>
      <c r="K130" s="686">
        <v>0</v>
      </c>
      <c r="L130" s="686">
        <v>0</v>
      </c>
      <c r="M130" s="686">
        <v>0</v>
      </c>
      <c r="N130" s="686">
        <v>0</v>
      </c>
      <c r="O130" s="686">
        <v>0</v>
      </c>
      <c r="P130" s="686">
        <v>0</v>
      </c>
      <c r="Q130" s="686">
        <v>0</v>
      </c>
      <c r="R130" s="686">
        <v>0</v>
      </c>
      <c r="S130" s="686">
        <v>0</v>
      </c>
      <c r="T130" s="686">
        <v>0</v>
      </c>
      <c r="U130" s="686">
        <v>0</v>
      </c>
      <c r="V130" s="686">
        <v>0</v>
      </c>
      <c r="W130" s="686">
        <v>0</v>
      </c>
      <c r="X130" s="686">
        <v>0</v>
      </c>
      <c r="Y130" s="686">
        <v>0</v>
      </c>
      <c r="Z130" s="686">
        <v>0</v>
      </c>
      <c r="AA130" s="686">
        <v>0</v>
      </c>
      <c r="AB130" s="686">
        <v>0</v>
      </c>
      <c r="AC130" s="686">
        <v>0</v>
      </c>
      <c r="AD130" s="686">
        <v>0</v>
      </c>
      <c r="AE130" s="686">
        <v>0</v>
      </c>
      <c r="AF130" s="686">
        <v>0</v>
      </c>
      <c r="AG130" s="686">
        <v>0</v>
      </c>
      <c r="AH130" s="686">
        <v>0</v>
      </c>
      <c r="AI130" s="686">
        <v>0</v>
      </c>
      <c r="AJ130" s="686">
        <v>0</v>
      </c>
      <c r="AK130" s="686">
        <v>0</v>
      </c>
      <c r="AL130" s="686">
        <v>0</v>
      </c>
      <c r="AM130" s="686">
        <v>0</v>
      </c>
      <c r="AN130" s="2"/>
      <c r="AO130" s="2"/>
      <c r="AP130" s="106"/>
      <c r="AQ130" s="107"/>
      <c r="AR130" s="2"/>
      <c r="AS130" s="2"/>
      <c r="AT130" s="108"/>
      <c r="AU130" s="109"/>
      <c r="AV130" s="107"/>
      <c r="AW130" s="2"/>
      <c r="AX130" s="2"/>
      <c r="AY130" s="110"/>
      <c r="AZ130" s="111"/>
      <c r="BA130" s="2"/>
      <c r="BB130" s="2"/>
      <c r="BC130" s="112"/>
      <c r="BD130" s="113"/>
      <c r="BE130" s="114"/>
      <c r="BF130" s="2"/>
      <c r="BG130" s="2"/>
      <c r="BH130" s="115"/>
      <c r="BI130" s="116"/>
      <c r="BJ130" s="2"/>
      <c r="BK130" s="2"/>
    </row>
    <row r="131" spans="1:63" x14ac:dyDescent="0.3">
      <c r="A131" s="1"/>
      <c r="B131" s="2"/>
      <c r="C131" s="2" t="s">
        <v>17</v>
      </c>
      <c r="D131" s="2" t="s">
        <v>103</v>
      </c>
      <c r="E131" s="2"/>
      <c r="F131" s="2"/>
      <c r="G131" s="2"/>
      <c r="H131" s="2"/>
      <c r="I131" s="2"/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-0.54269431000000001</v>
      </c>
      <c r="T131" s="10">
        <v>-0.51233720000000005</v>
      </c>
      <c r="U131" s="10">
        <v>-0.44394022000020744</v>
      </c>
      <c r="V131" s="10">
        <v>-0.37506957999999996</v>
      </c>
      <c r="W131" s="10">
        <v>-0.32793744000000002</v>
      </c>
      <c r="X131" s="10">
        <v>-0.33622711999999999</v>
      </c>
      <c r="Y131" s="10">
        <v>-0.32350048999999997</v>
      </c>
      <c r="Z131" s="10">
        <v>-0.28500120000000001</v>
      </c>
      <c r="AA131" s="10">
        <v>-0.245166</v>
      </c>
      <c r="AB131" s="10">
        <v>-0.22087828000000001</v>
      </c>
      <c r="AC131" s="10">
        <v>-0.22102047</v>
      </c>
      <c r="AD131" s="10">
        <v>-0.20245309</v>
      </c>
      <c r="AE131" s="10">
        <v>-0.19290585000000002</v>
      </c>
      <c r="AF131" s="10">
        <v>-0.16965</v>
      </c>
      <c r="AG131" s="10">
        <v>-0.14504417999999999</v>
      </c>
      <c r="AH131" s="10">
        <v>-9.917348999999985E-2</v>
      </c>
      <c r="AI131" s="10">
        <v>-8.872171000000241E-2</v>
      </c>
      <c r="AJ131" s="10">
        <v>-0.18899795999999999</v>
      </c>
      <c r="AK131" s="10">
        <v>-0.51940200000000003</v>
      </c>
      <c r="AL131" s="10">
        <v>-0.48163375000000003</v>
      </c>
      <c r="AM131" s="10">
        <v>-0.41348607999999998</v>
      </c>
      <c r="AN131" s="2"/>
      <c r="AO131" s="2"/>
      <c r="AP131" s="54">
        <v>6.8147670000000049E-2</v>
      </c>
      <c r="AQ131" s="55">
        <v>0.14149272138839947</v>
      </c>
      <c r="AR131" s="2"/>
      <c r="AS131" s="2"/>
      <c r="AT131" s="55">
        <v>0</v>
      </c>
      <c r="AU131" s="55">
        <v>0</v>
      </c>
      <c r="AV131" s="55">
        <v>0</v>
      </c>
      <c r="AW131" s="2"/>
      <c r="AX131" s="2"/>
      <c r="AY131" s="56">
        <v>0</v>
      </c>
      <c r="AZ131" s="57">
        <v>0</v>
      </c>
      <c r="BA131" s="2"/>
      <c r="BB131" s="2"/>
      <c r="BC131" s="27">
        <v>0</v>
      </c>
      <c r="BD131" s="27">
        <v>0</v>
      </c>
      <c r="BE131" s="27">
        <v>0</v>
      </c>
      <c r="BF131" s="2"/>
      <c r="BG131" s="2"/>
      <c r="BH131" s="58">
        <v>0</v>
      </c>
      <c r="BI131" s="59">
        <v>0</v>
      </c>
      <c r="BJ131" s="2"/>
      <c r="BK131" s="2"/>
    </row>
    <row r="132" spans="1:63" ht="4.05" customHeight="1" x14ac:dyDescent="0.3">
      <c r="A132" s="1"/>
      <c r="B132" s="2"/>
      <c r="C132" s="2"/>
      <c r="D132" s="174"/>
      <c r="E132" s="2"/>
      <c r="F132" s="2"/>
      <c r="G132" s="2"/>
      <c r="H132" s="2"/>
      <c r="I132" s="2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2"/>
      <c r="AO132" s="2"/>
      <c r="AP132" s="54"/>
      <c r="AQ132" s="55"/>
      <c r="AR132" s="2"/>
      <c r="AS132" s="2"/>
      <c r="AT132" s="55"/>
      <c r="AU132" s="55"/>
      <c r="AV132" s="55"/>
      <c r="AW132" s="2"/>
      <c r="AX132" s="2"/>
      <c r="AY132" s="56"/>
      <c r="AZ132" s="57"/>
      <c r="BA132" s="2"/>
      <c r="BB132" s="2"/>
      <c r="BC132" s="27"/>
      <c r="BD132" s="27"/>
      <c r="BE132" s="27"/>
      <c r="BF132" s="2"/>
      <c r="BG132" s="2"/>
      <c r="BH132" s="58"/>
      <c r="BI132" s="59"/>
      <c r="BJ132" s="2"/>
      <c r="BK132" s="2"/>
    </row>
    <row r="133" spans="1:63" x14ac:dyDescent="0.3">
      <c r="A133" s="1"/>
      <c r="B133" s="2"/>
      <c r="C133" s="2" t="s">
        <v>38</v>
      </c>
      <c r="D133" s="2" t="s">
        <v>104</v>
      </c>
      <c r="E133" s="2"/>
      <c r="F133" s="2"/>
      <c r="G133" s="2"/>
      <c r="H133" s="2"/>
      <c r="I133" s="2"/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2.4000000000000001E-4</v>
      </c>
      <c r="AA133" s="10">
        <v>-5.1099999999999995E-4</v>
      </c>
      <c r="AB133" s="10">
        <v>-5.1099999999999995E-4</v>
      </c>
      <c r="AC133" s="10">
        <v>-5.2297178130511479E-4</v>
      </c>
      <c r="AD133" s="10">
        <v>-5.2703843590313267E-4</v>
      </c>
      <c r="AE133" s="10">
        <v>-5.1704446381865691E-4</v>
      </c>
      <c r="AF133" s="10">
        <v>-5.0402634654201685E-4</v>
      </c>
      <c r="AG133" s="10">
        <v>-4.9684783746989174E-4</v>
      </c>
      <c r="AH133" s="10">
        <v>-4.9108787910154229E-4</v>
      </c>
      <c r="AI133" s="10">
        <v>-4.7444000000000002E-4</v>
      </c>
      <c r="AJ133" s="10">
        <v>-4.7543999999999999E-4</v>
      </c>
      <c r="AK133" s="10">
        <v>-4.7644000000000001E-4</v>
      </c>
      <c r="AL133" s="10">
        <v>-4.7644000000000001E-4</v>
      </c>
      <c r="AM133" s="10">
        <v>-4.7644000000000001E-4</v>
      </c>
      <c r="AN133" s="2"/>
      <c r="AO133" s="2"/>
      <c r="AP133" s="54">
        <v>0</v>
      </c>
      <c r="AQ133" s="55">
        <v>0</v>
      </c>
      <c r="AR133" s="2"/>
      <c r="AS133" s="2"/>
      <c r="AT133" s="55">
        <v>0</v>
      </c>
      <c r="AU133" s="55">
        <v>0</v>
      </c>
      <c r="AV133" s="55">
        <v>0</v>
      </c>
      <c r="AW133" s="2"/>
      <c r="AX133" s="2"/>
      <c r="AY133" s="56">
        <v>0</v>
      </c>
      <c r="AZ133" s="57">
        <v>0</v>
      </c>
      <c r="BA133" s="2"/>
      <c r="BB133" s="2"/>
      <c r="BC133" s="27">
        <v>0</v>
      </c>
      <c r="BD133" s="27">
        <v>0</v>
      </c>
      <c r="BE133" s="27">
        <v>0</v>
      </c>
      <c r="BF133" s="2"/>
      <c r="BG133" s="2"/>
      <c r="BH133" s="58">
        <v>0</v>
      </c>
      <c r="BI133" s="59">
        <v>0</v>
      </c>
      <c r="BJ133" s="2"/>
      <c r="BK133" s="2"/>
    </row>
    <row r="134" spans="1:63" x14ac:dyDescent="0.3">
      <c r="A134" s="1"/>
      <c r="B134" s="2"/>
      <c r="C134" s="2"/>
      <c r="D134" s="1" t="s">
        <v>105</v>
      </c>
      <c r="E134" s="2"/>
      <c r="F134" s="2"/>
      <c r="G134" s="2"/>
      <c r="H134" s="2"/>
      <c r="I134" s="2"/>
      <c r="J134" s="690">
        <v>0</v>
      </c>
      <c r="K134" s="690">
        <v>0</v>
      </c>
      <c r="L134" s="690">
        <v>0</v>
      </c>
      <c r="M134" s="690">
        <v>0</v>
      </c>
      <c r="N134" s="690">
        <v>0</v>
      </c>
      <c r="O134" s="690">
        <v>0</v>
      </c>
      <c r="P134" s="690">
        <v>0</v>
      </c>
      <c r="Q134" s="690">
        <v>0</v>
      </c>
      <c r="R134" s="690">
        <v>0</v>
      </c>
      <c r="S134" s="690">
        <v>0</v>
      </c>
      <c r="T134" s="690">
        <v>0</v>
      </c>
      <c r="U134" s="690">
        <v>0</v>
      </c>
      <c r="V134" s="690">
        <v>0</v>
      </c>
      <c r="W134" s="690">
        <v>0</v>
      </c>
      <c r="X134" s="690">
        <v>0</v>
      </c>
      <c r="Y134" s="690">
        <v>0</v>
      </c>
      <c r="Z134" s="690">
        <v>0</v>
      </c>
      <c r="AA134" s="690">
        <v>0</v>
      </c>
      <c r="AB134" s="690">
        <v>0</v>
      </c>
      <c r="AC134" s="690">
        <v>0</v>
      </c>
      <c r="AD134" s="690">
        <v>0</v>
      </c>
      <c r="AE134" s="690">
        <v>0</v>
      </c>
      <c r="AF134" s="690">
        <v>0</v>
      </c>
      <c r="AG134" s="690">
        <v>0</v>
      </c>
      <c r="AH134" s="690">
        <v>0</v>
      </c>
      <c r="AI134" s="690">
        <v>0</v>
      </c>
      <c r="AJ134" s="690">
        <v>0</v>
      </c>
      <c r="AK134" s="690">
        <v>0</v>
      </c>
      <c r="AL134" s="690">
        <v>0</v>
      </c>
      <c r="AM134" s="690">
        <v>0</v>
      </c>
      <c r="AN134" s="2"/>
      <c r="AO134" s="2"/>
      <c r="AP134" s="54"/>
      <c r="AQ134" s="55"/>
      <c r="AR134" s="2"/>
      <c r="AS134" s="2"/>
      <c r="AT134" s="55"/>
      <c r="AU134" s="55"/>
      <c r="AV134" s="55"/>
      <c r="AW134" s="2"/>
      <c r="AX134" s="2"/>
      <c r="AY134" s="56"/>
      <c r="AZ134" s="57"/>
      <c r="BA134" s="2"/>
      <c r="BB134" s="2"/>
      <c r="BC134" s="27"/>
      <c r="BD134" s="27"/>
      <c r="BE134" s="27"/>
      <c r="BF134" s="2"/>
      <c r="BG134" s="2"/>
      <c r="BH134" s="58"/>
      <c r="BI134" s="59"/>
      <c r="BJ134" s="2"/>
      <c r="BK134" s="2"/>
    </row>
    <row r="135" spans="1:63" x14ac:dyDescent="0.3">
      <c r="A135" s="1"/>
      <c r="B135" s="2"/>
      <c r="C135" s="175" t="s">
        <v>22</v>
      </c>
      <c r="D135" s="122" t="s">
        <v>106</v>
      </c>
      <c r="E135" s="122"/>
      <c r="F135" s="122"/>
      <c r="G135" s="122"/>
      <c r="H135" s="122"/>
      <c r="I135" s="122"/>
      <c r="J135" s="129">
        <v>-4.0049874578009739</v>
      </c>
      <c r="K135" s="129">
        <v>-4.0072743589577557</v>
      </c>
      <c r="L135" s="129">
        <v>-4.3848986647972721</v>
      </c>
      <c r="M135" s="129">
        <v>-4.4368740319175703</v>
      </c>
      <c r="N135" s="129">
        <v>-4.2023146693743509</v>
      </c>
      <c r="O135" s="129">
        <v>-4.309038752938787</v>
      </c>
      <c r="P135" s="129">
        <v>-4.2900299901019583</v>
      </c>
      <c r="Q135" s="129">
        <v>-4.217978240129165</v>
      </c>
      <c r="R135" s="129">
        <v>-4.1921790909341503</v>
      </c>
      <c r="S135" s="129">
        <v>-4.3429117783433133</v>
      </c>
      <c r="T135" s="129">
        <v>-3.8462511324670303</v>
      </c>
      <c r="U135" s="129">
        <v>-4.4786758323749094</v>
      </c>
      <c r="V135" s="129">
        <v>-3.4746113241503624</v>
      </c>
      <c r="W135" s="129">
        <v>-3.6986953398928875</v>
      </c>
      <c r="X135" s="129">
        <v>-3.6256588075168263</v>
      </c>
      <c r="Y135" s="129">
        <v>-3.1789286405524235</v>
      </c>
      <c r="Z135" s="129">
        <v>-3.3789100557680527</v>
      </c>
      <c r="AA135" s="129">
        <v>-3.3601079163858247</v>
      </c>
      <c r="AB135" s="129">
        <v>-3.0484023765271306</v>
      </c>
      <c r="AC135" s="129">
        <v>-3.2266105659496436</v>
      </c>
      <c r="AD135" s="129">
        <v>-2.8879249529565154</v>
      </c>
      <c r="AE135" s="129">
        <v>-3.4191414659166486</v>
      </c>
      <c r="AF135" s="129">
        <v>-3.2846880179213946</v>
      </c>
      <c r="AG135" s="129">
        <v>-3.4707245762824148</v>
      </c>
      <c r="AH135" s="129">
        <v>-2.9949438869189859</v>
      </c>
      <c r="AI135" s="129">
        <v>-3.7593074241002049</v>
      </c>
      <c r="AJ135" s="129">
        <v>-3.6681866027479959</v>
      </c>
      <c r="AK135" s="129">
        <v>-3.1047903591351291</v>
      </c>
      <c r="AL135" s="129">
        <v>-3.5080243578608257</v>
      </c>
      <c r="AM135" s="129">
        <v>-3.1693981242326892</v>
      </c>
      <c r="AN135" s="2"/>
      <c r="AO135" s="2"/>
      <c r="AP135" s="179">
        <v>0.33862623362813649</v>
      </c>
      <c r="AQ135" s="180">
        <v>9.6529042869767573E-2</v>
      </c>
      <c r="AR135" s="2"/>
      <c r="AS135" s="2"/>
      <c r="AT135" s="181">
        <v>0</v>
      </c>
      <c r="AU135" s="131">
        <v>0</v>
      </c>
      <c r="AV135" s="180">
        <v>0</v>
      </c>
      <c r="AW135" s="2"/>
      <c r="AX135" s="2"/>
      <c r="AY135" s="182">
        <v>0</v>
      </c>
      <c r="AZ135" s="183">
        <v>0</v>
      </c>
      <c r="BA135" s="2"/>
      <c r="BB135" s="2"/>
      <c r="BC135" s="184">
        <v>0</v>
      </c>
      <c r="BD135" s="134">
        <v>0</v>
      </c>
      <c r="BE135" s="185">
        <v>0</v>
      </c>
      <c r="BF135" s="2"/>
      <c r="BG135" s="2"/>
      <c r="BH135" s="186">
        <v>0</v>
      </c>
      <c r="BI135" s="187">
        <v>0</v>
      </c>
      <c r="BJ135" s="2"/>
      <c r="BK135" s="2"/>
    </row>
    <row r="136" spans="1:63" x14ac:dyDescent="0.3">
      <c r="A136" s="1"/>
      <c r="B136" s="2"/>
      <c r="C136" s="176"/>
      <c r="D136" s="177" t="s">
        <v>107</v>
      </c>
      <c r="E136" s="178"/>
      <c r="F136" s="178"/>
      <c r="G136" s="178"/>
      <c r="H136" s="178"/>
      <c r="I136" s="178"/>
      <c r="J136" s="688">
        <v>0</v>
      </c>
      <c r="K136" s="688">
        <v>0</v>
      </c>
      <c r="L136" s="688">
        <v>0</v>
      </c>
      <c r="M136" s="688">
        <v>0</v>
      </c>
      <c r="N136" s="688">
        <v>0</v>
      </c>
      <c r="O136" s="688">
        <v>0</v>
      </c>
      <c r="P136" s="688">
        <v>0</v>
      </c>
      <c r="Q136" s="688">
        <v>0</v>
      </c>
      <c r="R136" s="688">
        <v>0</v>
      </c>
      <c r="S136" s="688">
        <v>0</v>
      </c>
      <c r="T136" s="688">
        <v>0</v>
      </c>
      <c r="U136" s="688">
        <v>0</v>
      </c>
      <c r="V136" s="688">
        <v>0</v>
      </c>
      <c r="W136" s="688">
        <v>0</v>
      </c>
      <c r="X136" s="688">
        <v>0</v>
      </c>
      <c r="Y136" s="688">
        <v>0</v>
      </c>
      <c r="Z136" s="688">
        <v>0</v>
      </c>
      <c r="AA136" s="688">
        <v>0</v>
      </c>
      <c r="AB136" s="688">
        <v>0</v>
      </c>
      <c r="AC136" s="688">
        <v>0</v>
      </c>
      <c r="AD136" s="688">
        <v>0</v>
      </c>
      <c r="AE136" s="688">
        <v>0</v>
      </c>
      <c r="AF136" s="688">
        <v>0</v>
      </c>
      <c r="AG136" s="688">
        <v>0</v>
      </c>
      <c r="AH136" s="688">
        <v>0</v>
      </c>
      <c r="AI136" s="688">
        <v>0</v>
      </c>
      <c r="AJ136" s="688">
        <v>0</v>
      </c>
      <c r="AK136" s="688">
        <v>0</v>
      </c>
      <c r="AL136" s="688">
        <v>0</v>
      </c>
      <c r="AM136" s="688">
        <v>0</v>
      </c>
      <c r="AN136" s="2"/>
      <c r="AO136" s="2"/>
      <c r="AP136" s="188"/>
      <c r="AQ136" s="189"/>
      <c r="AR136" s="2"/>
      <c r="AS136" s="2"/>
      <c r="AT136" s="190"/>
      <c r="AU136" s="191"/>
      <c r="AV136" s="189"/>
      <c r="AW136" s="2"/>
      <c r="AX136" s="2"/>
      <c r="AY136" s="192"/>
      <c r="AZ136" s="193"/>
      <c r="BA136" s="2"/>
      <c r="BB136" s="2"/>
      <c r="BC136" s="194"/>
      <c r="BD136" s="195"/>
      <c r="BE136" s="196"/>
      <c r="BF136" s="2"/>
      <c r="BG136" s="2"/>
      <c r="BH136" s="197"/>
      <c r="BI136" s="198"/>
      <c r="BJ136" s="2"/>
      <c r="BK136" s="2"/>
    </row>
    <row r="137" spans="1:63" x14ac:dyDescent="0.3">
      <c r="A137" s="1"/>
      <c r="B137" s="2"/>
      <c r="C137" s="2" t="s">
        <v>38</v>
      </c>
      <c r="D137" s="2" t="s">
        <v>100</v>
      </c>
      <c r="E137" s="2"/>
      <c r="F137" s="2"/>
      <c r="G137" s="2"/>
      <c r="H137" s="2"/>
      <c r="I137" s="2"/>
      <c r="J137" s="199">
        <v>0</v>
      </c>
      <c r="K137" s="199">
        <v>0</v>
      </c>
      <c r="L137" s="199">
        <v>0</v>
      </c>
      <c r="M137" s="199">
        <v>0</v>
      </c>
      <c r="N137" s="199">
        <v>0</v>
      </c>
      <c r="O137" s="199">
        <v>0</v>
      </c>
      <c r="P137" s="199">
        <v>0</v>
      </c>
      <c r="Q137" s="199">
        <v>0</v>
      </c>
      <c r="R137" s="199">
        <v>0</v>
      </c>
      <c r="S137" s="199">
        <v>0.54269431000000001</v>
      </c>
      <c r="T137" s="199">
        <v>0.51233720000000005</v>
      </c>
      <c r="U137" s="199">
        <v>0.44394022000020744</v>
      </c>
      <c r="V137" s="199">
        <v>0.37506957999999996</v>
      </c>
      <c r="W137" s="199">
        <v>0.32793744000000002</v>
      </c>
      <c r="X137" s="199">
        <v>0.33622711999999999</v>
      </c>
      <c r="Y137" s="199">
        <v>0.32350048999999997</v>
      </c>
      <c r="Z137" s="199">
        <v>0.28500120000000001</v>
      </c>
      <c r="AA137" s="199">
        <v>0.245166</v>
      </c>
      <c r="AB137" s="199">
        <v>0.22087828000000001</v>
      </c>
      <c r="AC137" s="199">
        <v>0.22102047</v>
      </c>
      <c r="AD137" s="199">
        <v>0.20245309</v>
      </c>
      <c r="AE137" s="199">
        <v>0.19290585000000002</v>
      </c>
      <c r="AF137" s="199">
        <v>0.16965</v>
      </c>
      <c r="AG137" s="199">
        <v>0.14504417999999999</v>
      </c>
      <c r="AH137" s="199">
        <v>9.917348999999985E-2</v>
      </c>
      <c r="AI137" s="199">
        <v>8.872171000000241E-2</v>
      </c>
      <c r="AJ137" s="199">
        <v>0.18899795999999999</v>
      </c>
      <c r="AK137" s="199">
        <v>0.51940200000000003</v>
      </c>
      <c r="AL137" s="199">
        <v>0.48163375000000003</v>
      </c>
      <c r="AM137" s="199">
        <v>0.41348607999999998</v>
      </c>
      <c r="AN137" s="2"/>
      <c r="AO137" s="2"/>
      <c r="AP137" s="54">
        <v>-6.8147670000000049E-2</v>
      </c>
      <c r="AQ137" s="55">
        <v>-0.14149272138839947</v>
      </c>
      <c r="AR137" s="2"/>
      <c r="AS137" s="2"/>
      <c r="AT137" s="55">
        <v>0</v>
      </c>
      <c r="AU137" s="55">
        <v>0</v>
      </c>
      <c r="AV137" s="55">
        <v>0</v>
      </c>
      <c r="AW137" s="2"/>
      <c r="AX137" s="2"/>
      <c r="AY137" s="56">
        <v>0</v>
      </c>
      <c r="AZ137" s="57">
        <v>0</v>
      </c>
      <c r="BA137" s="2"/>
      <c r="BB137" s="2"/>
      <c r="BC137" s="27">
        <v>0</v>
      </c>
      <c r="BD137" s="27">
        <v>0</v>
      </c>
      <c r="BE137" s="27">
        <v>0</v>
      </c>
      <c r="BF137" s="2"/>
      <c r="BG137" s="2"/>
      <c r="BH137" s="58">
        <v>0</v>
      </c>
      <c r="BI137" s="59">
        <v>0</v>
      </c>
      <c r="BJ137" s="2"/>
      <c r="BK137" s="2"/>
    </row>
    <row r="138" spans="1:63" x14ac:dyDescent="0.3">
      <c r="A138" s="1"/>
      <c r="B138" s="2"/>
      <c r="C138" s="2" t="s">
        <v>38</v>
      </c>
      <c r="D138" s="173" t="s">
        <v>79</v>
      </c>
      <c r="E138" s="2"/>
      <c r="F138" s="2"/>
      <c r="G138" s="2"/>
      <c r="H138" s="2"/>
      <c r="I138" s="2"/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2"/>
      <c r="AO138" s="2"/>
      <c r="AP138" s="54">
        <v>0</v>
      </c>
      <c r="AQ138" s="55">
        <v>0</v>
      </c>
      <c r="AR138" s="2"/>
      <c r="AS138" s="2"/>
      <c r="AT138" s="55">
        <v>0</v>
      </c>
      <c r="AU138" s="55">
        <v>0</v>
      </c>
      <c r="AV138" s="55">
        <v>0</v>
      </c>
      <c r="AW138" s="2"/>
      <c r="AX138" s="2"/>
      <c r="AY138" s="56">
        <v>0</v>
      </c>
      <c r="AZ138" s="57">
        <v>0</v>
      </c>
      <c r="BA138" s="2"/>
      <c r="BB138" s="2"/>
      <c r="BC138" s="27">
        <v>0</v>
      </c>
      <c r="BD138" s="27">
        <v>0</v>
      </c>
      <c r="BE138" s="27">
        <v>0</v>
      </c>
      <c r="BF138" s="2"/>
      <c r="BG138" s="2"/>
      <c r="BH138" s="58">
        <v>0</v>
      </c>
      <c r="BI138" s="59">
        <v>0</v>
      </c>
      <c r="BJ138" s="2"/>
      <c r="BK138" s="2"/>
    </row>
    <row r="139" spans="1:63" x14ac:dyDescent="0.3">
      <c r="A139" s="1"/>
      <c r="B139" s="2"/>
      <c r="C139" s="2"/>
      <c r="D139" s="173"/>
      <c r="E139" s="2" t="s">
        <v>149</v>
      </c>
      <c r="F139" s="2"/>
      <c r="G139" s="2"/>
      <c r="H139" s="2"/>
      <c r="I139" s="2"/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2"/>
      <c r="AO139" s="2"/>
      <c r="AP139" s="54">
        <v>0</v>
      </c>
      <c r="AQ139" s="55">
        <v>0</v>
      </c>
      <c r="AR139" s="2"/>
      <c r="AS139" s="2"/>
      <c r="AT139" s="55">
        <v>0</v>
      </c>
      <c r="AU139" s="55">
        <v>0</v>
      </c>
      <c r="AV139" s="55">
        <v>0</v>
      </c>
      <c r="AW139" s="2"/>
      <c r="AX139" s="2"/>
      <c r="AY139" s="56">
        <v>0</v>
      </c>
      <c r="AZ139" s="57">
        <v>0</v>
      </c>
      <c r="BA139" s="2"/>
      <c r="BB139" s="2"/>
      <c r="BC139" s="27">
        <v>0</v>
      </c>
      <c r="BD139" s="27">
        <v>0</v>
      </c>
      <c r="BE139" s="27">
        <v>0</v>
      </c>
      <c r="BF139" s="2"/>
      <c r="BG139" s="2"/>
      <c r="BH139" s="58">
        <v>0</v>
      </c>
      <c r="BI139" s="59">
        <v>0</v>
      </c>
      <c r="BJ139" s="2"/>
      <c r="BK139" s="2"/>
    </row>
    <row r="140" spans="1:63" x14ac:dyDescent="0.3">
      <c r="A140" s="1"/>
      <c r="B140" s="2"/>
      <c r="C140" s="2"/>
      <c r="D140" s="173"/>
      <c r="E140" s="2" t="s">
        <v>150</v>
      </c>
      <c r="F140" s="2"/>
      <c r="G140" s="2"/>
      <c r="H140" s="2"/>
      <c r="I140" s="2"/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2"/>
      <c r="AO140" s="2"/>
      <c r="AP140" s="54">
        <v>0</v>
      </c>
      <c r="AQ140" s="55">
        <v>0</v>
      </c>
      <c r="AR140" s="2"/>
      <c r="AS140" s="2"/>
      <c r="AT140" s="55">
        <v>0</v>
      </c>
      <c r="AU140" s="55">
        <v>0</v>
      </c>
      <c r="AV140" s="55">
        <v>0</v>
      </c>
      <c r="AW140" s="2"/>
      <c r="AX140" s="2"/>
      <c r="AY140" s="56">
        <v>0</v>
      </c>
      <c r="AZ140" s="57">
        <v>0</v>
      </c>
      <c r="BA140" s="2"/>
      <c r="BB140" s="2"/>
      <c r="BC140" s="27">
        <v>0</v>
      </c>
      <c r="BD140" s="27">
        <v>0</v>
      </c>
      <c r="BE140" s="27">
        <v>0</v>
      </c>
      <c r="BF140" s="2"/>
      <c r="BG140" s="2"/>
      <c r="BH140" s="58">
        <v>0</v>
      </c>
      <c r="BI140" s="59">
        <v>0</v>
      </c>
      <c r="BJ140" s="2"/>
      <c r="BK140" s="2"/>
    </row>
    <row r="141" spans="1:63" x14ac:dyDescent="0.3">
      <c r="A141" s="1"/>
      <c r="B141" s="2"/>
      <c r="C141" s="2"/>
      <c r="D141" s="173"/>
      <c r="E141" s="2" t="s">
        <v>151</v>
      </c>
      <c r="F141" s="2"/>
      <c r="G141" s="2"/>
      <c r="H141" s="2"/>
      <c r="I141" s="2"/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2"/>
      <c r="AO141" s="2"/>
      <c r="AP141" s="54">
        <v>0</v>
      </c>
      <c r="AQ141" s="55">
        <v>0</v>
      </c>
      <c r="AR141" s="2"/>
      <c r="AS141" s="2"/>
      <c r="AT141" s="55">
        <v>0</v>
      </c>
      <c r="AU141" s="55">
        <v>0</v>
      </c>
      <c r="AV141" s="55">
        <v>0</v>
      </c>
      <c r="AW141" s="2"/>
      <c r="AX141" s="2"/>
      <c r="AY141" s="56">
        <v>0</v>
      </c>
      <c r="AZ141" s="57">
        <v>0</v>
      </c>
      <c r="BA141" s="2"/>
      <c r="BB141" s="2"/>
      <c r="BC141" s="27">
        <v>0</v>
      </c>
      <c r="BD141" s="27">
        <v>0</v>
      </c>
      <c r="BE141" s="27">
        <v>0</v>
      </c>
      <c r="BF141" s="2"/>
      <c r="BG141" s="2"/>
      <c r="BH141" s="58">
        <v>0</v>
      </c>
      <c r="BI141" s="59">
        <v>0</v>
      </c>
      <c r="BJ141" s="2"/>
      <c r="BK141" s="2"/>
    </row>
    <row r="142" spans="1:63" x14ac:dyDescent="0.3">
      <c r="A142" s="1"/>
      <c r="B142" s="2"/>
      <c r="C142" s="2"/>
      <c r="D142" s="173"/>
      <c r="E142" s="2" t="s">
        <v>152</v>
      </c>
      <c r="F142" s="2"/>
      <c r="G142" s="2"/>
      <c r="H142" s="2"/>
      <c r="I142" s="2"/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2"/>
      <c r="AO142" s="2"/>
      <c r="AP142" s="54">
        <v>0</v>
      </c>
      <c r="AQ142" s="55">
        <v>0</v>
      </c>
      <c r="AR142" s="2"/>
      <c r="AS142" s="2"/>
      <c r="AT142" s="55">
        <v>0</v>
      </c>
      <c r="AU142" s="55">
        <v>0</v>
      </c>
      <c r="AV142" s="55">
        <v>0</v>
      </c>
      <c r="AW142" s="2"/>
      <c r="AX142" s="2"/>
      <c r="AY142" s="56">
        <v>0</v>
      </c>
      <c r="AZ142" s="57">
        <v>0</v>
      </c>
      <c r="BA142" s="2"/>
      <c r="BB142" s="2"/>
      <c r="BC142" s="27">
        <v>0</v>
      </c>
      <c r="BD142" s="27">
        <v>0</v>
      </c>
      <c r="BE142" s="27">
        <v>0</v>
      </c>
      <c r="BF142" s="2"/>
      <c r="BG142" s="2"/>
      <c r="BH142" s="58">
        <v>0</v>
      </c>
      <c r="BI142" s="59">
        <v>0</v>
      </c>
      <c r="BJ142" s="2"/>
      <c r="BK142" s="2"/>
    </row>
    <row r="143" spans="1:63" x14ac:dyDescent="0.3">
      <c r="A143" s="1"/>
      <c r="B143" s="2"/>
      <c r="C143" s="2" t="s">
        <v>93</v>
      </c>
      <c r="D143" s="2" t="s">
        <v>108</v>
      </c>
      <c r="E143" s="2"/>
      <c r="F143" s="2"/>
      <c r="G143" s="2"/>
      <c r="H143" s="2"/>
      <c r="I143" s="2"/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-2.10319999843836E-4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2"/>
      <c r="AO143" s="2"/>
      <c r="AP143" s="54">
        <v>0</v>
      </c>
      <c r="AQ143" s="55">
        <v>0</v>
      </c>
      <c r="AR143" s="2"/>
      <c r="AS143" s="2"/>
      <c r="AT143" s="55">
        <v>0</v>
      </c>
      <c r="AU143" s="55">
        <v>0</v>
      </c>
      <c r="AV143" s="55">
        <v>0</v>
      </c>
      <c r="AW143" s="2"/>
      <c r="AX143" s="2"/>
      <c r="AY143" s="56">
        <v>0</v>
      </c>
      <c r="AZ143" s="57">
        <v>0</v>
      </c>
      <c r="BA143" s="2"/>
      <c r="BB143" s="2"/>
      <c r="BC143" s="27">
        <v>0</v>
      </c>
      <c r="BD143" s="27">
        <v>0</v>
      </c>
      <c r="BE143" s="27">
        <v>0</v>
      </c>
      <c r="BF143" s="2"/>
      <c r="BG143" s="2"/>
      <c r="BH143" s="58">
        <v>0</v>
      </c>
      <c r="BI143" s="59">
        <v>0</v>
      </c>
      <c r="BJ143" s="2"/>
      <c r="BK143" s="2"/>
    </row>
    <row r="144" spans="1:63" x14ac:dyDescent="0.3">
      <c r="A144" s="1"/>
      <c r="B144" s="2"/>
      <c r="C144" s="61" t="s">
        <v>22</v>
      </c>
      <c r="D144" s="61" t="s">
        <v>109</v>
      </c>
      <c r="E144" s="61"/>
      <c r="F144" s="61"/>
      <c r="G144" s="61"/>
      <c r="H144" s="61"/>
      <c r="I144" s="61"/>
      <c r="J144" s="200">
        <v>-4.0049874578009739</v>
      </c>
      <c r="K144" s="200">
        <v>-4.0072743589577557</v>
      </c>
      <c r="L144" s="200">
        <v>-4.3848986647972721</v>
      </c>
      <c r="M144" s="200">
        <v>-4.4368740319175703</v>
      </c>
      <c r="N144" s="200">
        <v>-4.2023146693743509</v>
      </c>
      <c r="O144" s="200">
        <v>-4.309038752938787</v>
      </c>
      <c r="P144" s="200">
        <v>-4.2900299901019583</v>
      </c>
      <c r="Q144" s="200">
        <v>-4.217978240129165</v>
      </c>
      <c r="R144" s="200">
        <v>-4.1921790909341503</v>
      </c>
      <c r="S144" s="200">
        <v>-3.8002174683433134</v>
      </c>
      <c r="T144" s="200">
        <v>-3.3339139324670302</v>
      </c>
      <c r="U144" s="200">
        <v>-4.0347356123747016</v>
      </c>
      <c r="V144" s="200">
        <v>-3.0995417441503625</v>
      </c>
      <c r="W144" s="200">
        <v>-3.3707578998928875</v>
      </c>
      <c r="X144" s="200">
        <v>-3.2894316875168261</v>
      </c>
      <c r="Y144" s="200">
        <v>-2.8554281505524237</v>
      </c>
      <c r="Z144" s="200">
        <v>-3.0941191757678967</v>
      </c>
      <c r="AA144" s="200">
        <v>-3.114941916385825</v>
      </c>
      <c r="AB144" s="200">
        <v>-2.8275240965271307</v>
      </c>
      <c r="AC144" s="200">
        <v>-3.0055900959496435</v>
      </c>
      <c r="AD144" s="200">
        <v>-2.6854718629565153</v>
      </c>
      <c r="AE144" s="200">
        <v>-3.2262356159166488</v>
      </c>
      <c r="AF144" s="200">
        <v>-3.1150380179213948</v>
      </c>
      <c r="AG144" s="200">
        <v>-3.3256803962824146</v>
      </c>
      <c r="AH144" s="200">
        <v>-2.8957703969189863</v>
      </c>
      <c r="AI144" s="200">
        <v>-3.6705857141002025</v>
      </c>
      <c r="AJ144" s="200">
        <v>-3.4791886427479959</v>
      </c>
      <c r="AK144" s="200">
        <v>-2.5853883591351292</v>
      </c>
      <c r="AL144" s="200">
        <v>-3.0263906078608258</v>
      </c>
      <c r="AM144" s="200">
        <v>-2.755912044232689</v>
      </c>
      <c r="AN144" s="2"/>
      <c r="AO144" s="2"/>
      <c r="AP144" s="65">
        <v>0.27047856362813683</v>
      </c>
      <c r="AQ144" s="66">
        <v>8.9373315832261949E-2</v>
      </c>
      <c r="AR144" s="2"/>
      <c r="AS144" s="2"/>
      <c r="AT144" s="66">
        <v>0</v>
      </c>
      <c r="AU144" s="66">
        <v>0</v>
      </c>
      <c r="AV144" s="66">
        <v>0</v>
      </c>
      <c r="AW144" s="2"/>
      <c r="AX144" s="2"/>
      <c r="AY144" s="67">
        <v>0</v>
      </c>
      <c r="AZ144" s="68">
        <v>0</v>
      </c>
      <c r="BA144" s="2"/>
      <c r="BB144" s="2"/>
      <c r="BC144" s="69">
        <v>0</v>
      </c>
      <c r="BD144" s="69">
        <v>0</v>
      </c>
      <c r="BE144" s="69">
        <v>0</v>
      </c>
      <c r="BF144" s="2"/>
      <c r="BG144" s="2"/>
      <c r="BH144" s="70">
        <v>0</v>
      </c>
      <c r="BI144" s="71">
        <v>0</v>
      </c>
      <c r="BJ144" s="2"/>
      <c r="BK144" s="2"/>
    </row>
    <row r="145" spans="1:66" x14ac:dyDescent="0.3">
      <c r="A145" s="1"/>
      <c r="B145" s="2"/>
      <c r="C145" s="2" t="s">
        <v>110</v>
      </c>
      <c r="D145" s="2" t="s">
        <v>111</v>
      </c>
      <c r="E145" s="1"/>
      <c r="F145" s="60"/>
      <c r="G145" s="1"/>
      <c r="H145" s="1"/>
      <c r="I145" s="1"/>
      <c r="J145" s="10">
        <v>0</v>
      </c>
      <c r="K145" s="10">
        <v>-9.4672699999999999E-3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-5.3215800769386513E-2</v>
      </c>
      <c r="S145" s="10">
        <v>-0.10775857793397227</v>
      </c>
      <c r="T145" s="10">
        <v>0</v>
      </c>
      <c r="U145" s="10">
        <v>-7.8573489844944319E-2</v>
      </c>
      <c r="V145" s="10">
        <v>0</v>
      </c>
      <c r="W145" s="10">
        <v>-0.20605000000000001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-0.77369003999999997</v>
      </c>
      <c r="AK145" s="10">
        <v>0</v>
      </c>
      <c r="AL145" s="10">
        <v>0</v>
      </c>
      <c r="AM145" s="10">
        <v>0</v>
      </c>
      <c r="AN145" s="2"/>
      <c r="AO145" s="2"/>
      <c r="AP145" s="54">
        <v>0</v>
      </c>
      <c r="AQ145" s="48">
        <v>0</v>
      </c>
      <c r="AR145" s="2"/>
      <c r="AS145" s="2"/>
      <c r="AT145" s="48">
        <v>0</v>
      </c>
      <c r="AU145" s="48">
        <v>0</v>
      </c>
      <c r="AV145" s="48">
        <v>0</v>
      </c>
      <c r="AW145" s="2"/>
      <c r="AX145" s="2"/>
      <c r="AY145" s="56">
        <v>0</v>
      </c>
      <c r="AZ145" s="128">
        <v>0</v>
      </c>
      <c r="BA145" s="2"/>
      <c r="BB145" s="2"/>
      <c r="BC145" s="27">
        <v>0</v>
      </c>
      <c r="BD145" s="27">
        <v>0</v>
      </c>
      <c r="BE145" s="27">
        <v>0</v>
      </c>
      <c r="BF145" s="2"/>
      <c r="BG145" s="2"/>
      <c r="BH145" s="58">
        <v>0</v>
      </c>
      <c r="BI145" s="53">
        <v>0</v>
      </c>
      <c r="BJ145" s="2"/>
      <c r="BK145" s="2"/>
    </row>
    <row r="146" spans="1:66" ht="4.05" customHeight="1" x14ac:dyDescent="0.3">
      <c r="A146" s="1"/>
      <c r="B146" s="2"/>
      <c r="C146" s="2"/>
      <c r="D146" s="173"/>
      <c r="E146" s="1"/>
      <c r="F146" s="60"/>
      <c r="G146" s="1"/>
      <c r="H146" s="1"/>
      <c r="I146" s="1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2"/>
      <c r="AO146" s="2"/>
      <c r="AP146" s="54"/>
      <c r="AQ146" s="55"/>
      <c r="AR146" s="2"/>
      <c r="AS146" s="2"/>
      <c r="AT146" s="55"/>
      <c r="AU146" s="55"/>
      <c r="AV146" s="55"/>
      <c r="AW146" s="2"/>
      <c r="AX146" s="2"/>
      <c r="AY146" s="56"/>
      <c r="AZ146" s="57"/>
      <c r="BA146" s="2"/>
      <c r="BB146" s="2"/>
      <c r="BC146" s="27"/>
      <c r="BD146" s="27"/>
      <c r="BE146" s="27"/>
      <c r="BF146" s="2"/>
      <c r="BG146" s="2"/>
      <c r="BH146" s="58"/>
      <c r="BI146" s="59"/>
      <c r="BJ146" s="2"/>
      <c r="BK146" s="2"/>
    </row>
    <row r="147" spans="1:66" x14ac:dyDescent="0.3">
      <c r="A147" s="1"/>
      <c r="B147" s="2"/>
      <c r="C147" s="61" t="s">
        <v>22</v>
      </c>
      <c r="D147" s="61" t="s">
        <v>112</v>
      </c>
      <c r="E147" s="61"/>
      <c r="F147" s="61"/>
      <c r="G147" s="61"/>
      <c r="H147" s="61"/>
      <c r="I147" s="61"/>
      <c r="J147" s="200">
        <v>-4.0049874578009739</v>
      </c>
      <c r="K147" s="200">
        <v>-4.0167416289577558</v>
      </c>
      <c r="L147" s="200">
        <v>-4.3848986647972721</v>
      </c>
      <c r="M147" s="200">
        <v>-4.4368740319175703</v>
      </c>
      <c r="N147" s="200">
        <v>-4.2023146693743509</v>
      </c>
      <c r="O147" s="200">
        <v>-4.309038752938787</v>
      </c>
      <c r="P147" s="200">
        <v>-4.2900299901019583</v>
      </c>
      <c r="Q147" s="200">
        <v>-4.217978240129165</v>
      </c>
      <c r="R147" s="200">
        <v>-4.2453948917035369</v>
      </c>
      <c r="S147" s="200">
        <v>-3.9079760462772857</v>
      </c>
      <c r="T147" s="200">
        <v>-3.3339139324670302</v>
      </c>
      <c r="U147" s="200">
        <v>-4.1133091022196462</v>
      </c>
      <c r="V147" s="200">
        <v>-3.0995417441503625</v>
      </c>
      <c r="W147" s="200">
        <v>-3.5768078998928874</v>
      </c>
      <c r="X147" s="200">
        <v>-3.2894316875168261</v>
      </c>
      <c r="Y147" s="200">
        <v>-2.8554281505524237</v>
      </c>
      <c r="Z147" s="200">
        <v>-3.0941191757678967</v>
      </c>
      <c r="AA147" s="200">
        <v>-3.114941916385825</v>
      </c>
      <c r="AB147" s="200">
        <v>-2.8275240965271307</v>
      </c>
      <c r="AC147" s="200">
        <v>-3.0055900959496435</v>
      </c>
      <c r="AD147" s="200">
        <v>-2.6854718629565153</v>
      </c>
      <c r="AE147" s="200">
        <v>-3.2262356159166488</v>
      </c>
      <c r="AF147" s="200">
        <v>-3.1150380179213948</v>
      </c>
      <c r="AG147" s="200">
        <v>-3.3256803962824146</v>
      </c>
      <c r="AH147" s="200">
        <v>-2.8957703969189863</v>
      </c>
      <c r="AI147" s="200">
        <v>-3.6705857141002025</v>
      </c>
      <c r="AJ147" s="200">
        <v>-4.2528786827479959</v>
      </c>
      <c r="AK147" s="200">
        <v>-2.5853883591351292</v>
      </c>
      <c r="AL147" s="200">
        <v>-3.0263906078608258</v>
      </c>
      <c r="AM147" s="200">
        <v>-2.755912044232689</v>
      </c>
      <c r="AN147" s="2"/>
      <c r="AO147" s="2"/>
      <c r="AP147" s="65">
        <v>0.27047856362813683</v>
      </c>
      <c r="AQ147" s="66">
        <v>8.9373315832261949E-2</v>
      </c>
      <c r="AR147" s="2"/>
      <c r="AS147" s="2"/>
      <c r="AT147" s="66">
        <v>0</v>
      </c>
      <c r="AU147" s="66">
        <v>0</v>
      </c>
      <c r="AV147" s="66">
        <v>0</v>
      </c>
      <c r="AW147" s="2"/>
      <c r="AX147" s="2"/>
      <c r="AY147" s="67">
        <v>0</v>
      </c>
      <c r="AZ147" s="68">
        <v>0</v>
      </c>
      <c r="BA147" s="2"/>
      <c r="BB147" s="2"/>
      <c r="BC147" s="69">
        <v>0</v>
      </c>
      <c r="BD147" s="69">
        <v>0</v>
      </c>
      <c r="BE147" s="69">
        <v>0</v>
      </c>
      <c r="BF147" s="2"/>
      <c r="BG147" s="2"/>
      <c r="BH147" s="70">
        <v>0</v>
      </c>
      <c r="BI147" s="71">
        <v>0</v>
      </c>
      <c r="BJ147" s="2"/>
      <c r="BK147" s="2"/>
    </row>
    <row r="148" spans="1:66" x14ac:dyDescent="0.3">
      <c r="A148" s="1"/>
      <c r="B148" s="2"/>
      <c r="C148" s="2" t="s">
        <v>38</v>
      </c>
      <c r="D148" s="2" t="s">
        <v>113</v>
      </c>
      <c r="E148" s="2"/>
      <c r="F148" s="2"/>
      <c r="G148" s="2"/>
      <c r="H148" s="2"/>
      <c r="I148" s="2"/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2"/>
      <c r="AO148" s="2"/>
      <c r="AP148" s="54">
        <v>0</v>
      </c>
      <c r="AQ148" s="55">
        <v>0</v>
      </c>
      <c r="AR148" s="2"/>
      <c r="AS148" s="2"/>
      <c r="AT148" s="55">
        <v>0</v>
      </c>
      <c r="AU148" s="55">
        <v>0</v>
      </c>
      <c r="AV148" s="55">
        <v>0</v>
      </c>
      <c r="AW148" s="2"/>
      <c r="AX148" s="2"/>
      <c r="AY148" s="56">
        <v>0</v>
      </c>
      <c r="AZ148" s="57">
        <v>0</v>
      </c>
      <c r="BA148" s="2"/>
      <c r="BB148" s="2"/>
      <c r="BC148" s="27">
        <v>0</v>
      </c>
      <c r="BD148" s="27">
        <v>0</v>
      </c>
      <c r="BE148" s="27">
        <v>0</v>
      </c>
      <c r="BF148" s="2"/>
      <c r="BG148" s="2"/>
      <c r="BH148" s="58">
        <v>0</v>
      </c>
      <c r="BI148" s="59">
        <v>0</v>
      </c>
      <c r="BJ148" s="2"/>
      <c r="BK148" s="2"/>
    </row>
    <row r="149" spans="1:66" x14ac:dyDescent="0.3">
      <c r="A149" s="1"/>
      <c r="B149" s="2"/>
      <c r="C149" s="175" t="s">
        <v>22</v>
      </c>
      <c r="D149" s="122" t="s">
        <v>114</v>
      </c>
      <c r="E149" s="122"/>
      <c r="F149" s="122"/>
      <c r="G149" s="122"/>
      <c r="H149" s="122"/>
      <c r="I149" s="122"/>
      <c r="J149" s="129">
        <v>-4.0049874578009739</v>
      </c>
      <c r="K149" s="129">
        <v>-4.0167416289577558</v>
      </c>
      <c r="L149" s="129">
        <v>-4.3848986647972721</v>
      </c>
      <c r="M149" s="129">
        <v>-4.4368740319175703</v>
      </c>
      <c r="N149" s="129">
        <v>-4.2023146693743509</v>
      </c>
      <c r="O149" s="129">
        <v>-4.309038752938787</v>
      </c>
      <c r="P149" s="129">
        <v>-4.2900299901019583</v>
      </c>
      <c r="Q149" s="129">
        <v>-4.217978240129165</v>
      </c>
      <c r="R149" s="129">
        <v>-4.2453948917035369</v>
      </c>
      <c r="S149" s="129">
        <v>-3.9079760462772857</v>
      </c>
      <c r="T149" s="129">
        <v>-3.3339139324670302</v>
      </c>
      <c r="U149" s="129">
        <v>-4.1133091022196462</v>
      </c>
      <c r="V149" s="129">
        <v>-3.0995417441503625</v>
      </c>
      <c r="W149" s="129">
        <v>-3.5768078998928874</v>
      </c>
      <c r="X149" s="129">
        <v>-3.2894316875168261</v>
      </c>
      <c r="Y149" s="129">
        <v>-2.8554281505524237</v>
      </c>
      <c r="Z149" s="129">
        <v>-3.0941191757678967</v>
      </c>
      <c r="AA149" s="129">
        <v>-3.114941916385825</v>
      </c>
      <c r="AB149" s="129">
        <v>-2.8275240965271307</v>
      </c>
      <c r="AC149" s="129">
        <v>-3.0055900959496435</v>
      </c>
      <c r="AD149" s="129">
        <v>-2.6854718629565153</v>
      </c>
      <c r="AE149" s="129">
        <v>-3.2262356159166488</v>
      </c>
      <c r="AF149" s="129">
        <v>-3.1150380179213948</v>
      </c>
      <c r="AG149" s="129">
        <v>-3.3256803962824146</v>
      </c>
      <c r="AH149" s="129">
        <v>-2.8957703969189863</v>
      </c>
      <c r="AI149" s="129">
        <v>-3.6705857141002025</v>
      </c>
      <c r="AJ149" s="129">
        <v>-4.2528786827479959</v>
      </c>
      <c r="AK149" s="129">
        <v>-2.5853883591351292</v>
      </c>
      <c r="AL149" s="129">
        <v>-3.0263906078608258</v>
      </c>
      <c r="AM149" s="129">
        <v>-2.755912044232689</v>
      </c>
      <c r="AN149" s="2"/>
      <c r="AO149" s="2"/>
      <c r="AP149" s="179">
        <v>0.27047856362813683</v>
      </c>
      <c r="AQ149" s="180">
        <v>8.9373315832261949E-2</v>
      </c>
      <c r="AR149" s="2"/>
      <c r="AS149" s="2"/>
      <c r="AT149" s="181">
        <v>0</v>
      </c>
      <c r="AU149" s="131">
        <v>0</v>
      </c>
      <c r="AV149" s="180">
        <v>0</v>
      </c>
      <c r="AW149" s="2"/>
      <c r="AX149" s="2"/>
      <c r="AY149" s="182">
        <v>0</v>
      </c>
      <c r="AZ149" s="183">
        <v>0</v>
      </c>
      <c r="BA149" s="2"/>
      <c r="BB149" s="2"/>
      <c r="BC149" s="184">
        <v>0</v>
      </c>
      <c r="BD149" s="134">
        <v>0</v>
      </c>
      <c r="BE149" s="185">
        <v>0</v>
      </c>
      <c r="BF149" s="2"/>
      <c r="BG149" s="2"/>
      <c r="BH149" s="186">
        <v>0</v>
      </c>
      <c r="BI149" s="187">
        <v>0</v>
      </c>
      <c r="BJ149" s="2"/>
      <c r="BK149" s="2"/>
    </row>
    <row r="150" spans="1:66" x14ac:dyDescent="0.3">
      <c r="A150" s="1"/>
      <c r="B150" s="2"/>
      <c r="C150" s="176"/>
      <c r="D150" s="177" t="s">
        <v>115</v>
      </c>
      <c r="E150" s="178"/>
      <c r="F150" s="178"/>
      <c r="G150" s="178"/>
      <c r="H150" s="178"/>
      <c r="I150" s="178"/>
      <c r="J150" s="688">
        <v>0</v>
      </c>
      <c r="K150" s="688">
        <v>0</v>
      </c>
      <c r="L150" s="688">
        <v>0</v>
      </c>
      <c r="M150" s="688">
        <v>0</v>
      </c>
      <c r="N150" s="688">
        <v>0</v>
      </c>
      <c r="O150" s="688">
        <v>0</v>
      </c>
      <c r="P150" s="688">
        <v>0</v>
      </c>
      <c r="Q150" s="688">
        <v>0</v>
      </c>
      <c r="R150" s="688">
        <v>0</v>
      </c>
      <c r="S150" s="688">
        <v>0</v>
      </c>
      <c r="T150" s="688">
        <v>0</v>
      </c>
      <c r="U150" s="688">
        <v>0</v>
      </c>
      <c r="V150" s="688">
        <v>0</v>
      </c>
      <c r="W150" s="688">
        <v>0</v>
      </c>
      <c r="X150" s="688">
        <v>0</v>
      </c>
      <c r="Y150" s="688">
        <v>0</v>
      </c>
      <c r="Z150" s="688">
        <v>0</v>
      </c>
      <c r="AA150" s="688">
        <v>0</v>
      </c>
      <c r="AB150" s="688">
        <v>0</v>
      </c>
      <c r="AC150" s="688">
        <v>0</v>
      </c>
      <c r="AD150" s="688">
        <v>0</v>
      </c>
      <c r="AE150" s="688">
        <v>0</v>
      </c>
      <c r="AF150" s="688">
        <v>0</v>
      </c>
      <c r="AG150" s="688">
        <v>0</v>
      </c>
      <c r="AH150" s="688">
        <v>0</v>
      </c>
      <c r="AI150" s="688">
        <v>0</v>
      </c>
      <c r="AJ150" s="688">
        <v>0</v>
      </c>
      <c r="AK150" s="688">
        <v>0</v>
      </c>
      <c r="AL150" s="688">
        <v>0</v>
      </c>
      <c r="AM150" s="688">
        <v>0</v>
      </c>
      <c r="AN150" s="2"/>
      <c r="AO150" s="2"/>
      <c r="AP150" s="188"/>
      <c r="AQ150" s="189"/>
      <c r="AR150" s="2"/>
      <c r="AS150" s="2"/>
      <c r="AT150" s="190"/>
      <c r="AU150" s="191"/>
      <c r="AV150" s="189"/>
      <c r="AW150" s="2"/>
      <c r="AX150" s="2"/>
      <c r="AY150" s="192"/>
      <c r="AZ150" s="193"/>
      <c r="BA150" s="2"/>
      <c r="BB150" s="2"/>
      <c r="BC150" s="194"/>
      <c r="BD150" s="195"/>
      <c r="BE150" s="196"/>
      <c r="BF150" s="2"/>
      <c r="BG150" s="2"/>
      <c r="BH150" s="197"/>
      <c r="BI150" s="198"/>
      <c r="BJ150" s="2"/>
      <c r="BK150" s="2"/>
    </row>
    <row r="151" spans="1:66" ht="4.0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2"/>
      <c r="AO151" s="2"/>
      <c r="AP151" s="54"/>
      <c r="AQ151" s="55"/>
      <c r="AR151" s="2"/>
      <c r="AS151" s="2"/>
      <c r="AT151" s="55"/>
      <c r="AU151" s="55"/>
      <c r="AV151" s="55"/>
      <c r="AW151" s="2"/>
      <c r="AX151" s="2"/>
      <c r="AY151" s="56"/>
      <c r="AZ151" s="57"/>
      <c r="BA151" s="2"/>
      <c r="BB151" s="2"/>
      <c r="BC151" s="27"/>
      <c r="BD151" s="27"/>
      <c r="BE151" s="27"/>
      <c r="BF151" s="2"/>
      <c r="BG151" s="2"/>
      <c r="BH151" s="58"/>
      <c r="BI151" s="59"/>
      <c r="BJ151" s="2"/>
      <c r="BK151" s="2"/>
    </row>
    <row r="152" spans="1:66" x14ac:dyDescent="0.3">
      <c r="A152" s="1"/>
      <c r="B152" s="2"/>
      <c r="C152" s="2" t="s">
        <v>110</v>
      </c>
      <c r="D152" s="2" t="s">
        <v>116</v>
      </c>
      <c r="E152" s="2"/>
      <c r="F152" s="2"/>
      <c r="G152" s="2"/>
      <c r="H152" s="2"/>
      <c r="I152" s="2"/>
      <c r="J152" s="40">
        <v>0</v>
      </c>
      <c r="K152" s="40">
        <v>0</v>
      </c>
      <c r="L152" s="40">
        <v>0</v>
      </c>
      <c r="M152" s="40">
        <v>0</v>
      </c>
      <c r="N152" s="40">
        <v>4.8242819999999992E-2</v>
      </c>
      <c r="O152" s="40">
        <v>3.2517820000000003E-2</v>
      </c>
      <c r="P152" s="40">
        <v>0</v>
      </c>
      <c r="Q152" s="40">
        <v>0</v>
      </c>
      <c r="R152" s="40">
        <v>8.3022700000000005E-3</v>
      </c>
      <c r="S152" s="40">
        <v>1.6414000000000005E-3</v>
      </c>
      <c r="T152" s="40">
        <v>0</v>
      </c>
      <c r="U152" s="40">
        <v>0</v>
      </c>
      <c r="V152" s="40">
        <v>0</v>
      </c>
      <c r="W152" s="40">
        <v>0</v>
      </c>
      <c r="X152" s="40">
        <v>0</v>
      </c>
      <c r="Y152" s="40">
        <v>0</v>
      </c>
      <c r="Z152" s="40">
        <v>-2.6396800001561639E-3</v>
      </c>
      <c r="AA152" s="40">
        <v>5.1099999999999995E-4</v>
      </c>
      <c r="AB152" s="40">
        <v>5.1099999999999995E-4</v>
      </c>
      <c r="AC152" s="40">
        <v>5.2297178130511479E-4</v>
      </c>
      <c r="AD152" s="40">
        <v>5.2703843590313267E-4</v>
      </c>
      <c r="AE152" s="40">
        <v>5.1704446381865691E-4</v>
      </c>
      <c r="AF152" s="40">
        <v>5.0402634654201685E-4</v>
      </c>
      <c r="AG152" s="40">
        <v>4.9684783746989174E-4</v>
      </c>
      <c r="AH152" s="40">
        <v>4.9108787910154229E-4</v>
      </c>
      <c r="AI152" s="40">
        <v>4.7444000000000002E-4</v>
      </c>
      <c r="AJ152" s="40">
        <v>4.7543999999999999E-4</v>
      </c>
      <c r="AK152" s="40">
        <v>4.7644000000000001E-4</v>
      </c>
      <c r="AL152" s="40">
        <v>4.7644000000000001E-4</v>
      </c>
      <c r="AM152" s="40">
        <v>4.7644000000000001E-4</v>
      </c>
      <c r="AN152" s="2"/>
      <c r="AO152" s="2"/>
      <c r="AP152" s="54">
        <v>0</v>
      </c>
      <c r="AQ152" s="55">
        <v>0</v>
      </c>
      <c r="AR152" s="2"/>
      <c r="AS152" s="2"/>
      <c r="AT152" s="55">
        <v>0</v>
      </c>
      <c r="AU152" s="55">
        <v>0</v>
      </c>
      <c r="AV152" s="55">
        <v>0</v>
      </c>
      <c r="AW152" s="2"/>
      <c r="AX152" s="2"/>
      <c r="AY152" s="56">
        <v>0</v>
      </c>
      <c r="AZ152" s="57">
        <v>0</v>
      </c>
      <c r="BA152" s="2"/>
      <c r="BB152" s="2"/>
      <c r="BC152" s="27">
        <v>0</v>
      </c>
      <c r="BD152" s="27">
        <v>0</v>
      </c>
      <c r="BE152" s="27">
        <v>0</v>
      </c>
      <c r="BF152" s="2"/>
      <c r="BG152" s="2"/>
      <c r="BH152" s="58">
        <v>0</v>
      </c>
      <c r="BI152" s="59">
        <v>0</v>
      </c>
      <c r="BJ152" s="2"/>
      <c r="BK152" s="2"/>
    </row>
    <row r="153" spans="1:66" x14ac:dyDescent="0.3">
      <c r="A153" s="1"/>
      <c r="B153" s="2"/>
      <c r="C153" s="2"/>
      <c r="D153" s="2"/>
      <c r="E153" s="173" t="s">
        <v>117</v>
      </c>
      <c r="F153" s="2"/>
      <c r="G153" s="2"/>
      <c r="H153" s="2"/>
      <c r="I153" s="2"/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2.4000000000000001E-4</v>
      </c>
      <c r="AA153" s="10">
        <v>5.1099999999999995E-4</v>
      </c>
      <c r="AB153" s="10">
        <v>5.1099999999999995E-4</v>
      </c>
      <c r="AC153" s="10">
        <v>5.2297178130511479E-4</v>
      </c>
      <c r="AD153" s="10">
        <v>5.2703843590313267E-4</v>
      </c>
      <c r="AE153" s="10">
        <v>5.1704446381865691E-4</v>
      </c>
      <c r="AF153" s="10">
        <v>5.0402634654201685E-4</v>
      </c>
      <c r="AG153" s="10">
        <v>4.9684783746989174E-4</v>
      </c>
      <c r="AH153" s="10">
        <v>4.9108787910154229E-4</v>
      </c>
      <c r="AI153" s="10">
        <v>4.7444000000000002E-4</v>
      </c>
      <c r="AJ153" s="10">
        <v>4.7543999999999999E-4</v>
      </c>
      <c r="AK153" s="10">
        <v>4.7644000000000001E-4</v>
      </c>
      <c r="AL153" s="10">
        <v>4.7644000000000001E-4</v>
      </c>
      <c r="AM153" s="10">
        <v>4.7644000000000001E-4</v>
      </c>
      <c r="AN153" s="2"/>
      <c r="AO153" s="2"/>
      <c r="AP153" s="54">
        <v>0</v>
      </c>
      <c r="AQ153" s="55">
        <v>0</v>
      </c>
      <c r="AR153" s="2"/>
      <c r="AS153" s="2"/>
      <c r="AT153" s="55">
        <v>0</v>
      </c>
      <c r="AU153" s="55">
        <v>0</v>
      </c>
      <c r="AV153" s="55">
        <v>0</v>
      </c>
      <c r="AW153" s="2"/>
      <c r="AX153" s="2"/>
      <c r="AY153" s="56">
        <v>0</v>
      </c>
      <c r="AZ153" s="57">
        <v>0</v>
      </c>
      <c r="BA153" s="2"/>
      <c r="BB153" s="2"/>
      <c r="BC153" s="27">
        <v>0</v>
      </c>
      <c r="BD153" s="27">
        <v>0</v>
      </c>
      <c r="BE153" s="27">
        <v>0</v>
      </c>
      <c r="BF153" s="2"/>
      <c r="BG153" s="2"/>
      <c r="BH153" s="58">
        <v>0</v>
      </c>
      <c r="BI153" s="59">
        <v>0</v>
      </c>
      <c r="BJ153" s="2"/>
      <c r="BK153" s="2"/>
    </row>
    <row r="154" spans="1:66" x14ac:dyDescent="0.3">
      <c r="A154" s="1"/>
      <c r="B154" s="2"/>
      <c r="C154" s="2"/>
      <c r="D154" s="2"/>
      <c r="E154" s="173" t="s">
        <v>58</v>
      </c>
      <c r="F154" s="2"/>
      <c r="G154" s="2"/>
      <c r="H154" s="2"/>
      <c r="I154" s="2"/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2"/>
      <c r="AO154" s="2"/>
      <c r="AP154" s="54">
        <v>0</v>
      </c>
      <c r="AQ154" s="55">
        <v>0</v>
      </c>
      <c r="AR154" s="2"/>
      <c r="AS154" s="2"/>
      <c r="AT154" s="55">
        <v>0</v>
      </c>
      <c r="AU154" s="55">
        <v>0</v>
      </c>
      <c r="AV154" s="55">
        <v>0</v>
      </c>
      <c r="AW154" s="2"/>
      <c r="AX154" s="2"/>
      <c r="AY154" s="56">
        <v>0</v>
      </c>
      <c r="AZ154" s="57">
        <v>0</v>
      </c>
      <c r="BA154" s="2"/>
      <c r="BB154" s="2"/>
      <c r="BC154" s="27">
        <v>0</v>
      </c>
      <c r="BD154" s="27">
        <v>0</v>
      </c>
      <c r="BE154" s="27">
        <v>0</v>
      </c>
      <c r="BF154" s="2"/>
      <c r="BG154" s="2"/>
      <c r="BH154" s="58">
        <v>0</v>
      </c>
      <c r="BI154" s="59">
        <v>0</v>
      </c>
      <c r="BJ154" s="2"/>
      <c r="BK154" s="2"/>
    </row>
    <row r="155" spans="1:66" x14ac:dyDescent="0.3">
      <c r="A155" s="1"/>
      <c r="B155" s="2"/>
      <c r="C155" s="2"/>
      <c r="D155" s="2"/>
      <c r="E155" s="173" t="s">
        <v>118</v>
      </c>
      <c r="F155" s="2"/>
      <c r="G155" s="2"/>
      <c r="H155" s="2"/>
      <c r="I155" s="2"/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2"/>
      <c r="AO155" s="2"/>
      <c r="AP155" s="54">
        <v>0</v>
      </c>
      <c r="AQ155" s="55">
        <v>0</v>
      </c>
      <c r="AR155" s="2"/>
      <c r="AS155" s="2"/>
      <c r="AT155" s="55">
        <v>0</v>
      </c>
      <c r="AU155" s="55">
        <v>0</v>
      </c>
      <c r="AV155" s="55">
        <v>0</v>
      </c>
      <c r="AW155" s="2"/>
      <c r="AX155" s="2"/>
      <c r="AY155" s="56">
        <v>0</v>
      </c>
      <c r="AZ155" s="57">
        <v>0</v>
      </c>
      <c r="BA155" s="2"/>
      <c r="BB155" s="2"/>
      <c r="BC155" s="27">
        <v>0</v>
      </c>
      <c r="BD155" s="27">
        <v>0</v>
      </c>
      <c r="BE155" s="27">
        <v>0</v>
      </c>
      <c r="BF155" s="2"/>
      <c r="BG155" s="2"/>
      <c r="BH155" s="58">
        <v>0</v>
      </c>
      <c r="BI155" s="59">
        <v>0</v>
      </c>
      <c r="BJ155" s="2"/>
      <c r="BK155" s="2"/>
    </row>
    <row r="156" spans="1:66" x14ac:dyDescent="0.3">
      <c r="A156" s="1"/>
      <c r="B156" s="2"/>
      <c r="C156" s="2"/>
      <c r="D156" s="2"/>
      <c r="E156" s="173" t="s">
        <v>119</v>
      </c>
      <c r="F156" s="2"/>
      <c r="G156" s="2"/>
      <c r="H156" s="2"/>
      <c r="I156" s="2"/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2"/>
      <c r="AO156" s="2"/>
      <c r="AP156" s="54">
        <v>0</v>
      </c>
      <c r="AQ156" s="55">
        <v>0</v>
      </c>
      <c r="AR156" s="2"/>
      <c r="AS156" s="2"/>
      <c r="AT156" s="55">
        <v>0</v>
      </c>
      <c r="AU156" s="55">
        <v>0</v>
      </c>
      <c r="AV156" s="55">
        <v>0</v>
      </c>
      <c r="AW156" s="2"/>
      <c r="AX156" s="2"/>
      <c r="AY156" s="56">
        <v>0</v>
      </c>
      <c r="AZ156" s="57">
        <v>0</v>
      </c>
      <c r="BA156" s="2"/>
      <c r="BB156" s="2"/>
      <c r="BC156" s="27">
        <v>0</v>
      </c>
      <c r="BD156" s="27">
        <v>0</v>
      </c>
      <c r="BE156" s="27">
        <v>0</v>
      </c>
      <c r="BF156" s="2"/>
      <c r="BG156" s="2"/>
      <c r="BH156" s="58">
        <v>0</v>
      </c>
      <c r="BI156" s="59">
        <v>0</v>
      </c>
      <c r="BJ156" s="2"/>
      <c r="BK156" s="2"/>
    </row>
    <row r="157" spans="1:66" x14ac:dyDescent="0.3">
      <c r="A157" s="1"/>
      <c r="B157" s="2"/>
      <c r="C157" s="2"/>
      <c r="D157" s="2"/>
      <c r="E157" s="173" t="s">
        <v>120</v>
      </c>
      <c r="F157" s="2"/>
      <c r="G157" s="2"/>
      <c r="H157" s="2"/>
      <c r="I157" s="2"/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2"/>
      <c r="AO157" s="2"/>
      <c r="AP157" s="54">
        <v>0</v>
      </c>
      <c r="AQ157" s="55">
        <v>0</v>
      </c>
      <c r="AR157" s="2"/>
      <c r="AS157" s="2"/>
      <c r="AT157" s="55">
        <v>0</v>
      </c>
      <c r="AU157" s="55">
        <v>0</v>
      </c>
      <c r="AV157" s="55">
        <v>0</v>
      </c>
      <c r="AW157" s="2"/>
      <c r="AX157" s="2"/>
      <c r="AY157" s="56">
        <v>0</v>
      </c>
      <c r="AZ157" s="57">
        <v>0</v>
      </c>
      <c r="BA157" s="2"/>
      <c r="BB157" s="2"/>
      <c r="BC157" s="27">
        <v>0</v>
      </c>
      <c r="BD157" s="27">
        <v>0</v>
      </c>
      <c r="BE157" s="27">
        <v>0</v>
      </c>
      <c r="BF157" s="2"/>
      <c r="BG157" s="2"/>
      <c r="BH157" s="58">
        <v>0</v>
      </c>
      <c r="BI157" s="59">
        <v>0</v>
      </c>
      <c r="BJ157" s="2"/>
      <c r="BK157" s="2"/>
    </row>
    <row r="158" spans="1:66" x14ac:dyDescent="0.3">
      <c r="A158" s="1"/>
      <c r="B158" s="2"/>
      <c r="C158" s="2"/>
      <c r="D158" s="2"/>
      <c r="E158" s="173" t="s">
        <v>121</v>
      </c>
      <c r="F158" s="2"/>
      <c r="G158" s="2"/>
      <c r="H158" s="2"/>
      <c r="I158" s="2"/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2"/>
      <c r="AO158" s="2"/>
      <c r="AP158" s="54">
        <v>0</v>
      </c>
      <c r="AQ158" s="55">
        <v>0</v>
      </c>
      <c r="AR158" s="2"/>
      <c r="AS158" s="2"/>
      <c r="AT158" s="55">
        <v>0</v>
      </c>
      <c r="AU158" s="55">
        <v>0</v>
      </c>
      <c r="AV158" s="55">
        <v>0</v>
      </c>
      <c r="AW158" s="2"/>
      <c r="AX158" s="2"/>
      <c r="AY158" s="56">
        <v>0</v>
      </c>
      <c r="AZ158" s="57">
        <v>0</v>
      </c>
      <c r="BA158" s="2"/>
      <c r="BB158" s="2"/>
      <c r="BC158" s="27">
        <v>0</v>
      </c>
      <c r="BD158" s="27">
        <v>0</v>
      </c>
      <c r="BE158" s="27">
        <v>0</v>
      </c>
      <c r="BF158" s="2"/>
      <c r="BG158" s="2"/>
      <c r="BH158" s="58">
        <v>0</v>
      </c>
      <c r="BI158" s="59">
        <v>0</v>
      </c>
      <c r="BJ158" s="2"/>
      <c r="BK158" s="2"/>
    </row>
    <row r="159" spans="1:66" x14ac:dyDescent="0.3">
      <c r="A159" s="1"/>
      <c r="B159" s="2"/>
      <c r="C159" s="2"/>
      <c r="D159" s="2"/>
      <c r="E159" s="173" t="s">
        <v>122</v>
      </c>
      <c r="F159" s="2"/>
      <c r="G159" s="2"/>
      <c r="H159" s="2"/>
      <c r="I159" s="2"/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2"/>
      <c r="AO159" s="2"/>
      <c r="AP159" s="54">
        <v>0</v>
      </c>
      <c r="AQ159" s="55">
        <v>0</v>
      </c>
      <c r="AR159" s="2"/>
      <c r="AS159" s="2"/>
      <c r="AT159" s="55">
        <v>0</v>
      </c>
      <c r="AU159" s="55">
        <v>0</v>
      </c>
      <c r="AV159" s="55">
        <v>0</v>
      </c>
      <c r="AW159" s="2"/>
      <c r="AX159" s="2"/>
      <c r="AY159" s="56">
        <v>0</v>
      </c>
      <c r="AZ159" s="57">
        <v>0</v>
      </c>
      <c r="BA159" s="2"/>
      <c r="BB159" s="2"/>
      <c r="BC159" s="27">
        <v>0</v>
      </c>
      <c r="BD159" s="27">
        <v>0</v>
      </c>
      <c r="BE159" s="27">
        <v>0</v>
      </c>
      <c r="BF159" s="2"/>
      <c r="BG159" s="2"/>
      <c r="BH159" s="58">
        <v>0</v>
      </c>
      <c r="BI159" s="59">
        <v>0</v>
      </c>
      <c r="BJ159" s="2"/>
      <c r="BK159" s="2"/>
    </row>
    <row r="160" spans="1:66" x14ac:dyDescent="0.3">
      <c r="A160" s="1"/>
      <c r="B160" s="2"/>
      <c r="C160" s="2"/>
      <c r="D160" s="2"/>
      <c r="E160" s="2" t="s">
        <v>146</v>
      </c>
      <c r="F160" s="2"/>
      <c r="G160" s="2"/>
      <c r="H160" s="2"/>
      <c r="I160" s="2"/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2.10319999843836E-4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10">
        <v>0</v>
      </c>
      <c r="AP160" s="10">
        <v>0</v>
      </c>
      <c r="AQ160" s="2"/>
      <c r="AR160" s="2"/>
      <c r="AS160" s="54"/>
      <c r="AT160" s="55"/>
      <c r="AU160" s="2"/>
      <c r="AV160" s="2"/>
      <c r="AW160" s="55"/>
      <c r="AX160" s="55"/>
      <c r="AY160" s="55"/>
      <c r="AZ160" s="2"/>
      <c r="BA160" s="2"/>
      <c r="BB160" s="56"/>
      <c r="BC160" s="57"/>
      <c r="BD160" s="2"/>
      <c r="BE160" s="2"/>
      <c r="BF160" s="27"/>
      <c r="BG160" s="27"/>
      <c r="BH160" s="27"/>
      <c r="BI160" s="2"/>
      <c r="BJ160" s="2"/>
      <c r="BK160" s="58"/>
      <c r="BL160" s="59"/>
      <c r="BM160" s="2"/>
      <c r="BN160" s="2"/>
    </row>
    <row r="161" spans="1:63" x14ac:dyDescent="0.3">
      <c r="A161" s="1"/>
      <c r="B161" s="2"/>
      <c r="C161" s="2"/>
      <c r="D161" s="173"/>
      <c r="E161" s="2" t="s">
        <v>123</v>
      </c>
      <c r="F161" s="2"/>
      <c r="G161" s="2"/>
      <c r="H161" s="60"/>
      <c r="I161" s="60"/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0</v>
      </c>
      <c r="AN161" s="2"/>
      <c r="AO161" s="2"/>
      <c r="AP161" s="54">
        <v>0</v>
      </c>
      <c r="AQ161" s="55">
        <v>0</v>
      </c>
      <c r="AR161" s="2"/>
      <c r="AS161" s="2"/>
      <c r="AT161" s="55">
        <v>0</v>
      </c>
      <c r="AU161" s="55">
        <v>0</v>
      </c>
      <c r="AV161" s="55">
        <v>0</v>
      </c>
      <c r="AW161" s="2"/>
      <c r="AX161" s="2"/>
      <c r="AY161" s="56">
        <v>0</v>
      </c>
      <c r="AZ161" s="57">
        <v>0</v>
      </c>
      <c r="BA161" s="2"/>
      <c r="BB161" s="2"/>
      <c r="BC161" s="27">
        <v>0</v>
      </c>
      <c r="BD161" s="27">
        <v>0</v>
      </c>
      <c r="BE161" s="27">
        <v>0</v>
      </c>
      <c r="BF161" s="2"/>
      <c r="BG161" s="2"/>
      <c r="BH161" s="58">
        <v>0</v>
      </c>
      <c r="BI161" s="59">
        <v>0</v>
      </c>
      <c r="BJ161" s="2"/>
      <c r="BK161" s="2"/>
    </row>
    <row r="162" spans="1:63" x14ac:dyDescent="0.3">
      <c r="A162" s="1"/>
      <c r="B162" s="2"/>
      <c r="C162" s="2"/>
      <c r="D162" s="2"/>
      <c r="E162" s="173" t="s">
        <v>124</v>
      </c>
      <c r="F162" s="2"/>
      <c r="G162" s="2"/>
      <c r="H162" s="2"/>
      <c r="I162" s="2"/>
      <c r="J162" s="10">
        <v>0</v>
      </c>
      <c r="K162" s="10">
        <v>0</v>
      </c>
      <c r="L162" s="10">
        <v>0</v>
      </c>
      <c r="M162" s="10">
        <v>0</v>
      </c>
      <c r="N162" s="10">
        <v>4.8242819999999992E-2</v>
      </c>
      <c r="O162" s="10">
        <v>3.2517820000000003E-2</v>
      </c>
      <c r="P162" s="10">
        <v>0</v>
      </c>
      <c r="Q162" s="10">
        <v>0</v>
      </c>
      <c r="R162" s="10">
        <v>8.3022700000000005E-3</v>
      </c>
      <c r="S162" s="10">
        <v>1.6414000000000005E-3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-3.0899999999999999E-3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2"/>
      <c r="AO162" s="2"/>
      <c r="AP162" s="54">
        <v>0</v>
      </c>
      <c r="AQ162" s="55">
        <v>0</v>
      </c>
      <c r="AR162" s="2"/>
      <c r="AS162" s="2"/>
      <c r="AT162" s="55">
        <v>0</v>
      </c>
      <c r="AU162" s="55">
        <v>0</v>
      </c>
      <c r="AV162" s="55">
        <v>0</v>
      </c>
      <c r="AW162" s="2"/>
      <c r="AX162" s="2"/>
      <c r="AY162" s="56">
        <v>0</v>
      </c>
      <c r="AZ162" s="57">
        <v>0</v>
      </c>
      <c r="BA162" s="2"/>
      <c r="BB162" s="2"/>
      <c r="BC162" s="27">
        <v>0</v>
      </c>
      <c r="BD162" s="27">
        <v>0</v>
      </c>
      <c r="BE162" s="27">
        <v>0</v>
      </c>
      <c r="BF162" s="2"/>
      <c r="BG162" s="2"/>
      <c r="BH162" s="58">
        <v>0</v>
      </c>
      <c r="BI162" s="59">
        <v>0</v>
      </c>
      <c r="BJ162" s="2"/>
      <c r="BK162" s="2"/>
    </row>
    <row r="163" spans="1:63" ht="4.05" customHeight="1" x14ac:dyDescent="0.3">
      <c r="A163" s="1"/>
      <c r="B163" s="2"/>
      <c r="C163" s="2"/>
      <c r="D163" s="2"/>
      <c r="E163" s="60"/>
      <c r="F163" s="2"/>
      <c r="G163" s="2"/>
      <c r="H163" s="2"/>
      <c r="I163" s="2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2"/>
      <c r="AO163" s="2"/>
      <c r="AP163" s="54"/>
      <c r="AQ163" s="55"/>
      <c r="AR163" s="2"/>
      <c r="AS163" s="2"/>
      <c r="AT163" s="55"/>
      <c r="AU163" s="55"/>
      <c r="AV163" s="55"/>
      <c r="AW163" s="2"/>
      <c r="AX163" s="2"/>
      <c r="AY163" s="56"/>
      <c r="AZ163" s="57"/>
      <c r="BA163" s="2"/>
      <c r="BB163" s="2"/>
      <c r="BC163" s="27"/>
      <c r="BD163" s="27"/>
      <c r="BE163" s="27"/>
      <c r="BF163" s="2"/>
      <c r="BG163" s="2"/>
      <c r="BH163" s="58"/>
      <c r="BI163" s="59"/>
      <c r="BJ163" s="2"/>
      <c r="BK163" s="2"/>
    </row>
    <row r="164" spans="1:63" x14ac:dyDescent="0.3">
      <c r="A164" s="1"/>
      <c r="B164" s="2"/>
      <c r="C164" s="201" t="s">
        <v>22</v>
      </c>
      <c r="D164" s="202" t="s">
        <v>125</v>
      </c>
      <c r="E164" s="202"/>
      <c r="F164" s="202"/>
      <c r="G164" s="202"/>
      <c r="H164" s="202"/>
      <c r="I164" s="202"/>
      <c r="J164" s="203">
        <v>-4.0049874578009739</v>
      </c>
      <c r="K164" s="203">
        <v>-4.0167416289577558</v>
      </c>
      <c r="L164" s="203">
        <v>-4.3848986647972721</v>
      </c>
      <c r="M164" s="203">
        <v>-4.4368740319175703</v>
      </c>
      <c r="N164" s="203">
        <v>-4.1540718493743514</v>
      </c>
      <c r="O164" s="203">
        <v>-4.2765209329387872</v>
      </c>
      <c r="P164" s="203">
        <v>-4.2900299901019583</v>
      </c>
      <c r="Q164" s="203">
        <v>-4.217978240129165</v>
      </c>
      <c r="R164" s="203">
        <v>-4.2370926217035372</v>
      </c>
      <c r="S164" s="203">
        <v>-3.9063346462772857</v>
      </c>
      <c r="T164" s="203">
        <v>-3.3339139324670302</v>
      </c>
      <c r="U164" s="203">
        <v>-4.1133091022196462</v>
      </c>
      <c r="V164" s="203">
        <v>-3.0995417441503625</v>
      </c>
      <c r="W164" s="203">
        <v>-3.5768078998928874</v>
      </c>
      <c r="X164" s="203">
        <v>-3.2894316875168261</v>
      </c>
      <c r="Y164" s="203">
        <v>-2.8554281505524237</v>
      </c>
      <c r="Z164" s="203">
        <v>-3.0967588557680528</v>
      </c>
      <c r="AA164" s="203">
        <v>-3.114430916385825</v>
      </c>
      <c r="AB164" s="203">
        <v>-2.8270130965271307</v>
      </c>
      <c r="AC164" s="203">
        <v>-3.0050671241683382</v>
      </c>
      <c r="AD164" s="203">
        <v>-2.684944824520612</v>
      </c>
      <c r="AE164" s="203">
        <v>-3.22571857145283</v>
      </c>
      <c r="AF164" s="203">
        <v>-3.1145339915748527</v>
      </c>
      <c r="AG164" s="203">
        <v>-3.3251835484449446</v>
      </c>
      <c r="AH164" s="203">
        <v>-2.8952793090398847</v>
      </c>
      <c r="AI164" s="203">
        <v>-3.6701112741002024</v>
      </c>
      <c r="AJ164" s="203">
        <v>-4.2524032427479961</v>
      </c>
      <c r="AK164" s="203">
        <v>-2.5849119191351293</v>
      </c>
      <c r="AL164" s="203">
        <v>-3.0259141678608259</v>
      </c>
      <c r="AM164" s="203">
        <v>-2.7554356042326891</v>
      </c>
      <c r="AN164" s="2"/>
      <c r="AO164" s="2"/>
      <c r="AP164" s="204">
        <v>0.27047856362813683</v>
      </c>
      <c r="AQ164" s="205">
        <v>8.9387387950713756E-2</v>
      </c>
      <c r="AR164" s="2"/>
      <c r="AS164" s="2"/>
      <c r="AT164" s="206">
        <v>0</v>
      </c>
      <c r="AU164" s="207">
        <v>0</v>
      </c>
      <c r="AV164" s="205">
        <v>0</v>
      </c>
      <c r="AW164" s="2"/>
      <c r="AX164" s="2"/>
      <c r="AY164" s="208">
        <v>0</v>
      </c>
      <c r="AZ164" s="209">
        <v>0</v>
      </c>
      <c r="BA164" s="2"/>
      <c r="BB164" s="2"/>
      <c r="BC164" s="210">
        <v>0</v>
      </c>
      <c r="BD164" s="211">
        <v>0</v>
      </c>
      <c r="BE164" s="212">
        <v>0</v>
      </c>
      <c r="BF164" s="2"/>
      <c r="BG164" s="2"/>
      <c r="BH164" s="213">
        <v>0</v>
      </c>
      <c r="BI164" s="214">
        <v>0</v>
      </c>
      <c r="BJ164" s="2"/>
      <c r="BK164" s="2"/>
    </row>
    <row r="165" spans="1:63" ht="4.0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2"/>
      <c r="AO165" s="2"/>
      <c r="AP165" s="54"/>
      <c r="AQ165" s="55"/>
      <c r="AR165" s="2"/>
      <c r="AS165" s="2"/>
      <c r="AT165" s="55"/>
      <c r="AU165" s="55"/>
      <c r="AV165" s="55"/>
      <c r="AW165" s="2"/>
      <c r="AX165" s="2"/>
      <c r="AY165" s="56"/>
      <c r="AZ165" s="57"/>
      <c r="BA165" s="2"/>
      <c r="BB165" s="2"/>
      <c r="BC165" s="27"/>
      <c r="BD165" s="27"/>
      <c r="BE165" s="27"/>
      <c r="BF165" s="2"/>
      <c r="BG165" s="2"/>
      <c r="BH165" s="58"/>
      <c r="BI165" s="59"/>
      <c r="BJ165" s="2"/>
      <c r="BK165" s="2"/>
    </row>
    <row r="166" spans="1:63" x14ac:dyDescent="0.3">
      <c r="A166" s="1"/>
      <c r="B166" s="2"/>
      <c r="C166" s="2" t="s">
        <v>38</v>
      </c>
      <c r="D166" s="2" t="s">
        <v>126</v>
      </c>
      <c r="E166" s="2"/>
      <c r="F166" s="2"/>
      <c r="G166" s="2"/>
      <c r="H166" s="2"/>
      <c r="I166" s="2"/>
      <c r="J166" s="40">
        <v>-5.9785616511035658E-2</v>
      </c>
      <c r="K166" s="40">
        <v>-0.15534182846216882</v>
      </c>
      <c r="L166" s="40">
        <v>0</v>
      </c>
      <c r="M166" s="40">
        <v>0</v>
      </c>
      <c r="N166" s="40">
        <v>-4.8242819999999992E-2</v>
      </c>
      <c r="O166" s="40">
        <v>-3.2517820000000003E-2</v>
      </c>
      <c r="P166" s="40">
        <v>0</v>
      </c>
      <c r="Q166" s="40">
        <v>0</v>
      </c>
      <c r="R166" s="40">
        <v>-8.3022700000000005E-3</v>
      </c>
      <c r="S166" s="40">
        <v>-1.6414000000000005E-3</v>
      </c>
      <c r="T166" s="40">
        <v>0</v>
      </c>
      <c r="U166" s="40">
        <v>0</v>
      </c>
      <c r="V166" s="40">
        <v>0</v>
      </c>
      <c r="W166" s="40">
        <v>0</v>
      </c>
      <c r="X166" s="40">
        <v>0</v>
      </c>
      <c r="Y166" s="40">
        <v>0</v>
      </c>
      <c r="Z166" s="40">
        <v>3.0899999999999999E-3</v>
      </c>
      <c r="AA166" s="40">
        <v>0</v>
      </c>
      <c r="AB166" s="40">
        <v>0</v>
      </c>
      <c r="AC166" s="40">
        <v>0</v>
      </c>
      <c r="AD166" s="40">
        <v>0</v>
      </c>
      <c r="AE166" s="40">
        <v>0</v>
      </c>
      <c r="AF166" s="40">
        <v>0</v>
      </c>
      <c r="AG166" s="40">
        <v>0</v>
      </c>
      <c r="AH166" s="40">
        <v>0</v>
      </c>
      <c r="AI166" s="40">
        <v>0</v>
      </c>
      <c r="AJ166" s="40">
        <v>0</v>
      </c>
      <c r="AK166" s="40">
        <v>0</v>
      </c>
      <c r="AL166" s="40">
        <v>-8.2259262269362698E-2</v>
      </c>
      <c r="AM166" s="40">
        <v>-7.4206817787817486E-2</v>
      </c>
      <c r="AN166" s="2"/>
      <c r="AO166" s="2"/>
      <c r="AP166" s="54">
        <v>8.0524444815452123E-3</v>
      </c>
      <c r="AQ166" s="55">
        <v>9.7891036940946766E-2</v>
      </c>
      <c r="AR166" s="2"/>
      <c r="AS166" s="2"/>
      <c r="AT166" s="55">
        <v>0</v>
      </c>
      <c r="AU166" s="55">
        <v>0</v>
      </c>
      <c r="AV166" s="55">
        <v>0</v>
      </c>
      <c r="AW166" s="2"/>
      <c r="AX166" s="2"/>
      <c r="AY166" s="56">
        <v>0</v>
      </c>
      <c r="AZ166" s="57">
        <v>0</v>
      </c>
      <c r="BA166" s="2"/>
      <c r="BB166" s="2"/>
      <c r="BC166" s="27">
        <v>0</v>
      </c>
      <c r="BD166" s="27">
        <v>0</v>
      </c>
      <c r="BE166" s="27">
        <v>0</v>
      </c>
      <c r="BF166" s="2"/>
      <c r="BG166" s="2"/>
      <c r="BH166" s="58">
        <v>0</v>
      </c>
      <c r="BI166" s="59">
        <v>0</v>
      </c>
      <c r="BJ166" s="2"/>
      <c r="BK166" s="2"/>
    </row>
    <row r="167" spans="1:63" x14ac:dyDescent="0.3">
      <c r="A167" s="1"/>
      <c r="B167" s="2"/>
      <c r="C167" s="2"/>
      <c r="D167" s="2"/>
      <c r="E167" s="173" t="s">
        <v>127</v>
      </c>
      <c r="F167" s="2"/>
      <c r="G167" s="2"/>
      <c r="H167" s="2"/>
      <c r="I167" s="2"/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2"/>
      <c r="AP167" s="54">
        <v>0</v>
      </c>
      <c r="AQ167" s="55">
        <v>0</v>
      </c>
      <c r="AR167" s="2"/>
      <c r="AS167" s="2"/>
      <c r="AT167" s="55">
        <v>0</v>
      </c>
      <c r="AU167" s="55">
        <v>0</v>
      </c>
      <c r="AV167" s="55">
        <v>0</v>
      </c>
      <c r="AW167" s="2"/>
      <c r="AX167" s="2"/>
      <c r="AY167" s="56">
        <v>0</v>
      </c>
      <c r="AZ167" s="57">
        <v>0</v>
      </c>
      <c r="BA167" s="2"/>
      <c r="BB167" s="2"/>
      <c r="BC167" s="27">
        <v>0</v>
      </c>
      <c r="BD167" s="27">
        <v>0</v>
      </c>
      <c r="BE167" s="27">
        <v>0</v>
      </c>
      <c r="BF167" s="2"/>
      <c r="BG167" s="2"/>
      <c r="BH167" s="58">
        <v>0</v>
      </c>
      <c r="BI167" s="59">
        <v>0</v>
      </c>
      <c r="BJ167" s="2"/>
      <c r="BK167" s="2"/>
    </row>
    <row r="168" spans="1:63" x14ac:dyDescent="0.3">
      <c r="A168" s="1"/>
      <c r="B168" s="2"/>
      <c r="C168" s="2"/>
      <c r="D168" s="2"/>
      <c r="E168" s="173" t="s">
        <v>128</v>
      </c>
      <c r="F168" s="2"/>
      <c r="G168" s="2"/>
      <c r="H168" s="2"/>
      <c r="I168" s="2"/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0</v>
      </c>
      <c r="AN168" s="10">
        <v>0</v>
      </c>
      <c r="AO168" s="2"/>
      <c r="AP168" s="54">
        <v>0</v>
      </c>
      <c r="AQ168" s="55">
        <v>0</v>
      </c>
      <c r="AR168" s="2"/>
      <c r="AS168" s="2"/>
      <c r="AT168" s="55">
        <v>0</v>
      </c>
      <c r="AU168" s="55">
        <v>0</v>
      </c>
      <c r="AV168" s="55">
        <v>0</v>
      </c>
      <c r="AW168" s="2"/>
      <c r="AX168" s="2"/>
      <c r="AY168" s="56">
        <v>0</v>
      </c>
      <c r="AZ168" s="57">
        <v>0</v>
      </c>
      <c r="BA168" s="2"/>
      <c r="BB168" s="2"/>
      <c r="BC168" s="27">
        <v>0</v>
      </c>
      <c r="BD168" s="27">
        <v>0</v>
      </c>
      <c r="BE168" s="27">
        <v>0</v>
      </c>
      <c r="BF168" s="2"/>
      <c r="BG168" s="2"/>
      <c r="BH168" s="58">
        <v>0</v>
      </c>
      <c r="BI168" s="59">
        <v>0</v>
      </c>
      <c r="BJ168" s="2"/>
      <c r="BK168" s="2"/>
    </row>
    <row r="169" spans="1:63" x14ac:dyDescent="0.3">
      <c r="A169" s="1"/>
      <c r="B169" s="2"/>
      <c r="C169" s="2"/>
      <c r="D169" s="2"/>
      <c r="E169" s="173" t="s">
        <v>129</v>
      </c>
      <c r="F169" s="2"/>
      <c r="G169" s="2"/>
      <c r="H169" s="2"/>
      <c r="I169" s="2"/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2"/>
      <c r="AP169" s="54">
        <v>0</v>
      </c>
      <c r="AQ169" s="55">
        <v>0</v>
      </c>
      <c r="AR169" s="2"/>
      <c r="AS169" s="2"/>
      <c r="AT169" s="55">
        <v>0</v>
      </c>
      <c r="AU169" s="55">
        <v>0</v>
      </c>
      <c r="AV169" s="55">
        <v>0</v>
      </c>
      <c r="AW169" s="2"/>
      <c r="AX169" s="2"/>
      <c r="AY169" s="56">
        <v>0</v>
      </c>
      <c r="AZ169" s="57">
        <v>0</v>
      </c>
      <c r="BA169" s="2"/>
      <c r="BB169" s="2"/>
      <c r="BC169" s="27">
        <v>0</v>
      </c>
      <c r="BD169" s="27">
        <v>0</v>
      </c>
      <c r="BE169" s="27">
        <v>0</v>
      </c>
      <c r="BF169" s="2"/>
      <c r="BG169" s="2"/>
      <c r="BH169" s="58">
        <v>0</v>
      </c>
      <c r="BI169" s="59">
        <v>0</v>
      </c>
      <c r="BJ169" s="2"/>
      <c r="BK169" s="2"/>
    </row>
    <row r="170" spans="1:63" x14ac:dyDescent="0.3">
      <c r="A170" s="1"/>
      <c r="B170" s="2"/>
      <c r="C170" s="2"/>
      <c r="D170" s="2"/>
      <c r="E170" s="173" t="s">
        <v>130</v>
      </c>
      <c r="F170" s="2"/>
      <c r="G170" s="2"/>
      <c r="H170" s="2"/>
      <c r="I170" s="2"/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-8.2259262269362698E-2</v>
      </c>
      <c r="AM170" s="10">
        <v>-7.4206817787817486E-2</v>
      </c>
      <c r="AN170" s="10">
        <v>-3.114430916385825</v>
      </c>
      <c r="AO170" s="2"/>
      <c r="AP170" s="54">
        <v>8.0524444815452123E-3</v>
      </c>
      <c r="AQ170" s="55">
        <v>9.7891036940946766E-2</v>
      </c>
      <c r="AR170" s="2"/>
      <c r="AS170" s="2"/>
      <c r="AT170" s="55">
        <v>0</v>
      </c>
      <c r="AU170" s="55">
        <v>0</v>
      </c>
      <c r="AV170" s="55">
        <v>0</v>
      </c>
      <c r="AW170" s="2"/>
      <c r="AX170" s="2"/>
      <c r="AY170" s="56">
        <v>0</v>
      </c>
      <c r="AZ170" s="57">
        <v>0</v>
      </c>
      <c r="BA170" s="2"/>
      <c r="BB170" s="2"/>
      <c r="BC170" s="27">
        <v>0</v>
      </c>
      <c r="BD170" s="27">
        <v>0</v>
      </c>
      <c r="BE170" s="27">
        <v>0</v>
      </c>
      <c r="BF170" s="2"/>
      <c r="BG170" s="2"/>
      <c r="BH170" s="58">
        <v>0</v>
      </c>
      <c r="BI170" s="59">
        <v>0</v>
      </c>
      <c r="BJ170" s="2"/>
      <c r="BK170" s="2"/>
    </row>
    <row r="171" spans="1:63" x14ac:dyDescent="0.3">
      <c r="A171" s="1"/>
      <c r="B171" s="2"/>
      <c r="C171" s="2"/>
      <c r="D171" s="2"/>
      <c r="E171" s="173" t="s">
        <v>131</v>
      </c>
      <c r="F171" s="2"/>
      <c r="G171" s="2"/>
      <c r="H171" s="2"/>
      <c r="I171" s="2"/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2"/>
      <c r="AP171" s="54">
        <v>0</v>
      </c>
      <c r="AQ171" s="55">
        <v>0</v>
      </c>
      <c r="AR171" s="2"/>
      <c r="AS171" s="2"/>
      <c r="AT171" s="55">
        <v>0</v>
      </c>
      <c r="AU171" s="55">
        <v>0</v>
      </c>
      <c r="AV171" s="55">
        <v>0</v>
      </c>
      <c r="AW171" s="2"/>
      <c r="AX171" s="2"/>
      <c r="AY171" s="56">
        <v>0</v>
      </c>
      <c r="AZ171" s="57">
        <v>0</v>
      </c>
      <c r="BA171" s="2"/>
      <c r="BB171" s="2"/>
      <c r="BC171" s="27">
        <v>0</v>
      </c>
      <c r="BD171" s="27">
        <v>0</v>
      </c>
      <c r="BE171" s="27">
        <v>0</v>
      </c>
      <c r="BF171" s="2"/>
      <c r="BG171" s="2"/>
      <c r="BH171" s="58">
        <v>0</v>
      </c>
      <c r="BI171" s="59">
        <v>0</v>
      </c>
      <c r="BJ171" s="2"/>
      <c r="BK171" s="2"/>
    </row>
    <row r="172" spans="1:63" x14ac:dyDescent="0.3">
      <c r="A172" s="1"/>
      <c r="B172" s="2"/>
      <c r="C172" s="2"/>
      <c r="D172" s="2"/>
      <c r="E172" s="173" t="s">
        <v>132</v>
      </c>
      <c r="F172" s="2"/>
      <c r="G172" s="2"/>
      <c r="H172" s="2"/>
      <c r="I172" s="2"/>
      <c r="J172" s="10">
        <v>0</v>
      </c>
      <c r="K172" s="10">
        <v>0</v>
      </c>
      <c r="L172" s="10">
        <v>0</v>
      </c>
      <c r="M172" s="10">
        <v>0</v>
      </c>
      <c r="N172" s="10">
        <v>-4.8242819999999992E-2</v>
      </c>
      <c r="O172" s="10">
        <v>-3.2517820000000003E-2</v>
      </c>
      <c r="P172" s="10">
        <v>0</v>
      </c>
      <c r="Q172" s="10">
        <v>0</v>
      </c>
      <c r="R172" s="10">
        <v>-8.3022700000000005E-3</v>
      </c>
      <c r="S172" s="10">
        <v>-1.6414000000000005E-3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3.0899999999999999E-3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2"/>
      <c r="AP172" s="54">
        <v>0</v>
      </c>
      <c r="AQ172" s="55">
        <v>0</v>
      </c>
      <c r="AR172" s="2"/>
      <c r="AS172" s="2"/>
      <c r="AT172" s="55">
        <v>0</v>
      </c>
      <c r="AU172" s="55">
        <v>0</v>
      </c>
      <c r="AV172" s="55">
        <v>0</v>
      </c>
      <c r="AW172" s="2"/>
      <c r="AX172" s="2"/>
      <c r="AY172" s="56">
        <v>0</v>
      </c>
      <c r="AZ172" s="57">
        <v>0</v>
      </c>
      <c r="BA172" s="2"/>
      <c r="BB172" s="2"/>
      <c r="BC172" s="27">
        <v>0</v>
      </c>
      <c r="BD172" s="27">
        <v>0</v>
      </c>
      <c r="BE172" s="27">
        <v>0</v>
      </c>
      <c r="BF172" s="2"/>
      <c r="BG172" s="2"/>
      <c r="BH172" s="58">
        <v>0</v>
      </c>
      <c r="BI172" s="59">
        <v>0</v>
      </c>
      <c r="BJ172" s="2"/>
      <c r="BK172" s="2"/>
    </row>
    <row r="173" spans="1:63" x14ac:dyDescent="0.3">
      <c r="A173" s="1"/>
      <c r="B173" s="2"/>
      <c r="C173" s="2"/>
      <c r="D173" s="2"/>
      <c r="E173" s="173" t="s">
        <v>133</v>
      </c>
      <c r="F173" s="2"/>
      <c r="G173" s="2"/>
      <c r="H173" s="2"/>
      <c r="I173" s="2"/>
      <c r="J173" s="10">
        <v>-5.9785616511035658E-2</v>
      </c>
      <c r="K173" s="10">
        <v>-0.15534182846216882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2"/>
      <c r="AP173" s="54">
        <v>0</v>
      </c>
      <c r="AQ173" s="55">
        <v>0</v>
      </c>
      <c r="AR173" s="2"/>
      <c r="AS173" s="2"/>
      <c r="AT173" s="55">
        <v>0</v>
      </c>
      <c r="AU173" s="55">
        <v>0</v>
      </c>
      <c r="AV173" s="55">
        <v>0</v>
      </c>
      <c r="AW173" s="2"/>
      <c r="AX173" s="2"/>
      <c r="AY173" s="56">
        <v>0</v>
      </c>
      <c r="AZ173" s="57">
        <v>0</v>
      </c>
      <c r="BA173" s="2"/>
      <c r="BB173" s="2"/>
      <c r="BC173" s="27">
        <v>0</v>
      </c>
      <c r="BD173" s="27">
        <v>0</v>
      </c>
      <c r="BE173" s="27">
        <v>0</v>
      </c>
      <c r="BF173" s="2"/>
      <c r="BG173" s="2"/>
      <c r="BH173" s="58">
        <v>0</v>
      </c>
      <c r="BI173" s="59">
        <v>0</v>
      </c>
      <c r="BJ173" s="2"/>
      <c r="BK173" s="2"/>
    </row>
    <row r="174" spans="1:63" ht="10.25" customHeight="1" x14ac:dyDescent="0.3">
      <c r="A174" s="1"/>
      <c r="B174" s="2"/>
      <c r="C174" s="201" t="s">
        <v>22</v>
      </c>
      <c r="D174" s="215" t="s">
        <v>134</v>
      </c>
      <c r="E174" s="215"/>
      <c r="F174" s="215"/>
      <c r="G174" s="215"/>
      <c r="H174" s="215"/>
      <c r="I174" s="215"/>
      <c r="J174" s="216">
        <v>-4.0647730743120096</v>
      </c>
      <c r="K174" s="216">
        <v>-4.1720834574199248</v>
      </c>
      <c r="L174" s="216">
        <v>-4.3848986647972721</v>
      </c>
      <c r="M174" s="216">
        <v>-4.4368740319175703</v>
      </c>
      <c r="N174" s="216">
        <v>-4.2023146693743509</v>
      </c>
      <c r="O174" s="216">
        <v>-4.309038752938787</v>
      </c>
      <c r="P174" s="216">
        <v>-4.2900299901019583</v>
      </c>
      <c r="Q174" s="216">
        <v>-4.217978240129165</v>
      </c>
      <c r="R174" s="216">
        <v>-4.2453948917035369</v>
      </c>
      <c r="S174" s="216">
        <v>-3.9079760462772857</v>
      </c>
      <c r="T174" s="216">
        <v>-3.3339139324670302</v>
      </c>
      <c r="U174" s="216">
        <v>-4.1133091022196462</v>
      </c>
      <c r="V174" s="216">
        <v>-3.0995417441503625</v>
      </c>
      <c r="W174" s="216">
        <v>-3.5768078998928874</v>
      </c>
      <c r="X174" s="216">
        <v>-3.2894316875168261</v>
      </c>
      <c r="Y174" s="216">
        <v>-2.8554281505524237</v>
      </c>
      <c r="Z174" s="216">
        <v>-3.0936688557680529</v>
      </c>
      <c r="AA174" s="216">
        <v>-3.114430916385825</v>
      </c>
      <c r="AB174" s="216">
        <v>-2.8270130965271307</v>
      </c>
      <c r="AC174" s="216">
        <v>-3.0050671241683382</v>
      </c>
      <c r="AD174" s="216">
        <v>-2.684944824520612</v>
      </c>
      <c r="AE174" s="216">
        <v>-3.22571857145283</v>
      </c>
      <c r="AF174" s="216">
        <v>-3.1145339915748527</v>
      </c>
      <c r="AG174" s="216">
        <v>-3.3251835484449446</v>
      </c>
      <c r="AH174" s="216">
        <v>-2.8952793090398847</v>
      </c>
      <c r="AI174" s="216">
        <v>-3.6701112741002024</v>
      </c>
      <c r="AJ174" s="216">
        <v>-4.2524032427479961</v>
      </c>
      <c r="AK174" s="216">
        <v>-2.5849119191351293</v>
      </c>
      <c r="AL174" s="216">
        <v>-3.1081734301301887</v>
      </c>
      <c r="AM174" s="216">
        <v>-2.8296424220205068</v>
      </c>
      <c r="AN174" s="2"/>
      <c r="AO174" s="2"/>
      <c r="AP174" s="204">
        <v>0.2785310081096819</v>
      </c>
      <c r="AQ174" s="205">
        <v>8.9612440994972203E-2</v>
      </c>
      <c r="AR174" s="2"/>
      <c r="AS174" s="2"/>
      <c r="AT174" s="206">
        <v>0</v>
      </c>
      <c r="AU174" s="207">
        <v>0</v>
      </c>
      <c r="AV174" s="205">
        <v>0</v>
      </c>
      <c r="AW174" s="2"/>
      <c r="AX174" s="2"/>
      <c r="AY174" s="208">
        <v>0</v>
      </c>
      <c r="AZ174" s="209">
        <v>0</v>
      </c>
      <c r="BA174" s="2"/>
      <c r="BB174" s="2"/>
      <c r="BC174" s="210">
        <v>0</v>
      </c>
      <c r="BD174" s="211">
        <v>0</v>
      </c>
      <c r="BE174" s="212">
        <v>0</v>
      </c>
      <c r="BF174" s="2"/>
      <c r="BG174" s="2"/>
      <c r="BH174" s="213">
        <v>0</v>
      </c>
      <c r="BI174" s="214">
        <v>0</v>
      </c>
      <c r="BJ174" s="2"/>
      <c r="BK174" s="2"/>
    </row>
    <row r="175" spans="1:63" ht="4.0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2"/>
      <c r="AO175" s="2"/>
      <c r="AP175" s="40"/>
      <c r="AQ175" s="55"/>
      <c r="AR175" s="2"/>
      <c r="AS175" s="2"/>
      <c r="AT175" s="55"/>
      <c r="AU175" s="55"/>
      <c r="AV175" s="55"/>
      <c r="AW175" s="2"/>
      <c r="AX175" s="2"/>
      <c r="AY175" s="56"/>
      <c r="AZ175" s="57"/>
      <c r="BA175" s="2"/>
      <c r="BB175" s="2"/>
      <c r="BC175" s="27"/>
      <c r="BD175" s="27"/>
      <c r="BE175" s="27"/>
      <c r="BF175" s="2"/>
      <c r="BG175" s="2"/>
      <c r="BH175" s="58"/>
      <c r="BI175" s="59"/>
      <c r="BJ175" s="2"/>
      <c r="BK175" s="2"/>
    </row>
    <row r="176" spans="1:63" ht="10.25" customHeight="1" x14ac:dyDescent="0.3">
      <c r="A176" s="1"/>
      <c r="B176" s="2"/>
      <c r="C176" s="218" t="s">
        <v>135</v>
      </c>
      <c r="D176" s="2"/>
      <c r="E176" s="2"/>
      <c r="F176" s="2"/>
      <c r="G176" s="2"/>
      <c r="H176" s="2"/>
      <c r="I176" s="2"/>
      <c r="J176" s="217">
        <v>0</v>
      </c>
      <c r="K176" s="217">
        <v>0</v>
      </c>
      <c r="L176" s="217">
        <v>0</v>
      </c>
      <c r="M176" s="217">
        <v>0</v>
      </c>
      <c r="N176" s="217">
        <v>0</v>
      </c>
      <c r="O176" s="217">
        <v>0</v>
      </c>
      <c r="P176" s="217">
        <v>0</v>
      </c>
      <c r="Q176" s="217">
        <v>0</v>
      </c>
      <c r="R176" s="217">
        <v>0</v>
      </c>
      <c r="S176" s="217">
        <v>0</v>
      </c>
      <c r="T176" s="217">
        <v>0</v>
      </c>
      <c r="U176" s="217">
        <v>0</v>
      </c>
      <c r="V176" s="217">
        <v>0</v>
      </c>
      <c r="W176" s="217">
        <v>0</v>
      </c>
      <c r="X176" s="217">
        <v>0</v>
      </c>
      <c r="Y176" s="217">
        <v>0</v>
      </c>
      <c r="Z176" s="217">
        <v>0</v>
      </c>
      <c r="AA176" s="217">
        <v>0</v>
      </c>
      <c r="AB176" s="217">
        <v>0</v>
      </c>
      <c r="AC176" s="217">
        <v>0</v>
      </c>
      <c r="AD176" s="217">
        <v>0</v>
      </c>
      <c r="AE176" s="217">
        <v>0</v>
      </c>
      <c r="AF176" s="217">
        <v>0</v>
      </c>
      <c r="AG176" s="217">
        <v>0</v>
      </c>
      <c r="AH176" s="217">
        <v>0</v>
      </c>
      <c r="AI176" s="217">
        <v>0</v>
      </c>
      <c r="AJ176" s="217">
        <v>0</v>
      </c>
      <c r="AK176" s="217">
        <v>0</v>
      </c>
      <c r="AL176" s="217">
        <v>0</v>
      </c>
      <c r="AM176" s="217">
        <v>0</v>
      </c>
      <c r="AN176" s="2"/>
      <c r="AO176" s="2"/>
      <c r="AP176" s="40"/>
      <c r="AQ176" s="55"/>
      <c r="AR176" s="2"/>
      <c r="AS176" s="2"/>
      <c r="AT176" s="55"/>
      <c r="AU176" s="55"/>
      <c r="AV176" s="55"/>
      <c r="AW176" s="2"/>
      <c r="AX176" s="2"/>
      <c r="AY176" s="56"/>
      <c r="AZ176" s="57"/>
      <c r="BA176" s="2"/>
      <c r="BB176" s="2"/>
      <c r="BC176" s="27"/>
      <c r="BD176" s="27"/>
      <c r="BE176" s="27"/>
      <c r="BF176" s="2"/>
      <c r="BG176" s="2"/>
      <c r="BH176" s="58"/>
      <c r="BI176" s="59"/>
      <c r="BJ176" s="2"/>
      <c r="BK176" s="2"/>
    </row>
    <row r="177" spans="1:63" ht="4.0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2"/>
      <c r="AO177" s="2"/>
      <c r="AP177" s="40"/>
      <c r="AQ177" s="55"/>
      <c r="AR177" s="2"/>
      <c r="AS177" s="2"/>
      <c r="AT177" s="55"/>
      <c r="AU177" s="55"/>
      <c r="AV177" s="55"/>
      <c r="AW177" s="2"/>
      <c r="AX177" s="2"/>
      <c r="AY177" s="56"/>
      <c r="AZ177" s="57"/>
      <c r="BA177" s="2"/>
      <c r="BB177" s="2"/>
      <c r="BC177" s="27"/>
      <c r="BD177" s="27"/>
      <c r="BE177" s="27"/>
      <c r="BF177" s="2"/>
      <c r="BG177" s="2"/>
      <c r="BH177" s="58"/>
      <c r="BI177" s="59"/>
      <c r="BJ177" s="2"/>
      <c r="BK177" s="2"/>
    </row>
    <row r="178" spans="1:63" ht="4.0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2"/>
      <c r="AO178" s="2"/>
      <c r="AP178" s="40"/>
      <c r="AQ178" s="55"/>
      <c r="AR178" s="2"/>
      <c r="AS178" s="2"/>
      <c r="AT178" s="55"/>
      <c r="AU178" s="55"/>
      <c r="AV178" s="55"/>
      <c r="AW178" s="2"/>
      <c r="AX178" s="2"/>
      <c r="AY178" s="56"/>
      <c r="AZ178" s="57"/>
      <c r="BA178" s="2"/>
      <c r="BB178" s="2"/>
      <c r="BC178" s="27"/>
      <c r="BD178" s="27"/>
      <c r="BE178" s="27"/>
      <c r="BF178" s="2"/>
      <c r="BG178" s="2"/>
      <c r="BH178" s="58"/>
      <c r="BI178" s="59"/>
      <c r="BJ178" s="2"/>
      <c r="BK17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38B8-774F-465B-A11E-C0D0F957BDE9}">
  <sheetPr>
    <tabColor theme="3" tint="-0.249977111117893"/>
  </sheetPr>
  <dimension ref="A1:BQ179"/>
  <sheetViews>
    <sheetView workbookViewId="0">
      <pane xSplit="9" ySplit="11" topLeftCell="J12" activePane="bottomRight" state="frozen"/>
      <selection activeCell="AM177" sqref="AM177"/>
      <selection pane="topRight" activeCell="AM177" sqref="AM177"/>
      <selection pane="bottomLeft" activeCell="AM177" sqref="AM177"/>
      <selection pane="bottomRight"/>
    </sheetView>
  </sheetViews>
  <sheetFormatPr baseColWidth="10" defaultColWidth="0" defaultRowHeight="10.15" zeroHeight="1" x14ac:dyDescent="0.3"/>
  <cols>
    <col min="1" max="2" width="0.9140625" customWidth="1"/>
    <col min="3" max="7" width="2.9140625" customWidth="1"/>
    <col min="8" max="8" width="36" customWidth="1"/>
    <col min="9" max="9" width="0.9140625" customWidth="1"/>
    <col min="10" max="39" width="9.58203125" customWidth="1"/>
    <col min="40" max="41" width="0.9140625" customWidth="1"/>
    <col min="42" max="42" width="9.08203125" customWidth="1"/>
    <col min="43" max="43" width="10.4140625" customWidth="1"/>
    <col min="44" max="45" width="0.9140625" customWidth="1"/>
    <col min="46" max="48" width="9.58203125" customWidth="1"/>
    <col min="49" max="50" width="0.9140625" customWidth="1"/>
    <col min="51" max="52" width="9.58203125" customWidth="1"/>
    <col min="53" max="54" width="0.9140625" customWidth="1"/>
    <col min="55" max="57" width="9.58203125" customWidth="1"/>
    <col min="58" max="59" width="0.9140625" customWidth="1"/>
    <col min="60" max="61" width="9.58203125" customWidth="1"/>
    <col min="62" max="63" width="0.9140625" customWidth="1"/>
    <col min="64" max="69" width="0" hidden="1" customWidth="1"/>
    <col min="70" max="16384" width="9.08203125" hidden="1"/>
  </cols>
  <sheetData>
    <row r="1" spans="1:63" ht="4.05" customHeight="1" x14ac:dyDescent="0.3">
      <c r="A1" s="219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4.0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3">
      <c r="A3" s="1"/>
      <c r="B3" s="2"/>
      <c r="C3" s="3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x14ac:dyDescent="0.3">
      <c r="A4" s="1"/>
      <c r="B4" s="2"/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x14ac:dyDescent="0.3">
      <c r="A5" s="1"/>
      <c r="B5" s="2"/>
      <c r="C5" s="3" t="s">
        <v>136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x14ac:dyDescent="0.3">
      <c r="A6" s="1"/>
      <c r="B6" s="2"/>
      <c r="C6" s="2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448"/>
      <c r="Z6" s="2"/>
      <c r="AA6" s="448"/>
      <c r="AB6" s="448"/>
      <c r="AC6" s="448"/>
      <c r="AD6" s="448"/>
      <c r="AE6" s="448"/>
      <c r="AF6" s="448"/>
      <c r="AG6" s="448"/>
      <c r="AH6" s="448"/>
      <c r="AI6" s="448"/>
      <c r="AJ6" s="448"/>
      <c r="AK6" s="448"/>
      <c r="AL6" s="448"/>
      <c r="AM6" s="448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4.05" customHeight="1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x14ac:dyDescent="0.3">
      <c r="A8" s="4"/>
      <c r="B8" s="5"/>
      <c r="C8" s="2" t="s">
        <v>2</v>
      </c>
      <c r="D8" s="5"/>
      <c r="E8" s="5"/>
      <c r="F8" s="5"/>
      <c r="G8" s="5"/>
      <c r="H8" s="5"/>
      <c r="I8" s="5"/>
      <c r="J8" s="11">
        <v>1</v>
      </c>
      <c r="K8" s="11">
        <v>1</v>
      </c>
      <c r="L8" s="11">
        <v>1</v>
      </c>
      <c r="M8" s="11">
        <v>1</v>
      </c>
      <c r="N8" s="11">
        <v>1</v>
      </c>
      <c r="O8" s="11">
        <v>1</v>
      </c>
      <c r="P8" s="11">
        <v>1</v>
      </c>
      <c r="Q8" s="11">
        <v>1</v>
      </c>
      <c r="R8" s="11">
        <v>1</v>
      </c>
      <c r="S8" s="11">
        <v>1</v>
      </c>
      <c r="T8" s="11">
        <v>1</v>
      </c>
      <c r="U8" s="11">
        <v>1</v>
      </c>
      <c r="V8" s="11">
        <v>1</v>
      </c>
      <c r="W8" s="11">
        <v>1</v>
      </c>
      <c r="X8" s="11">
        <v>1</v>
      </c>
      <c r="Y8" s="11">
        <v>1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1">
        <v>1</v>
      </c>
      <c r="AG8" s="11">
        <v>1</v>
      </c>
      <c r="AH8" s="11">
        <v>1</v>
      </c>
      <c r="AI8" s="11">
        <v>1</v>
      </c>
      <c r="AJ8" s="11">
        <v>1</v>
      </c>
      <c r="AK8" s="11">
        <v>1</v>
      </c>
      <c r="AL8" s="11">
        <v>1</v>
      </c>
      <c r="AM8" s="11">
        <v>1</v>
      </c>
      <c r="AN8" s="5"/>
      <c r="AO8" s="5"/>
      <c r="AP8" s="12" t="s">
        <v>10</v>
      </c>
      <c r="AQ8" s="13"/>
      <c r="AR8" s="14"/>
      <c r="AS8" s="14"/>
      <c r="AT8" s="12" t="s">
        <v>11</v>
      </c>
      <c r="AU8" s="12"/>
      <c r="AV8" s="12"/>
      <c r="AW8" s="14"/>
      <c r="AX8" s="14"/>
      <c r="AY8" s="12" t="s">
        <v>10</v>
      </c>
      <c r="AZ8" s="13"/>
      <c r="BA8" s="14"/>
      <c r="BB8" s="14"/>
      <c r="BC8" s="12" t="s">
        <v>12</v>
      </c>
      <c r="BD8" s="13"/>
      <c r="BE8" s="13"/>
      <c r="BF8" s="14"/>
      <c r="BG8" s="14"/>
      <c r="BH8" s="12" t="s">
        <v>10</v>
      </c>
      <c r="BI8" s="13"/>
      <c r="BJ8" s="14"/>
      <c r="BK8" s="14"/>
    </row>
    <row r="9" spans="1:63" ht="4.05" customHeight="1" x14ac:dyDescent="0.3">
      <c r="A9" s="1"/>
      <c r="B9" s="2"/>
      <c r="C9" s="2"/>
      <c r="D9" s="2"/>
      <c r="E9" s="2"/>
      <c r="F9" s="2"/>
      <c r="G9" s="2"/>
      <c r="H9" s="2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2"/>
      <c r="AO9" s="2"/>
      <c r="AP9" s="16"/>
      <c r="AQ9" s="17"/>
      <c r="AR9" s="18"/>
      <c r="AS9" s="18"/>
      <c r="AT9" s="16"/>
      <c r="AU9" s="16"/>
      <c r="AV9" s="16"/>
      <c r="AW9" s="18"/>
      <c r="AX9" s="18"/>
      <c r="AY9" s="16"/>
      <c r="AZ9" s="17"/>
      <c r="BA9" s="18"/>
      <c r="BB9" s="18"/>
      <c r="BC9" s="16"/>
      <c r="BD9" s="17"/>
      <c r="BE9" s="17"/>
      <c r="BF9" s="18"/>
      <c r="BG9" s="18"/>
      <c r="BH9" s="16"/>
      <c r="BI9" s="17"/>
      <c r="BJ9" s="18"/>
      <c r="BK9" s="18"/>
    </row>
    <row r="10" spans="1:63" x14ac:dyDescent="0.3">
      <c r="A10" s="1"/>
      <c r="B10" s="2"/>
      <c r="C10" s="6" t="s">
        <v>3</v>
      </c>
      <c r="D10" s="7"/>
      <c r="E10" s="7"/>
      <c r="F10" s="7"/>
      <c r="G10" s="7"/>
      <c r="H10" s="7"/>
      <c r="I10" s="7"/>
      <c r="J10" s="7">
        <v>44957</v>
      </c>
      <c r="K10" s="7">
        <v>44985</v>
      </c>
      <c r="L10" s="7">
        <v>45016</v>
      </c>
      <c r="M10" s="7">
        <v>45046</v>
      </c>
      <c r="N10" s="7">
        <v>45077</v>
      </c>
      <c r="O10" s="7">
        <v>45107</v>
      </c>
      <c r="P10" s="7">
        <v>45138</v>
      </c>
      <c r="Q10" s="7">
        <v>45169</v>
      </c>
      <c r="R10" s="7">
        <v>45199</v>
      </c>
      <c r="S10" s="7">
        <v>45230</v>
      </c>
      <c r="T10" s="7">
        <v>45260</v>
      </c>
      <c r="U10" s="7">
        <v>45291</v>
      </c>
      <c r="V10" s="7">
        <v>45322</v>
      </c>
      <c r="W10" s="7">
        <v>45351</v>
      </c>
      <c r="X10" s="7">
        <v>45382</v>
      </c>
      <c r="Y10" s="7">
        <v>45412</v>
      </c>
      <c r="Z10" s="7">
        <v>45443</v>
      </c>
      <c r="AA10" s="7">
        <v>45473</v>
      </c>
      <c r="AB10" s="7">
        <v>45504</v>
      </c>
      <c r="AC10" s="7">
        <v>45535</v>
      </c>
      <c r="AD10" s="7">
        <v>45565</v>
      </c>
      <c r="AE10" s="7">
        <v>45596</v>
      </c>
      <c r="AF10" s="7">
        <v>45626</v>
      </c>
      <c r="AG10" s="7">
        <v>45657</v>
      </c>
      <c r="AH10" s="7">
        <v>45688</v>
      </c>
      <c r="AI10" s="7">
        <v>45716</v>
      </c>
      <c r="AJ10" s="7">
        <v>45747</v>
      </c>
      <c r="AK10" s="7">
        <v>45777</v>
      </c>
      <c r="AL10" s="7">
        <v>45808</v>
      </c>
      <c r="AM10" s="7">
        <v>45838</v>
      </c>
      <c r="AN10" s="18"/>
      <c r="AO10" s="18"/>
      <c r="AP10" s="7" t="s">
        <v>13</v>
      </c>
      <c r="AQ10" s="7" t="s">
        <v>14</v>
      </c>
      <c r="AR10" s="18"/>
      <c r="AS10" s="18"/>
      <c r="AT10" s="7">
        <v>45777</v>
      </c>
      <c r="AU10" s="7">
        <v>45808</v>
      </c>
      <c r="AV10" s="7">
        <v>45838</v>
      </c>
      <c r="AW10" s="18"/>
      <c r="AX10" s="18"/>
      <c r="AY10" s="7" t="s">
        <v>13</v>
      </c>
      <c r="AZ10" s="7" t="s">
        <v>14</v>
      </c>
      <c r="BA10" s="18"/>
      <c r="BB10" s="18"/>
      <c r="BC10" s="7">
        <v>45777</v>
      </c>
      <c r="BD10" s="7">
        <v>45808</v>
      </c>
      <c r="BE10" s="7">
        <v>45838</v>
      </c>
      <c r="BF10" s="18"/>
      <c r="BG10" s="18"/>
      <c r="BH10" s="7" t="s">
        <v>13</v>
      </c>
      <c r="BI10" s="7" t="s">
        <v>14</v>
      </c>
      <c r="BJ10" s="2"/>
      <c r="BK10" s="2"/>
    </row>
    <row r="11" spans="1:63" ht="4.05" customHeight="1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x14ac:dyDescent="0.3">
      <c r="A12" s="1"/>
      <c r="B12" s="2"/>
      <c r="C12" s="8" t="s">
        <v>4</v>
      </c>
      <c r="D12" s="8"/>
      <c r="E12" s="8"/>
      <c r="F12" s="8"/>
      <c r="G12" s="8"/>
      <c r="H12" s="8"/>
      <c r="I12" s="8"/>
      <c r="J12" s="19">
        <v>22670</v>
      </c>
      <c r="K12" s="19">
        <v>22274</v>
      </c>
      <c r="L12" s="19">
        <v>22370</v>
      </c>
      <c r="M12" s="19">
        <v>22785</v>
      </c>
      <c r="N12" s="19">
        <v>22553</v>
      </c>
      <c r="O12" s="19">
        <v>22287</v>
      </c>
      <c r="P12" s="19">
        <v>21338</v>
      </c>
      <c r="Q12" s="19">
        <v>20389</v>
      </c>
      <c r="R12" s="19">
        <v>19282</v>
      </c>
      <c r="S12" s="19">
        <v>18583</v>
      </c>
      <c r="T12" s="19">
        <v>16329</v>
      </c>
      <c r="U12" s="19">
        <v>14517</v>
      </c>
      <c r="V12" s="19">
        <v>13782</v>
      </c>
      <c r="W12" s="19">
        <v>13634</v>
      </c>
      <c r="X12" s="19">
        <v>13573</v>
      </c>
      <c r="Y12" s="19">
        <v>12947</v>
      </c>
      <c r="Z12" s="19">
        <v>12411</v>
      </c>
      <c r="AA12" s="19">
        <v>13577</v>
      </c>
      <c r="AB12" s="19">
        <v>13932</v>
      </c>
      <c r="AC12" s="19">
        <v>14382</v>
      </c>
      <c r="AD12" s="19">
        <v>14687</v>
      </c>
      <c r="AE12" s="19">
        <v>14858</v>
      </c>
      <c r="AF12" s="19">
        <v>14747</v>
      </c>
      <c r="AG12" s="19">
        <v>12945</v>
      </c>
      <c r="AH12" s="19">
        <v>11266</v>
      </c>
      <c r="AI12" s="19">
        <v>9652</v>
      </c>
      <c r="AJ12" s="19">
        <v>9996</v>
      </c>
      <c r="AK12" s="19">
        <v>10585</v>
      </c>
      <c r="AL12" s="19">
        <v>10695</v>
      </c>
      <c r="AM12" s="19">
        <v>11007</v>
      </c>
      <c r="AN12" s="2"/>
      <c r="AO12" s="2"/>
      <c r="AP12" s="20">
        <v>312</v>
      </c>
      <c r="AQ12" s="21">
        <v>2.9172510518934082E-2</v>
      </c>
      <c r="AR12" s="2"/>
      <c r="AS12" s="2"/>
      <c r="AT12" s="20">
        <v>10585</v>
      </c>
      <c r="AU12" s="20">
        <v>10695</v>
      </c>
      <c r="AV12" s="20">
        <v>11007</v>
      </c>
      <c r="AW12" s="2"/>
      <c r="AX12" s="2"/>
      <c r="AY12" s="20">
        <v>312</v>
      </c>
      <c r="AZ12" s="22">
        <v>2.9172510518934082E-2</v>
      </c>
      <c r="BA12" s="2"/>
      <c r="BB12" s="2"/>
      <c r="BC12" s="20">
        <v>10585</v>
      </c>
      <c r="BD12" s="20">
        <v>10695</v>
      </c>
      <c r="BE12" s="20">
        <v>11007</v>
      </c>
      <c r="BF12" s="2"/>
      <c r="BG12" s="2"/>
      <c r="BH12" s="20">
        <v>312</v>
      </c>
      <c r="BI12" s="23">
        <v>2.9172510518934082E-2</v>
      </c>
      <c r="BJ12" s="2"/>
      <c r="BK12" s="2"/>
    </row>
    <row r="13" spans="1:63" x14ac:dyDescent="0.3">
      <c r="A13" s="1"/>
      <c r="B13" s="2"/>
      <c r="C13" s="9" t="s">
        <v>5</v>
      </c>
      <c r="D13" s="9"/>
      <c r="E13" s="9"/>
      <c r="F13" s="9"/>
      <c r="G13" s="9"/>
      <c r="H13" s="9"/>
      <c r="I13" s="9"/>
      <c r="J13" s="24">
        <v>4384</v>
      </c>
      <c r="K13" s="24">
        <v>4026</v>
      </c>
      <c r="L13" s="24">
        <v>4762</v>
      </c>
      <c r="M13" s="24">
        <v>3846</v>
      </c>
      <c r="N13" s="24">
        <v>3685</v>
      </c>
      <c r="O13" s="24">
        <v>2968</v>
      </c>
      <c r="P13" s="24">
        <v>3096</v>
      </c>
      <c r="Q13" s="24">
        <v>3144</v>
      </c>
      <c r="R13" s="24">
        <v>3740</v>
      </c>
      <c r="S13" s="24">
        <v>2863</v>
      </c>
      <c r="T13" s="24">
        <v>3890</v>
      </c>
      <c r="U13" s="24">
        <v>4213</v>
      </c>
      <c r="V13" s="24">
        <v>4905</v>
      </c>
      <c r="W13" s="24">
        <v>4755</v>
      </c>
      <c r="X13" s="24">
        <v>5124</v>
      </c>
      <c r="Y13" s="24">
        <v>4902</v>
      </c>
      <c r="Z13" s="24">
        <v>6656</v>
      </c>
      <c r="AA13" s="24">
        <v>6449</v>
      </c>
      <c r="AB13" s="24">
        <v>6701</v>
      </c>
      <c r="AC13" s="24">
        <v>6952</v>
      </c>
      <c r="AD13" s="24">
        <v>6698</v>
      </c>
      <c r="AE13" s="24">
        <v>7025</v>
      </c>
      <c r="AF13" s="24">
        <v>6655</v>
      </c>
      <c r="AG13" s="24">
        <v>6747</v>
      </c>
      <c r="AH13" s="24">
        <v>6972</v>
      </c>
      <c r="AI13" s="24">
        <v>7579</v>
      </c>
      <c r="AJ13" s="24">
        <v>8511</v>
      </c>
      <c r="AK13" s="24">
        <v>8107</v>
      </c>
      <c r="AL13" s="24">
        <v>8919</v>
      </c>
      <c r="AM13" s="24">
        <v>8687</v>
      </c>
      <c r="AN13" s="2"/>
      <c r="AO13" s="2"/>
      <c r="AP13" s="25">
        <v>-232</v>
      </c>
      <c r="AQ13" s="26">
        <v>-2.6011884740441752E-2</v>
      </c>
      <c r="AR13" s="2"/>
      <c r="AS13" s="2"/>
      <c r="AT13" s="25">
        <v>8107</v>
      </c>
      <c r="AU13" s="25">
        <v>8919</v>
      </c>
      <c r="AV13" s="25">
        <v>8687</v>
      </c>
      <c r="AW13" s="2"/>
      <c r="AX13" s="2"/>
      <c r="AY13" s="25">
        <v>-232</v>
      </c>
      <c r="AZ13" s="26">
        <v>-2.6011884740441752E-2</v>
      </c>
      <c r="BA13" s="2"/>
      <c r="BB13" s="2"/>
      <c r="BC13" s="25">
        <v>8107</v>
      </c>
      <c r="BD13" s="25">
        <v>8919</v>
      </c>
      <c r="BE13" s="25">
        <v>8687</v>
      </c>
      <c r="BF13" s="2"/>
      <c r="BG13" s="2"/>
      <c r="BH13" s="25">
        <v>-232</v>
      </c>
      <c r="BI13" s="26">
        <v>-2.6011884740441752E-2</v>
      </c>
      <c r="BJ13" s="2"/>
      <c r="BK13" s="2"/>
    </row>
    <row r="14" spans="1:63" x14ac:dyDescent="0.3">
      <c r="A14" s="1"/>
      <c r="B14" s="2"/>
      <c r="C14" s="9" t="s">
        <v>6</v>
      </c>
      <c r="D14" s="9"/>
      <c r="E14" s="9"/>
      <c r="F14" s="9"/>
      <c r="G14" s="9"/>
      <c r="H14" s="9"/>
      <c r="I14" s="9"/>
      <c r="J14" s="24">
        <v>4747</v>
      </c>
      <c r="K14" s="24">
        <v>3834</v>
      </c>
      <c r="L14" s="24">
        <v>4374</v>
      </c>
      <c r="M14" s="24">
        <v>4068</v>
      </c>
      <c r="N14" s="24">
        <v>3884</v>
      </c>
      <c r="O14" s="24">
        <v>3891</v>
      </c>
      <c r="P14" s="24">
        <v>4050</v>
      </c>
      <c r="Q14" s="24">
        <v>4267</v>
      </c>
      <c r="R14" s="24">
        <v>4369</v>
      </c>
      <c r="S14" s="24">
        <v>5101</v>
      </c>
      <c r="T14" s="24">
        <v>5597</v>
      </c>
      <c r="U14" s="24">
        <v>4979</v>
      </c>
      <c r="V14" s="24">
        <v>5050</v>
      </c>
      <c r="W14" s="24">
        <v>4727</v>
      </c>
      <c r="X14" s="24">
        <v>5651</v>
      </c>
      <c r="Y14" s="24">
        <v>5287</v>
      </c>
      <c r="Z14" s="24">
        <v>5701</v>
      </c>
      <c r="AA14" s="24">
        <v>6059</v>
      </c>
      <c r="AB14" s="24">
        <v>6197</v>
      </c>
      <c r="AC14" s="24">
        <v>6622</v>
      </c>
      <c r="AD14" s="24">
        <v>6457</v>
      </c>
      <c r="AE14" s="24">
        <v>7133</v>
      </c>
      <c r="AF14" s="24">
        <v>8443</v>
      </c>
      <c r="AG14" s="24">
        <v>8416</v>
      </c>
      <c r="AH14" s="24">
        <v>8564</v>
      </c>
      <c r="AI14" s="24">
        <v>7237</v>
      </c>
      <c r="AJ14" s="24">
        <v>7929</v>
      </c>
      <c r="AK14" s="24">
        <v>7991</v>
      </c>
      <c r="AL14" s="24">
        <v>8608</v>
      </c>
      <c r="AM14" s="24">
        <v>8131</v>
      </c>
      <c r="AN14" s="2"/>
      <c r="AO14" s="2"/>
      <c r="AP14" s="25">
        <v>-477</v>
      </c>
      <c r="AQ14" s="26">
        <v>-5.5413568773234202E-2</v>
      </c>
      <c r="AR14" s="2"/>
      <c r="AS14" s="2"/>
      <c r="AT14" s="25">
        <v>7991</v>
      </c>
      <c r="AU14" s="25">
        <v>8608</v>
      </c>
      <c r="AV14" s="25">
        <v>8131</v>
      </c>
      <c r="AW14" s="2"/>
      <c r="AX14" s="2"/>
      <c r="AY14" s="25">
        <v>-477</v>
      </c>
      <c r="AZ14" s="26">
        <v>-5.5413568773234202E-2</v>
      </c>
      <c r="BA14" s="2"/>
      <c r="BB14" s="2"/>
      <c r="BC14" s="25">
        <v>7991</v>
      </c>
      <c r="BD14" s="25">
        <v>8608</v>
      </c>
      <c r="BE14" s="25">
        <v>8131</v>
      </c>
      <c r="BF14" s="2"/>
      <c r="BG14" s="2"/>
      <c r="BH14" s="25">
        <v>-477</v>
      </c>
      <c r="BI14" s="26">
        <v>-5.5413568773234202E-2</v>
      </c>
      <c r="BJ14" s="2"/>
      <c r="BK14" s="2"/>
    </row>
    <row r="15" spans="1:63" x14ac:dyDescent="0.3">
      <c r="A15" s="1"/>
      <c r="B15" s="2"/>
      <c r="C15" s="9" t="s">
        <v>7</v>
      </c>
      <c r="D15" s="9"/>
      <c r="E15" s="9"/>
      <c r="F15" s="9"/>
      <c r="G15" s="9"/>
      <c r="H15" s="9"/>
      <c r="I15" s="9"/>
      <c r="J15" s="24">
        <v>0</v>
      </c>
      <c r="K15" s="24">
        <v>44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5</v>
      </c>
      <c r="R15" s="24">
        <v>7</v>
      </c>
      <c r="S15" s="24">
        <v>0</v>
      </c>
      <c r="T15" s="24">
        <v>21</v>
      </c>
      <c r="U15" s="24">
        <v>0</v>
      </c>
      <c r="V15" s="24">
        <v>0</v>
      </c>
      <c r="W15" s="24">
        <v>15</v>
      </c>
      <c r="X15" s="24">
        <v>9</v>
      </c>
      <c r="Y15" s="24">
        <v>7</v>
      </c>
      <c r="Z15" s="24">
        <v>-270</v>
      </c>
      <c r="AA15" s="24">
        <v>11</v>
      </c>
      <c r="AB15" s="24">
        <v>9</v>
      </c>
      <c r="AC15" s="24">
        <v>56</v>
      </c>
      <c r="AD15" s="24">
        <v>67</v>
      </c>
      <c r="AE15" s="24">
        <v>4</v>
      </c>
      <c r="AF15" s="24">
        <v>4</v>
      </c>
      <c r="AG15" s="24">
        <v>5</v>
      </c>
      <c r="AH15" s="24">
        <v>5</v>
      </c>
      <c r="AI15" s="24">
        <v>-3</v>
      </c>
      <c r="AJ15" s="24">
        <v>1</v>
      </c>
      <c r="AK15" s="24">
        <v>2</v>
      </c>
      <c r="AL15" s="24">
        <v>0</v>
      </c>
      <c r="AM15" s="24">
        <v>12</v>
      </c>
      <c r="AN15" s="2"/>
      <c r="AO15" s="2"/>
      <c r="AP15" s="25">
        <v>12</v>
      </c>
      <c r="AQ15" s="26">
        <v>0</v>
      </c>
      <c r="AR15" s="2"/>
      <c r="AS15" s="2"/>
      <c r="AT15" s="25">
        <v>2</v>
      </c>
      <c r="AU15" s="25">
        <v>0</v>
      </c>
      <c r="AV15" s="25">
        <v>12</v>
      </c>
      <c r="AW15" s="2"/>
      <c r="AX15" s="2"/>
      <c r="AY15" s="25">
        <v>12</v>
      </c>
      <c r="AZ15" s="26">
        <v>0</v>
      </c>
      <c r="BA15" s="2"/>
      <c r="BB15" s="2"/>
      <c r="BC15" s="25">
        <v>2</v>
      </c>
      <c r="BD15" s="25">
        <v>0</v>
      </c>
      <c r="BE15" s="25">
        <v>12</v>
      </c>
      <c r="BF15" s="2"/>
      <c r="BG15" s="2"/>
      <c r="BH15" s="25">
        <v>12</v>
      </c>
      <c r="BI15" s="26">
        <v>0</v>
      </c>
      <c r="BJ15" s="2"/>
      <c r="BK15" s="2"/>
    </row>
    <row r="16" spans="1:63" x14ac:dyDescent="0.3">
      <c r="A16" s="1"/>
      <c r="B16" s="2"/>
      <c r="C16" s="9" t="s">
        <v>8</v>
      </c>
      <c r="D16" s="9"/>
      <c r="E16" s="9"/>
      <c r="F16" s="9"/>
      <c r="G16" s="9"/>
      <c r="H16" s="9"/>
      <c r="I16" s="9"/>
      <c r="J16" s="24">
        <v>33</v>
      </c>
      <c r="K16" s="24">
        <v>52</v>
      </c>
      <c r="L16" s="24">
        <v>-27</v>
      </c>
      <c r="M16" s="24">
        <v>10</v>
      </c>
      <c r="N16" s="24">
        <v>67</v>
      </c>
      <c r="O16" s="24">
        <v>26</v>
      </c>
      <c r="P16" s="24">
        <v>-5</v>
      </c>
      <c r="Q16" s="24">
        <v>-21</v>
      </c>
      <c r="R16" s="24">
        <v>63</v>
      </c>
      <c r="S16" s="24">
        <v>16</v>
      </c>
      <c r="T16" s="24">
        <v>84</v>
      </c>
      <c r="U16" s="24">
        <v>-31</v>
      </c>
      <c r="V16" s="24">
        <v>3</v>
      </c>
      <c r="W16" s="24">
        <v>74</v>
      </c>
      <c r="X16" s="24">
        <v>90</v>
      </c>
      <c r="Y16" s="24">
        <v>144</v>
      </c>
      <c r="Z16" s="24">
        <v>59</v>
      </c>
      <c r="AA16" s="24">
        <v>24</v>
      </c>
      <c r="AB16" s="24">
        <v>45</v>
      </c>
      <c r="AC16" s="24">
        <v>-31</v>
      </c>
      <c r="AD16" s="24">
        <v>3</v>
      </c>
      <c r="AE16" s="24">
        <v>-2</v>
      </c>
      <c r="AF16" s="24">
        <v>10</v>
      </c>
      <c r="AG16" s="24">
        <v>5</v>
      </c>
      <c r="AH16" s="24">
        <v>17</v>
      </c>
      <c r="AI16" s="24">
        <v>1</v>
      </c>
      <c r="AJ16" s="24">
        <v>-8</v>
      </c>
      <c r="AK16" s="24">
        <v>4</v>
      </c>
      <c r="AL16" s="24">
        <v>-1</v>
      </c>
      <c r="AM16" s="24">
        <v>3</v>
      </c>
      <c r="AN16" s="2"/>
      <c r="AO16" s="2"/>
      <c r="AP16" s="25">
        <v>4</v>
      </c>
      <c r="AQ16" s="26">
        <v>4</v>
      </c>
      <c r="AR16" s="2"/>
      <c r="AS16" s="2"/>
      <c r="AT16" s="25">
        <v>4</v>
      </c>
      <c r="AU16" s="25">
        <v>-1</v>
      </c>
      <c r="AV16" s="25">
        <v>3</v>
      </c>
      <c r="AW16" s="2"/>
      <c r="AX16" s="2"/>
      <c r="AY16" s="25">
        <v>4</v>
      </c>
      <c r="AZ16" s="26">
        <v>4</v>
      </c>
      <c r="BA16" s="2"/>
      <c r="BB16" s="2"/>
      <c r="BC16" s="25">
        <v>4</v>
      </c>
      <c r="BD16" s="25">
        <v>-1</v>
      </c>
      <c r="BE16" s="25">
        <v>3</v>
      </c>
      <c r="BF16" s="2"/>
      <c r="BG16" s="2"/>
      <c r="BH16" s="25">
        <v>4</v>
      </c>
      <c r="BI16" s="26">
        <v>4</v>
      </c>
      <c r="BJ16" s="2"/>
      <c r="BK16" s="2"/>
    </row>
    <row r="17" spans="1:63" x14ac:dyDescent="0.3">
      <c r="A17" s="1"/>
      <c r="B17" s="2"/>
      <c r="C17" s="8" t="s">
        <v>9</v>
      </c>
      <c r="D17" s="8"/>
      <c r="E17" s="8"/>
      <c r="F17" s="8"/>
      <c r="G17" s="8"/>
      <c r="H17" s="8"/>
      <c r="I17" s="8"/>
      <c r="J17" s="19">
        <v>22274</v>
      </c>
      <c r="K17" s="19">
        <v>22370</v>
      </c>
      <c r="L17" s="19">
        <v>22785</v>
      </c>
      <c r="M17" s="19">
        <v>22553</v>
      </c>
      <c r="N17" s="19">
        <v>22287</v>
      </c>
      <c r="O17" s="19">
        <v>21338</v>
      </c>
      <c r="P17" s="19">
        <v>20389</v>
      </c>
      <c r="Q17" s="19">
        <v>19282</v>
      </c>
      <c r="R17" s="19">
        <v>18583</v>
      </c>
      <c r="S17" s="19">
        <v>16329</v>
      </c>
      <c r="T17" s="19">
        <v>14517</v>
      </c>
      <c r="U17" s="19">
        <v>13782</v>
      </c>
      <c r="V17" s="19">
        <v>13634</v>
      </c>
      <c r="W17" s="19">
        <v>13573</v>
      </c>
      <c r="X17" s="19">
        <v>12947</v>
      </c>
      <c r="Y17" s="19">
        <v>12411</v>
      </c>
      <c r="Z17" s="19">
        <v>13577</v>
      </c>
      <c r="AA17" s="19">
        <v>13932</v>
      </c>
      <c r="AB17" s="19">
        <v>14382</v>
      </c>
      <c r="AC17" s="19">
        <v>14687</v>
      </c>
      <c r="AD17" s="19">
        <v>14858</v>
      </c>
      <c r="AE17" s="19">
        <v>14747</v>
      </c>
      <c r="AF17" s="19">
        <v>12945</v>
      </c>
      <c r="AG17" s="19">
        <v>11266</v>
      </c>
      <c r="AH17" s="19">
        <v>9652</v>
      </c>
      <c r="AI17" s="19">
        <v>9996</v>
      </c>
      <c r="AJ17" s="19">
        <v>10585</v>
      </c>
      <c r="AK17" s="19">
        <v>10695</v>
      </c>
      <c r="AL17" s="19">
        <v>11007</v>
      </c>
      <c r="AM17" s="19">
        <v>11548</v>
      </c>
      <c r="AN17" s="2"/>
      <c r="AO17" s="2"/>
      <c r="AP17" s="20">
        <v>541</v>
      </c>
      <c r="AQ17" s="23">
        <v>4.9150540565094943E-2</v>
      </c>
      <c r="AR17" s="2"/>
      <c r="AS17" s="2"/>
      <c r="AT17" s="20">
        <v>10695</v>
      </c>
      <c r="AU17" s="20">
        <v>11007</v>
      </c>
      <c r="AV17" s="20">
        <v>11548</v>
      </c>
      <c r="AW17" s="2"/>
      <c r="AX17" s="2"/>
      <c r="AY17" s="20">
        <v>541</v>
      </c>
      <c r="AZ17" s="23">
        <v>4.9150540565094943E-2</v>
      </c>
      <c r="BA17" s="2"/>
      <c r="BB17" s="2"/>
      <c r="BC17" s="20">
        <v>10695</v>
      </c>
      <c r="BD17" s="20">
        <v>11007</v>
      </c>
      <c r="BE17" s="20">
        <v>11548</v>
      </c>
      <c r="BF17" s="2"/>
      <c r="BG17" s="2"/>
      <c r="BH17" s="20">
        <v>541</v>
      </c>
      <c r="BI17" s="23">
        <v>4.9150540565094943E-2</v>
      </c>
      <c r="BJ17" s="2"/>
      <c r="BK17" s="2"/>
    </row>
    <row r="18" spans="1:63" ht="4.05" customHeight="1" x14ac:dyDescent="0.3">
      <c r="A18" s="1"/>
      <c r="B18" s="2"/>
      <c r="C18" s="2"/>
      <c r="D18" s="2"/>
      <c r="E18" s="2"/>
      <c r="F18" s="2"/>
      <c r="G18" s="2"/>
      <c r="H18" s="2"/>
      <c r="I18" s="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"/>
      <c r="AO18" s="2"/>
      <c r="AP18" s="25"/>
      <c r="AQ18" s="26"/>
      <c r="AR18" s="2"/>
      <c r="AS18" s="2"/>
      <c r="AT18" s="25"/>
      <c r="AU18" s="25"/>
      <c r="AV18" s="25"/>
      <c r="AW18" s="2"/>
      <c r="AX18" s="2"/>
      <c r="AY18" s="25"/>
      <c r="AZ18" s="26"/>
      <c r="BA18" s="2"/>
      <c r="BB18" s="2"/>
      <c r="BC18" s="25"/>
      <c r="BD18" s="25"/>
      <c r="BE18" s="25"/>
      <c r="BF18" s="2"/>
      <c r="BG18" s="2"/>
      <c r="BH18" s="25"/>
      <c r="BI18" s="26"/>
      <c r="BJ18" s="2"/>
      <c r="BK18" s="2"/>
    </row>
    <row r="19" spans="1:63" x14ac:dyDescent="0.3">
      <c r="A19" s="1"/>
      <c r="B19" s="2"/>
      <c r="C19" s="28" t="s">
        <v>5</v>
      </c>
      <c r="D19" s="29"/>
      <c r="E19" s="29"/>
      <c r="F19" s="29"/>
      <c r="G19" s="29"/>
      <c r="H19" s="29"/>
      <c r="I19" s="29"/>
      <c r="J19" s="31">
        <v>4384</v>
      </c>
      <c r="K19" s="31">
        <v>4026</v>
      </c>
      <c r="L19" s="31">
        <v>4762</v>
      </c>
      <c r="M19" s="31">
        <v>3846</v>
      </c>
      <c r="N19" s="31">
        <v>3685</v>
      </c>
      <c r="O19" s="31">
        <v>2968</v>
      </c>
      <c r="P19" s="31">
        <v>3096</v>
      </c>
      <c r="Q19" s="31">
        <v>3144</v>
      </c>
      <c r="R19" s="31">
        <v>3740</v>
      </c>
      <c r="S19" s="31">
        <v>2863</v>
      </c>
      <c r="T19" s="31">
        <v>3890</v>
      </c>
      <c r="U19" s="31">
        <v>4213</v>
      </c>
      <c r="V19" s="31">
        <v>4905</v>
      </c>
      <c r="W19" s="31">
        <v>4755</v>
      </c>
      <c r="X19" s="31">
        <v>5124</v>
      </c>
      <c r="Y19" s="31">
        <v>4902</v>
      </c>
      <c r="Z19" s="31">
        <v>6656</v>
      </c>
      <c r="AA19" s="31">
        <v>6449</v>
      </c>
      <c r="AB19" s="31">
        <v>6701</v>
      </c>
      <c r="AC19" s="31">
        <v>6952</v>
      </c>
      <c r="AD19" s="31">
        <v>6698</v>
      </c>
      <c r="AE19" s="31">
        <v>7025</v>
      </c>
      <c r="AF19" s="31">
        <v>6655</v>
      </c>
      <c r="AG19" s="31">
        <v>6747</v>
      </c>
      <c r="AH19" s="31">
        <v>6972</v>
      </c>
      <c r="AI19" s="31">
        <v>7579</v>
      </c>
      <c r="AJ19" s="31">
        <v>8511</v>
      </c>
      <c r="AK19" s="31">
        <v>8107</v>
      </c>
      <c r="AL19" s="31">
        <v>8919</v>
      </c>
      <c r="AM19" s="31">
        <v>8687</v>
      </c>
      <c r="AN19" s="2"/>
      <c r="AO19" s="2"/>
      <c r="AP19" s="32">
        <v>-232</v>
      </c>
      <c r="AQ19" s="33">
        <v>-2.6011884740441752E-2</v>
      </c>
      <c r="AR19" s="2"/>
      <c r="AS19" s="2"/>
      <c r="AT19" s="34">
        <v>8107</v>
      </c>
      <c r="AU19" s="35">
        <v>8919</v>
      </c>
      <c r="AV19" s="36">
        <v>8687</v>
      </c>
      <c r="AW19" s="2"/>
      <c r="AX19" s="2"/>
      <c r="AY19" s="32">
        <v>-232</v>
      </c>
      <c r="AZ19" s="33">
        <v>-2.6011884740441752E-2</v>
      </c>
      <c r="BA19" s="2"/>
      <c r="BB19" s="2"/>
      <c r="BC19" s="32">
        <v>8107</v>
      </c>
      <c r="BD19" s="37">
        <v>8919</v>
      </c>
      <c r="BE19" s="38">
        <v>8687</v>
      </c>
      <c r="BF19" s="2"/>
      <c r="BG19" s="2"/>
      <c r="BH19" s="32">
        <v>-232</v>
      </c>
      <c r="BI19" s="33">
        <v>-2.6011884740441752E-2</v>
      </c>
      <c r="BJ19" s="2"/>
      <c r="BK19" s="2"/>
    </row>
    <row r="20" spans="1:63" ht="4.05" customHeight="1" x14ac:dyDescent="0.3">
      <c r="A20" s="1"/>
      <c r="B20" s="2"/>
      <c r="C20" s="30"/>
      <c r="D20" s="30"/>
      <c r="E20" s="30"/>
      <c r="F20" s="30"/>
      <c r="G20" s="30"/>
      <c r="H20" s="30"/>
      <c r="I20" s="30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2"/>
      <c r="AO20" s="2"/>
      <c r="AP20" s="40"/>
      <c r="AQ20" s="41"/>
      <c r="AR20" s="2"/>
      <c r="AS20" s="2"/>
      <c r="AT20" s="30"/>
      <c r="AU20" s="30"/>
      <c r="AV20" s="30"/>
      <c r="AW20" s="2"/>
      <c r="AX20" s="2"/>
      <c r="AY20" s="42"/>
      <c r="AZ20" s="41"/>
      <c r="BA20" s="2"/>
      <c r="BB20" s="2"/>
      <c r="BC20" s="42"/>
      <c r="BD20" s="42"/>
      <c r="BE20" s="42"/>
      <c r="BF20" s="2"/>
      <c r="BG20" s="2"/>
      <c r="BH20" s="42"/>
      <c r="BI20" s="41"/>
      <c r="BJ20" s="2"/>
      <c r="BK20" s="2"/>
    </row>
    <row r="21" spans="1:63" x14ac:dyDescent="0.3">
      <c r="A21" s="1"/>
      <c r="B21" s="2"/>
      <c r="C21" s="28" t="s">
        <v>15</v>
      </c>
      <c r="D21" s="29"/>
      <c r="E21" s="29"/>
      <c r="F21" s="29"/>
      <c r="G21" s="29"/>
      <c r="H21" s="29"/>
      <c r="I21" s="29"/>
      <c r="J21" s="31">
        <v>4747</v>
      </c>
      <c r="K21" s="31">
        <v>3834</v>
      </c>
      <c r="L21" s="31">
        <v>4374</v>
      </c>
      <c r="M21" s="31">
        <v>4068</v>
      </c>
      <c r="N21" s="31">
        <v>3884</v>
      </c>
      <c r="O21" s="31">
        <v>3891</v>
      </c>
      <c r="P21" s="31">
        <v>4050</v>
      </c>
      <c r="Q21" s="31">
        <v>4267</v>
      </c>
      <c r="R21" s="31">
        <v>4369</v>
      </c>
      <c r="S21" s="31">
        <v>5101</v>
      </c>
      <c r="T21" s="31">
        <v>5597</v>
      </c>
      <c r="U21" s="31">
        <v>4979</v>
      </c>
      <c r="V21" s="31">
        <v>5050</v>
      </c>
      <c r="W21" s="31">
        <v>4727</v>
      </c>
      <c r="X21" s="31">
        <v>5651</v>
      </c>
      <c r="Y21" s="31">
        <v>5287</v>
      </c>
      <c r="Z21" s="31">
        <v>5701</v>
      </c>
      <c r="AA21" s="31">
        <v>6059</v>
      </c>
      <c r="AB21" s="31">
        <v>6197</v>
      </c>
      <c r="AC21" s="31">
        <v>6622</v>
      </c>
      <c r="AD21" s="31">
        <v>6457</v>
      </c>
      <c r="AE21" s="31">
        <v>7133</v>
      </c>
      <c r="AF21" s="31">
        <v>8443</v>
      </c>
      <c r="AG21" s="31">
        <v>8416</v>
      </c>
      <c r="AH21" s="31">
        <v>8564</v>
      </c>
      <c r="AI21" s="31">
        <v>7237</v>
      </c>
      <c r="AJ21" s="31">
        <v>7929</v>
      </c>
      <c r="AK21" s="31">
        <v>7991</v>
      </c>
      <c r="AL21" s="31">
        <v>8608</v>
      </c>
      <c r="AM21" s="31">
        <v>8131</v>
      </c>
      <c r="AN21" s="2"/>
      <c r="AO21" s="2"/>
      <c r="AP21" s="32">
        <v>-477</v>
      </c>
      <c r="AQ21" s="33">
        <v>-5.5413568773234202E-2</v>
      </c>
      <c r="AR21" s="2"/>
      <c r="AS21" s="2"/>
      <c r="AT21" s="34">
        <v>7991</v>
      </c>
      <c r="AU21" s="35">
        <v>8608</v>
      </c>
      <c r="AV21" s="36">
        <v>8131</v>
      </c>
      <c r="AW21" s="2"/>
      <c r="AX21" s="2"/>
      <c r="AY21" s="32">
        <v>-477</v>
      </c>
      <c r="AZ21" s="33">
        <v>-5.5413568773234202E-2</v>
      </c>
      <c r="BA21" s="2"/>
      <c r="BB21" s="2"/>
      <c r="BC21" s="32">
        <v>7991</v>
      </c>
      <c r="BD21" s="37">
        <v>8608</v>
      </c>
      <c r="BE21" s="38">
        <v>8131</v>
      </c>
      <c r="BF21" s="2"/>
      <c r="BG21" s="2"/>
      <c r="BH21" s="32">
        <v>-477</v>
      </c>
      <c r="BI21" s="33">
        <v>-5.5413568773234202E-2</v>
      </c>
      <c r="BJ21" s="2"/>
      <c r="BK21" s="2"/>
    </row>
    <row r="22" spans="1:63" ht="4.05" customHeight="1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40"/>
      <c r="AQ22" s="41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42"/>
      <c r="BD22" s="42"/>
      <c r="BE22" s="42"/>
      <c r="BF22" s="2"/>
      <c r="BG22" s="2"/>
      <c r="BH22" s="2"/>
      <c r="BI22" s="2"/>
      <c r="BJ22" s="2"/>
      <c r="BK22" s="2"/>
    </row>
    <row r="23" spans="1:63" x14ac:dyDescent="0.3">
      <c r="A23" s="1"/>
      <c r="B23" s="2"/>
      <c r="C23" s="43" t="s">
        <v>16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2"/>
      <c r="AO23" s="2"/>
      <c r="AP23" s="44"/>
      <c r="AQ23" s="45"/>
      <c r="AR23" s="2"/>
      <c r="AS23" s="2"/>
      <c r="AT23" s="43"/>
      <c r="AU23" s="43"/>
      <c r="AV23" s="43"/>
      <c r="AW23" s="2"/>
      <c r="AX23" s="2"/>
      <c r="AY23" s="43"/>
      <c r="AZ23" s="43"/>
      <c r="BA23" s="2"/>
      <c r="BB23" s="2"/>
      <c r="BC23" s="43"/>
      <c r="BD23" s="43"/>
      <c r="BE23" s="43"/>
      <c r="BF23" s="2"/>
      <c r="BG23" s="2"/>
      <c r="BH23" s="43"/>
      <c r="BI23" s="43"/>
      <c r="BJ23" s="2"/>
      <c r="BK23" s="2"/>
    </row>
    <row r="24" spans="1:63" ht="4.05" customHeight="1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40"/>
      <c r="AQ24" s="41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x14ac:dyDescent="0.3">
      <c r="A25" s="1"/>
      <c r="B25" s="2"/>
      <c r="C25" s="2" t="s">
        <v>17</v>
      </c>
      <c r="D25" s="2" t="s">
        <v>18</v>
      </c>
      <c r="E25" s="2"/>
      <c r="F25" s="2"/>
      <c r="G25" s="2"/>
      <c r="H25" s="2"/>
      <c r="I25" s="2"/>
      <c r="J25" s="10">
        <v>70.297797732999541</v>
      </c>
      <c r="K25" s="10">
        <v>58.483514948923883</v>
      </c>
      <c r="L25" s="10">
        <v>70.975831089785814</v>
      </c>
      <c r="M25" s="10">
        <v>66.018978427904003</v>
      </c>
      <c r="N25" s="10">
        <v>64.870449344364175</v>
      </c>
      <c r="O25" s="10">
        <v>67.829116470319079</v>
      </c>
      <c r="P25" s="10">
        <v>66.822542097700747</v>
      </c>
      <c r="Q25" s="10">
        <v>69.462278933249522</v>
      </c>
      <c r="R25" s="10">
        <v>72.704011888542482</v>
      </c>
      <c r="S25" s="10">
        <v>77.85197609022849</v>
      </c>
      <c r="T25" s="10">
        <v>88.800185087259308</v>
      </c>
      <c r="U25" s="10">
        <v>77.593414583440335</v>
      </c>
      <c r="V25" s="10">
        <v>78.091583074936963</v>
      </c>
      <c r="W25" s="10">
        <v>72.342787863642783</v>
      </c>
      <c r="X25" s="10">
        <v>83.50039657129939</v>
      </c>
      <c r="Y25" s="10">
        <v>76.327526393062527</v>
      </c>
      <c r="Z25" s="10">
        <v>81.995968538176129</v>
      </c>
      <c r="AA25" s="10">
        <v>84.245732286445829</v>
      </c>
      <c r="AB25" s="10">
        <v>84.333376732492283</v>
      </c>
      <c r="AC25" s="10">
        <v>83.648194221213046</v>
      </c>
      <c r="AD25" s="10">
        <v>83.782813059850852</v>
      </c>
      <c r="AE25" s="10">
        <v>89.383901858274243</v>
      </c>
      <c r="AF25" s="10">
        <v>100.39748936521528</v>
      </c>
      <c r="AG25" s="10">
        <v>99.001169067779884</v>
      </c>
      <c r="AH25" s="10">
        <v>94.416114292312173</v>
      </c>
      <c r="AI25" s="10">
        <v>82.583031246414563</v>
      </c>
      <c r="AJ25" s="10">
        <v>91.491418599693915</v>
      </c>
      <c r="AK25" s="10">
        <v>87.378993368199431</v>
      </c>
      <c r="AL25" s="10">
        <v>96.469625067948883</v>
      </c>
      <c r="AM25" s="10">
        <v>91.037679342699619</v>
      </c>
      <c r="AN25" s="2"/>
      <c r="AO25" s="2"/>
      <c r="AP25" s="46">
        <v>-5.431945725249264</v>
      </c>
      <c r="AQ25" s="47">
        <v>-5.6307316644210494E-2</v>
      </c>
      <c r="AR25" s="2"/>
      <c r="AS25" s="2"/>
      <c r="AT25" s="48">
        <v>0.73795446715620983</v>
      </c>
      <c r="AU25" s="48">
        <v>0.74574149177040339</v>
      </c>
      <c r="AV25" s="48">
        <v>0.73506857227180966</v>
      </c>
      <c r="AW25" s="2"/>
      <c r="AX25" s="2"/>
      <c r="AY25" s="49">
        <v>-1.0672919498593725E-2</v>
      </c>
      <c r="AZ25" s="50">
        <v>-1.4311822013893884E-2</v>
      </c>
      <c r="BA25" s="2"/>
      <c r="BB25" s="2"/>
      <c r="BC25" s="51">
        <v>10934.675681166242</v>
      </c>
      <c r="BD25" s="51">
        <v>11206.973172391832</v>
      </c>
      <c r="BE25" s="51">
        <v>11196.369369413311</v>
      </c>
      <c r="BF25" s="2"/>
      <c r="BG25" s="2"/>
      <c r="BH25" s="52">
        <v>-10.603802978521344</v>
      </c>
      <c r="BI25" s="53">
        <v>-9.4617902759360688E-4</v>
      </c>
      <c r="BJ25" s="2"/>
      <c r="BK25" s="2"/>
    </row>
    <row r="26" spans="1:63" x14ac:dyDescent="0.3">
      <c r="A26" s="1"/>
      <c r="B26" s="2"/>
      <c r="C26" s="2" t="s">
        <v>17</v>
      </c>
      <c r="D26" s="2" t="s">
        <v>19</v>
      </c>
      <c r="E26" s="2"/>
      <c r="F26" s="2"/>
      <c r="G26" s="2"/>
      <c r="H26" s="2"/>
      <c r="I26" s="2"/>
      <c r="J26" s="10">
        <v>2.8562659965601407</v>
      </c>
      <c r="K26" s="10">
        <v>3.1124478194366674</v>
      </c>
      <c r="L26" s="10">
        <v>1.9493994813564526</v>
      </c>
      <c r="M26" s="10">
        <v>3.1286733941739868</v>
      </c>
      <c r="N26" s="10">
        <v>3.5227144415949851</v>
      </c>
      <c r="O26" s="10">
        <v>1.7186003290734819</v>
      </c>
      <c r="P26" s="10">
        <v>2.3629335869800783</v>
      </c>
      <c r="Q26" s="10">
        <v>1.9892464212070706</v>
      </c>
      <c r="R26" s="10">
        <v>2.3900987428796165</v>
      </c>
      <c r="S26" s="10">
        <v>2.8441344728362581</v>
      </c>
      <c r="T26" s="10">
        <v>2.8480973610351508</v>
      </c>
      <c r="U26" s="10">
        <v>5.1338584279539337</v>
      </c>
      <c r="V26" s="10">
        <v>4.5199141450185989</v>
      </c>
      <c r="W26" s="10">
        <v>3.6639222155064957</v>
      </c>
      <c r="X26" s="10">
        <v>7.6837502645525877</v>
      </c>
      <c r="Y26" s="10">
        <v>6.6568081464558588</v>
      </c>
      <c r="Z26" s="10">
        <v>8.0602805961303527</v>
      </c>
      <c r="AA26" s="10">
        <v>7.075982668981295</v>
      </c>
      <c r="AB26" s="10">
        <v>8.2104797298077727</v>
      </c>
      <c r="AC26" s="10">
        <v>10.169087276125245</v>
      </c>
      <c r="AD26" s="10">
        <v>10.479142810347939</v>
      </c>
      <c r="AE26" s="10">
        <v>12.104733785872464</v>
      </c>
      <c r="AF26" s="10">
        <v>12.247283097737203</v>
      </c>
      <c r="AG26" s="10">
        <v>12.616814761299434</v>
      </c>
      <c r="AH26" s="10">
        <v>12.317108806992072</v>
      </c>
      <c r="AI26" s="10">
        <v>11.078817314875492</v>
      </c>
      <c r="AJ26" s="10">
        <v>12.51470902955338</v>
      </c>
      <c r="AK26" s="10">
        <v>14.598833213212485</v>
      </c>
      <c r="AL26" s="10">
        <v>15.194879132127356</v>
      </c>
      <c r="AM26" s="10">
        <v>13.077563893248158</v>
      </c>
      <c r="AN26" s="2"/>
      <c r="AO26" s="2"/>
      <c r="AP26" s="54">
        <v>-2.1173152388791987</v>
      </c>
      <c r="AQ26" s="55">
        <v>-0.13934400007186923</v>
      </c>
      <c r="AR26" s="2"/>
      <c r="AS26" s="2"/>
      <c r="AT26" s="55">
        <v>0.12329364037832238</v>
      </c>
      <c r="AU26" s="55">
        <v>0.11746134416177383</v>
      </c>
      <c r="AV26" s="55">
        <v>0.10559261054553847</v>
      </c>
      <c r="AW26" s="2"/>
      <c r="AX26" s="2"/>
      <c r="AY26" s="56">
        <v>-1.1868733616235361E-2</v>
      </c>
      <c r="AZ26" s="57">
        <v>-0.10104374082327143</v>
      </c>
      <c r="BA26" s="2"/>
      <c r="BB26" s="2"/>
      <c r="BC26" s="27">
        <v>1826.9094247544094</v>
      </c>
      <c r="BD26" s="27">
        <v>1765.2043601449066</v>
      </c>
      <c r="BE26" s="27">
        <v>1608.3586143461023</v>
      </c>
      <c r="BF26" s="2"/>
      <c r="BG26" s="2"/>
      <c r="BH26" s="58">
        <v>-156.84574579880427</v>
      </c>
      <c r="BI26" s="59">
        <v>-8.8854157252324442E-2</v>
      </c>
      <c r="BJ26" s="2"/>
      <c r="BK26" s="2"/>
    </row>
    <row r="27" spans="1:63" x14ac:dyDescent="0.3">
      <c r="A27" s="1"/>
      <c r="B27" s="2"/>
      <c r="C27" s="2" t="s">
        <v>17</v>
      </c>
      <c r="D27" s="2" t="s">
        <v>20</v>
      </c>
      <c r="E27" s="2"/>
      <c r="F27" s="2"/>
      <c r="G27" s="2"/>
      <c r="H27" s="2"/>
      <c r="I27" s="60"/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2"/>
      <c r="AO27" s="2"/>
      <c r="AP27" s="54">
        <v>0</v>
      </c>
      <c r="AQ27" s="55">
        <v>0</v>
      </c>
      <c r="AR27" s="2"/>
      <c r="AS27" s="2"/>
      <c r="AT27" s="55">
        <v>0</v>
      </c>
      <c r="AU27" s="55">
        <v>0</v>
      </c>
      <c r="AV27" s="55">
        <v>0</v>
      </c>
      <c r="AW27" s="2"/>
      <c r="AX27" s="2"/>
      <c r="AY27" s="56">
        <v>0</v>
      </c>
      <c r="AZ27" s="57">
        <v>0</v>
      </c>
      <c r="BA27" s="2"/>
      <c r="BB27" s="2"/>
      <c r="BC27" s="27">
        <v>0</v>
      </c>
      <c r="BD27" s="27">
        <v>0</v>
      </c>
      <c r="BE27" s="27">
        <v>0</v>
      </c>
      <c r="BF27" s="2"/>
      <c r="BG27" s="2"/>
      <c r="BH27" s="58">
        <v>0</v>
      </c>
      <c r="BI27" s="59">
        <v>0</v>
      </c>
      <c r="BJ27" s="2"/>
      <c r="BK27" s="2"/>
    </row>
    <row r="28" spans="1:63" x14ac:dyDescent="0.3">
      <c r="A28" s="1"/>
      <c r="B28" s="2"/>
      <c r="C28" s="2" t="s">
        <v>17</v>
      </c>
      <c r="D28" s="2" t="s">
        <v>21</v>
      </c>
      <c r="E28" s="2"/>
      <c r="F28" s="2"/>
      <c r="G28" s="2"/>
      <c r="H28" s="2"/>
      <c r="I28" s="60"/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0.95904503859068246</v>
      </c>
      <c r="V28" s="10">
        <v>1.5658592686032118</v>
      </c>
      <c r="W28" s="10">
        <v>0</v>
      </c>
      <c r="X28" s="10">
        <v>1.1317358976960226E-2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2"/>
      <c r="AO28" s="2"/>
      <c r="AP28" s="54">
        <v>0</v>
      </c>
      <c r="AQ28" s="55">
        <v>0</v>
      </c>
      <c r="AR28" s="2"/>
      <c r="AS28" s="2"/>
      <c r="AT28" s="55">
        <v>0</v>
      </c>
      <c r="AU28" s="55">
        <v>0</v>
      </c>
      <c r="AV28" s="55">
        <v>0</v>
      </c>
      <c r="AW28" s="2"/>
      <c r="AX28" s="2"/>
      <c r="AY28" s="56">
        <v>0</v>
      </c>
      <c r="AZ28" s="57">
        <v>0</v>
      </c>
      <c r="BA28" s="2"/>
      <c r="BB28" s="2"/>
      <c r="BC28" s="27">
        <v>0</v>
      </c>
      <c r="BD28" s="27">
        <v>0</v>
      </c>
      <c r="BE28" s="27">
        <v>0</v>
      </c>
      <c r="BF28" s="2"/>
      <c r="BG28" s="2"/>
      <c r="BH28" s="58">
        <v>0</v>
      </c>
      <c r="BI28" s="59">
        <v>0</v>
      </c>
      <c r="BJ28" s="2"/>
      <c r="BK28" s="2"/>
    </row>
    <row r="29" spans="1:63" x14ac:dyDescent="0.3">
      <c r="A29" s="1"/>
      <c r="B29" s="2"/>
      <c r="C29" s="61" t="s">
        <v>22</v>
      </c>
      <c r="D29" s="61" t="s">
        <v>23</v>
      </c>
      <c r="E29" s="61"/>
      <c r="F29" s="61"/>
      <c r="G29" s="61"/>
      <c r="H29" s="61"/>
      <c r="I29" s="61"/>
      <c r="J29" s="64">
        <v>73.154063729559681</v>
      </c>
      <c r="K29" s="64">
        <v>61.59596276836055</v>
      </c>
      <c r="L29" s="64">
        <v>72.925230571142265</v>
      </c>
      <c r="M29" s="64">
        <v>69.147651822077989</v>
      </c>
      <c r="N29" s="64">
        <v>68.39316378595916</v>
      </c>
      <c r="O29" s="64">
        <v>69.54771679939256</v>
      </c>
      <c r="P29" s="64">
        <v>69.185475684680824</v>
      </c>
      <c r="Q29" s="64">
        <v>71.451525354456592</v>
      </c>
      <c r="R29" s="64">
        <v>75.094110631422097</v>
      </c>
      <c r="S29" s="64">
        <v>80.696110563064749</v>
      </c>
      <c r="T29" s="64">
        <v>91.648282448294452</v>
      </c>
      <c r="U29" s="64">
        <v>83.686318049984962</v>
      </c>
      <c r="V29" s="64">
        <v>84.177356488558772</v>
      </c>
      <c r="W29" s="64">
        <v>76.006710079149286</v>
      </c>
      <c r="X29" s="64">
        <v>91.195464194828944</v>
      </c>
      <c r="Y29" s="64">
        <v>82.984334539518386</v>
      </c>
      <c r="Z29" s="64">
        <v>90.056249134306483</v>
      </c>
      <c r="AA29" s="64">
        <v>91.321714955427126</v>
      </c>
      <c r="AB29" s="64">
        <v>92.543856462300056</v>
      </c>
      <c r="AC29" s="64">
        <v>93.817281497338286</v>
      </c>
      <c r="AD29" s="64">
        <v>94.26195587019879</v>
      </c>
      <c r="AE29" s="64">
        <v>101.48863564414671</v>
      </c>
      <c r="AF29" s="64">
        <v>112.64477246295249</v>
      </c>
      <c r="AG29" s="64">
        <v>111.61798382907932</v>
      </c>
      <c r="AH29" s="64">
        <v>106.73322309930424</v>
      </c>
      <c r="AI29" s="64">
        <v>93.661848561290057</v>
      </c>
      <c r="AJ29" s="64">
        <v>104.00612762924729</v>
      </c>
      <c r="AK29" s="64">
        <v>101.97782658141192</v>
      </c>
      <c r="AL29" s="64">
        <v>111.66450420007624</v>
      </c>
      <c r="AM29" s="64">
        <v>104.11524323594777</v>
      </c>
      <c r="AN29" s="2"/>
      <c r="AO29" s="2"/>
      <c r="AP29" s="65">
        <v>-7.5492609641284645</v>
      </c>
      <c r="AQ29" s="66">
        <v>-6.7606631294417283E-2</v>
      </c>
      <c r="AR29" s="2"/>
      <c r="AS29" s="2"/>
      <c r="AT29" s="66">
        <v>0.86124810753453218</v>
      </c>
      <c r="AU29" s="66">
        <v>0.86320283593217717</v>
      </c>
      <c r="AV29" s="66">
        <v>0.84066118281734814</v>
      </c>
      <c r="AW29" s="2"/>
      <c r="AX29" s="2"/>
      <c r="AY29" s="67">
        <v>-2.254165311482903E-2</v>
      </c>
      <c r="AZ29" s="68">
        <v>-2.611397017768852E-2</v>
      </c>
      <c r="BA29" s="2"/>
      <c r="BB29" s="2"/>
      <c r="BC29" s="69">
        <v>12761.585105920649</v>
      </c>
      <c r="BD29" s="69">
        <v>12972.177532536738</v>
      </c>
      <c r="BE29" s="69">
        <v>12804.727983759411</v>
      </c>
      <c r="BF29" s="2"/>
      <c r="BG29" s="2"/>
      <c r="BH29" s="70">
        <v>-167.44954877732744</v>
      </c>
      <c r="BI29" s="71">
        <v>-1.2908360863650801E-2</v>
      </c>
      <c r="BJ29" s="2"/>
      <c r="BK29" s="2"/>
    </row>
    <row r="30" spans="1:63" x14ac:dyDescent="0.3">
      <c r="A30" s="1"/>
      <c r="B30" s="2"/>
      <c r="C30" s="62" t="s">
        <v>17</v>
      </c>
      <c r="D30" s="62" t="s">
        <v>24</v>
      </c>
      <c r="E30" s="62"/>
      <c r="F30" s="62"/>
      <c r="G30" s="62"/>
      <c r="H30" s="63"/>
      <c r="I30" s="63"/>
      <c r="J30" s="72">
        <v>6.6150687817083682</v>
      </c>
      <c r="K30" s="72">
        <v>5.8918745560234571</v>
      </c>
      <c r="L30" s="72">
        <v>7.4653145291170899</v>
      </c>
      <c r="M30" s="72">
        <v>6.8353737937430461</v>
      </c>
      <c r="N30" s="72">
        <v>7.3443250679503489</v>
      </c>
      <c r="O30" s="72">
        <v>7.9141698809234047</v>
      </c>
      <c r="P30" s="72">
        <v>8.4119125830744732</v>
      </c>
      <c r="Q30" s="72">
        <v>8.3577495071680268</v>
      </c>
      <c r="R30" s="72">
        <v>9.2424686964704517</v>
      </c>
      <c r="S30" s="72">
        <v>8.4530527090949192</v>
      </c>
      <c r="T30" s="72">
        <v>9.6703923661273201</v>
      </c>
      <c r="U30" s="72">
        <v>9.7197661323509656</v>
      </c>
      <c r="V30" s="72">
        <v>9.6642800556317336</v>
      </c>
      <c r="W30" s="72">
        <v>10.123495438601427</v>
      </c>
      <c r="X30" s="72">
        <v>11.648647187834396</v>
      </c>
      <c r="Y30" s="72">
        <v>11.340629813498838</v>
      </c>
      <c r="Z30" s="72">
        <v>11.875418077817127</v>
      </c>
      <c r="AA30" s="72">
        <v>12.971880689047248</v>
      </c>
      <c r="AB30" s="72">
        <v>12.454851446105421</v>
      </c>
      <c r="AC30" s="72">
        <v>12.893891571238473</v>
      </c>
      <c r="AD30" s="72">
        <v>13.711514838824332</v>
      </c>
      <c r="AE30" s="72">
        <v>13.933977857481345</v>
      </c>
      <c r="AF30" s="72">
        <v>14.884036889883639</v>
      </c>
      <c r="AG30" s="72">
        <v>15.677712042701371</v>
      </c>
      <c r="AH30" s="72">
        <v>15.510116172007788</v>
      </c>
      <c r="AI30" s="72">
        <v>15.227102146926903</v>
      </c>
      <c r="AJ30" s="72">
        <v>16.535546168149416</v>
      </c>
      <c r="AK30" s="72">
        <v>16.429198861396458</v>
      </c>
      <c r="AL30" s="72">
        <v>17.696173906928767</v>
      </c>
      <c r="AM30" s="72">
        <v>19.73399039587208</v>
      </c>
      <c r="AN30" s="2"/>
      <c r="AO30" s="2"/>
      <c r="AP30" s="73">
        <v>2.0378164889433137</v>
      </c>
      <c r="AQ30" s="74">
        <v>0.11515576754958462</v>
      </c>
      <c r="AR30" s="2"/>
      <c r="AS30" s="2"/>
      <c r="AT30" s="74">
        <v>0.13875189246546779</v>
      </c>
      <c r="AU30" s="74">
        <v>0.13679716406782272</v>
      </c>
      <c r="AV30" s="74">
        <v>0.15933881718265183</v>
      </c>
      <c r="AW30" s="2"/>
      <c r="AX30" s="2"/>
      <c r="AY30" s="75">
        <v>2.2541653114829113E-2</v>
      </c>
      <c r="AZ30" s="76">
        <v>0.16478158204839086</v>
      </c>
      <c r="BA30" s="2"/>
      <c r="BB30" s="2"/>
      <c r="BC30" s="77">
        <v>2055.9628158423798</v>
      </c>
      <c r="BD30" s="77">
        <v>2055.7822847268549</v>
      </c>
      <c r="BE30" s="77">
        <v>2427.0065669502005</v>
      </c>
      <c r="BF30" s="2"/>
      <c r="BG30" s="2"/>
      <c r="BH30" s="78">
        <v>371.22428222334565</v>
      </c>
      <c r="BI30" s="79">
        <v>0.18057567913747688</v>
      </c>
      <c r="BJ30" s="2"/>
      <c r="BK30" s="2"/>
    </row>
    <row r="31" spans="1:63" x14ac:dyDescent="0.3">
      <c r="A31" s="1"/>
      <c r="B31" s="2"/>
      <c r="C31" s="1"/>
      <c r="D31" s="1"/>
      <c r="E31" s="1" t="s">
        <v>25</v>
      </c>
      <c r="F31" s="1"/>
      <c r="G31" s="1"/>
      <c r="H31" s="1"/>
      <c r="I31" s="1"/>
      <c r="J31" s="10">
        <v>0.35068729630103129</v>
      </c>
      <c r="K31" s="10">
        <v>0.25398664412263772</v>
      </c>
      <c r="L31" s="10">
        <v>0.27383923572939273</v>
      </c>
      <c r="M31" s="10">
        <v>0.25182513851401084</v>
      </c>
      <c r="N31" s="10">
        <v>0.29259983135737361</v>
      </c>
      <c r="O31" s="10">
        <v>0.29560685235599615</v>
      </c>
      <c r="P31" s="10">
        <v>0.31536960987555762</v>
      </c>
      <c r="Q31" s="10">
        <v>0.39783887385122729</v>
      </c>
      <c r="R31" s="10">
        <v>0.39623307629198329</v>
      </c>
      <c r="S31" s="10">
        <v>0.40282097617295853</v>
      </c>
      <c r="T31" s="10">
        <v>0.47307769952619805</v>
      </c>
      <c r="U31" s="10">
        <v>0.33897140085003752</v>
      </c>
      <c r="V31" s="10">
        <v>0.34418854299133822</v>
      </c>
      <c r="W31" s="10">
        <v>0.30189356875852236</v>
      </c>
      <c r="X31" s="10">
        <v>0.33380064992323022</v>
      </c>
      <c r="Y31" s="10">
        <v>0.3633180161116506</v>
      </c>
      <c r="Z31" s="10">
        <v>0.38956322511424452</v>
      </c>
      <c r="AA31" s="10">
        <v>0.40573200756341038</v>
      </c>
      <c r="AB31" s="10">
        <v>0.42290066120503095</v>
      </c>
      <c r="AC31" s="10">
        <v>0.51096772102103927</v>
      </c>
      <c r="AD31" s="10">
        <v>0.4383054890637833</v>
      </c>
      <c r="AE31" s="10">
        <v>0.45166491944426468</v>
      </c>
      <c r="AF31" s="10">
        <v>0.55694050497845349</v>
      </c>
      <c r="AG31" s="10">
        <v>0.57477546820003034</v>
      </c>
      <c r="AH31" s="10">
        <v>0.69985239543012734</v>
      </c>
      <c r="AI31" s="10">
        <v>0.64558258729223317</v>
      </c>
      <c r="AJ31" s="10">
        <v>0.72006530103830657</v>
      </c>
      <c r="AK31" s="10">
        <v>0.60926832442997181</v>
      </c>
      <c r="AL31" s="10">
        <v>0.63577605720596042</v>
      </c>
      <c r="AM31" s="10">
        <v>0.62832489277611048</v>
      </c>
      <c r="AN31" s="2"/>
      <c r="AO31" s="2"/>
      <c r="AP31" s="54">
        <v>-7.4511644298499435E-3</v>
      </c>
      <c r="AQ31" s="55">
        <v>-1.1719794014570966E-2</v>
      </c>
      <c r="AR31" s="2"/>
      <c r="AS31" s="2"/>
      <c r="AT31" s="55">
        <v>5.1455420162062407E-3</v>
      </c>
      <c r="AU31" s="55">
        <v>4.9147551366425044E-3</v>
      </c>
      <c r="AV31" s="55">
        <v>5.0733046491349357E-3</v>
      </c>
      <c r="AW31" s="2"/>
      <c r="AX31" s="2"/>
      <c r="AY31" s="56">
        <v>1.5854951249243132E-4</v>
      </c>
      <c r="AZ31" s="57">
        <v>3.22599006632798E-2</v>
      </c>
      <c r="BA31" s="2"/>
      <c r="BB31" s="2"/>
      <c r="BC31" s="27">
        <v>76.24431540858113</v>
      </c>
      <c r="BD31" s="27">
        <v>73.858742705153404</v>
      </c>
      <c r="BE31" s="27">
        <v>77.275229710504306</v>
      </c>
      <c r="BF31" s="2"/>
      <c r="BG31" s="2"/>
      <c r="BH31" s="58">
        <v>3.416487005350902</v>
      </c>
      <c r="BI31" s="59">
        <v>4.6257042568266203E-2</v>
      </c>
      <c r="BJ31" s="2"/>
      <c r="BK31" s="2"/>
    </row>
    <row r="32" spans="1:63" x14ac:dyDescent="0.3">
      <c r="A32" s="1"/>
      <c r="B32" s="2"/>
      <c r="C32" s="1"/>
      <c r="D32" s="1"/>
      <c r="E32" s="1" t="s">
        <v>26</v>
      </c>
      <c r="F32" s="1"/>
      <c r="G32" s="1"/>
      <c r="H32" s="1"/>
      <c r="I32" s="1"/>
      <c r="J32" s="10">
        <v>0.26716185035902429</v>
      </c>
      <c r="K32" s="10">
        <v>0.24328256610064614</v>
      </c>
      <c r="L32" s="10">
        <v>0.22335331582938101</v>
      </c>
      <c r="M32" s="10">
        <v>0.21082276150993817</v>
      </c>
      <c r="N32" s="10">
        <v>0.25042949619862148</v>
      </c>
      <c r="O32" s="10">
        <v>0.23090627656021562</v>
      </c>
      <c r="P32" s="10">
        <v>0.25955106976794112</v>
      </c>
      <c r="Q32" s="10">
        <v>0.24818486665217834</v>
      </c>
      <c r="R32" s="10">
        <v>0.25517504830000626</v>
      </c>
      <c r="S32" s="10">
        <v>0.25737282264698058</v>
      </c>
      <c r="T32" s="10">
        <v>0.30071848352798869</v>
      </c>
      <c r="U32" s="10">
        <v>0.31957049575018937</v>
      </c>
      <c r="V32" s="10">
        <v>0.28633015710447446</v>
      </c>
      <c r="W32" s="10">
        <v>0.57462054332252277</v>
      </c>
      <c r="X32" s="10">
        <v>0.5023313235851472</v>
      </c>
      <c r="Y32" s="10">
        <v>0.50099331701204208</v>
      </c>
      <c r="Z32" s="10">
        <v>0.50282632342526523</v>
      </c>
      <c r="AA32" s="10">
        <v>0.44130332968392211</v>
      </c>
      <c r="AB32" s="10">
        <v>0.46910147066704205</v>
      </c>
      <c r="AC32" s="10">
        <v>0.52780998574889704</v>
      </c>
      <c r="AD32" s="10">
        <v>0.61734547339670309</v>
      </c>
      <c r="AE32" s="10">
        <v>0.68270121143691986</v>
      </c>
      <c r="AF32" s="10">
        <v>0.67097381286880564</v>
      </c>
      <c r="AG32" s="10">
        <v>0.76819458303296828</v>
      </c>
      <c r="AH32" s="10">
        <v>0.69446498243781707</v>
      </c>
      <c r="AI32" s="10">
        <v>0.79710217739462319</v>
      </c>
      <c r="AJ32" s="10">
        <v>0.74561472669947393</v>
      </c>
      <c r="AK32" s="10">
        <v>0.77765236046384689</v>
      </c>
      <c r="AL32" s="10">
        <v>0.76099211682195811</v>
      </c>
      <c r="AM32" s="10">
        <v>0.90433628998893978</v>
      </c>
      <c r="AN32" s="2"/>
      <c r="AO32" s="2"/>
      <c r="AP32" s="54">
        <v>0.14334417316698167</v>
      </c>
      <c r="AQ32" s="55">
        <v>0.18836485950158471</v>
      </c>
      <c r="AR32" s="2"/>
      <c r="AS32" s="2"/>
      <c r="AT32" s="55">
        <v>6.5676201015577385E-3</v>
      </c>
      <c r="AU32" s="55">
        <v>5.8827158913969052E-3</v>
      </c>
      <c r="AV32" s="55">
        <v>7.3019126842347607E-3</v>
      </c>
      <c r="AW32" s="2"/>
      <c r="AX32" s="2"/>
      <c r="AY32" s="56">
        <v>1.4191967928378554E-3</v>
      </c>
      <c r="AZ32" s="57">
        <v>0.24124856937479161</v>
      </c>
      <c r="BA32" s="2"/>
      <c r="BB32" s="2"/>
      <c r="BC32" s="27">
        <v>97.316025586765974</v>
      </c>
      <c r="BD32" s="27">
        <v>88.405218032290676</v>
      </c>
      <c r="BE32" s="27">
        <v>111.22079571872338</v>
      </c>
      <c r="BF32" s="2"/>
      <c r="BG32" s="2"/>
      <c r="BH32" s="58">
        <v>22.815577686432704</v>
      </c>
      <c r="BI32" s="59">
        <v>0.25807953641491094</v>
      </c>
      <c r="BJ32" s="2"/>
      <c r="BK32" s="2"/>
    </row>
    <row r="33" spans="1:63" x14ac:dyDescent="0.3">
      <c r="A33" s="1"/>
      <c r="B33" s="2"/>
      <c r="C33" s="1"/>
      <c r="D33" s="1"/>
      <c r="E33" s="1" t="s">
        <v>27</v>
      </c>
      <c r="F33" s="2"/>
      <c r="G33" s="1"/>
      <c r="H33" s="60"/>
      <c r="I33" s="60"/>
      <c r="J33" s="10">
        <v>4.8201893582947797</v>
      </c>
      <c r="K33" s="10">
        <v>4.3124648775762386</v>
      </c>
      <c r="L33" s="10">
        <v>5.3304289144844068</v>
      </c>
      <c r="M33" s="10">
        <v>5.0408917380369385</v>
      </c>
      <c r="N33" s="10">
        <v>5.3911616618018181</v>
      </c>
      <c r="O33" s="10">
        <v>5.7275371320332127</v>
      </c>
      <c r="P33" s="10">
        <v>5.8976634125283462</v>
      </c>
      <c r="Q33" s="10">
        <v>5.8724262969243748</v>
      </c>
      <c r="R33" s="10">
        <v>6.074119104194188</v>
      </c>
      <c r="S33" s="10">
        <v>5.8132601983944907</v>
      </c>
      <c r="T33" s="10">
        <v>6.5600228827524809</v>
      </c>
      <c r="U33" s="10">
        <v>6.6894993397985623</v>
      </c>
      <c r="V33" s="10">
        <v>6.909940102110685</v>
      </c>
      <c r="W33" s="10">
        <v>7.0456553298308666</v>
      </c>
      <c r="X33" s="10">
        <v>8.1074811278246521</v>
      </c>
      <c r="Y33" s="10">
        <v>7.7103372330192297</v>
      </c>
      <c r="Z33" s="10">
        <v>7.8431294504815439</v>
      </c>
      <c r="AA33" s="10">
        <v>9.0463749353977221</v>
      </c>
      <c r="AB33" s="10">
        <v>7.9619976232958418</v>
      </c>
      <c r="AC33" s="10">
        <v>7.6586973920347603</v>
      </c>
      <c r="AD33" s="10">
        <v>8.5959631265926291</v>
      </c>
      <c r="AE33" s="10">
        <v>8.3630067402750079</v>
      </c>
      <c r="AF33" s="10">
        <v>8.3722158148056565</v>
      </c>
      <c r="AG33" s="10">
        <v>9.0776534023979334</v>
      </c>
      <c r="AH33" s="10">
        <v>9.1064204082221636</v>
      </c>
      <c r="AI33" s="10">
        <v>9.1085852167735712</v>
      </c>
      <c r="AJ33" s="10">
        <v>9.9911928386932694</v>
      </c>
      <c r="AK33" s="10">
        <v>10.049719853019216</v>
      </c>
      <c r="AL33" s="10">
        <v>11.205342462516185</v>
      </c>
      <c r="AM33" s="10">
        <v>11.657575106312725</v>
      </c>
      <c r="AN33" s="2"/>
      <c r="AO33" s="2"/>
      <c r="AP33" s="54">
        <v>0.45223264379654005</v>
      </c>
      <c r="AQ33" s="55">
        <v>4.0358663317014778E-2</v>
      </c>
      <c r="AR33" s="2"/>
      <c r="AS33" s="2"/>
      <c r="AT33" s="55">
        <v>8.4874354502497973E-2</v>
      </c>
      <c r="AU33" s="55">
        <v>8.6620931696472017E-2</v>
      </c>
      <c r="AV33" s="55">
        <v>9.4127147697727967E-2</v>
      </c>
      <c r="AW33" s="2"/>
      <c r="AX33" s="2"/>
      <c r="AY33" s="56">
        <v>7.5062160012559498E-3</v>
      </c>
      <c r="AZ33" s="57">
        <v>8.665591392572923E-2</v>
      </c>
      <c r="BA33" s="2"/>
      <c r="BB33" s="2"/>
      <c r="BC33" s="27">
        <v>1257.6298151694677</v>
      </c>
      <c r="BD33" s="27">
        <v>1301.735880868516</v>
      </c>
      <c r="BE33" s="27">
        <v>1433.7197277472299</v>
      </c>
      <c r="BF33" s="2"/>
      <c r="BG33" s="2"/>
      <c r="BH33" s="58">
        <v>131.98384687871385</v>
      </c>
      <c r="BI33" s="59">
        <v>0.10139064983801049</v>
      </c>
      <c r="BJ33" s="2"/>
      <c r="BK33" s="2"/>
    </row>
    <row r="34" spans="1:63" x14ac:dyDescent="0.3">
      <c r="A34" s="1"/>
      <c r="B34" s="2"/>
      <c r="C34" s="1"/>
      <c r="D34" s="1"/>
      <c r="E34" s="1" t="s">
        <v>28</v>
      </c>
      <c r="F34" s="1"/>
      <c r="G34" s="1"/>
      <c r="H34" s="1"/>
      <c r="I34" s="1"/>
      <c r="J34" s="10">
        <v>0.64343836661197618</v>
      </c>
      <c r="K34" s="10">
        <v>0.65460558916490541</v>
      </c>
      <c r="L34" s="10">
        <v>0.6607988845948285</v>
      </c>
      <c r="M34" s="10">
        <v>0.67239182525650132</v>
      </c>
      <c r="N34" s="10">
        <v>0.71272121863741744</v>
      </c>
      <c r="O34" s="10">
        <v>0.74975758247541513</v>
      </c>
      <c r="P34" s="10">
        <v>0.76242052910080571</v>
      </c>
      <c r="Q34" s="10">
        <v>0.70004314126351808</v>
      </c>
      <c r="R34" s="10">
        <v>0.69657020140521919</v>
      </c>
      <c r="S34" s="10">
        <v>0.66120434820856311</v>
      </c>
      <c r="T34" s="10">
        <v>0.75180414144574514</v>
      </c>
      <c r="U34" s="10">
        <v>0.66577429243538766</v>
      </c>
      <c r="V34" s="10">
        <v>0.74149210869217286</v>
      </c>
      <c r="W34" s="10">
        <v>0.7200746026561754</v>
      </c>
      <c r="X34" s="10">
        <v>0.89589168614570203</v>
      </c>
      <c r="Y34" s="10">
        <v>0.85803911742919226</v>
      </c>
      <c r="Z34" s="10">
        <v>0.90700313416170697</v>
      </c>
      <c r="AA34" s="10">
        <v>0.87047933408147093</v>
      </c>
      <c r="AB34" s="10">
        <v>0.94968664867707198</v>
      </c>
      <c r="AC34" s="10">
        <v>0.97262249664757483</v>
      </c>
      <c r="AD34" s="10">
        <v>1.0005383919178665</v>
      </c>
      <c r="AE34" s="10">
        <v>0.98080087569696905</v>
      </c>
      <c r="AF34" s="10">
        <v>0.92704607511896275</v>
      </c>
      <c r="AG34" s="10">
        <v>0.95645069738814625</v>
      </c>
      <c r="AH34" s="10">
        <v>0.88638271022997372</v>
      </c>
      <c r="AI34" s="10">
        <v>0.85238565754032769</v>
      </c>
      <c r="AJ34" s="10">
        <v>0.9475071843941979</v>
      </c>
      <c r="AK34" s="10">
        <v>1.0067792704488328</v>
      </c>
      <c r="AL34" s="10">
        <v>0.92342192487777475</v>
      </c>
      <c r="AM34" s="10">
        <v>0.94960784438604329</v>
      </c>
      <c r="AN34" s="2"/>
      <c r="AO34" s="2"/>
      <c r="AP34" s="54">
        <v>2.618591950826854E-2</v>
      </c>
      <c r="AQ34" s="55">
        <v>2.8357480803517354E-2</v>
      </c>
      <c r="AR34" s="2"/>
      <c r="AS34" s="2"/>
      <c r="AT34" s="55">
        <v>8.5026987772369635E-3</v>
      </c>
      <c r="AU34" s="55">
        <v>7.1383509918982908E-3</v>
      </c>
      <c r="AV34" s="55">
        <v>7.6674503066288344E-3</v>
      </c>
      <c r="AW34" s="2"/>
      <c r="AX34" s="2"/>
      <c r="AY34" s="56">
        <v>5.290993147305436E-4</v>
      </c>
      <c r="AZ34" s="57">
        <v>7.4120663908379916E-2</v>
      </c>
      <c r="BA34" s="2"/>
      <c r="BB34" s="2"/>
      <c r="BC34" s="27">
        <v>125.98914659602461</v>
      </c>
      <c r="BD34" s="27">
        <v>107.27485186777123</v>
      </c>
      <c r="BE34" s="27">
        <v>116.78856775132742</v>
      </c>
      <c r="BF34" s="2"/>
      <c r="BG34" s="2"/>
      <c r="BH34" s="58">
        <v>9.5137158835561877</v>
      </c>
      <c r="BI34" s="59">
        <v>8.8685425501989532E-2</v>
      </c>
      <c r="BJ34" s="2"/>
      <c r="BK34" s="2"/>
    </row>
    <row r="35" spans="1:63" x14ac:dyDescent="0.3">
      <c r="A35" s="1"/>
      <c r="B35" s="2"/>
      <c r="C35" s="1"/>
      <c r="D35" s="1"/>
      <c r="E35" s="81" t="s">
        <v>29</v>
      </c>
      <c r="F35" s="81"/>
      <c r="G35" s="81"/>
      <c r="H35" s="81"/>
      <c r="I35" s="81"/>
      <c r="J35" s="10">
        <v>7.5579089224121696E-2</v>
      </c>
      <c r="K35" s="10">
        <v>9.1275045115169193E-2</v>
      </c>
      <c r="L35" s="10">
        <v>0.45451442277075488</v>
      </c>
      <c r="M35" s="10">
        <v>0.13326191533307299</v>
      </c>
      <c r="N35" s="10">
        <v>0.22397851677140071</v>
      </c>
      <c r="O35" s="10">
        <v>0.23891750785089313</v>
      </c>
      <c r="P35" s="10">
        <v>0.18989255877141692</v>
      </c>
      <c r="Q35" s="10">
        <v>0.20498241300316186</v>
      </c>
      <c r="R35" s="10">
        <v>0.28093050172946743</v>
      </c>
      <c r="S35" s="10">
        <v>0.34132894784263024</v>
      </c>
      <c r="T35" s="10">
        <v>0.38060901794991847</v>
      </c>
      <c r="U35" s="10">
        <v>0.34293638055881343</v>
      </c>
      <c r="V35" s="10">
        <v>0.40287571123284999</v>
      </c>
      <c r="W35" s="10">
        <v>0.31928838360239725</v>
      </c>
      <c r="X35" s="10">
        <v>0.33639598885598609</v>
      </c>
      <c r="Y35" s="10">
        <v>0.35495854084772804</v>
      </c>
      <c r="Z35" s="10">
        <v>0.49823880457753827</v>
      </c>
      <c r="AA35" s="10">
        <v>0.43583567710983978</v>
      </c>
      <c r="AB35" s="10">
        <v>0.41378348211354865</v>
      </c>
      <c r="AC35" s="10">
        <v>0.51345608965219092</v>
      </c>
      <c r="AD35" s="10">
        <v>0.37620563069231955</v>
      </c>
      <c r="AE35" s="10">
        <v>0.41501940599909554</v>
      </c>
      <c r="AF35" s="10">
        <v>0.39440649327311628</v>
      </c>
      <c r="AG35" s="10">
        <v>0.59840789971992803</v>
      </c>
      <c r="AH35" s="10">
        <v>0.39024069686270429</v>
      </c>
      <c r="AI35" s="10">
        <v>0.30602106647808591</v>
      </c>
      <c r="AJ35" s="10">
        <v>0.47563827403514503</v>
      </c>
      <c r="AK35" s="10">
        <v>0.29147053787588867</v>
      </c>
      <c r="AL35" s="10">
        <v>0.35434551499262051</v>
      </c>
      <c r="AM35" s="10">
        <v>0.48413278290132233</v>
      </c>
      <c r="AN35" s="2"/>
      <c r="AO35" s="2"/>
      <c r="AP35" s="80">
        <v>0.12978726790870182</v>
      </c>
      <c r="AQ35" s="82">
        <v>0.36627320628399862</v>
      </c>
      <c r="AR35" s="2"/>
      <c r="AS35" s="2"/>
      <c r="AT35" s="82">
        <v>2.4615983450802206E-3</v>
      </c>
      <c r="AU35" s="82">
        <v>2.7392057631261931E-3</v>
      </c>
      <c r="AV35" s="82">
        <v>3.9090494846383689E-3</v>
      </c>
      <c r="AW35" s="2"/>
      <c r="AX35" s="2"/>
      <c r="AY35" s="83">
        <v>1.1698437215121758E-3</v>
      </c>
      <c r="AZ35" s="84">
        <v>0.42707405820330191</v>
      </c>
      <c r="BA35" s="2"/>
      <c r="BB35" s="2"/>
      <c r="BC35" s="85">
        <v>36.474851442358741</v>
      </c>
      <c r="BD35" s="85">
        <v>41.164674139477285</v>
      </c>
      <c r="BE35" s="85">
        <v>59.541604095599844</v>
      </c>
      <c r="BF35" s="2"/>
      <c r="BG35" s="2"/>
      <c r="BH35" s="86">
        <v>18.376929956122559</v>
      </c>
      <c r="BI35" s="87">
        <v>0.44642476444381524</v>
      </c>
      <c r="BJ35" s="2"/>
      <c r="BK35" s="2"/>
    </row>
    <row r="36" spans="1:63" x14ac:dyDescent="0.3">
      <c r="A36" s="1"/>
      <c r="B36" s="2"/>
      <c r="C36" s="1"/>
      <c r="D36" s="1"/>
      <c r="E36" s="81" t="s">
        <v>30</v>
      </c>
      <c r="F36" s="60"/>
      <c r="G36" s="1"/>
      <c r="H36" s="1"/>
      <c r="I36" s="1"/>
      <c r="J36" s="10">
        <v>3.0344921599552057E-5</v>
      </c>
      <c r="K36" s="10">
        <v>9.7415807010663125E-4</v>
      </c>
      <c r="L36" s="10">
        <v>7.9664105152636097E-3</v>
      </c>
      <c r="M36" s="10">
        <v>1.1562464672445462E-2</v>
      </c>
      <c r="N36" s="10">
        <v>2.6862087204823887E-2</v>
      </c>
      <c r="O36" s="10">
        <v>8.6663809890881863E-2</v>
      </c>
      <c r="P36" s="10">
        <v>0.2225270863638214</v>
      </c>
      <c r="Q36" s="10">
        <v>0.12163162218805257</v>
      </c>
      <c r="R36" s="10">
        <v>0.50942418863821204</v>
      </c>
      <c r="S36" s="10">
        <v>0.15008941951840463</v>
      </c>
      <c r="T36" s="10">
        <v>0.21892508352689496</v>
      </c>
      <c r="U36" s="10">
        <v>0.11337230841010021</v>
      </c>
      <c r="V36" s="10">
        <v>4.9662556447082402E-2</v>
      </c>
      <c r="W36" s="10">
        <v>5.6231060253107527E-2</v>
      </c>
      <c r="X36" s="10">
        <v>6.2551350254165444E-2</v>
      </c>
      <c r="Y36" s="10">
        <v>9.0549410294742838E-2</v>
      </c>
      <c r="Z36" s="10">
        <v>4.838318833161611E-2</v>
      </c>
      <c r="AA36" s="10">
        <v>5.0505051681539383E-2</v>
      </c>
      <c r="AB36" s="10">
        <v>5.484419442098265E-2</v>
      </c>
      <c r="AC36" s="10">
        <v>0.19141722423383384</v>
      </c>
      <c r="AD36" s="10">
        <v>0.19707758115146976</v>
      </c>
      <c r="AE36" s="10">
        <v>0.20367985010107156</v>
      </c>
      <c r="AF36" s="10">
        <v>0.20778591824299356</v>
      </c>
      <c r="AG36" s="10">
        <v>0.20770156044068944</v>
      </c>
      <c r="AH36" s="10">
        <v>0.21734605059703707</v>
      </c>
      <c r="AI36" s="10">
        <v>0.22596618695108803</v>
      </c>
      <c r="AJ36" s="10">
        <v>0.23567617009531669</v>
      </c>
      <c r="AK36" s="10">
        <v>0.2472614236594563</v>
      </c>
      <c r="AL36" s="10">
        <v>0.23530234499868161</v>
      </c>
      <c r="AM36" s="10">
        <v>0.26561770066002183</v>
      </c>
      <c r="AN36" s="2"/>
      <c r="AO36" s="2"/>
      <c r="AP36" s="54">
        <v>3.0315355661340221E-2</v>
      </c>
      <c r="AQ36" s="55">
        <v>0.12883575665814159</v>
      </c>
      <c r="AR36" s="2"/>
      <c r="AS36" s="2"/>
      <c r="AT36" s="55">
        <v>2.0882327103038806E-3</v>
      </c>
      <c r="AU36" s="55">
        <v>1.8189634473316798E-3</v>
      </c>
      <c r="AV36" s="55">
        <v>2.1446858641826771E-3</v>
      </c>
      <c r="AW36" s="2"/>
      <c r="AX36" s="2"/>
      <c r="AY36" s="56">
        <v>3.2572241685099737E-4</v>
      </c>
      <c r="AZ36" s="57">
        <v>0.17907034763607504</v>
      </c>
      <c r="BA36" s="2"/>
      <c r="BB36" s="2"/>
      <c r="BC36" s="27">
        <v>30.94248825672085</v>
      </c>
      <c r="BD36" s="27">
        <v>27.335309595571751</v>
      </c>
      <c r="BE36" s="27">
        <v>32.667285777889781</v>
      </c>
      <c r="BF36" s="2"/>
      <c r="BG36" s="2"/>
      <c r="BH36" s="58">
        <v>5.3319761823180301</v>
      </c>
      <c r="BI36" s="59">
        <v>0.1950581962013628</v>
      </c>
      <c r="BJ36" s="2"/>
      <c r="BK36" s="2"/>
    </row>
    <row r="37" spans="1:63" x14ac:dyDescent="0.3">
      <c r="A37" s="1"/>
      <c r="B37" s="2"/>
      <c r="C37" s="1"/>
      <c r="D37" s="1"/>
      <c r="E37" s="81" t="s">
        <v>148</v>
      </c>
      <c r="F37" s="60"/>
      <c r="G37" s="1"/>
      <c r="H37" s="1"/>
      <c r="I37" s="1"/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1.6511000000000001E-2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2.1654892524372382</v>
      </c>
      <c r="AI37" s="10">
        <v>2.8291653123815306</v>
      </c>
      <c r="AJ37" s="10">
        <v>3.0138114064669721</v>
      </c>
      <c r="AK37" s="10">
        <v>3.0209624155821229</v>
      </c>
      <c r="AL37" s="10">
        <v>3.0494746402727637</v>
      </c>
      <c r="AM37" s="10">
        <v>3.5967807647943073</v>
      </c>
      <c r="AN37" s="2"/>
      <c r="AO37" s="2"/>
      <c r="AP37" s="54"/>
      <c r="AQ37" s="55"/>
      <c r="AR37" s="2"/>
      <c r="AS37" s="2"/>
      <c r="AT37" s="55"/>
      <c r="AU37" s="55"/>
      <c r="AV37" s="55"/>
      <c r="AW37" s="2"/>
      <c r="AX37" s="2"/>
      <c r="AY37" s="56"/>
      <c r="AZ37" s="57"/>
      <c r="BA37" s="2"/>
      <c r="BB37" s="2"/>
      <c r="BC37" s="27"/>
      <c r="BD37" s="27"/>
      <c r="BE37" s="27"/>
      <c r="BF37" s="2"/>
      <c r="BG37" s="2"/>
      <c r="BH37" s="58"/>
      <c r="BI37" s="59"/>
      <c r="BJ37" s="2"/>
      <c r="BK37" s="2"/>
    </row>
    <row r="38" spans="1:63" x14ac:dyDescent="0.3">
      <c r="A38" s="1"/>
      <c r="B38" s="2"/>
      <c r="C38" s="1"/>
      <c r="D38" s="1"/>
      <c r="E38" s="88" t="s">
        <v>31</v>
      </c>
      <c r="F38" s="88"/>
      <c r="G38" s="88"/>
      <c r="H38" s="88"/>
      <c r="I38" s="88"/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2"/>
      <c r="AO38" s="2"/>
      <c r="AP38" s="80">
        <v>0</v>
      </c>
      <c r="AQ38" s="82">
        <v>0</v>
      </c>
      <c r="AR38" s="2"/>
      <c r="AS38" s="2"/>
      <c r="AT38" s="82">
        <v>0</v>
      </c>
      <c r="AU38" s="82">
        <v>0</v>
      </c>
      <c r="AV38" s="82">
        <v>0</v>
      </c>
      <c r="AW38" s="2"/>
      <c r="AX38" s="2"/>
      <c r="AY38" s="83">
        <v>0</v>
      </c>
      <c r="AZ38" s="84">
        <v>0</v>
      </c>
      <c r="BA38" s="2"/>
      <c r="BB38" s="2"/>
      <c r="BC38" s="85">
        <v>0</v>
      </c>
      <c r="BD38" s="85">
        <v>0</v>
      </c>
      <c r="BE38" s="85">
        <v>0</v>
      </c>
      <c r="BF38" s="2"/>
      <c r="BG38" s="2"/>
      <c r="BH38" s="86">
        <v>0</v>
      </c>
      <c r="BI38" s="87">
        <v>0</v>
      </c>
      <c r="BJ38" s="2"/>
      <c r="BK38" s="2"/>
    </row>
    <row r="39" spans="1:63" x14ac:dyDescent="0.3">
      <c r="A39" s="1"/>
      <c r="B39" s="2"/>
      <c r="C39" s="1"/>
      <c r="D39" s="1"/>
      <c r="E39" s="88" t="s">
        <v>32</v>
      </c>
      <c r="F39" s="2"/>
      <c r="G39" s="1"/>
      <c r="H39" s="60"/>
      <c r="I39" s="60"/>
      <c r="J39" s="10">
        <v>0</v>
      </c>
      <c r="K39" s="10">
        <v>0</v>
      </c>
      <c r="L39" s="10">
        <v>0</v>
      </c>
      <c r="M39" s="10">
        <v>0</v>
      </c>
      <c r="N39" s="10">
        <v>5.7592875000000007E-3</v>
      </c>
      <c r="O39" s="10">
        <v>1.5477367799999996E-2</v>
      </c>
      <c r="P39" s="10">
        <v>1.977149637500001E-2</v>
      </c>
      <c r="Q39" s="10">
        <v>3.1351759924999986E-2</v>
      </c>
      <c r="R39" s="10">
        <v>3.079124460000001E-2</v>
      </c>
      <c r="S39" s="10">
        <v>4.5878667000000019E-2</v>
      </c>
      <c r="T39" s="10">
        <v>4.6030159750000008E-2</v>
      </c>
      <c r="U39" s="10">
        <v>3.854039302499996E-2</v>
      </c>
      <c r="V39" s="10">
        <v>4.5370259575000002E-2</v>
      </c>
      <c r="W39" s="10">
        <v>5.1124851325000012E-2</v>
      </c>
      <c r="X39" s="10">
        <v>4.1579714425000004E-2</v>
      </c>
      <c r="Y39" s="10">
        <v>4.4078737124999989E-2</v>
      </c>
      <c r="Z39" s="10">
        <v>8.0584106100000025E-2</v>
      </c>
      <c r="AA39" s="10">
        <v>5.6748710999999952E-2</v>
      </c>
      <c r="AB39" s="10">
        <v>7.593901382500004E-2</v>
      </c>
      <c r="AC39" s="10">
        <v>0.11796561922500001</v>
      </c>
      <c r="AD39" s="10">
        <v>0.14547511499999999</v>
      </c>
      <c r="AE39" s="10">
        <v>0.14787430839999996</v>
      </c>
      <c r="AF39" s="10">
        <v>0.20841636914999997</v>
      </c>
      <c r="AG39" s="10">
        <v>0.21101612762500005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2"/>
      <c r="AO39" s="2"/>
      <c r="AP39" s="54">
        <v>0</v>
      </c>
      <c r="AQ39" s="55">
        <v>0</v>
      </c>
      <c r="AR39" s="2"/>
      <c r="AS39" s="2"/>
      <c r="AT39" s="55">
        <v>0</v>
      </c>
      <c r="AU39" s="55">
        <v>0</v>
      </c>
      <c r="AV39" s="55">
        <v>0</v>
      </c>
      <c r="AW39" s="2"/>
      <c r="AX39" s="2"/>
      <c r="AY39" s="56">
        <v>0</v>
      </c>
      <c r="AZ39" s="57">
        <v>0</v>
      </c>
      <c r="BA39" s="2"/>
      <c r="BB39" s="2"/>
      <c r="BC39" s="27">
        <v>0</v>
      </c>
      <c r="BD39" s="27">
        <v>0</v>
      </c>
      <c r="BE39" s="27">
        <v>0</v>
      </c>
      <c r="BF39" s="2"/>
      <c r="BG39" s="2"/>
      <c r="BH39" s="58">
        <v>0</v>
      </c>
      <c r="BI39" s="59">
        <v>0</v>
      </c>
      <c r="BJ39" s="2"/>
      <c r="BK39" s="2"/>
    </row>
    <row r="40" spans="1:63" x14ac:dyDescent="0.3">
      <c r="A40" s="1"/>
      <c r="B40" s="2"/>
      <c r="C40" s="1"/>
      <c r="D40" s="1"/>
      <c r="E40" s="88" t="s">
        <v>33</v>
      </c>
      <c r="F40" s="2"/>
      <c r="G40" s="1"/>
      <c r="H40" s="60"/>
      <c r="I40" s="60"/>
      <c r="J40" s="10">
        <v>0</v>
      </c>
      <c r="K40" s="10">
        <v>0</v>
      </c>
      <c r="L40" s="10">
        <v>0</v>
      </c>
      <c r="M40" s="10">
        <v>8.1750000000000008E-4</v>
      </c>
      <c r="N40" s="10">
        <v>0</v>
      </c>
      <c r="O40" s="10">
        <v>0</v>
      </c>
      <c r="P40" s="10">
        <v>0</v>
      </c>
      <c r="Q40" s="10">
        <v>0</v>
      </c>
      <c r="R40" s="10">
        <v>3.6333324250000004E-3</v>
      </c>
      <c r="S40" s="10">
        <v>1.8125121724504251E-3</v>
      </c>
      <c r="T40" s="10">
        <v>3.2329764133283414E-3</v>
      </c>
      <c r="U40" s="10">
        <v>1.5578627057781145E-4</v>
      </c>
      <c r="V40" s="10">
        <v>0</v>
      </c>
      <c r="W40" s="10">
        <v>0</v>
      </c>
      <c r="X40" s="10">
        <v>1.297645E-3</v>
      </c>
      <c r="Y40" s="10">
        <v>0</v>
      </c>
      <c r="Z40" s="10">
        <v>2.7605085250000001E-3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-8.1750000002940582E-9</v>
      </c>
      <c r="AG40" s="10">
        <v>8.1750000002940582E-9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2"/>
      <c r="AO40" s="2"/>
      <c r="AP40" s="54">
        <v>0</v>
      </c>
      <c r="AQ40" s="55">
        <v>0</v>
      </c>
      <c r="AR40" s="2"/>
      <c r="AS40" s="2"/>
      <c r="AT40" s="55">
        <v>0</v>
      </c>
      <c r="AU40" s="55">
        <v>0</v>
      </c>
      <c r="AV40" s="55">
        <v>0</v>
      </c>
      <c r="AW40" s="2"/>
      <c r="AX40" s="2"/>
      <c r="AY40" s="56">
        <v>0</v>
      </c>
      <c r="AZ40" s="57">
        <v>0</v>
      </c>
      <c r="BA40" s="2"/>
      <c r="BB40" s="2"/>
      <c r="BC40" s="27">
        <v>0</v>
      </c>
      <c r="BD40" s="27">
        <v>0</v>
      </c>
      <c r="BE40" s="27">
        <v>0</v>
      </c>
      <c r="BF40" s="2"/>
      <c r="BG40" s="2"/>
      <c r="BH40" s="58">
        <v>0</v>
      </c>
      <c r="BI40" s="59">
        <v>0</v>
      </c>
      <c r="BJ40" s="2"/>
      <c r="BK40" s="2"/>
    </row>
    <row r="41" spans="1:63" x14ac:dyDescent="0.3">
      <c r="A41" s="1"/>
      <c r="B41" s="2"/>
      <c r="C41" s="1"/>
      <c r="D41" s="1"/>
      <c r="E41" s="88" t="s">
        <v>34</v>
      </c>
      <c r="F41" s="2"/>
      <c r="G41" s="1"/>
      <c r="H41" s="60"/>
      <c r="I41" s="60"/>
      <c r="J41" s="10">
        <v>0</v>
      </c>
      <c r="K41" s="10">
        <v>0</v>
      </c>
      <c r="L41" s="10">
        <v>0</v>
      </c>
      <c r="M41" s="10">
        <v>0</v>
      </c>
      <c r="N41" s="10">
        <v>3.1069813962792563E-2</v>
      </c>
      <c r="O41" s="10">
        <v>0</v>
      </c>
      <c r="P41" s="10">
        <v>2.2664592601543757E-3</v>
      </c>
      <c r="Q41" s="10">
        <v>1.6418828846804581E-3</v>
      </c>
      <c r="R41" s="10">
        <v>0</v>
      </c>
      <c r="S41" s="10">
        <v>2.1132540957475437E-4</v>
      </c>
      <c r="T41" s="10">
        <v>5.5893509880490522E-4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7.6763250000000003E-3</v>
      </c>
      <c r="AB41" s="10">
        <v>6.4664250000000005E-3</v>
      </c>
      <c r="AC41" s="10">
        <v>5.877824999999998E-3</v>
      </c>
      <c r="AD41" s="10">
        <v>2.7304500000000023E-3</v>
      </c>
      <c r="AE41" s="10">
        <v>9.7745750000000006E-3</v>
      </c>
      <c r="AF41" s="10">
        <v>1.9074999999999995E-3</v>
      </c>
      <c r="AG41" s="10">
        <v>6.7366450000000012E-3</v>
      </c>
      <c r="AH41" s="10">
        <v>1.5441099999999999E-2</v>
      </c>
      <c r="AI41" s="10">
        <v>2.0100525000000001E-2</v>
      </c>
      <c r="AJ41" s="10">
        <v>5.7299621093224701E-2</v>
      </c>
      <c r="AK41" s="10">
        <v>5.2955823768699652E-2</v>
      </c>
      <c r="AL41" s="10">
        <v>6.746311120607798E-2</v>
      </c>
      <c r="AM41" s="10">
        <v>3.6580397735546735E-2</v>
      </c>
      <c r="AN41" s="2"/>
      <c r="AO41" s="2"/>
      <c r="AP41" s="54">
        <v>-3.0882713470531245E-2</v>
      </c>
      <c r="AQ41" s="55">
        <v>-0.45777185366080353</v>
      </c>
      <c r="AR41" s="2"/>
      <c r="AS41" s="2"/>
      <c r="AT41" s="55">
        <v>4.4723548768039762E-4</v>
      </c>
      <c r="AU41" s="55">
        <v>5.2151173133364078E-4</v>
      </c>
      <c r="AV41" s="55">
        <v>2.9536232613512392E-4</v>
      </c>
      <c r="AW41" s="2"/>
      <c r="AX41" s="2"/>
      <c r="AY41" s="56">
        <v>-2.2614940519851686E-4</v>
      </c>
      <c r="AZ41" s="57">
        <v>-0.43364202876164293</v>
      </c>
      <c r="BA41" s="2"/>
      <c r="BB41" s="2"/>
      <c r="BC41" s="27">
        <v>6.626933271017351</v>
      </c>
      <c r="BD41" s="27">
        <v>7.837257342713519</v>
      </c>
      <c r="BE41" s="27">
        <v>4.4988805479703284</v>
      </c>
      <c r="BF41" s="2"/>
      <c r="BG41" s="2"/>
      <c r="BH41" s="58">
        <v>-3.3383767947431906</v>
      </c>
      <c r="BI41" s="59">
        <v>-0.4259623805573971</v>
      </c>
      <c r="BJ41" s="2"/>
      <c r="BK41" s="2"/>
    </row>
    <row r="42" spans="1:63" x14ac:dyDescent="0.3">
      <c r="A42" s="1"/>
      <c r="B42" s="2"/>
      <c r="C42" s="1"/>
      <c r="D42" s="1"/>
      <c r="E42" s="81" t="s">
        <v>35</v>
      </c>
      <c r="F42" s="81"/>
      <c r="G42" s="81"/>
      <c r="H42" s="81"/>
      <c r="I42" s="81"/>
      <c r="J42" s="10">
        <v>0.45798247599583575</v>
      </c>
      <c r="K42" s="10">
        <v>0.33528567587375285</v>
      </c>
      <c r="L42" s="10">
        <v>0.51441334519306259</v>
      </c>
      <c r="M42" s="10">
        <v>0.51380045042013811</v>
      </c>
      <c r="N42" s="10">
        <v>0.40974315451610016</v>
      </c>
      <c r="O42" s="10">
        <v>0.56930335195679005</v>
      </c>
      <c r="P42" s="10">
        <v>0.74245036103143036</v>
      </c>
      <c r="Q42" s="10">
        <v>0.77964865047583332</v>
      </c>
      <c r="R42" s="10">
        <v>0.99559199888637484</v>
      </c>
      <c r="S42" s="10">
        <v>0.77907349172886664</v>
      </c>
      <c r="T42" s="10">
        <v>0.93541298613596113</v>
      </c>
      <c r="U42" s="10">
        <v>1.2109457352522988</v>
      </c>
      <c r="V42" s="10">
        <v>0.86790961747813244</v>
      </c>
      <c r="W42" s="10">
        <v>1.0546070988528335</v>
      </c>
      <c r="X42" s="10">
        <v>1.3673177018205107</v>
      </c>
      <c r="Y42" s="10">
        <v>1.418355441659253</v>
      </c>
      <c r="Z42" s="10">
        <v>1.6029293371002122</v>
      </c>
      <c r="AA42" s="10">
        <v>1.6572253175293437</v>
      </c>
      <c r="AB42" s="10">
        <v>2.100131926900902</v>
      </c>
      <c r="AC42" s="10">
        <v>2.3950772176751758</v>
      </c>
      <c r="AD42" s="10">
        <v>2.337873581009561</v>
      </c>
      <c r="AE42" s="10">
        <v>2.679455971128017</v>
      </c>
      <c r="AF42" s="10">
        <v>3.54434440962065</v>
      </c>
      <c r="AG42" s="10">
        <v>3.2767756507216768</v>
      </c>
      <c r="AH42" s="10">
        <v>1.3344785757907252</v>
      </c>
      <c r="AI42" s="10">
        <v>0.44219341711544413</v>
      </c>
      <c r="AJ42" s="10">
        <v>0.34874064563350693</v>
      </c>
      <c r="AK42" s="10">
        <v>0.37312885214842728</v>
      </c>
      <c r="AL42" s="10">
        <v>0.46405573403674344</v>
      </c>
      <c r="AM42" s="10">
        <v>1.2110346163170609</v>
      </c>
      <c r="AN42" s="2"/>
      <c r="AO42" s="2"/>
      <c r="AP42" s="54">
        <v>0.74697888228031739</v>
      </c>
      <c r="AQ42" s="55">
        <v>1.6096749323243411</v>
      </c>
      <c r="AR42" s="2"/>
      <c r="AS42" s="2"/>
      <c r="AT42" s="55">
        <v>3.1512391325855217E-3</v>
      </c>
      <c r="AU42" s="55">
        <v>3.587301340928997E-3</v>
      </c>
      <c r="AV42" s="55">
        <v>9.7782972151223453E-3</v>
      </c>
      <c r="AW42" s="2"/>
      <c r="AX42" s="2"/>
      <c r="AY42" s="56">
        <v>6.1909958741933483E-3</v>
      </c>
      <c r="AZ42" s="57">
        <v>1.7258087029259932</v>
      </c>
      <c r="BA42" s="2"/>
      <c r="BB42" s="2"/>
      <c r="BC42" s="27">
        <v>46.693636860020931</v>
      </c>
      <c r="BD42" s="27">
        <v>53.909820403896774</v>
      </c>
      <c r="BE42" s="27">
        <v>148.94042753868663</v>
      </c>
      <c r="BF42" s="2"/>
      <c r="BG42" s="2"/>
      <c r="BH42" s="58">
        <v>95.030607134789861</v>
      </c>
      <c r="BI42" s="59">
        <v>1.7627698705507233</v>
      </c>
      <c r="BJ42" s="2"/>
      <c r="BK42" s="2"/>
    </row>
    <row r="43" spans="1:63" x14ac:dyDescent="0.3">
      <c r="A43" s="1"/>
      <c r="B43" s="2"/>
      <c r="C43" s="89" t="s">
        <v>22</v>
      </c>
      <c r="D43" s="90" t="s">
        <v>36</v>
      </c>
      <c r="E43" s="90"/>
      <c r="F43" s="90"/>
      <c r="G43" s="90"/>
      <c r="H43" s="90"/>
      <c r="I43" s="90"/>
      <c r="J43" s="94">
        <v>79.769132511268054</v>
      </c>
      <c r="K43" s="94">
        <v>67.487837324384003</v>
      </c>
      <c r="L43" s="94">
        <v>80.390545100259359</v>
      </c>
      <c r="M43" s="94">
        <v>75.983025615821035</v>
      </c>
      <c r="N43" s="94">
        <v>75.737488853909511</v>
      </c>
      <c r="O43" s="94">
        <v>77.46188668031597</v>
      </c>
      <c r="P43" s="94">
        <v>77.597388267755292</v>
      </c>
      <c r="Q43" s="94">
        <v>79.809274861624615</v>
      </c>
      <c r="R43" s="94">
        <v>84.336579327892551</v>
      </c>
      <c r="S43" s="94">
        <v>89.149163272159669</v>
      </c>
      <c r="T43" s="94">
        <v>101.31867481442177</v>
      </c>
      <c r="U43" s="94">
        <v>93.406084182335931</v>
      </c>
      <c r="V43" s="94">
        <v>93.841636544190507</v>
      </c>
      <c r="W43" s="94">
        <v>86.13020551775071</v>
      </c>
      <c r="X43" s="94">
        <v>102.84411138266334</v>
      </c>
      <c r="Y43" s="94">
        <v>94.324964353017222</v>
      </c>
      <c r="Z43" s="94">
        <v>101.93166721212361</v>
      </c>
      <c r="AA43" s="94">
        <v>104.29359564447438</v>
      </c>
      <c r="AB43" s="94">
        <v>104.99870790840548</v>
      </c>
      <c r="AC43" s="94">
        <v>106.71117306857676</v>
      </c>
      <c r="AD43" s="94">
        <v>107.97347070902312</v>
      </c>
      <c r="AE43" s="94">
        <v>115.42261350162806</v>
      </c>
      <c r="AF43" s="94">
        <v>127.52880935283613</v>
      </c>
      <c r="AG43" s="94">
        <v>127.29569587178069</v>
      </c>
      <c r="AH43" s="94">
        <v>122.24333927131202</v>
      </c>
      <c r="AI43" s="94">
        <v>108.88895070821695</v>
      </c>
      <c r="AJ43" s="94">
        <v>120.5416737973967</v>
      </c>
      <c r="AK43" s="94">
        <v>118.40702544280838</v>
      </c>
      <c r="AL43" s="94">
        <v>129.36067810700501</v>
      </c>
      <c r="AM43" s="94">
        <v>123.84923363181986</v>
      </c>
      <c r="AN43" s="2"/>
      <c r="AO43" s="2"/>
      <c r="AP43" s="95">
        <v>-5.5114444751851579</v>
      </c>
      <c r="AQ43" s="96">
        <v>-4.2605253434325557E-2</v>
      </c>
      <c r="AR43" s="2"/>
      <c r="AS43" s="2"/>
      <c r="AT43" s="97">
        <v>1</v>
      </c>
      <c r="AU43" s="98">
        <v>1</v>
      </c>
      <c r="AV43" s="96">
        <v>1</v>
      </c>
      <c r="AW43" s="2"/>
      <c r="AX43" s="2"/>
      <c r="AY43" s="99">
        <v>0</v>
      </c>
      <c r="AZ43" s="100">
        <v>0</v>
      </c>
      <c r="BA43" s="2"/>
      <c r="BB43" s="2"/>
      <c r="BC43" s="101">
        <v>14817.547921763031</v>
      </c>
      <c r="BD43" s="102">
        <v>15027.959817263594</v>
      </c>
      <c r="BE43" s="103">
        <v>15231.734550709612</v>
      </c>
      <c r="BF43" s="2"/>
      <c r="BG43" s="2"/>
      <c r="BH43" s="104">
        <v>203.77473344601822</v>
      </c>
      <c r="BI43" s="105">
        <v>1.3559707100888633E-2</v>
      </c>
      <c r="BJ43" s="2"/>
      <c r="BK43" s="2"/>
    </row>
    <row r="44" spans="1:63" x14ac:dyDescent="0.3">
      <c r="A44" s="1"/>
      <c r="B44" s="2"/>
      <c r="C44" s="91"/>
      <c r="D44" s="92" t="s">
        <v>37</v>
      </c>
      <c r="E44" s="93"/>
      <c r="F44" s="93"/>
      <c r="G44" s="93"/>
      <c r="H44" s="93"/>
      <c r="I44" s="93"/>
      <c r="J44" s="682">
        <v>8.2927676075378334E-2</v>
      </c>
      <c r="K44" s="682">
        <v>8.730276135096518E-2</v>
      </c>
      <c r="L44" s="682">
        <v>9.2863091297697958E-2</v>
      </c>
      <c r="M44" s="682">
        <v>8.995922100158904E-2</v>
      </c>
      <c r="N44" s="682">
        <v>9.6970802426746161E-2</v>
      </c>
      <c r="O44" s="682">
        <v>0.10216856598891096</v>
      </c>
      <c r="P44" s="682">
        <v>0.1084045838507937</v>
      </c>
      <c r="Q44" s="682">
        <v>0.10472153169739869</v>
      </c>
      <c r="R44" s="682">
        <v>0.10959027233647475</v>
      </c>
      <c r="S44" s="682">
        <v>9.4819204116240063E-2</v>
      </c>
      <c r="T44" s="682">
        <v>9.5445310391592583E-2</v>
      </c>
      <c r="U44" s="682">
        <v>0.10405924001028913</v>
      </c>
      <c r="V44" s="682">
        <v>0.10298499058124135</v>
      </c>
      <c r="W44" s="682">
        <v>0.11753710998071472</v>
      </c>
      <c r="X44" s="682">
        <v>0.11326508665617226</v>
      </c>
      <c r="Y44" s="682">
        <v>0.12022935700304963</v>
      </c>
      <c r="Z44" s="682">
        <v>0.11650371668211741</v>
      </c>
      <c r="AA44" s="682">
        <v>0.12437849715400541</v>
      </c>
      <c r="AB44" s="682">
        <v>0.11861909250321709</v>
      </c>
      <c r="AC44" s="682">
        <v>0.12082981753890341</v>
      </c>
      <c r="AD44" s="682">
        <v>0.12698966467212477</v>
      </c>
      <c r="AE44" s="682">
        <v>0.12072138582518584</v>
      </c>
      <c r="AF44" s="682">
        <v>0.11671117267866682</v>
      </c>
      <c r="AG44" s="682">
        <v>0.12315979684413553</v>
      </c>
      <c r="AH44" s="682">
        <v>0.12687902886540084</v>
      </c>
      <c r="AI44" s="682">
        <v>0.13984065461086162</v>
      </c>
      <c r="AJ44" s="682">
        <v>0.13717700814360625</v>
      </c>
      <c r="AK44" s="682">
        <v>0.13875189246546779</v>
      </c>
      <c r="AL44" s="682">
        <v>0.13679716406782272</v>
      </c>
      <c r="AM44" s="682">
        <v>0.15933881718265183</v>
      </c>
      <c r="AN44" s="1"/>
      <c r="AO44" s="1"/>
      <c r="AP44" s="106"/>
      <c r="AQ44" s="107"/>
      <c r="AR44" s="1"/>
      <c r="AS44" s="1"/>
      <c r="AT44" s="108"/>
      <c r="AU44" s="109"/>
      <c r="AV44" s="107"/>
      <c r="AW44" s="1"/>
      <c r="AX44" s="1"/>
      <c r="AY44" s="110"/>
      <c r="AZ44" s="111"/>
      <c r="BA44" s="1"/>
      <c r="BB44" s="1"/>
      <c r="BC44" s="112"/>
      <c r="BD44" s="113"/>
      <c r="BE44" s="114"/>
      <c r="BF44" s="1"/>
      <c r="BG44" s="1"/>
      <c r="BH44" s="115"/>
      <c r="BI44" s="116"/>
      <c r="BJ44" s="1"/>
      <c r="BK44" s="1"/>
    </row>
    <row r="45" spans="1:63" x14ac:dyDescent="0.3">
      <c r="A45" s="1"/>
      <c r="B45" s="2"/>
      <c r="C45" s="2" t="s">
        <v>38</v>
      </c>
      <c r="D45" s="2" t="s">
        <v>39</v>
      </c>
      <c r="E45" s="2"/>
      <c r="F45" s="2"/>
      <c r="G45" s="2"/>
      <c r="H45" s="2"/>
      <c r="I45" s="2"/>
      <c r="J45" s="10">
        <v>-64.670392470552258</v>
      </c>
      <c r="K45" s="10">
        <v>-54.115424338114117</v>
      </c>
      <c r="L45" s="10">
        <v>-63.558729900608334</v>
      </c>
      <c r="M45" s="10">
        <v>-60.712961502211307</v>
      </c>
      <c r="N45" s="10">
        <v>-59.536970100287206</v>
      </c>
      <c r="O45" s="10">
        <v>-61.14330220931636</v>
      </c>
      <c r="P45" s="10">
        <v>-61.919077157608086</v>
      </c>
      <c r="Q45" s="10">
        <v>-64.374488123807041</v>
      </c>
      <c r="R45" s="10">
        <v>-68.403082864227869</v>
      </c>
      <c r="S45" s="10">
        <v>-74.424630198668908</v>
      </c>
      <c r="T45" s="10">
        <v>-85.857703064994652</v>
      </c>
      <c r="U45" s="10">
        <v>-78.040874046183987</v>
      </c>
      <c r="V45" s="10">
        <v>-78.196598847978848</v>
      </c>
      <c r="W45" s="10">
        <v>-69.497328930548292</v>
      </c>
      <c r="X45" s="10">
        <v>-82.477286243975868</v>
      </c>
      <c r="Y45" s="10">
        <v>-75.340664941252797</v>
      </c>
      <c r="Z45" s="10">
        <v>-82.040642446366917</v>
      </c>
      <c r="AA45" s="10">
        <v>-83.991480752366826</v>
      </c>
      <c r="AB45" s="10">
        <v>-85.186424551122229</v>
      </c>
      <c r="AC45" s="10">
        <v>-86.837618949819429</v>
      </c>
      <c r="AD45" s="10">
        <v>-87.02808832558793</v>
      </c>
      <c r="AE45" s="10">
        <v>-93.585026253770835</v>
      </c>
      <c r="AF45" s="10">
        <v>-105.60274079455687</v>
      </c>
      <c r="AG45" s="10">
        <v>-106.5549085411301</v>
      </c>
      <c r="AH45" s="10">
        <v>-100.19033384598094</v>
      </c>
      <c r="AI45" s="10">
        <v>-87.538098889708309</v>
      </c>
      <c r="AJ45" s="10">
        <v>-98.381625159475121</v>
      </c>
      <c r="AK45" s="10">
        <v>-97.785484657694482</v>
      </c>
      <c r="AL45" s="10">
        <v>-104.94581103833971</v>
      </c>
      <c r="AM45" s="10">
        <v>-98.77151105407701</v>
      </c>
      <c r="AN45" s="2"/>
      <c r="AO45" s="2"/>
      <c r="AP45" s="54">
        <v>6.1742999842627029</v>
      </c>
      <c r="AQ45" s="55">
        <v>5.8833219955840392E-2</v>
      </c>
      <c r="AR45" s="2"/>
      <c r="AS45" s="2"/>
      <c r="AT45" s="55">
        <v>-0.82584191513978811</v>
      </c>
      <c r="AU45" s="55">
        <v>-0.81126515857879378</v>
      </c>
      <c r="AV45" s="55">
        <v>-0.79751410773930076</v>
      </c>
      <c r="AW45" s="2"/>
      <c r="AX45" s="2"/>
      <c r="AY45" s="56">
        <v>1.3751050839493018E-2</v>
      </c>
      <c r="AZ45" s="57">
        <v>1.695013115512399E-2</v>
      </c>
      <c r="BA45" s="2"/>
      <c r="BB45" s="2"/>
      <c r="BC45" s="27">
        <v>-12236.952153384369</v>
      </c>
      <c r="BD45" s="27">
        <v>-12191.660204268088</v>
      </c>
      <c r="BE45" s="27">
        <v>-12147.523189531054</v>
      </c>
      <c r="BF45" s="2"/>
      <c r="BG45" s="2"/>
      <c r="BH45" s="58">
        <v>44.137014737034406</v>
      </c>
      <c r="BI45" s="59">
        <v>3.6202628680204528E-3</v>
      </c>
      <c r="BJ45" s="2"/>
      <c r="BK45" s="2"/>
    </row>
    <row r="46" spans="1:63" x14ac:dyDescent="0.3">
      <c r="A46" s="1"/>
      <c r="B46" s="2"/>
      <c r="C46" s="2" t="s">
        <v>38</v>
      </c>
      <c r="D46" s="2" t="s">
        <v>40</v>
      </c>
      <c r="E46" s="2"/>
      <c r="F46" s="2"/>
      <c r="G46" s="2"/>
      <c r="H46" s="2"/>
      <c r="I46" s="2"/>
      <c r="J46" s="10">
        <v>-2.6856829036720562</v>
      </c>
      <c r="K46" s="10">
        <v>-1.7177126187014964</v>
      </c>
      <c r="L46" s="10">
        <v>-1.9433189352401445</v>
      </c>
      <c r="M46" s="10">
        <v>-1.9363317803284894</v>
      </c>
      <c r="N46" s="10">
        <v>-1.8517796621317415</v>
      </c>
      <c r="O46" s="10">
        <v>-2.0483873345338233</v>
      </c>
      <c r="P46" s="10">
        <v>-2.1079662475363623</v>
      </c>
      <c r="Q46" s="10">
        <v>-2.0620989883196588</v>
      </c>
      <c r="R46" s="10">
        <v>-1.9145599407825</v>
      </c>
      <c r="S46" s="10">
        <v>-1.9729683675943412</v>
      </c>
      <c r="T46" s="10">
        <v>-2.5196576931679004</v>
      </c>
      <c r="U46" s="10">
        <v>-2.2503088045219881</v>
      </c>
      <c r="V46" s="10">
        <v>-2.1659408790644172</v>
      </c>
      <c r="W46" s="10">
        <v>-1.3240536902319084</v>
      </c>
      <c r="X46" s="10">
        <v>-1.7972849254815855</v>
      </c>
      <c r="Y46" s="10">
        <v>-1.2898980069060255</v>
      </c>
      <c r="Z46" s="10">
        <v>-0.96803700458180975</v>
      </c>
      <c r="AA46" s="10">
        <v>-1.1481342136726576</v>
      </c>
      <c r="AB46" s="10">
        <v>-1.106217364356604</v>
      </c>
      <c r="AC46" s="10">
        <v>-1.4335279120970821</v>
      </c>
      <c r="AD46" s="10">
        <v>-1.1511687432242432</v>
      </c>
      <c r="AE46" s="10">
        <v>-1.2173092512745729</v>
      </c>
      <c r="AF46" s="10">
        <v>-2.1497884639639646</v>
      </c>
      <c r="AG46" s="10">
        <v>-1.7559205290471511</v>
      </c>
      <c r="AH46" s="10">
        <v>-1.8420932482421299</v>
      </c>
      <c r="AI46" s="10">
        <v>-1.3357384587101035</v>
      </c>
      <c r="AJ46" s="10">
        <v>-1.0097941797589183</v>
      </c>
      <c r="AK46" s="10">
        <v>-0.73814790743032077</v>
      </c>
      <c r="AL46" s="10">
        <v>-0.85673393970579137</v>
      </c>
      <c r="AM46" s="10">
        <v>-0.85354966104092533</v>
      </c>
      <c r="AN46" s="2"/>
      <c r="AO46" s="2"/>
      <c r="AP46" s="54">
        <v>3.1842786648660359E-3</v>
      </c>
      <c r="AQ46" s="55">
        <v>3.7167649339998601E-3</v>
      </c>
      <c r="AR46" s="2"/>
      <c r="AS46" s="2"/>
      <c r="AT46" s="55">
        <v>-6.2339874232112402E-3</v>
      </c>
      <c r="AU46" s="55">
        <v>-6.6228312362209109E-3</v>
      </c>
      <c r="AV46" s="55">
        <v>-6.8918445113545527E-3</v>
      </c>
      <c r="AW46" s="2"/>
      <c r="AX46" s="2"/>
      <c r="AY46" s="56">
        <v>-2.690132751336418E-4</v>
      </c>
      <c r="AZ46" s="57">
        <v>-4.0619074462049092E-2</v>
      </c>
      <c r="BA46" s="2"/>
      <c r="BB46" s="2"/>
      <c r="BC46" s="27">
        <v>-92.37240738710058</v>
      </c>
      <c r="BD46" s="27">
        <v>-99.527641694446018</v>
      </c>
      <c r="BE46" s="27">
        <v>-104.97474616171753</v>
      </c>
      <c r="BF46" s="2"/>
      <c r="BG46" s="2"/>
      <c r="BH46" s="58">
        <v>-5.4471044672715152</v>
      </c>
      <c r="BI46" s="59">
        <v>-5.4729564315352225E-2</v>
      </c>
      <c r="BJ46" s="2"/>
      <c r="BK46" s="2"/>
    </row>
    <row r="47" spans="1:63" x14ac:dyDescent="0.3">
      <c r="A47" s="1"/>
      <c r="B47" s="2"/>
      <c r="C47" s="2" t="s">
        <v>38</v>
      </c>
      <c r="D47" s="117" t="s">
        <v>41</v>
      </c>
      <c r="E47" s="117"/>
      <c r="F47" s="117"/>
      <c r="G47" s="117"/>
      <c r="H47" s="117"/>
      <c r="I47" s="117"/>
      <c r="J47" s="10">
        <v>-1.4161401182723821</v>
      </c>
      <c r="K47" s="10">
        <v>-1.191646128218272</v>
      </c>
      <c r="L47" s="10">
        <v>-1.0287267252588153</v>
      </c>
      <c r="M47" s="10">
        <v>-0.95098900904621286</v>
      </c>
      <c r="N47" s="10">
        <v>-0.93114981889888115</v>
      </c>
      <c r="O47" s="10">
        <v>-0.866719832229358</v>
      </c>
      <c r="P47" s="10">
        <v>-1.0977657637851781</v>
      </c>
      <c r="Q47" s="10">
        <v>-1.1764916391590152</v>
      </c>
      <c r="R47" s="10">
        <v>-1.1167301323480467</v>
      </c>
      <c r="S47" s="10">
        <v>-0.89643924395856844</v>
      </c>
      <c r="T47" s="10">
        <v>-1.0592971218658818</v>
      </c>
      <c r="U47" s="10">
        <v>-0.97306173300418375</v>
      </c>
      <c r="V47" s="10">
        <v>-1.1067153117074864</v>
      </c>
      <c r="W47" s="10">
        <v>-0.98185538864134481</v>
      </c>
      <c r="X47" s="10">
        <v>-1.1029262976894729</v>
      </c>
      <c r="Y47" s="10">
        <v>-1.1435491879630391</v>
      </c>
      <c r="Z47" s="10">
        <v>-1.2089985573413433</v>
      </c>
      <c r="AA47" s="10">
        <v>-1.0744731181020408</v>
      </c>
      <c r="AB47" s="10">
        <v>-0.80998602127467545</v>
      </c>
      <c r="AC47" s="10">
        <v>-0.97018327494409418</v>
      </c>
      <c r="AD47" s="10">
        <v>-0.67345454284791539</v>
      </c>
      <c r="AE47" s="10">
        <v>-0.80766306737867233</v>
      </c>
      <c r="AF47" s="10">
        <v>-1.1118328142674403</v>
      </c>
      <c r="AG47" s="10">
        <v>-1.3006127915979728</v>
      </c>
      <c r="AH47" s="10">
        <v>-1.572805122367527</v>
      </c>
      <c r="AI47" s="10">
        <v>-1.2668798093975238</v>
      </c>
      <c r="AJ47" s="10">
        <v>-0.75324706683355136</v>
      </c>
      <c r="AK47" s="10">
        <v>-1.1814973406241143</v>
      </c>
      <c r="AL47" s="10">
        <v>-1.1720102820884597</v>
      </c>
      <c r="AM47" s="10">
        <v>-1.2679218944812329</v>
      </c>
      <c r="AN47" s="2"/>
      <c r="AO47" s="2"/>
      <c r="AP47" s="80">
        <v>-9.5911612392773238E-2</v>
      </c>
      <c r="AQ47" s="82">
        <v>-8.1835128802678986E-2</v>
      </c>
      <c r="AR47" s="2"/>
      <c r="AS47" s="2"/>
      <c r="AT47" s="82">
        <v>-9.9782705984349535E-3</v>
      </c>
      <c r="AU47" s="82">
        <v>-9.0600196229567703E-3</v>
      </c>
      <c r="AV47" s="82">
        <v>-1.0237624063549096E-2</v>
      </c>
      <c r="AW47" s="2"/>
      <c r="AX47" s="2"/>
      <c r="AY47" s="83">
        <v>-1.1776044405923253E-3</v>
      </c>
      <c r="AZ47" s="84">
        <v>-0.12997813355817101</v>
      </c>
      <c r="BA47" s="2"/>
      <c r="BB47" s="2"/>
      <c r="BC47" s="85">
        <v>-147.85350276862897</v>
      </c>
      <c r="BD47" s="85">
        <v>-136.15361083741402</v>
      </c>
      <c r="BE47" s="85">
        <v>-155.9367721659369</v>
      </c>
      <c r="BF47" s="2"/>
      <c r="BG47" s="2"/>
      <c r="BH47" s="86">
        <v>-19.78316132852288</v>
      </c>
      <c r="BI47" s="87">
        <v>-0.14530030607962849</v>
      </c>
      <c r="BJ47" s="2"/>
      <c r="BK47" s="2"/>
    </row>
    <row r="48" spans="1:63" x14ac:dyDescent="0.3">
      <c r="A48" s="1"/>
      <c r="B48" s="2"/>
      <c r="C48" s="62"/>
      <c r="D48" s="62" t="s">
        <v>42</v>
      </c>
      <c r="E48" s="62"/>
      <c r="F48" s="62"/>
      <c r="G48" s="62"/>
      <c r="H48" s="62"/>
      <c r="I48" s="62"/>
      <c r="J48" s="72">
        <v>4.3818482370629841</v>
      </c>
      <c r="K48" s="72">
        <v>4.5711796833266654</v>
      </c>
      <c r="L48" s="72">
        <v>6.3944550100349709</v>
      </c>
      <c r="M48" s="72">
        <v>5.5473695304919808</v>
      </c>
      <c r="N48" s="72">
        <v>6.0732642046413314</v>
      </c>
      <c r="O48" s="72">
        <v>5.4893074233130195</v>
      </c>
      <c r="P48" s="72">
        <v>4.0606665157511976</v>
      </c>
      <c r="Q48" s="72">
        <v>3.8384466031708779</v>
      </c>
      <c r="R48" s="72">
        <v>3.6597376940636819</v>
      </c>
      <c r="S48" s="72">
        <v>3.402072752842932</v>
      </c>
      <c r="T48" s="72">
        <v>2.2116245682660178</v>
      </c>
      <c r="U48" s="72">
        <v>2.4220734662748029</v>
      </c>
      <c r="V48" s="72">
        <v>2.7081014498080203</v>
      </c>
      <c r="W48" s="72">
        <v>4.2034720697277415</v>
      </c>
      <c r="X48" s="72">
        <v>5.8179667276820162</v>
      </c>
      <c r="Y48" s="72">
        <v>5.210222403396525</v>
      </c>
      <c r="Z48" s="72">
        <v>5.8385711260164141</v>
      </c>
      <c r="AA48" s="72">
        <v>5.1076268712856017</v>
      </c>
      <c r="AB48" s="72">
        <v>5.4412285255465465</v>
      </c>
      <c r="AC48" s="72">
        <v>4.5759513604776796</v>
      </c>
      <c r="AD48" s="72">
        <v>5.4092442585387008</v>
      </c>
      <c r="AE48" s="72">
        <v>5.8786370717226317</v>
      </c>
      <c r="AF48" s="72">
        <v>3.7804103901642176</v>
      </c>
      <c r="AG48" s="72">
        <v>2.0065419673040941</v>
      </c>
      <c r="AH48" s="72">
        <v>3.1279908827136382</v>
      </c>
      <c r="AI48" s="72">
        <v>3.5211314034741212</v>
      </c>
      <c r="AJ48" s="72">
        <v>3.8614612231796981</v>
      </c>
      <c r="AK48" s="72">
        <v>2.2726966756630009</v>
      </c>
      <c r="AL48" s="72">
        <v>4.6899489399422736</v>
      </c>
      <c r="AM48" s="72">
        <v>3.2222606263486049</v>
      </c>
      <c r="AN48" s="2"/>
      <c r="AO48" s="2"/>
      <c r="AP48" s="73">
        <v>-1.4676883135936687</v>
      </c>
      <c r="AQ48" s="74">
        <v>-0.31294334594860934</v>
      </c>
      <c r="AR48" s="2"/>
      <c r="AS48" s="2"/>
      <c r="AT48" s="74">
        <v>1.919393437309793E-2</v>
      </c>
      <c r="AU48" s="74">
        <v>3.6254826494205798E-2</v>
      </c>
      <c r="AV48" s="74">
        <v>2.6017606503143741E-2</v>
      </c>
      <c r="AW48" s="2"/>
      <c r="AX48" s="2"/>
      <c r="AY48" s="75">
        <v>-1.0237219991062058E-2</v>
      </c>
      <c r="AZ48" s="76">
        <v>-0.28236847286245204</v>
      </c>
      <c r="BA48" s="2"/>
      <c r="BB48" s="2"/>
      <c r="BC48" s="77">
        <v>284.40704238055326</v>
      </c>
      <c r="BD48" s="77">
        <v>544.8360757367883</v>
      </c>
      <c r="BE48" s="77">
        <v>396.29327590070164</v>
      </c>
      <c r="BF48" s="2"/>
      <c r="BG48" s="2"/>
      <c r="BH48" s="78">
        <v>-148.54279983608666</v>
      </c>
      <c r="BI48" s="79">
        <v>-0.27263759954810346</v>
      </c>
      <c r="BJ48" s="2"/>
      <c r="BK48" s="2"/>
    </row>
    <row r="49" spans="1:63" x14ac:dyDescent="0.3">
      <c r="A49" s="1"/>
      <c r="B49" s="2"/>
      <c r="C49" s="62"/>
      <c r="D49" s="118" t="s">
        <v>43</v>
      </c>
      <c r="E49" s="62"/>
      <c r="F49" s="62"/>
      <c r="G49" s="62"/>
      <c r="H49" s="62"/>
      <c r="I49" s="62"/>
      <c r="J49" s="683">
        <v>5.9898903952377312E-2</v>
      </c>
      <c r="K49" s="683">
        <v>7.4212326228541431E-2</v>
      </c>
      <c r="L49" s="683">
        <v>8.7685084571612767E-2</v>
      </c>
      <c r="M49" s="683">
        <v>8.0224987896418701E-2</v>
      </c>
      <c r="N49" s="683">
        <v>8.8799287362228266E-2</v>
      </c>
      <c r="O49" s="683">
        <v>7.892865037031617E-2</v>
      </c>
      <c r="P49" s="683">
        <v>5.8692470862787144E-2</v>
      </c>
      <c r="Q49" s="683">
        <v>5.3720988938012443E-2</v>
      </c>
      <c r="R49" s="683">
        <v>4.8735349061212734E-2</v>
      </c>
      <c r="S49" s="683">
        <v>4.2159067259929225E-2</v>
      </c>
      <c r="T49" s="683">
        <v>2.4131653198342894E-2</v>
      </c>
      <c r="U49" s="683">
        <v>2.894228737400209E-2</v>
      </c>
      <c r="V49" s="683">
        <v>3.2171376754698874E-2</v>
      </c>
      <c r="W49" s="683">
        <v>5.5303960207598417E-2</v>
      </c>
      <c r="X49" s="683">
        <v>6.3796667729576761E-2</v>
      </c>
      <c r="Y49" s="683">
        <v>6.2785614083768287E-2</v>
      </c>
      <c r="Z49" s="683">
        <v>6.4832492826888563E-2</v>
      </c>
      <c r="AA49" s="683">
        <v>5.5930036725422468E-2</v>
      </c>
      <c r="AB49" s="683">
        <v>5.8796215476098736E-2</v>
      </c>
      <c r="AC49" s="683">
        <v>4.8775143421817282E-2</v>
      </c>
      <c r="AD49" s="683">
        <v>5.7385232553283462E-2</v>
      </c>
      <c r="AE49" s="683">
        <v>5.7924092036620835E-2</v>
      </c>
      <c r="AF49" s="683">
        <v>3.3560460086219705E-2</v>
      </c>
      <c r="AG49" s="683">
        <v>1.7976869841841193E-2</v>
      </c>
      <c r="AH49" s="683">
        <v>2.9306628169594069E-2</v>
      </c>
      <c r="AI49" s="683">
        <v>3.7594084011378204E-2</v>
      </c>
      <c r="AJ49" s="683">
        <v>3.7127247318972642E-2</v>
      </c>
      <c r="AK49" s="683">
        <v>2.2286184672200674E-2</v>
      </c>
      <c r="AL49" s="683">
        <v>4.2000356098290649E-2</v>
      </c>
      <c r="AM49" s="683">
        <v>3.0948980439360469E-2</v>
      </c>
      <c r="AN49" s="2"/>
      <c r="AO49" s="2"/>
      <c r="AP49" s="73"/>
      <c r="AQ49" s="74"/>
      <c r="AR49" s="2"/>
      <c r="AS49" s="2"/>
      <c r="AT49" s="74"/>
      <c r="AU49" s="74"/>
      <c r="AV49" s="74"/>
      <c r="AW49" s="2"/>
      <c r="AX49" s="2"/>
      <c r="AY49" s="75"/>
      <c r="AZ49" s="76"/>
      <c r="BA49" s="2"/>
      <c r="BB49" s="2"/>
      <c r="BC49" s="77"/>
      <c r="BD49" s="77"/>
      <c r="BE49" s="77"/>
      <c r="BF49" s="2"/>
      <c r="BG49" s="2"/>
      <c r="BH49" s="78"/>
      <c r="BI49" s="79"/>
      <c r="BJ49" s="2"/>
      <c r="BK49" s="2"/>
    </row>
    <row r="50" spans="1:63" x14ac:dyDescent="0.3">
      <c r="A50" s="1"/>
      <c r="B50" s="2"/>
      <c r="C50" s="2" t="s">
        <v>38</v>
      </c>
      <c r="D50" s="2" t="s">
        <v>44</v>
      </c>
      <c r="E50" s="117"/>
      <c r="F50" s="117"/>
      <c r="G50" s="117"/>
      <c r="H50" s="117"/>
      <c r="I50" s="117"/>
      <c r="J50" s="119">
        <v>-1.9693288863024019</v>
      </c>
      <c r="K50" s="119">
        <v>-1.8714746444766477</v>
      </c>
      <c r="L50" s="119">
        <v>-2.3584451862129634</v>
      </c>
      <c r="M50" s="119">
        <v>-2.4143552370627122</v>
      </c>
      <c r="N50" s="119">
        <v>-2.6785727752861557</v>
      </c>
      <c r="O50" s="119">
        <v>-2.7912887064183289</v>
      </c>
      <c r="P50" s="119">
        <v>-2.8340529484181212</v>
      </c>
      <c r="Q50" s="119">
        <v>-3.1458915706778425</v>
      </c>
      <c r="R50" s="119">
        <v>-3.3904757834074921</v>
      </c>
      <c r="S50" s="119">
        <v>-3.2086127130339963</v>
      </c>
      <c r="T50" s="119">
        <v>-3.4390764210365252</v>
      </c>
      <c r="U50" s="119">
        <v>-3.5432506989182233</v>
      </c>
      <c r="V50" s="119">
        <v>-3.3938774140034265</v>
      </c>
      <c r="W50" s="119">
        <v>-3.4462535102428351</v>
      </c>
      <c r="X50" s="119">
        <v>-3.6574307360602765</v>
      </c>
      <c r="Y50" s="119">
        <v>-3.6086200683762764</v>
      </c>
      <c r="Z50" s="119">
        <v>-3.8565301970803181</v>
      </c>
      <c r="AA50" s="119">
        <v>-3.5808181078092036</v>
      </c>
      <c r="AB50" s="119">
        <v>-4.2159585846538263</v>
      </c>
      <c r="AC50" s="119">
        <v>-4.1627601590308476</v>
      </c>
      <c r="AD50" s="119">
        <v>-4.174978582193333</v>
      </c>
      <c r="AE50" s="119">
        <v>-4.4961129693415716</v>
      </c>
      <c r="AF50" s="119">
        <v>-4.3772241113674273</v>
      </c>
      <c r="AG50" s="119">
        <v>-4.5685074506241836</v>
      </c>
      <c r="AH50" s="119">
        <v>-4.4561470268046142</v>
      </c>
      <c r="AI50" s="119">
        <v>-4.3090139655373054</v>
      </c>
      <c r="AJ50" s="119">
        <v>-4.4636786699108262</v>
      </c>
      <c r="AK50" s="119">
        <v>-4.6147340421643737</v>
      </c>
      <c r="AL50" s="119">
        <v>-4.67697349133784</v>
      </c>
      <c r="AM50" s="119">
        <v>-4.8793013730739894</v>
      </c>
      <c r="AN50" s="2"/>
      <c r="AO50" s="2"/>
      <c r="AP50" s="80">
        <v>-0.20232788173614935</v>
      </c>
      <c r="AQ50" s="82">
        <v>-4.3260429444570959E-2</v>
      </c>
      <c r="AR50" s="2"/>
      <c r="AS50" s="2"/>
      <c r="AT50" s="82">
        <v>-3.8973481724640824E-2</v>
      </c>
      <c r="AU50" s="82">
        <v>-3.6154522067897051E-2</v>
      </c>
      <c r="AV50" s="82">
        <v>-3.9397105900382243E-2</v>
      </c>
      <c r="AW50" s="2"/>
      <c r="AX50" s="2"/>
      <c r="AY50" s="83">
        <v>-3.2425838324851922E-3</v>
      </c>
      <c r="AZ50" s="84">
        <v>-8.9686812244280878E-2</v>
      </c>
      <c r="BA50" s="2"/>
      <c r="BB50" s="2"/>
      <c r="BC50" s="85">
        <v>-577.49143313282116</v>
      </c>
      <c r="BD50" s="85">
        <v>-543.32870484872672</v>
      </c>
      <c r="BE50" s="85">
        <v>-600.08625914081779</v>
      </c>
      <c r="BF50" s="2"/>
      <c r="BG50" s="2"/>
      <c r="BH50" s="86">
        <v>-56.757554292091072</v>
      </c>
      <c r="BI50" s="87">
        <v>-0.10446264625001449</v>
      </c>
      <c r="BJ50" s="2"/>
      <c r="BK50" s="2"/>
    </row>
    <row r="51" spans="1:63" x14ac:dyDescent="0.3">
      <c r="A51" s="1"/>
      <c r="B51" s="2"/>
      <c r="C51" s="2"/>
      <c r="D51" s="2"/>
      <c r="E51" s="81" t="s">
        <v>45</v>
      </c>
      <c r="F51" s="81"/>
      <c r="G51" s="81"/>
      <c r="H51" s="81"/>
      <c r="I51" s="81"/>
      <c r="J51" s="10">
        <v>-6.3169954675347598E-2</v>
      </c>
      <c r="K51" s="10">
        <v>-4.0598420743836745E-2</v>
      </c>
      <c r="L51" s="10">
        <v>-5.2205876476906568E-2</v>
      </c>
      <c r="M51" s="10">
        <v>-8.5244259996011151E-2</v>
      </c>
      <c r="N51" s="10">
        <v>-0.11078428525765736</v>
      </c>
      <c r="O51" s="10">
        <v>-6.0861676910234017E-2</v>
      </c>
      <c r="P51" s="10">
        <v>-4.2683947958392594E-2</v>
      </c>
      <c r="Q51" s="10">
        <v>-5.3604878732293866E-2</v>
      </c>
      <c r="R51" s="10">
        <v>-0.10007907553585152</v>
      </c>
      <c r="S51" s="10">
        <v>-0.14550164863210802</v>
      </c>
      <c r="T51" s="10">
        <v>-4.0924323381535156E-2</v>
      </c>
      <c r="U51" s="10">
        <v>-1.9205208541058342E-2</v>
      </c>
      <c r="V51" s="10">
        <v>-2.5367996414164051E-2</v>
      </c>
      <c r="W51" s="10">
        <v>-3.0495783489323122E-2</v>
      </c>
      <c r="X51" s="10">
        <v>-6.0436098887835382E-2</v>
      </c>
      <c r="Y51" s="10">
        <v>-1.3500926112487547E-2</v>
      </c>
      <c r="Z51" s="10">
        <v>-1.2171629933027004E-2</v>
      </c>
      <c r="AA51" s="10">
        <v>-2.0634101761784755E-2</v>
      </c>
      <c r="AB51" s="10">
        <v>-1.0377360329146809E-2</v>
      </c>
      <c r="AC51" s="10">
        <v>-7.2837110196478427E-2</v>
      </c>
      <c r="AD51" s="10">
        <v>-2.8112397777617301E-2</v>
      </c>
      <c r="AE51" s="10">
        <v>-2.3285272055250172E-2</v>
      </c>
      <c r="AF51" s="10">
        <v>-1.6743020374515725E-2</v>
      </c>
      <c r="AG51" s="10">
        <v>-3.0438496081444152E-2</v>
      </c>
      <c r="AH51" s="10">
        <v>-3.704687853542054E-2</v>
      </c>
      <c r="AI51" s="10">
        <v>-3.1277364683035096E-2</v>
      </c>
      <c r="AJ51" s="10">
        <v>-3.8782045246356679E-2</v>
      </c>
      <c r="AK51" s="10">
        <v>-3.8511929861658738E-2</v>
      </c>
      <c r="AL51" s="10">
        <v>-4.69828803771122E-2</v>
      </c>
      <c r="AM51" s="10">
        <v>-3.6051936129137034E-2</v>
      </c>
      <c r="AN51" s="2"/>
      <c r="AO51" s="2"/>
      <c r="AP51" s="80">
        <v>1.0930944247975166E-2</v>
      </c>
      <c r="AQ51" s="82">
        <v>0.23265802692889379</v>
      </c>
      <c r="AR51" s="2"/>
      <c r="AS51" s="2"/>
      <c r="AT51" s="82">
        <v>-3.252503786632182E-4</v>
      </c>
      <c r="AU51" s="82">
        <v>-3.6319290424752362E-4</v>
      </c>
      <c r="AV51" s="82">
        <v>-2.9109535095156556E-4</v>
      </c>
      <c r="AW51" s="2"/>
      <c r="AX51" s="2"/>
      <c r="AY51" s="83">
        <v>7.2097553295958066E-5</v>
      </c>
      <c r="AZ51" s="84">
        <v>0.19851035758898544</v>
      </c>
      <c r="BA51" s="2"/>
      <c r="BB51" s="2"/>
      <c r="BC51" s="85">
        <v>-4.8194130724138073</v>
      </c>
      <c r="BD51" s="85">
        <v>-5.4580483709470489</v>
      </c>
      <c r="BE51" s="85">
        <v>-4.4338871146399006</v>
      </c>
      <c r="BF51" s="2"/>
      <c r="BG51" s="2"/>
      <c r="BH51" s="86">
        <v>1.0241612563071483</v>
      </c>
      <c r="BI51" s="87">
        <v>0.1876423927934962</v>
      </c>
      <c r="BJ51" s="2"/>
      <c r="BK51" s="2"/>
    </row>
    <row r="52" spans="1:63" x14ac:dyDescent="0.3">
      <c r="A52" s="1"/>
      <c r="B52" s="2"/>
      <c r="C52" s="1"/>
      <c r="D52" s="1"/>
      <c r="E52" s="81" t="s">
        <v>46</v>
      </c>
      <c r="F52" s="81"/>
      <c r="G52" s="81"/>
      <c r="H52" s="81"/>
      <c r="I52" s="81"/>
      <c r="J52" s="10">
        <v>-8.931105406596189E-2</v>
      </c>
      <c r="K52" s="10">
        <v>-3.59634601517516E-2</v>
      </c>
      <c r="L52" s="10">
        <v>-3.717077800717157E-2</v>
      </c>
      <c r="M52" s="10">
        <v>-7.8261956967326615E-2</v>
      </c>
      <c r="N52" s="10">
        <v>-0.21293149203087158</v>
      </c>
      <c r="O52" s="10">
        <v>-9.6619475168579702E-2</v>
      </c>
      <c r="P52" s="10">
        <v>-0.10535654074323814</v>
      </c>
      <c r="Q52" s="10">
        <v>-0.10391340183105725</v>
      </c>
      <c r="R52" s="10">
        <v>-0.10788649755589619</v>
      </c>
      <c r="S52" s="10">
        <v>-0.10497212785499296</v>
      </c>
      <c r="T52" s="10">
        <v>-0.11561895055150785</v>
      </c>
      <c r="U52" s="10">
        <v>-0.11445408816396946</v>
      </c>
      <c r="V52" s="10">
        <v>-0.13334324487652618</v>
      </c>
      <c r="W52" s="10">
        <v>-0.13071394444704662</v>
      </c>
      <c r="X52" s="10">
        <v>-8.9087333735133875E-2</v>
      </c>
      <c r="Y52" s="10">
        <v>-0.13064673289958517</v>
      </c>
      <c r="Z52" s="10">
        <v>-0.13180117196344099</v>
      </c>
      <c r="AA52" s="10">
        <v>-0.12973719018729143</v>
      </c>
      <c r="AB52" s="10">
        <v>-0.12146441029458753</v>
      </c>
      <c r="AC52" s="10">
        <v>-7.7543454804667636E-2</v>
      </c>
      <c r="AD52" s="10">
        <v>-6.5285229758808599E-2</v>
      </c>
      <c r="AE52" s="10">
        <v>-7.2324962028991149E-2</v>
      </c>
      <c r="AF52" s="10">
        <v>-6.9518883003621496E-2</v>
      </c>
      <c r="AG52" s="10">
        <v>-7.2484008974504563E-2</v>
      </c>
      <c r="AH52" s="10">
        <v>-2.8044524904922631E-2</v>
      </c>
      <c r="AI52" s="10">
        <v>-7.7842870206013673E-2</v>
      </c>
      <c r="AJ52" s="10">
        <v>0</v>
      </c>
      <c r="AK52" s="10">
        <v>-2.877644018612098E-2</v>
      </c>
      <c r="AL52" s="10">
        <v>-1.7781462601655293E-2</v>
      </c>
      <c r="AM52" s="10">
        <v>-2.0175395970686349E-2</v>
      </c>
      <c r="AN52" s="2"/>
      <c r="AO52" s="2"/>
      <c r="AP52" s="80">
        <v>-2.3939333690310566E-3</v>
      </c>
      <c r="AQ52" s="82">
        <v>-0.13463084689153765</v>
      </c>
      <c r="AR52" s="2"/>
      <c r="AS52" s="2"/>
      <c r="AT52" s="82">
        <v>-2.4302983778627435E-4</v>
      </c>
      <c r="AU52" s="82">
        <v>-1.3745647334151078E-4</v>
      </c>
      <c r="AV52" s="82">
        <v>-1.6290287294521298E-4</v>
      </c>
      <c r="AW52" s="2"/>
      <c r="AX52" s="2"/>
      <c r="AY52" s="83">
        <v>-2.5446399603702192E-5</v>
      </c>
      <c r="AZ52" s="84">
        <v>-0.18512332657102717</v>
      </c>
      <c r="BA52" s="2"/>
      <c r="BB52" s="2"/>
      <c r="BC52" s="85">
        <v>-3.6011062678164159</v>
      </c>
      <c r="BD52" s="85">
        <v>-2.0656903579989887</v>
      </c>
      <c r="BE52" s="85">
        <v>-2.4812933182494588</v>
      </c>
      <c r="BF52" s="2"/>
      <c r="BG52" s="2"/>
      <c r="BH52" s="86">
        <v>-0.41560296025047005</v>
      </c>
      <c r="BI52" s="87">
        <v>-0.20119325175776104</v>
      </c>
      <c r="BJ52" s="2"/>
      <c r="BK52" s="2"/>
    </row>
    <row r="53" spans="1:63" x14ac:dyDescent="0.3">
      <c r="A53" s="1"/>
      <c r="B53" s="2"/>
      <c r="C53" s="1"/>
      <c r="D53" s="1"/>
      <c r="E53" s="88" t="s">
        <v>47</v>
      </c>
      <c r="F53" s="81"/>
      <c r="G53" s="81"/>
      <c r="H53" s="81"/>
      <c r="I53" s="81"/>
      <c r="J53" s="10">
        <v>-1.3468411221068124</v>
      </c>
      <c r="K53" s="10">
        <v>-1.461564758252166</v>
      </c>
      <c r="L53" s="10">
        <v>-1.7964434825600344</v>
      </c>
      <c r="M53" s="10">
        <v>-1.8012382601903463</v>
      </c>
      <c r="N53" s="10">
        <v>-1.8838178346672605</v>
      </c>
      <c r="O53" s="10">
        <v>-1.9397124689589986</v>
      </c>
      <c r="P53" s="10">
        <v>-2.0700173539179061</v>
      </c>
      <c r="Q53" s="10">
        <v>-2.245326093343714</v>
      </c>
      <c r="R53" s="10">
        <v>-2.0976846676974459</v>
      </c>
      <c r="S53" s="10">
        <v>-2.1734654120205814</v>
      </c>
      <c r="T53" s="10">
        <v>-2.2286541038470715</v>
      </c>
      <c r="U53" s="10">
        <v>-2.5083422554325101</v>
      </c>
      <c r="V53" s="10">
        <v>-2.5431732210226823</v>
      </c>
      <c r="W53" s="10">
        <v>-2.4986543671635646</v>
      </c>
      <c r="X53" s="10">
        <v>-2.7478868820917834</v>
      </c>
      <c r="Y53" s="10">
        <v>-2.7755928218075145</v>
      </c>
      <c r="Z53" s="10">
        <v>-3.095813166483413</v>
      </c>
      <c r="AA53" s="10">
        <v>-2.8102804355879099</v>
      </c>
      <c r="AB53" s="10">
        <v>-3.3516067536296719</v>
      </c>
      <c r="AC53" s="10">
        <v>-3.2963776000872267</v>
      </c>
      <c r="AD53" s="10">
        <v>-3.3569422475528716</v>
      </c>
      <c r="AE53" s="10">
        <v>-3.5870308166388334</v>
      </c>
      <c r="AF53" s="10">
        <v>-3.4797172169217014</v>
      </c>
      <c r="AG53" s="10">
        <v>-3.6626292284860473</v>
      </c>
      <c r="AH53" s="10">
        <v>-3.6757633368781959</v>
      </c>
      <c r="AI53" s="10">
        <v>-3.6332683268147363</v>
      </c>
      <c r="AJ53" s="10">
        <v>-3.9880875567395266</v>
      </c>
      <c r="AK53" s="10">
        <v>-3.8908828107012723</v>
      </c>
      <c r="AL53" s="10">
        <v>-4.19127643960916</v>
      </c>
      <c r="AM53" s="10">
        <v>-4.8454266398976351</v>
      </c>
      <c r="AN53" s="2"/>
      <c r="AO53" s="2"/>
      <c r="AP53" s="80">
        <v>-0.65415020028847515</v>
      </c>
      <c r="AQ53" s="82">
        <v>-0.1560742198024703</v>
      </c>
      <c r="AR53" s="2"/>
      <c r="AS53" s="2"/>
      <c r="AT53" s="82">
        <v>-3.2860236089459087E-2</v>
      </c>
      <c r="AU53" s="82">
        <v>-3.2399926321831779E-2</v>
      </c>
      <c r="AV53" s="82">
        <v>-3.9123590011886263E-2</v>
      </c>
      <c r="AW53" s="2"/>
      <c r="AX53" s="2"/>
      <c r="AY53" s="83">
        <v>-6.7236636900544836E-3</v>
      </c>
      <c r="AZ53" s="84">
        <v>-0.20752095616723462</v>
      </c>
      <c r="BA53" s="2"/>
      <c r="BB53" s="2"/>
      <c r="BC53" s="85">
        <v>-486.90812297600706</v>
      </c>
      <c r="BD53" s="85">
        <v>-486.90479084678901</v>
      </c>
      <c r="BE53" s="85">
        <v>-595.92013773184544</v>
      </c>
      <c r="BF53" s="2"/>
      <c r="BG53" s="2"/>
      <c r="BH53" s="86">
        <v>-109.01534688505643</v>
      </c>
      <c r="BI53" s="87">
        <v>-0.22389458665104722</v>
      </c>
      <c r="BJ53" s="2"/>
      <c r="BK53" s="2"/>
    </row>
    <row r="54" spans="1:63" x14ac:dyDescent="0.3">
      <c r="A54" s="1"/>
      <c r="B54" s="2"/>
      <c r="C54" s="1"/>
      <c r="D54" s="1"/>
      <c r="E54" s="30" t="s">
        <v>48</v>
      </c>
      <c r="F54" s="1"/>
      <c r="G54" s="1"/>
      <c r="H54" s="1"/>
      <c r="I54" s="1"/>
      <c r="J54" s="10">
        <v>-4.3497834625922507E-2</v>
      </c>
      <c r="K54" s="10">
        <v>-6.7194232453459207E-2</v>
      </c>
      <c r="L54" s="10">
        <v>-4.3921719350470116E-2</v>
      </c>
      <c r="M54" s="10">
        <v>-8.9496825857321938E-2</v>
      </c>
      <c r="N54" s="10">
        <v>-0.10489905329800496</v>
      </c>
      <c r="O54" s="10">
        <v>-0.10933085436519656</v>
      </c>
      <c r="P54" s="10">
        <v>-0.11003097158324301</v>
      </c>
      <c r="Q54" s="10">
        <v>-0.14463789801990223</v>
      </c>
      <c r="R54" s="10">
        <v>-0.12684923667375483</v>
      </c>
      <c r="S54" s="10">
        <v>-0.1594539791521675</v>
      </c>
      <c r="T54" s="10">
        <v>-0.20681250492612668</v>
      </c>
      <c r="U54" s="10">
        <v>-0.22925504644082062</v>
      </c>
      <c r="V54" s="10">
        <v>-0.15076319648974126</v>
      </c>
      <c r="W54" s="10">
        <v>-0.26861642903662503</v>
      </c>
      <c r="X54" s="10">
        <v>-0.43270268982764876</v>
      </c>
      <c r="Y54" s="10">
        <v>-0.25862319095944969</v>
      </c>
      <c r="Z54" s="10">
        <v>-0.33980455730836429</v>
      </c>
      <c r="AA54" s="10">
        <v>-0.32205735227444443</v>
      </c>
      <c r="AB54" s="10">
        <v>-0.38425893139713724</v>
      </c>
      <c r="AC54" s="10">
        <v>-0.30681615440896548</v>
      </c>
      <c r="AD54" s="10">
        <v>-0.30355972722535773</v>
      </c>
      <c r="AE54" s="10">
        <v>-0.30563587746896564</v>
      </c>
      <c r="AF54" s="10">
        <v>-0.27648663694257425</v>
      </c>
      <c r="AG54" s="10">
        <v>-0.27678375574164082</v>
      </c>
      <c r="AH54" s="10">
        <v>-0.23497916740888902</v>
      </c>
      <c r="AI54" s="10">
        <v>-0.17467136810875192</v>
      </c>
      <c r="AJ54" s="10">
        <v>7.3610960800553765E-2</v>
      </c>
      <c r="AK54" s="10">
        <v>-0.12193079005276947</v>
      </c>
      <c r="AL54" s="10">
        <v>4.3878573374463367E-2</v>
      </c>
      <c r="AM54" s="10">
        <v>0.318858748432713</v>
      </c>
      <c r="AN54" s="2"/>
      <c r="AO54" s="2"/>
      <c r="AP54" s="54">
        <v>0.27498017505824962</v>
      </c>
      <c r="AQ54" s="55">
        <v>6.2668440177292482</v>
      </c>
      <c r="AR54" s="2"/>
      <c r="AS54" s="2"/>
      <c r="AT54" s="55">
        <v>-1.0297597595816906E-3</v>
      </c>
      <c r="AU54" s="55">
        <v>3.3919560423274634E-4</v>
      </c>
      <c r="AV54" s="55">
        <v>2.5745718328836755E-3</v>
      </c>
      <c r="AW54" s="2"/>
      <c r="AX54" s="2"/>
      <c r="AY54" s="56">
        <v>2.2353762286509292E-3</v>
      </c>
      <c r="AZ54" s="57">
        <v>6.5902275877286369</v>
      </c>
      <c r="BA54" s="2"/>
      <c r="BB54" s="2"/>
      <c r="BC54" s="27">
        <v>-15.258514585504876</v>
      </c>
      <c r="BD54" s="27">
        <v>5.0974179106021573</v>
      </c>
      <c r="BE54" s="27">
        <v>39.215194740218053</v>
      </c>
      <c r="BF54" s="2"/>
      <c r="BG54" s="2"/>
      <c r="BH54" s="58">
        <v>34.117776829615892</v>
      </c>
      <c r="BI54" s="59">
        <v>6.6931488506473196</v>
      </c>
      <c r="BJ54" s="2"/>
      <c r="BK54" s="2"/>
    </row>
    <row r="55" spans="1:63" x14ac:dyDescent="0.3">
      <c r="A55" s="1"/>
      <c r="B55" s="2"/>
      <c r="C55" s="1"/>
      <c r="D55" s="1"/>
      <c r="E55" s="30" t="s">
        <v>49</v>
      </c>
      <c r="F55" s="1"/>
      <c r="G55" s="1"/>
      <c r="H55" s="1"/>
      <c r="I55" s="1"/>
      <c r="J55" s="10">
        <v>-5.7571242832594967E-2</v>
      </c>
      <c r="K55" s="10">
        <v>-5.2875141046677725E-2</v>
      </c>
      <c r="L55" s="10">
        <v>-8.6286034273742013E-2</v>
      </c>
      <c r="M55" s="10">
        <v>-7.2170863581926634E-2</v>
      </c>
      <c r="N55" s="10">
        <v>-0.12920570026987011</v>
      </c>
      <c r="O55" s="10">
        <v>-0.14299426229127696</v>
      </c>
      <c r="P55" s="10">
        <v>-8.4327168205666742E-2</v>
      </c>
      <c r="Q55" s="10">
        <v>-0.12439834104130161</v>
      </c>
      <c r="R55" s="10">
        <v>-0.23316346639946112</v>
      </c>
      <c r="S55" s="10">
        <v>-0.16259236962253484</v>
      </c>
      <c r="T55" s="10">
        <v>-0.19880570825779775</v>
      </c>
      <c r="U55" s="10">
        <v>0.26444812673333123</v>
      </c>
      <c r="V55" s="10">
        <v>-0.12281843177249042</v>
      </c>
      <c r="W55" s="10">
        <v>-0.11476999419607103</v>
      </c>
      <c r="X55" s="10">
        <v>-0.12220551715280806</v>
      </c>
      <c r="Y55" s="10">
        <v>-0.2473385679060125</v>
      </c>
      <c r="Z55" s="10">
        <v>-4.9074196263225879E-2</v>
      </c>
      <c r="AA55" s="10">
        <v>-9.8089956551662971E-2</v>
      </c>
      <c r="AB55" s="10">
        <v>-0.14476558030017531</v>
      </c>
      <c r="AC55" s="10">
        <v>-0.14035877966524435</v>
      </c>
      <c r="AD55" s="10">
        <v>-0.13062233582341692</v>
      </c>
      <c r="AE55" s="10">
        <v>-0.17501032701100627</v>
      </c>
      <c r="AF55" s="10">
        <v>-0.20398387515330316</v>
      </c>
      <c r="AG55" s="10">
        <v>-0.1702924195440419</v>
      </c>
      <c r="AH55" s="10">
        <v>-0.14254497567213439</v>
      </c>
      <c r="AI55" s="10">
        <v>-0.10819818226707108</v>
      </c>
      <c r="AJ55" s="10">
        <v>-0.11212842528657604</v>
      </c>
      <c r="AK55" s="10">
        <v>-8.9302164961485506E-2</v>
      </c>
      <c r="AL55" s="10">
        <v>-7.1508188458207361E-2</v>
      </c>
      <c r="AM55" s="10">
        <v>-7.4385124917269979E-2</v>
      </c>
      <c r="AN55" s="2"/>
      <c r="AO55" s="2"/>
      <c r="AP55" s="54">
        <v>-2.8769364590626179E-3</v>
      </c>
      <c r="AQ55" s="55">
        <v>-4.0232265997677041E-2</v>
      </c>
      <c r="AR55" s="2"/>
      <c r="AS55" s="2"/>
      <c r="AT55" s="55">
        <v>-7.5419650673193566E-4</v>
      </c>
      <c r="AU55" s="55">
        <v>-5.5278149051643782E-4</v>
      </c>
      <c r="AV55" s="55">
        <v>-6.0061029637375682E-4</v>
      </c>
      <c r="AW55" s="2"/>
      <c r="AX55" s="2"/>
      <c r="AY55" s="56">
        <v>-4.7828805857319003E-5</v>
      </c>
      <c r="AZ55" s="57">
        <v>-8.652389176894254E-2</v>
      </c>
      <c r="BA55" s="2"/>
      <c r="BB55" s="2"/>
      <c r="BC55" s="27">
        <v>-11.175342880926731</v>
      </c>
      <c r="BD55" s="27">
        <v>-8.3071780272081046</v>
      </c>
      <c r="BE55" s="27">
        <v>-9.1483366027880919</v>
      </c>
      <c r="BF55" s="2"/>
      <c r="BG55" s="2"/>
      <c r="BH55" s="58">
        <v>-0.8411585755799873</v>
      </c>
      <c r="BI55" s="59">
        <v>-0.10125683749944694</v>
      </c>
      <c r="BJ55" s="2"/>
      <c r="BK55" s="2"/>
    </row>
    <row r="56" spans="1:63" x14ac:dyDescent="0.3">
      <c r="A56" s="1"/>
      <c r="B56" s="2"/>
      <c r="C56" s="1"/>
      <c r="D56" s="1"/>
      <c r="E56" s="30" t="s">
        <v>50</v>
      </c>
      <c r="F56" s="60"/>
      <c r="G56" s="2"/>
      <c r="H56" s="2"/>
      <c r="I56" s="2"/>
      <c r="J56" s="10">
        <v>-4.3283911071601575E-3</v>
      </c>
      <c r="K56" s="10">
        <v>-3.9730288141300411E-3</v>
      </c>
      <c r="L56" s="10">
        <v>-5.1208790191574032E-3</v>
      </c>
      <c r="M56" s="10">
        <v>-1.2839205842197677E-2</v>
      </c>
      <c r="N56" s="10">
        <v>-8.6545933886190921E-3</v>
      </c>
      <c r="O56" s="10">
        <v>-1.4137552690610683E-2</v>
      </c>
      <c r="P56" s="10">
        <v>-1.8392401753539959E-2</v>
      </c>
      <c r="Q56" s="10">
        <v>-1.6690211987582484E-2</v>
      </c>
      <c r="R56" s="10">
        <v>-1.249725466717605E-2</v>
      </c>
      <c r="S56" s="10">
        <v>-4.127882160284236E-2</v>
      </c>
      <c r="T56" s="10">
        <v>-2.5466749161273453E-2</v>
      </c>
      <c r="U56" s="10">
        <v>-0.44958669468894186</v>
      </c>
      <c r="V56" s="10">
        <v>-2.6814048133008968E-2</v>
      </c>
      <c r="W56" s="10">
        <v>-3.075389149668744E-2</v>
      </c>
      <c r="X56" s="10">
        <v>-4.618924433324087E-2</v>
      </c>
      <c r="Y56" s="10">
        <v>-3.0807451265195421E-2</v>
      </c>
      <c r="Z56" s="10">
        <v>-3.4454206832664903E-2</v>
      </c>
      <c r="AA56" s="10">
        <v>-3.6960619015318767E-2</v>
      </c>
      <c r="AB56" s="10">
        <v>-3.0823388235779271E-2</v>
      </c>
      <c r="AC56" s="10">
        <v>-0.11295594615327902</v>
      </c>
      <c r="AD56" s="10">
        <v>-0.1104776546430228</v>
      </c>
      <c r="AE56" s="10">
        <v>-0.11984497500295606</v>
      </c>
      <c r="AF56" s="10">
        <v>-9.9463339526398728E-2</v>
      </c>
      <c r="AG56" s="10">
        <v>-0.10418539944976279</v>
      </c>
      <c r="AH56" s="10">
        <v>-9.7575941469702207E-2</v>
      </c>
      <c r="AI56" s="10">
        <v>-4.1902056540176327E-2</v>
      </c>
      <c r="AJ56" s="10">
        <v>-8.9833523933895099E-2</v>
      </c>
      <c r="AK56" s="10">
        <v>-9.3742555652089832E-2</v>
      </c>
      <c r="AL56" s="10">
        <v>-2.0384871997082775E-3</v>
      </c>
      <c r="AM56" s="10">
        <v>0.10767312483215903</v>
      </c>
      <c r="AN56" s="2"/>
      <c r="AO56" s="2"/>
      <c r="AP56" s="54">
        <v>0.10971161203186731</v>
      </c>
      <c r="AQ56" s="55">
        <v>53.82011329164483</v>
      </c>
      <c r="AR56" s="2"/>
      <c r="AS56" s="2"/>
      <c r="AT56" s="55">
        <v>-7.9169758130076756E-4</v>
      </c>
      <c r="AU56" s="55">
        <v>-1.5758167238595291E-5</v>
      </c>
      <c r="AV56" s="55">
        <v>8.6938870491722769E-4</v>
      </c>
      <c r="AW56" s="2"/>
      <c r="AX56" s="2"/>
      <c r="AY56" s="56">
        <v>8.85146872155823E-4</v>
      </c>
      <c r="AZ56" s="57">
        <v>56.170673832417485</v>
      </c>
      <c r="BA56" s="2"/>
      <c r="BB56" s="2"/>
      <c r="BC56" s="27">
        <v>-11.731016850468006</v>
      </c>
      <c r="BD56" s="27">
        <v>-0.23681310405532965</v>
      </c>
      <c r="BE56" s="27">
        <v>13.242297974684421</v>
      </c>
      <c r="BF56" s="2"/>
      <c r="BG56" s="2"/>
      <c r="BH56" s="58">
        <v>13.47911107873975</v>
      </c>
      <c r="BI56" s="59">
        <v>56.918772010143719</v>
      </c>
      <c r="BJ56" s="2"/>
      <c r="BK56" s="2"/>
    </row>
    <row r="57" spans="1:63" x14ac:dyDescent="0.3">
      <c r="A57" s="1"/>
      <c r="B57" s="2"/>
      <c r="C57" s="1"/>
      <c r="D57" s="1"/>
      <c r="E57" s="30" t="s">
        <v>51</v>
      </c>
      <c r="F57" s="2"/>
      <c r="G57" s="2"/>
      <c r="H57" s="60"/>
      <c r="I57" s="60"/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2"/>
      <c r="AO57" s="2"/>
      <c r="AP57" s="54">
        <v>0</v>
      </c>
      <c r="AQ57" s="55">
        <v>0</v>
      </c>
      <c r="AR57" s="2"/>
      <c r="AS57" s="2"/>
      <c r="AT57" s="55">
        <v>0</v>
      </c>
      <c r="AU57" s="55">
        <v>0</v>
      </c>
      <c r="AV57" s="55">
        <v>0</v>
      </c>
      <c r="AW57" s="2"/>
      <c r="AX57" s="2"/>
      <c r="AY57" s="56">
        <v>0</v>
      </c>
      <c r="AZ57" s="57">
        <v>0</v>
      </c>
      <c r="BA57" s="2"/>
      <c r="BB57" s="2"/>
      <c r="BC57" s="27">
        <v>0</v>
      </c>
      <c r="BD57" s="27">
        <v>0</v>
      </c>
      <c r="BE57" s="27">
        <v>0</v>
      </c>
      <c r="BF57" s="2"/>
      <c r="BG57" s="2"/>
      <c r="BH57" s="58">
        <v>0</v>
      </c>
      <c r="BI57" s="59">
        <v>0</v>
      </c>
      <c r="BJ57" s="2"/>
      <c r="BK57" s="2"/>
    </row>
    <row r="58" spans="1:63" x14ac:dyDescent="0.3">
      <c r="A58" s="1"/>
      <c r="B58" s="2"/>
      <c r="C58" s="1"/>
      <c r="D58" s="1"/>
      <c r="E58" s="1" t="s">
        <v>52</v>
      </c>
      <c r="F58" s="30"/>
      <c r="G58" s="1"/>
      <c r="H58" s="1"/>
      <c r="I58" s="1"/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2"/>
      <c r="AO58" s="2"/>
      <c r="AP58" s="54">
        <v>0</v>
      </c>
      <c r="AQ58" s="55">
        <v>0</v>
      </c>
      <c r="AR58" s="2"/>
      <c r="AS58" s="2"/>
      <c r="AT58" s="55">
        <v>0</v>
      </c>
      <c r="AU58" s="55">
        <v>0</v>
      </c>
      <c r="AV58" s="55">
        <v>0</v>
      </c>
      <c r="AW58" s="2"/>
      <c r="AX58" s="2"/>
      <c r="AY58" s="56">
        <v>0</v>
      </c>
      <c r="AZ58" s="57">
        <v>0</v>
      </c>
      <c r="BA58" s="2"/>
      <c r="BB58" s="2"/>
      <c r="BC58" s="27">
        <v>0</v>
      </c>
      <c r="BD58" s="27">
        <v>0</v>
      </c>
      <c r="BE58" s="27">
        <v>0</v>
      </c>
      <c r="BF58" s="2"/>
      <c r="BG58" s="2"/>
      <c r="BH58" s="58">
        <v>0</v>
      </c>
      <c r="BI58" s="59">
        <v>0</v>
      </c>
      <c r="BJ58" s="2"/>
      <c r="BK58" s="2"/>
    </row>
    <row r="59" spans="1:63" x14ac:dyDescent="0.3">
      <c r="A59" s="120"/>
      <c r="B59" s="121"/>
      <c r="C59" s="1"/>
      <c r="D59" s="1"/>
      <c r="E59" s="88" t="s">
        <v>32</v>
      </c>
      <c r="F59" s="2"/>
      <c r="G59" s="2"/>
      <c r="H59" s="60"/>
      <c r="I59" s="60"/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2"/>
      <c r="AO59" s="2"/>
      <c r="AP59" s="54">
        <v>0</v>
      </c>
      <c r="AQ59" s="55">
        <v>0</v>
      </c>
      <c r="AR59" s="2"/>
      <c r="AS59" s="2"/>
      <c r="AT59" s="55">
        <v>0</v>
      </c>
      <c r="AU59" s="55">
        <v>0</v>
      </c>
      <c r="AV59" s="55">
        <v>0</v>
      </c>
      <c r="AW59" s="2"/>
      <c r="AX59" s="2"/>
      <c r="AY59" s="56">
        <v>0</v>
      </c>
      <c r="AZ59" s="57">
        <v>0</v>
      </c>
      <c r="BA59" s="2"/>
      <c r="BB59" s="2"/>
      <c r="BC59" s="27">
        <v>0</v>
      </c>
      <c r="BD59" s="27">
        <v>0</v>
      </c>
      <c r="BE59" s="27">
        <v>0</v>
      </c>
      <c r="BF59" s="2"/>
      <c r="BG59" s="2"/>
      <c r="BH59" s="58">
        <v>0</v>
      </c>
      <c r="BI59" s="59">
        <v>0</v>
      </c>
      <c r="BJ59" s="2"/>
      <c r="BK59" s="2"/>
    </row>
    <row r="60" spans="1:63" x14ac:dyDescent="0.3">
      <c r="A60" s="1"/>
      <c r="B60" s="2"/>
      <c r="C60" s="1"/>
      <c r="D60" s="1"/>
      <c r="E60" s="88" t="s">
        <v>33</v>
      </c>
      <c r="F60" s="2"/>
      <c r="G60" s="2"/>
      <c r="H60" s="60"/>
      <c r="I60" s="60"/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2"/>
      <c r="AO60" s="2"/>
      <c r="AP60" s="54">
        <v>0</v>
      </c>
      <c r="AQ60" s="55">
        <v>0</v>
      </c>
      <c r="AR60" s="2"/>
      <c r="AS60" s="2"/>
      <c r="AT60" s="55">
        <v>0</v>
      </c>
      <c r="AU60" s="55">
        <v>0</v>
      </c>
      <c r="AV60" s="55">
        <v>0</v>
      </c>
      <c r="AW60" s="2"/>
      <c r="AX60" s="2"/>
      <c r="AY60" s="56">
        <v>0</v>
      </c>
      <c r="AZ60" s="57">
        <v>0</v>
      </c>
      <c r="BA60" s="2"/>
      <c r="BB60" s="2"/>
      <c r="BC60" s="27">
        <v>0</v>
      </c>
      <c r="BD60" s="27">
        <v>0</v>
      </c>
      <c r="BE60" s="27">
        <v>0</v>
      </c>
      <c r="BF60" s="2"/>
      <c r="BG60" s="2"/>
      <c r="BH60" s="58">
        <v>0</v>
      </c>
      <c r="BI60" s="59">
        <v>0</v>
      </c>
      <c r="BJ60" s="2"/>
      <c r="BK60" s="2"/>
    </row>
    <row r="61" spans="1:63" x14ac:dyDescent="0.3">
      <c r="A61" s="1"/>
      <c r="B61" s="2"/>
      <c r="C61" s="1"/>
      <c r="D61" s="1"/>
      <c r="E61" s="88" t="s">
        <v>34</v>
      </c>
      <c r="F61" s="2"/>
      <c r="G61" s="2"/>
      <c r="H61" s="60"/>
      <c r="I61" s="60"/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-2.9277640754475935E-4</v>
      </c>
      <c r="Q61" s="10">
        <v>-1.9146932331004253E-3</v>
      </c>
      <c r="R61" s="10">
        <v>-1.4491076851878635E-3</v>
      </c>
      <c r="S61" s="10">
        <v>-2.3985260269121806E-3</v>
      </c>
      <c r="T61" s="10">
        <v>-5.453237969069491E-2</v>
      </c>
      <c r="U61" s="10">
        <v>-2.8439008650841761E-2</v>
      </c>
      <c r="V61" s="10">
        <v>-2.2783579655129924E-2</v>
      </c>
      <c r="W61" s="10">
        <v>-1.3077816291161178E-2</v>
      </c>
      <c r="X61" s="10">
        <v>-1.4324974489643689E-2</v>
      </c>
      <c r="Y61" s="10">
        <v>-7.5197645139976057E-3</v>
      </c>
      <c r="Z61" s="10">
        <v>-8.4406236966598734E-3</v>
      </c>
      <c r="AA61" s="10">
        <v>-3.6087980753349938E-3</v>
      </c>
      <c r="AB61" s="10">
        <v>-7.7477183148421259E-4</v>
      </c>
      <c r="AC61" s="10">
        <v>-3.1519629629629597E-3</v>
      </c>
      <c r="AD61" s="10">
        <v>-7.478276304062316E-3</v>
      </c>
      <c r="AE61" s="10">
        <v>-5.0867372844706944E-3</v>
      </c>
      <c r="AF61" s="10">
        <v>-5.5840040403045015E-2</v>
      </c>
      <c r="AG61" s="10">
        <v>-5.5189712430380886E-2</v>
      </c>
      <c r="AH61" s="10">
        <v>-1.0481179056715721E-3</v>
      </c>
      <c r="AI61" s="10">
        <v>-8.7618192576075418E-3</v>
      </c>
      <c r="AJ61" s="10">
        <v>-2.7288971838784957E-2</v>
      </c>
      <c r="AK61" s="10">
        <v>-4.7469079901936259E-2</v>
      </c>
      <c r="AL61" s="10">
        <v>-0.10059776294063487</v>
      </c>
      <c r="AM61" s="10">
        <v>-3.8133130204092316E-3</v>
      </c>
      <c r="AN61" s="2"/>
      <c r="AO61" s="2"/>
      <c r="AP61" s="54">
        <v>9.678444992022564E-2</v>
      </c>
      <c r="AQ61" s="55">
        <v>0.9620934610379005</v>
      </c>
      <c r="AR61" s="2"/>
      <c r="AS61" s="2"/>
      <c r="AT61" s="55">
        <v>-4.0089749509723339E-4</v>
      </c>
      <c r="AU61" s="55">
        <v>-7.7765333649087759E-4</v>
      </c>
      <c r="AV61" s="55">
        <v>-3.0789960572105628E-5</v>
      </c>
      <c r="AW61" s="2"/>
      <c r="AX61" s="2"/>
      <c r="AY61" s="56">
        <v>7.4686337591877198E-4</v>
      </c>
      <c r="AZ61" s="57">
        <v>0.96040657304828936</v>
      </c>
      <c r="BA61" s="2"/>
      <c r="BB61" s="2"/>
      <c r="BC61" s="27">
        <v>-5.940317845318015</v>
      </c>
      <c r="BD61" s="27">
        <v>-11.686543092545874</v>
      </c>
      <c r="BE61" s="27">
        <v>-0.46898450626112798</v>
      </c>
      <c r="BF61" s="2"/>
      <c r="BG61" s="2"/>
      <c r="BH61" s="58">
        <v>11.217558586284746</v>
      </c>
      <c r="BI61" s="59">
        <v>0.95986969777570375</v>
      </c>
      <c r="BJ61" s="2"/>
      <c r="BK61" s="2"/>
    </row>
    <row r="62" spans="1:63" x14ac:dyDescent="0.3">
      <c r="A62" s="1"/>
      <c r="B62" s="2"/>
      <c r="C62" s="1"/>
      <c r="D62" s="1"/>
      <c r="E62" s="30" t="s">
        <v>53</v>
      </c>
      <c r="F62" s="1"/>
      <c r="G62" s="1"/>
      <c r="H62" s="1"/>
      <c r="I62" s="1"/>
      <c r="J62" s="10">
        <v>-0.36460928688860239</v>
      </c>
      <c r="K62" s="10">
        <v>-0.20930560301462658</v>
      </c>
      <c r="L62" s="10">
        <v>-0.33729641652548165</v>
      </c>
      <c r="M62" s="10">
        <v>-0.27510386462758163</v>
      </c>
      <c r="N62" s="10">
        <v>-0.22827981637387282</v>
      </c>
      <c r="O62" s="10">
        <v>-0.42763241603343205</v>
      </c>
      <c r="P62" s="10">
        <v>-0.40295178784858959</v>
      </c>
      <c r="Q62" s="10">
        <v>-0.45540605248889027</v>
      </c>
      <c r="R62" s="10">
        <v>-0.71086647719271912</v>
      </c>
      <c r="S62" s="10">
        <v>-0.41894982812185727</v>
      </c>
      <c r="T62" s="10">
        <v>-0.56826170122051745</v>
      </c>
      <c r="U62" s="10">
        <v>-0.45841652373341196</v>
      </c>
      <c r="V62" s="10">
        <v>-0.36881369563968286</v>
      </c>
      <c r="W62" s="10">
        <v>-0.35917128412235561</v>
      </c>
      <c r="X62" s="10">
        <v>-0.14459799554218208</v>
      </c>
      <c r="Y62" s="10">
        <v>-0.14459061291203404</v>
      </c>
      <c r="Z62" s="10">
        <v>-0.18497064459952217</v>
      </c>
      <c r="AA62" s="10">
        <v>-0.15944965435545633</v>
      </c>
      <c r="AB62" s="10">
        <v>-0.17188738863584396</v>
      </c>
      <c r="AC62" s="10">
        <v>-0.15271915075202344</v>
      </c>
      <c r="AD62" s="10">
        <v>-0.17250071310817525</v>
      </c>
      <c r="AE62" s="10">
        <v>-0.20789400185109841</v>
      </c>
      <c r="AF62" s="10">
        <v>-0.17547109904226735</v>
      </c>
      <c r="AG62" s="10">
        <v>-0.19650442991636019</v>
      </c>
      <c r="AH62" s="10">
        <v>-0.23914408402967779</v>
      </c>
      <c r="AI62" s="10">
        <v>-0.23309197765991418</v>
      </c>
      <c r="AJ62" s="10">
        <v>-0.28116910766624065</v>
      </c>
      <c r="AK62" s="10">
        <v>-0.30411827084704135</v>
      </c>
      <c r="AL62" s="10">
        <v>-0.29066684352582683</v>
      </c>
      <c r="AM62" s="10">
        <v>-0.32598083640372383</v>
      </c>
      <c r="AN62" s="2"/>
      <c r="AO62" s="2"/>
      <c r="AP62" s="54">
        <v>-3.5313992877896994E-2</v>
      </c>
      <c r="AQ62" s="55">
        <v>-0.1214930208397134</v>
      </c>
      <c r="AR62" s="2"/>
      <c r="AS62" s="2"/>
      <c r="AT62" s="55">
        <v>-2.5684140760206253E-3</v>
      </c>
      <c r="AU62" s="55">
        <v>-2.2469489784630848E-3</v>
      </c>
      <c r="AV62" s="55">
        <v>-2.6320779454542501E-3</v>
      </c>
      <c r="AW62" s="2"/>
      <c r="AX62" s="2"/>
      <c r="AY62" s="56">
        <v>-3.851289669911653E-4</v>
      </c>
      <c r="AZ62" s="57">
        <v>-0.1714008509684069</v>
      </c>
      <c r="BA62" s="2"/>
      <c r="BB62" s="2"/>
      <c r="BC62" s="27">
        <v>-38.05759865436633</v>
      </c>
      <c r="BD62" s="27">
        <v>-33.76705895978472</v>
      </c>
      <c r="BE62" s="27">
        <v>-40.091112581936272</v>
      </c>
      <c r="BF62" s="2"/>
      <c r="BG62" s="2"/>
      <c r="BH62" s="58">
        <v>-6.3240536221515526</v>
      </c>
      <c r="BI62" s="59">
        <v>-0.1872847034052702</v>
      </c>
      <c r="BJ62" s="2"/>
      <c r="BK62" s="2"/>
    </row>
    <row r="63" spans="1:63" x14ac:dyDescent="0.3">
      <c r="A63" s="1"/>
      <c r="B63" s="2"/>
      <c r="C63" s="62"/>
      <c r="D63" s="62" t="s">
        <v>54</v>
      </c>
      <c r="E63" s="62"/>
      <c r="F63" s="62"/>
      <c r="G63" s="62"/>
      <c r="H63" s="62"/>
      <c r="I63" s="62"/>
      <c r="J63" s="127">
        <v>4.6457398954059661</v>
      </c>
      <c r="K63" s="127">
        <v>4.020399911546809</v>
      </c>
      <c r="L63" s="127">
        <v>5.1068693429041261</v>
      </c>
      <c r="M63" s="127">
        <v>4.4210185566803339</v>
      </c>
      <c r="N63" s="127">
        <v>4.6657522926641928</v>
      </c>
      <c r="O63" s="127">
        <v>5.1228811745050757</v>
      </c>
      <c r="P63" s="127">
        <v>5.5778596346563525</v>
      </c>
      <c r="Q63" s="127">
        <v>5.2118579364901843</v>
      </c>
      <c r="R63" s="127">
        <v>5.8519929130629595</v>
      </c>
      <c r="S63" s="127">
        <v>5.2444399960609225</v>
      </c>
      <c r="T63" s="127">
        <v>6.2313159450907953</v>
      </c>
      <c r="U63" s="127">
        <v>6.1765154334327423</v>
      </c>
      <c r="V63" s="127">
        <v>6.2704026416283067</v>
      </c>
      <c r="W63" s="127">
        <v>6.6772419283585922</v>
      </c>
      <c r="X63" s="127">
        <v>7.9912164517741191</v>
      </c>
      <c r="Y63" s="127">
        <v>7.7320097451225616</v>
      </c>
      <c r="Z63" s="127">
        <v>8.0188878807368091</v>
      </c>
      <c r="AA63" s="127">
        <v>9.3910625812380442</v>
      </c>
      <c r="AB63" s="127">
        <v>8.2388928614515944</v>
      </c>
      <c r="AC63" s="127">
        <v>8.7311314122076258</v>
      </c>
      <c r="AD63" s="127">
        <v>9.536536256630999</v>
      </c>
      <c r="AE63" s="127">
        <v>9.4378648881397744</v>
      </c>
      <c r="AF63" s="127">
        <v>10.506812778516212</v>
      </c>
      <c r="AG63" s="127">
        <v>11.109204592077187</v>
      </c>
      <c r="AH63" s="127">
        <v>11.053969145203173</v>
      </c>
      <c r="AI63" s="127">
        <v>10.918088181389598</v>
      </c>
      <c r="AJ63" s="127">
        <v>12.071867498238589</v>
      </c>
      <c r="AK63" s="127">
        <v>11.814464819232084</v>
      </c>
      <c r="AL63" s="127">
        <v>13.019200415590927</v>
      </c>
      <c r="AM63" s="127">
        <v>14.854689022798091</v>
      </c>
      <c r="AN63" s="2"/>
      <c r="AO63" s="2"/>
      <c r="AP63" s="73">
        <v>1.8354886072071643</v>
      </c>
      <c r="AQ63" s="74">
        <v>0.140983205466989</v>
      </c>
      <c r="AR63" s="2"/>
      <c r="AS63" s="2"/>
      <c r="AT63" s="74">
        <v>9.9778410740826967E-2</v>
      </c>
      <c r="AU63" s="74">
        <v>0.10064264199992566</v>
      </c>
      <c r="AV63" s="74">
        <v>0.1199417112822696</v>
      </c>
      <c r="AW63" s="2"/>
      <c r="AX63" s="2"/>
      <c r="AY63" s="75">
        <v>1.9299069282343942E-2</v>
      </c>
      <c r="AZ63" s="76">
        <v>0.19175837298029394</v>
      </c>
      <c r="BA63" s="2"/>
      <c r="BB63" s="2"/>
      <c r="BC63" s="77">
        <v>1478.4713827095588</v>
      </c>
      <c r="BD63" s="77">
        <v>1512.453579878128</v>
      </c>
      <c r="BE63" s="77">
        <v>1826.9203078093826</v>
      </c>
      <c r="BF63" s="2"/>
      <c r="BG63" s="2"/>
      <c r="BH63" s="78">
        <v>314.46672793125458</v>
      </c>
      <c r="BI63" s="79">
        <v>0.20791826745293829</v>
      </c>
      <c r="BJ63" s="2"/>
      <c r="BK63" s="2"/>
    </row>
    <row r="64" spans="1:63" x14ac:dyDescent="0.3">
      <c r="A64" s="1"/>
      <c r="B64" s="2"/>
      <c r="C64" s="62"/>
      <c r="D64" s="118" t="s">
        <v>55</v>
      </c>
      <c r="E64" s="62"/>
      <c r="F64" s="62"/>
      <c r="G64" s="62"/>
      <c r="H64" s="62"/>
      <c r="I64" s="62"/>
      <c r="J64" s="684">
        <v>0.70229653669696013</v>
      </c>
      <c r="K64" s="684">
        <v>0.68236346061316289</v>
      </c>
      <c r="L64" s="684">
        <v>0.68407959543910968</v>
      </c>
      <c r="M64" s="684">
        <v>0.64678519274647994</v>
      </c>
      <c r="N64" s="684">
        <v>0.63528673492747634</v>
      </c>
      <c r="O64" s="684">
        <v>0.64730492920722482</v>
      </c>
      <c r="P64" s="684">
        <v>0.66309053732673218</v>
      </c>
      <c r="Q64" s="684">
        <v>0.62359585340769452</v>
      </c>
      <c r="R64" s="684">
        <v>0.63316340095344226</v>
      </c>
      <c r="S64" s="684">
        <v>0.62041964915447123</v>
      </c>
      <c r="T64" s="684">
        <v>0.64437053939169542</v>
      </c>
      <c r="U64" s="684">
        <v>0.63545926407375397</v>
      </c>
      <c r="V64" s="684">
        <v>0.64882253054890637</v>
      </c>
      <c r="W64" s="684">
        <v>0.65957869679062753</v>
      </c>
      <c r="X64" s="684">
        <v>0.68602098792381483</v>
      </c>
      <c r="Y64" s="684">
        <v>0.68179720811617461</v>
      </c>
      <c r="Z64" s="684">
        <v>0.67525099564417157</v>
      </c>
      <c r="AA64" s="684">
        <v>0.72395536209081446</v>
      </c>
      <c r="AB64" s="684">
        <v>0.66150069289087032</v>
      </c>
      <c r="AC64" s="684">
        <v>0.6771525387791818</v>
      </c>
      <c r="AD64" s="684">
        <v>0.69551295890576381</v>
      </c>
      <c r="AE64" s="684">
        <v>0.67732739241238671</v>
      </c>
      <c r="AF64" s="684">
        <v>0.70591149808675002</v>
      </c>
      <c r="AG64" s="684">
        <v>0.70859858644035922</v>
      </c>
      <c r="AH64" s="684">
        <v>0.71269415538956815</v>
      </c>
      <c r="AI64" s="684">
        <v>0.7170168083224594</v>
      </c>
      <c r="AJ64" s="684">
        <v>0.730055564870986</v>
      </c>
      <c r="AK64" s="684">
        <v>0.71911387273985872</v>
      </c>
      <c r="AL64" s="684">
        <v>0.73570707905924138</v>
      </c>
      <c r="AM64" s="684">
        <v>0.75274633892116249</v>
      </c>
      <c r="AN64" s="2"/>
      <c r="AO64" s="2"/>
      <c r="AP64" s="73"/>
      <c r="AQ64" s="74"/>
      <c r="AR64" s="2"/>
      <c r="AS64" s="2"/>
      <c r="AT64" s="74"/>
      <c r="AU64" s="74"/>
      <c r="AV64" s="74"/>
      <c r="AW64" s="2"/>
      <c r="AX64" s="2"/>
      <c r="AY64" s="75"/>
      <c r="AZ64" s="76"/>
      <c r="BA64" s="2"/>
      <c r="BB64" s="2"/>
      <c r="BC64" s="77"/>
      <c r="BD64" s="77"/>
      <c r="BE64" s="77"/>
      <c r="BF64" s="2"/>
      <c r="BG64" s="2"/>
      <c r="BH64" s="78"/>
      <c r="BI64" s="79"/>
      <c r="BJ64" s="2"/>
      <c r="BK64" s="2"/>
    </row>
    <row r="65" spans="1:63" ht="4.05" customHeight="1" x14ac:dyDescent="0.3">
      <c r="A65" s="1"/>
      <c r="B65" s="2"/>
      <c r="C65" s="2"/>
      <c r="D65" s="1"/>
      <c r="E65" s="2"/>
      <c r="F65" s="2"/>
      <c r="G65" s="2"/>
      <c r="H65" s="2"/>
      <c r="I65" s="2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2"/>
      <c r="AO65" s="2"/>
      <c r="AP65" s="54"/>
      <c r="AQ65" s="48"/>
      <c r="AR65" s="2"/>
      <c r="AS65" s="2"/>
      <c r="AT65" s="48"/>
      <c r="AU65" s="48"/>
      <c r="AV65" s="48"/>
      <c r="AW65" s="2"/>
      <c r="AX65" s="2"/>
      <c r="AY65" s="56"/>
      <c r="AZ65" s="128"/>
      <c r="BA65" s="2"/>
      <c r="BB65" s="2"/>
      <c r="BC65" s="27"/>
      <c r="BD65" s="27"/>
      <c r="BE65" s="27"/>
      <c r="BF65" s="2"/>
      <c r="BG65" s="2"/>
      <c r="BH65" s="58"/>
      <c r="BI65" s="53"/>
      <c r="BJ65" s="2"/>
      <c r="BK65" s="2"/>
    </row>
    <row r="66" spans="1:63" x14ac:dyDescent="0.3">
      <c r="A66" s="1"/>
      <c r="B66" s="2"/>
      <c r="C66" s="122" t="s">
        <v>22</v>
      </c>
      <c r="D66" s="122" t="s">
        <v>56</v>
      </c>
      <c r="E66" s="122"/>
      <c r="F66" s="123"/>
      <c r="G66" s="122"/>
      <c r="H66" s="122"/>
      <c r="I66" s="122"/>
      <c r="J66" s="129">
        <v>9.0275881324689564</v>
      </c>
      <c r="K66" s="129">
        <v>8.5915795948734708</v>
      </c>
      <c r="L66" s="129">
        <v>11.501324352939102</v>
      </c>
      <c r="M66" s="129">
        <v>9.9683880871723147</v>
      </c>
      <c r="N66" s="129">
        <v>10.739016497305526</v>
      </c>
      <c r="O66" s="129">
        <v>10.612188597818101</v>
      </c>
      <c r="P66" s="129">
        <v>9.6385261504075448</v>
      </c>
      <c r="Q66" s="129">
        <v>9.0503045396610595</v>
      </c>
      <c r="R66" s="129">
        <v>9.5117306071266441</v>
      </c>
      <c r="S66" s="129">
        <v>8.6465127489038558</v>
      </c>
      <c r="T66" s="129">
        <v>8.4429405133568096</v>
      </c>
      <c r="U66" s="129">
        <v>8.5985888997075488</v>
      </c>
      <c r="V66" s="129">
        <v>8.9785040914363297</v>
      </c>
      <c r="W66" s="129">
        <v>10.88071399808633</v>
      </c>
      <c r="X66" s="129">
        <v>13.809183179456141</v>
      </c>
      <c r="Y66" s="129">
        <v>12.942232148519086</v>
      </c>
      <c r="Z66" s="129">
        <v>13.857459006753228</v>
      </c>
      <c r="AA66" s="129">
        <v>14.498689452523649</v>
      </c>
      <c r="AB66" s="129">
        <v>13.680121386998145</v>
      </c>
      <c r="AC66" s="129">
        <v>13.3070827726853</v>
      </c>
      <c r="AD66" s="129">
        <v>14.945780515169698</v>
      </c>
      <c r="AE66" s="129">
        <v>15.316501959862414</v>
      </c>
      <c r="AF66" s="129">
        <v>14.287223168680436</v>
      </c>
      <c r="AG66" s="129">
        <v>13.115746559381281</v>
      </c>
      <c r="AH66" s="129">
        <v>14.181960027916809</v>
      </c>
      <c r="AI66" s="129">
        <v>14.439219584863713</v>
      </c>
      <c r="AJ66" s="129">
        <v>15.933328721418277</v>
      </c>
      <c r="AK66" s="129">
        <v>14.087161494895083</v>
      </c>
      <c r="AL66" s="129">
        <v>17.70914935553321</v>
      </c>
      <c r="AM66" s="129">
        <v>18.076949649146698</v>
      </c>
      <c r="AN66" s="2"/>
      <c r="AO66" s="2"/>
      <c r="AP66" s="130">
        <v>0.36780029361348809</v>
      </c>
      <c r="AQ66" s="131">
        <v>2.0768941874589202E-2</v>
      </c>
      <c r="AR66" s="2"/>
      <c r="AS66" s="2"/>
      <c r="AT66" s="131">
        <v>0.11897234511392489</v>
      </c>
      <c r="AU66" s="131">
        <v>0.13689746849413154</v>
      </c>
      <c r="AV66" s="131">
        <v>0.14595931778541335</v>
      </c>
      <c r="AW66" s="2"/>
      <c r="AX66" s="2"/>
      <c r="AY66" s="132">
        <v>9.0618492912818149E-3</v>
      </c>
      <c r="AZ66" s="133">
        <v>6.6194425586987932E-2</v>
      </c>
      <c r="BA66" s="2"/>
      <c r="BB66" s="2"/>
      <c r="BC66" s="134">
        <v>1762.8784250901119</v>
      </c>
      <c r="BD66" s="134">
        <v>2057.2896556149176</v>
      </c>
      <c r="BE66" s="134">
        <v>2223.2135837100845</v>
      </c>
      <c r="BF66" s="2"/>
      <c r="BG66" s="2"/>
      <c r="BH66" s="135">
        <v>165.92392809516696</v>
      </c>
      <c r="BI66" s="136">
        <v>8.0651709710547692E-2</v>
      </c>
      <c r="BJ66" s="2"/>
      <c r="BK66" s="2"/>
    </row>
    <row r="67" spans="1:63" x14ac:dyDescent="0.3">
      <c r="A67" s="1"/>
      <c r="B67" s="2"/>
      <c r="C67" s="124"/>
      <c r="D67" s="125" t="s">
        <v>57</v>
      </c>
      <c r="E67" s="125"/>
      <c r="F67" s="126"/>
      <c r="G67" s="125"/>
      <c r="H67" s="125"/>
      <c r="I67" s="125"/>
      <c r="J67" s="685">
        <v>0.11317144675221</v>
      </c>
      <c r="K67" s="685">
        <v>0.12730559957904075</v>
      </c>
      <c r="L67" s="685">
        <v>0.14306812248374712</v>
      </c>
      <c r="M67" s="685">
        <v>0.13119230257523093</v>
      </c>
      <c r="N67" s="685">
        <v>0.14179261366877477</v>
      </c>
      <c r="O67" s="685">
        <v>0.13699883972119659</v>
      </c>
      <c r="P67" s="685">
        <v>0.12421199173803539</v>
      </c>
      <c r="Q67" s="685">
        <v>0.11339915762112501</v>
      </c>
      <c r="R67" s="685">
        <v>0.11278297842915759</v>
      </c>
      <c r="S67" s="685">
        <v>9.6989275406963574E-2</v>
      </c>
      <c r="T67" s="685">
        <v>8.3330546208003065E-2</v>
      </c>
      <c r="U67" s="685">
        <v>9.2055983022716545E-2</v>
      </c>
      <c r="V67" s="685">
        <v>9.5677190020106967E-2</v>
      </c>
      <c r="W67" s="685">
        <v>0.12632866637992529</v>
      </c>
      <c r="X67" s="685">
        <v>0.13427295927595506</v>
      </c>
      <c r="Y67" s="685">
        <v>0.13720898001171727</v>
      </c>
      <c r="Z67" s="685">
        <v>0.13594851713663564</v>
      </c>
      <c r="AA67" s="685">
        <v>0.13901802275518546</v>
      </c>
      <c r="AB67" s="685">
        <v>0.13028847363466467</v>
      </c>
      <c r="AC67" s="685">
        <v>0.12470186944841896</v>
      </c>
      <c r="AD67" s="685">
        <v>0.13842085854077033</v>
      </c>
      <c r="AE67" s="685">
        <v>0.13269931684267722</v>
      </c>
      <c r="AF67" s="685">
        <v>0.11203133818298053</v>
      </c>
      <c r="AG67" s="685">
        <v>0.1030337001542628</v>
      </c>
      <c r="AH67" s="685">
        <v>0.11601417396199205</v>
      </c>
      <c r="AI67" s="685">
        <v>0.13260500253653471</v>
      </c>
      <c r="AJ67" s="685">
        <v>0.13218108077874047</v>
      </c>
      <c r="AK67" s="685">
        <v>0.11897234511392489</v>
      </c>
      <c r="AL67" s="685">
        <v>0.13689746849413154</v>
      </c>
      <c r="AM67" s="685">
        <v>0.14595931778541335</v>
      </c>
      <c r="AN67" s="2"/>
      <c r="AO67" s="2"/>
      <c r="AP67" s="137"/>
      <c r="AQ67" s="138"/>
      <c r="AR67" s="2"/>
      <c r="AS67" s="2"/>
      <c r="AT67" s="138"/>
      <c r="AU67" s="138"/>
      <c r="AV67" s="138"/>
      <c r="AW67" s="2"/>
      <c r="AX67" s="2"/>
      <c r="AY67" s="139"/>
      <c r="AZ67" s="140"/>
      <c r="BA67" s="2"/>
      <c r="BB67" s="2"/>
      <c r="BC67" s="141"/>
      <c r="BD67" s="141"/>
      <c r="BE67" s="141"/>
      <c r="BF67" s="2"/>
      <c r="BG67" s="2"/>
      <c r="BH67" s="142"/>
      <c r="BI67" s="143"/>
      <c r="BJ67" s="2"/>
      <c r="BK67" s="2"/>
    </row>
    <row r="68" spans="1:63" x14ac:dyDescent="0.3">
      <c r="A68" s="1"/>
      <c r="B68" s="2"/>
      <c r="C68" s="2" t="s">
        <v>38</v>
      </c>
      <c r="D68" s="2" t="s">
        <v>58</v>
      </c>
      <c r="E68" s="2"/>
      <c r="F68" s="2"/>
      <c r="G68" s="2"/>
      <c r="H68" s="2"/>
      <c r="I68" s="2"/>
      <c r="J68" s="10">
        <v>0.1359410751549491</v>
      </c>
      <c r="K68" s="10">
        <v>-0.65870837947547523</v>
      </c>
      <c r="L68" s="10">
        <v>-0.86051532555469767</v>
      </c>
      <c r="M68" s="10">
        <v>-0.98159815824502106</v>
      </c>
      <c r="N68" s="10">
        <v>-1.0746237622025021</v>
      </c>
      <c r="O68" s="10">
        <v>-2.1739533677429868</v>
      </c>
      <c r="P68" s="10">
        <v>-0.53839748111587848</v>
      </c>
      <c r="Q68" s="10">
        <v>-0.75518092830390837</v>
      </c>
      <c r="R68" s="10">
        <v>-2.1256316171880525</v>
      </c>
      <c r="S68" s="10">
        <v>-1.420921440442485</v>
      </c>
      <c r="T68" s="10">
        <v>-0.63356417139506316</v>
      </c>
      <c r="U68" s="10">
        <v>-0.3231903845507475</v>
      </c>
      <c r="V68" s="10">
        <v>0.20022935935696673</v>
      </c>
      <c r="W68" s="10">
        <v>0.32322083032537968</v>
      </c>
      <c r="X68" s="10">
        <v>-1.030900923602319</v>
      </c>
      <c r="Y68" s="10">
        <v>1.5929048823196632</v>
      </c>
      <c r="Z68" s="10">
        <v>-0.68521641605872585</v>
      </c>
      <c r="AA68" s="10">
        <v>-0.99496534242576562</v>
      </c>
      <c r="AB68" s="10">
        <v>0.64707127809571863</v>
      </c>
      <c r="AC68" s="10">
        <v>-0.27730720144502341</v>
      </c>
      <c r="AD68" s="10">
        <v>-0.20251009931702801</v>
      </c>
      <c r="AE68" s="10">
        <v>1.9572973474613329</v>
      </c>
      <c r="AF68" s="10">
        <v>-0.3352448416420582</v>
      </c>
      <c r="AG68" s="10">
        <v>0.87749348661592164</v>
      </c>
      <c r="AH68" s="10">
        <v>9.2522833361417769E-2</v>
      </c>
      <c r="AI68" s="10">
        <v>-0.16913693024176504</v>
      </c>
      <c r="AJ68" s="10">
        <v>-0.17297715633745084</v>
      </c>
      <c r="AK68" s="10">
        <v>-0.76069524107936815</v>
      </c>
      <c r="AL68" s="10">
        <v>-0.17241441638140295</v>
      </c>
      <c r="AM68" s="10">
        <v>0.97852487354815532</v>
      </c>
      <c r="AN68" s="2"/>
      <c r="AO68" s="2"/>
      <c r="AP68" s="54">
        <v>1.1509392899295583</v>
      </c>
      <c r="AQ68" s="55">
        <v>6.6754237498535618</v>
      </c>
      <c r="AR68" s="2"/>
      <c r="AS68" s="2"/>
      <c r="AT68" s="55">
        <v>-6.4244096854437962E-3</v>
      </c>
      <c r="AU68" s="55">
        <v>-1.3328193613733579E-3</v>
      </c>
      <c r="AV68" s="55">
        <v>7.9009360401625338E-3</v>
      </c>
      <c r="AW68" s="2"/>
      <c r="AX68" s="2"/>
      <c r="AY68" s="56">
        <v>9.2337554015358911E-3</v>
      </c>
      <c r="AZ68" s="57">
        <v>6.9279871445004257</v>
      </c>
      <c r="BA68" s="2"/>
      <c r="BB68" s="2"/>
      <c r="BC68" s="27">
        <v>-95.193998383101999</v>
      </c>
      <c r="BD68" s="27">
        <v>-20.029555806389748</v>
      </c>
      <c r="BE68" s="27">
        <v>120.34496046589045</v>
      </c>
      <c r="BF68" s="2"/>
      <c r="BG68" s="2"/>
      <c r="BH68" s="58">
        <v>140.3745162722802</v>
      </c>
      <c r="BI68" s="59">
        <v>7.0083689138776855</v>
      </c>
      <c r="BJ68" s="2"/>
      <c r="BK68" s="2"/>
    </row>
    <row r="69" spans="1:63" x14ac:dyDescent="0.3">
      <c r="A69" s="1"/>
      <c r="B69" s="2"/>
      <c r="C69" s="122" t="s">
        <v>22</v>
      </c>
      <c r="D69" s="122" t="s">
        <v>59</v>
      </c>
      <c r="E69" s="122"/>
      <c r="F69" s="123"/>
      <c r="G69" s="122"/>
      <c r="H69" s="122"/>
      <c r="I69" s="122"/>
      <c r="J69" s="129">
        <v>9.1635292076239061</v>
      </c>
      <c r="K69" s="129">
        <v>7.9328712153979959</v>
      </c>
      <c r="L69" s="129">
        <v>10.640809027384405</v>
      </c>
      <c r="M69" s="129">
        <v>8.9867899289272941</v>
      </c>
      <c r="N69" s="129">
        <v>9.6643927351030232</v>
      </c>
      <c r="O69" s="129">
        <v>8.4382352300751133</v>
      </c>
      <c r="P69" s="129">
        <v>9.1001286692916672</v>
      </c>
      <c r="Q69" s="129">
        <v>8.2951236113571518</v>
      </c>
      <c r="R69" s="129">
        <v>7.386098989938592</v>
      </c>
      <c r="S69" s="129">
        <v>7.2255913084613708</v>
      </c>
      <c r="T69" s="129">
        <v>7.8093763419617463</v>
      </c>
      <c r="U69" s="129">
        <v>8.2753985151568017</v>
      </c>
      <c r="V69" s="129">
        <v>9.1787334507932972</v>
      </c>
      <c r="W69" s="129">
        <v>11.203934828411709</v>
      </c>
      <c r="X69" s="129">
        <v>12.778282255853822</v>
      </c>
      <c r="Y69" s="129">
        <v>14.535137030838749</v>
      </c>
      <c r="Z69" s="129">
        <v>13.172242590694502</v>
      </c>
      <c r="AA69" s="129">
        <v>13.503724110097885</v>
      </c>
      <c r="AB69" s="129">
        <v>14.327192665093865</v>
      </c>
      <c r="AC69" s="129">
        <v>13.029775571240277</v>
      </c>
      <c r="AD69" s="129">
        <v>14.74327041585267</v>
      </c>
      <c r="AE69" s="129">
        <v>17.273799307323745</v>
      </c>
      <c r="AF69" s="129">
        <v>13.951978327038377</v>
      </c>
      <c r="AG69" s="129">
        <v>13.993240045997203</v>
      </c>
      <c r="AH69" s="129">
        <v>14.274482861278226</v>
      </c>
      <c r="AI69" s="129">
        <v>14.270082654621948</v>
      </c>
      <c r="AJ69" s="129">
        <v>15.760351565080827</v>
      </c>
      <c r="AK69" s="129">
        <v>13.326466253815715</v>
      </c>
      <c r="AL69" s="129">
        <v>17.536734939151806</v>
      </c>
      <c r="AM69" s="129">
        <v>19.055474522694855</v>
      </c>
      <c r="AN69" s="2"/>
      <c r="AO69" s="2"/>
      <c r="AP69" s="130">
        <v>1.5187395835430486</v>
      </c>
      <c r="AQ69" s="131">
        <v>8.6603326606275607E-2</v>
      </c>
      <c r="AR69" s="2"/>
      <c r="AS69" s="2"/>
      <c r="AT69" s="131">
        <v>0.1125479354284811</v>
      </c>
      <c r="AU69" s="131">
        <v>0.13556464913275817</v>
      </c>
      <c r="AV69" s="131">
        <v>0.15386025382557592</v>
      </c>
      <c r="AW69" s="2"/>
      <c r="AX69" s="2"/>
      <c r="AY69" s="132">
        <v>1.8295604692817741E-2</v>
      </c>
      <c r="AZ69" s="133">
        <v>0.13495852207680553</v>
      </c>
      <c r="BA69" s="2"/>
      <c r="BB69" s="2"/>
      <c r="BC69" s="134">
        <v>1667.6844267070098</v>
      </c>
      <c r="BD69" s="134">
        <v>2037.2600998085277</v>
      </c>
      <c r="BE69" s="134">
        <v>2343.5585441759749</v>
      </c>
      <c r="BF69" s="2"/>
      <c r="BG69" s="2"/>
      <c r="BH69" s="135">
        <v>306.29844436744725</v>
      </c>
      <c r="BI69" s="136">
        <v>0.15034822720782426</v>
      </c>
      <c r="BJ69" s="2"/>
      <c r="BK69" s="2"/>
    </row>
    <row r="70" spans="1:63" x14ac:dyDescent="0.3">
      <c r="A70" s="1"/>
      <c r="B70" s="2"/>
      <c r="C70" s="124"/>
      <c r="D70" s="125" t="s">
        <v>60</v>
      </c>
      <c r="E70" s="125"/>
      <c r="F70" s="126"/>
      <c r="G70" s="125"/>
      <c r="H70" s="125"/>
      <c r="I70" s="125"/>
      <c r="J70" s="685">
        <v>0.11487562819276594</v>
      </c>
      <c r="K70" s="685">
        <v>0.11754519821502375</v>
      </c>
      <c r="L70" s="685">
        <v>0.13236393675541921</v>
      </c>
      <c r="M70" s="685">
        <v>0.11827365199124266</v>
      </c>
      <c r="N70" s="685">
        <v>0.12760381788924541</v>
      </c>
      <c r="O70" s="685">
        <v>0.10893402667688153</v>
      </c>
      <c r="P70" s="685">
        <v>0.11727364634865065</v>
      </c>
      <c r="Q70" s="685">
        <v>0.10393683723777032</v>
      </c>
      <c r="R70" s="685">
        <v>8.7578830547799968E-2</v>
      </c>
      <c r="S70" s="685">
        <v>8.1050579088473018E-2</v>
      </c>
      <c r="T70" s="685">
        <v>7.7077363637706744E-2</v>
      </c>
      <c r="U70" s="685">
        <v>8.8595925924938479E-2</v>
      </c>
      <c r="V70" s="685">
        <v>9.7810884260005254E-2</v>
      </c>
      <c r="W70" s="685">
        <v>0.13008136647372417</v>
      </c>
      <c r="X70" s="685">
        <v>0.12424904142842237</v>
      </c>
      <c r="Y70" s="685">
        <v>0.15409639569478201</v>
      </c>
      <c r="Z70" s="685">
        <v>0.12922620566268747</v>
      </c>
      <c r="AA70" s="685">
        <v>0.1294779801832763</v>
      </c>
      <c r="AB70" s="685">
        <v>0.13645113307100923</v>
      </c>
      <c r="AC70" s="685">
        <v>0.12210319872378159</v>
      </c>
      <c r="AD70" s="685">
        <v>0.13654530431446626</v>
      </c>
      <c r="AE70" s="685">
        <v>0.14965697607497075</v>
      </c>
      <c r="AF70" s="685">
        <v>0.10940256086322582</v>
      </c>
      <c r="AG70" s="685">
        <v>0.10992704780915745</v>
      </c>
      <c r="AH70" s="685">
        <v>0.11677104819262861</v>
      </c>
      <c r="AI70" s="685">
        <v>0.13105170507943101</v>
      </c>
      <c r="AJ70" s="685">
        <v>0.13074608198630472</v>
      </c>
      <c r="AK70" s="685">
        <v>0.1125479354284811</v>
      </c>
      <c r="AL70" s="685">
        <v>0.13556464913275817</v>
      </c>
      <c r="AM70" s="685">
        <v>0.15386025382557592</v>
      </c>
      <c r="AN70" s="2"/>
      <c r="AO70" s="2"/>
      <c r="AP70" s="137"/>
      <c r="AQ70" s="138"/>
      <c r="AR70" s="2"/>
      <c r="AS70" s="2"/>
      <c r="AT70" s="138"/>
      <c r="AU70" s="138"/>
      <c r="AV70" s="138"/>
      <c r="AW70" s="2"/>
      <c r="AX70" s="2"/>
      <c r="AY70" s="139"/>
      <c r="AZ70" s="140"/>
      <c r="BA70" s="2"/>
      <c r="BB70" s="2"/>
      <c r="BC70" s="141"/>
      <c r="BD70" s="141"/>
      <c r="BE70" s="141"/>
      <c r="BF70" s="2"/>
      <c r="BG70" s="2"/>
      <c r="BH70" s="142"/>
      <c r="BI70" s="143"/>
      <c r="BJ70" s="2"/>
      <c r="BK70" s="2"/>
    </row>
    <row r="71" spans="1:63" x14ac:dyDescent="0.3">
      <c r="A71" s="1"/>
      <c r="B71" s="2"/>
      <c r="C71" s="2" t="s">
        <v>38</v>
      </c>
      <c r="D71" s="2" t="s">
        <v>61</v>
      </c>
      <c r="E71" s="2"/>
      <c r="F71" s="2"/>
      <c r="G71" s="2"/>
      <c r="H71" s="2"/>
      <c r="I71" s="2"/>
      <c r="J71" s="10">
        <v>-0.29321581580151962</v>
      </c>
      <c r="K71" s="10">
        <v>-0.29108533582047591</v>
      </c>
      <c r="L71" s="10">
        <v>-0.30540194319126024</v>
      </c>
      <c r="M71" s="10">
        <v>-0.36776066843957894</v>
      </c>
      <c r="N71" s="10">
        <v>-0.31455161392222492</v>
      </c>
      <c r="O71" s="10">
        <v>-0.33468779750306571</v>
      </c>
      <c r="P71" s="10">
        <v>-0.32988898629422159</v>
      </c>
      <c r="Q71" s="10">
        <v>-0.29478032773441465</v>
      </c>
      <c r="R71" s="10">
        <v>-0.27788916599841307</v>
      </c>
      <c r="S71" s="10">
        <v>-0.28981363213206407</v>
      </c>
      <c r="T71" s="10">
        <v>-0.25962221255048479</v>
      </c>
      <c r="U71" s="10">
        <v>-0.26587130589572205</v>
      </c>
      <c r="V71" s="10">
        <v>-0.45953525969464426</v>
      </c>
      <c r="W71" s="10">
        <v>-0.51804225585083863</v>
      </c>
      <c r="X71" s="10">
        <v>-0.15017352834267228</v>
      </c>
      <c r="Y71" s="10">
        <v>-0.48171466797665324</v>
      </c>
      <c r="Z71" s="10">
        <v>-0.53112214367838173</v>
      </c>
      <c r="AA71" s="10">
        <v>-0.57540325116402768</v>
      </c>
      <c r="AB71" s="10">
        <v>-0.40132170312581</v>
      </c>
      <c r="AC71" s="10">
        <v>-0.42098109003495648</v>
      </c>
      <c r="AD71" s="10">
        <v>-0.42558755649293661</v>
      </c>
      <c r="AE71" s="10">
        <v>-0.40275834757817747</v>
      </c>
      <c r="AF71" s="10">
        <v>-0.39561343244867964</v>
      </c>
      <c r="AG71" s="10">
        <v>-0.42137104948749643</v>
      </c>
      <c r="AH71" s="10">
        <v>-0.37925547660692843</v>
      </c>
      <c r="AI71" s="10">
        <v>-0.3889143370015995</v>
      </c>
      <c r="AJ71" s="10">
        <v>-0.40792643460042594</v>
      </c>
      <c r="AK71" s="10">
        <v>-0.42823769512720417</v>
      </c>
      <c r="AL71" s="10">
        <v>-0.44288236310030438</v>
      </c>
      <c r="AM71" s="10">
        <v>-0.5004974447927002</v>
      </c>
      <c r="AN71" s="2"/>
      <c r="AO71" s="2"/>
      <c r="AP71" s="54">
        <v>-5.761508169239582E-2</v>
      </c>
      <c r="AQ71" s="55">
        <v>-0.13009116301013574</v>
      </c>
      <c r="AR71" s="2"/>
      <c r="AS71" s="2"/>
      <c r="AT71" s="55">
        <v>-3.6166578252068895E-3</v>
      </c>
      <c r="AU71" s="55">
        <v>-3.4236243159915985E-3</v>
      </c>
      <c r="AV71" s="55">
        <v>-4.0411832202416655E-3</v>
      </c>
      <c r="AW71" s="2"/>
      <c r="AX71" s="2"/>
      <c r="AY71" s="56">
        <v>-6.1755890425006701E-4</v>
      </c>
      <c r="AZ71" s="57">
        <v>-0.18038162112749245</v>
      </c>
      <c r="BA71" s="2"/>
      <c r="BB71" s="2"/>
      <c r="BC71" s="27">
        <v>-53.590000641622346</v>
      </c>
      <c r="BD71" s="27">
        <v>-51.450088650128301</v>
      </c>
      <c r="BE71" s="27">
        <v>-61.554230081502908</v>
      </c>
      <c r="BF71" s="2"/>
      <c r="BG71" s="2"/>
      <c r="BH71" s="58">
        <v>-10.104141431374607</v>
      </c>
      <c r="BI71" s="59">
        <v>-0.19638725017725331</v>
      </c>
      <c r="BJ71" s="2"/>
      <c r="BK71" s="2"/>
    </row>
    <row r="72" spans="1:63" x14ac:dyDescent="0.3">
      <c r="A72" s="1"/>
      <c r="B72" s="2"/>
      <c r="C72" s="2" t="s">
        <v>38</v>
      </c>
      <c r="D72" s="2" t="s">
        <v>62</v>
      </c>
      <c r="E72" s="2"/>
      <c r="F72" s="2"/>
      <c r="G72" s="2"/>
      <c r="H72" s="2"/>
      <c r="I72" s="2"/>
      <c r="J72" s="10">
        <v>-0.27780203161590933</v>
      </c>
      <c r="K72" s="10">
        <v>-0.26535064960791521</v>
      </c>
      <c r="L72" s="10">
        <v>-0.28266048723959342</v>
      </c>
      <c r="M72" s="10">
        <v>-0.32396404181893301</v>
      </c>
      <c r="N72" s="10">
        <v>-0.29160127421026411</v>
      </c>
      <c r="O72" s="10">
        <v>-0.31270122341066048</v>
      </c>
      <c r="P72" s="10">
        <v>-0.36856070579839539</v>
      </c>
      <c r="Q72" s="10">
        <v>-0.33424235923827639</v>
      </c>
      <c r="R72" s="10">
        <v>-0.34794356971186291</v>
      </c>
      <c r="S72" s="10">
        <v>-0.30322931854133017</v>
      </c>
      <c r="T72" s="10">
        <v>-0.33726992856350824</v>
      </c>
      <c r="U72" s="10">
        <v>-0.42421531268151719</v>
      </c>
      <c r="V72" s="10">
        <v>-0.34836214446978675</v>
      </c>
      <c r="W72" s="10">
        <v>-0.33060419269883556</v>
      </c>
      <c r="X72" s="10">
        <v>-0.39538613867126016</v>
      </c>
      <c r="Y72" s="10">
        <v>-0.42348329631336901</v>
      </c>
      <c r="Z72" s="10">
        <v>-0.40370755938688269</v>
      </c>
      <c r="AA72" s="10">
        <v>-0.40897605846029511</v>
      </c>
      <c r="AB72" s="10">
        <v>-0.43257837095041524</v>
      </c>
      <c r="AC72" s="10">
        <v>-0.43656018949904507</v>
      </c>
      <c r="AD72" s="10">
        <v>-0.448455160052186</v>
      </c>
      <c r="AE72" s="10">
        <v>-0.49122399711239045</v>
      </c>
      <c r="AF72" s="10">
        <v>-0.45594123418324778</v>
      </c>
      <c r="AG72" s="10">
        <v>-0.47125271570980387</v>
      </c>
      <c r="AH72" s="10">
        <v>-0.44400403919409837</v>
      </c>
      <c r="AI72" s="10">
        <v>-0.44558067928762585</v>
      </c>
      <c r="AJ72" s="10">
        <v>-0.4123606417074972</v>
      </c>
      <c r="AK72" s="10">
        <v>-0.4963936306936903</v>
      </c>
      <c r="AL72" s="10">
        <v>-0.51416535941543839</v>
      </c>
      <c r="AM72" s="10">
        <v>-0.50865565080422159</v>
      </c>
      <c r="AN72" s="2"/>
      <c r="AO72" s="2"/>
      <c r="AP72" s="54">
        <v>5.5097086112168014E-3</v>
      </c>
      <c r="AQ72" s="55">
        <v>1.0715830054130571E-2</v>
      </c>
      <c r="AR72" s="2"/>
      <c r="AS72" s="2"/>
      <c r="AT72" s="55">
        <v>-4.1922650183747138E-3</v>
      </c>
      <c r="AU72" s="55">
        <v>-3.974664998200839E-3</v>
      </c>
      <c r="AV72" s="55">
        <v>-4.1070552952823091E-3</v>
      </c>
      <c r="AW72" s="2"/>
      <c r="AX72" s="2"/>
      <c r="AY72" s="56">
        <v>-1.3239029708147013E-4</v>
      </c>
      <c r="AZ72" s="57">
        <v>-3.3308542264919826E-2</v>
      </c>
      <c r="BA72" s="2"/>
      <c r="BB72" s="2"/>
      <c r="BC72" s="27">
        <v>-62.119087810498094</v>
      </c>
      <c r="BD72" s="27">
        <v>-59.731105880046279</v>
      </c>
      <c r="BE72" s="27">
        <v>-62.557576042826412</v>
      </c>
      <c r="BF72" s="2"/>
      <c r="BG72" s="2"/>
      <c r="BH72" s="58">
        <v>-2.826470162780133</v>
      </c>
      <c r="BI72" s="59">
        <v>-4.7319903442878349E-2</v>
      </c>
      <c r="BJ72" s="2"/>
      <c r="BK72" s="2"/>
    </row>
    <row r="73" spans="1:63" x14ac:dyDescent="0.3">
      <c r="A73" s="1"/>
      <c r="B73" s="2"/>
      <c r="C73" s="2" t="s">
        <v>38</v>
      </c>
      <c r="D73" s="2" t="s">
        <v>63</v>
      </c>
      <c r="E73" s="2"/>
      <c r="F73" s="2"/>
      <c r="G73" s="2"/>
      <c r="H73" s="2"/>
      <c r="I73" s="2"/>
      <c r="J73" s="10">
        <v>-5.88461673303914E-2</v>
      </c>
      <c r="K73" s="10">
        <v>-5.4192636316026825E-2</v>
      </c>
      <c r="L73" s="10">
        <v>-7.0284743975934566E-2</v>
      </c>
      <c r="M73" s="10">
        <v>-6.4946961744730219E-2</v>
      </c>
      <c r="N73" s="10">
        <v>-6.6858293749542191E-2</v>
      </c>
      <c r="O73" s="10">
        <v>-8.3345489416561697E-2</v>
      </c>
      <c r="P73" s="10">
        <v>-8.1911078366111917E-2</v>
      </c>
      <c r="Q73" s="10">
        <v>-0.10283035136500671</v>
      </c>
      <c r="R73" s="10">
        <v>-7.8517963766870924E-2</v>
      </c>
      <c r="S73" s="10">
        <v>-7.8166474127425306E-2</v>
      </c>
      <c r="T73" s="10">
        <v>-8.489052784675935E-2</v>
      </c>
      <c r="U73" s="10">
        <v>-6.5090154533813394E-2</v>
      </c>
      <c r="V73" s="10">
        <v>-0.10949592121218021</v>
      </c>
      <c r="W73" s="10">
        <v>-9.5938401258347392E-2</v>
      </c>
      <c r="X73" s="10">
        <v>-8.03951565041435E-2</v>
      </c>
      <c r="Y73" s="10">
        <v>-7.00698869233779E-2</v>
      </c>
      <c r="Z73" s="10">
        <v>-0.12381153127485688</v>
      </c>
      <c r="AA73" s="10">
        <v>-0.10792570766358671</v>
      </c>
      <c r="AB73" s="10">
        <v>-0.11962457708711895</v>
      </c>
      <c r="AC73" s="10">
        <v>-9.6027749047618613E-2</v>
      </c>
      <c r="AD73" s="10">
        <v>-9.6935324099849077E-2</v>
      </c>
      <c r="AE73" s="10">
        <v>-0.12763741871525297</v>
      </c>
      <c r="AF73" s="10">
        <v>-9.7339700458269771E-2</v>
      </c>
      <c r="AG73" s="10">
        <v>-9.5092782226002495E-2</v>
      </c>
      <c r="AH73" s="10">
        <v>-7.5360176770635223E-2</v>
      </c>
      <c r="AI73" s="10">
        <v>-5.7136106586845835E-2</v>
      </c>
      <c r="AJ73" s="10">
        <v>-7.679844928601029E-2</v>
      </c>
      <c r="AK73" s="10">
        <v>-7.3859347878576592E-2</v>
      </c>
      <c r="AL73" s="10">
        <v>-8.8877221368566156E-2</v>
      </c>
      <c r="AM73" s="10">
        <v>-9.9507830706360725E-2</v>
      </c>
      <c r="AN73" s="2"/>
      <c r="AO73" s="2"/>
      <c r="AP73" s="54">
        <v>-1.0630609337794569E-2</v>
      </c>
      <c r="AQ73" s="55">
        <v>-0.11961005501860089</v>
      </c>
      <c r="AR73" s="2"/>
      <c r="AS73" s="2"/>
      <c r="AT73" s="55">
        <v>-6.2377504715082385E-4</v>
      </c>
      <c r="AU73" s="55">
        <v>-6.8704974857234735E-4</v>
      </c>
      <c r="AV73" s="55">
        <v>-8.0345939807894586E-4</v>
      </c>
      <c r="AW73" s="2"/>
      <c r="AX73" s="2"/>
      <c r="AY73" s="56">
        <v>-1.164096495065985E-4</v>
      </c>
      <c r="AZ73" s="57">
        <v>-0.16943409083329342</v>
      </c>
      <c r="BA73" s="2"/>
      <c r="BB73" s="2"/>
      <c r="BC73" s="27">
        <v>-9.2428166535573268</v>
      </c>
      <c r="BD73" s="27">
        <v>-10.324956014006291</v>
      </c>
      <c r="BE73" s="27">
        <v>-12.238080273811429</v>
      </c>
      <c r="BF73" s="2"/>
      <c r="BG73" s="2"/>
      <c r="BH73" s="58">
        <v>-1.9131242598051372</v>
      </c>
      <c r="BI73" s="59">
        <v>-0.18529127457878694</v>
      </c>
      <c r="BJ73" s="2"/>
      <c r="BK73" s="2"/>
    </row>
    <row r="74" spans="1:63" x14ac:dyDescent="0.3">
      <c r="A74" s="1"/>
      <c r="B74" s="2"/>
      <c r="C74" s="2" t="s">
        <v>38</v>
      </c>
      <c r="D74" s="2" t="s">
        <v>64</v>
      </c>
      <c r="E74" s="2"/>
      <c r="F74" s="2"/>
      <c r="G74" s="2"/>
      <c r="H74" s="2"/>
      <c r="I74" s="2"/>
      <c r="J74" s="10">
        <v>-2.1784448212735961</v>
      </c>
      <c r="K74" s="10">
        <v>-1.9161228077269463</v>
      </c>
      <c r="L74" s="10">
        <v>-1.9390965036726431</v>
      </c>
      <c r="M74" s="10">
        <v>-1.8689397794804101</v>
      </c>
      <c r="N74" s="10">
        <v>-1.8476549197166285</v>
      </c>
      <c r="O74" s="10">
        <v>-2.0777447602098555</v>
      </c>
      <c r="P74" s="10">
        <v>-2.1924787497096356</v>
      </c>
      <c r="Q74" s="10">
        <v>-2.2080076774165249</v>
      </c>
      <c r="R74" s="10">
        <v>-2.3558070923129661</v>
      </c>
      <c r="S74" s="10">
        <v>-2.1566666473243195</v>
      </c>
      <c r="T74" s="10">
        <v>-2.1217069442845853</v>
      </c>
      <c r="U74" s="10">
        <v>-2.1035961489534349</v>
      </c>
      <c r="V74" s="10">
        <v>-1.937105070855127</v>
      </c>
      <c r="W74" s="10">
        <v>-1.8675171253193394</v>
      </c>
      <c r="X74" s="10">
        <v>-2.2323843451300123</v>
      </c>
      <c r="Y74" s="10">
        <v>-1.8667175015384758</v>
      </c>
      <c r="Z74" s="10">
        <v>-1.9420997692931945</v>
      </c>
      <c r="AA74" s="10">
        <v>-1.8141583231824345</v>
      </c>
      <c r="AB74" s="10">
        <v>-1.8396113829605583</v>
      </c>
      <c r="AC74" s="10">
        <v>-1.6505473023914965</v>
      </c>
      <c r="AD74" s="10">
        <v>-1.7710627791085172</v>
      </c>
      <c r="AE74" s="10">
        <v>-1.7869621678614258</v>
      </c>
      <c r="AF74" s="10">
        <v>-1.587858164777125</v>
      </c>
      <c r="AG74" s="10">
        <v>-1.6695439887961716</v>
      </c>
      <c r="AH74" s="10">
        <v>-1.4976022660228194</v>
      </c>
      <c r="AI74" s="10">
        <v>-1.3702680592981302</v>
      </c>
      <c r="AJ74" s="10">
        <v>-1.3692969697870057</v>
      </c>
      <c r="AK74" s="10">
        <v>-1.3445689813555819</v>
      </c>
      <c r="AL74" s="10">
        <v>-1.4225861161400073</v>
      </c>
      <c r="AM74" s="10">
        <v>-1.3929276990142001</v>
      </c>
      <c r="AN74" s="2"/>
      <c r="AO74" s="2"/>
      <c r="AP74" s="54">
        <v>2.965841712580719E-2</v>
      </c>
      <c r="AQ74" s="55">
        <v>2.0848240250144749E-2</v>
      </c>
      <c r="AR74" s="2"/>
      <c r="AS74" s="2"/>
      <c r="AT74" s="55">
        <v>-1.1355483142383476E-2</v>
      </c>
      <c r="AU74" s="55">
        <v>-1.099705209463472E-2</v>
      </c>
      <c r="AV74" s="55">
        <v>-1.1246962602571351E-2</v>
      </c>
      <c r="AW74" s="2"/>
      <c r="AX74" s="2"/>
      <c r="AY74" s="56">
        <v>-2.4991050793663101E-4</v>
      </c>
      <c r="AZ74" s="57">
        <v>-2.2725227250542736E-2</v>
      </c>
      <c r="BA74" s="2"/>
      <c r="BB74" s="2"/>
      <c r="BC74" s="27">
        <v>-168.26041563703939</v>
      </c>
      <c r="BD74" s="27">
        <v>-165.26325698652502</v>
      </c>
      <c r="BE74" s="27">
        <v>-171.31074886412497</v>
      </c>
      <c r="BF74" s="2"/>
      <c r="BG74" s="2"/>
      <c r="BH74" s="58">
        <v>-6.0474918775999527</v>
      </c>
      <c r="BI74" s="59">
        <v>-3.6593081776749949E-2</v>
      </c>
      <c r="BJ74" s="2"/>
      <c r="BK74" s="2"/>
    </row>
    <row r="75" spans="1:63" x14ac:dyDescent="0.3">
      <c r="A75" s="1"/>
      <c r="B75" s="2"/>
      <c r="C75" s="2" t="s">
        <v>38</v>
      </c>
      <c r="D75" s="2" t="s">
        <v>65</v>
      </c>
      <c r="E75" s="2"/>
      <c r="F75" s="2"/>
      <c r="G75" s="2"/>
      <c r="H75" s="2"/>
      <c r="I75" s="2"/>
      <c r="J75" s="10">
        <v>-0.2271674142784974</v>
      </c>
      <c r="K75" s="10">
        <v>-0.29040209182206789</v>
      </c>
      <c r="L75" s="10">
        <v>-0.2928752916461857</v>
      </c>
      <c r="M75" s="10">
        <v>-0.32400455808693318</v>
      </c>
      <c r="N75" s="10">
        <v>-0.19984574272328812</v>
      </c>
      <c r="O75" s="10">
        <v>-0.24761867221885908</v>
      </c>
      <c r="P75" s="10">
        <v>-0.21635015304293082</v>
      </c>
      <c r="Q75" s="10">
        <v>-0.24462477146965236</v>
      </c>
      <c r="R75" s="10">
        <v>-0.21605235297919934</v>
      </c>
      <c r="S75" s="10">
        <v>-0.22026549206121412</v>
      </c>
      <c r="T75" s="10">
        <v>-0.1916710746784796</v>
      </c>
      <c r="U75" s="10">
        <v>-0.21620545869393221</v>
      </c>
      <c r="V75" s="10">
        <v>-0.24875121043294207</v>
      </c>
      <c r="W75" s="10">
        <v>-0.24767940488502346</v>
      </c>
      <c r="X75" s="10">
        <v>-0.24060917227243567</v>
      </c>
      <c r="Y75" s="10">
        <v>-0.32068633437186472</v>
      </c>
      <c r="Z75" s="10">
        <v>-0.27733908365570736</v>
      </c>
      <c r="AA75" s="10">
        <v>-0.27045256216346203</v>
      </c>
      <c r="AB75" s="10">
        <v>-0.26030837194489903</v>
      </c>
      <c r="AC75" s="10">
        <v>-0.25451656480357948</v>
      </c>
      <c r="AD75" s="10">
        <v>-0.26412587724108066</v>
      </c>
      <c r="AE75" s="10">
        <v>-0.28700416369944576</v>
      </c>
      <c r="AF75" s="10">
        <v>-0.2826742719592325</v>
      </c>
      <c r="AG75" s="10">
        <v>-0.28775045899280138</v>
      </c>
      <c r="AH75" s="10">
        <v>-0.24240918744608841</v>
      </c>
      <c r="AI75" s="10">
        <v>-0.25596496641437116</v>
      </c>
      <c r="AJ75" s="10">
        <v>-0.29063598875446583</v>
      </c>
      <c r="AK75" s="10">
        <v>-0.25203282986174347</v>
      </c>
      <c r="AL75" s="10">
        <v>-0.23620430406879481</v>
      </c>
      <c r="AM75" s="10">
        <v>-0.28177797387524367</v>
      </c>
      <c r="AN75" s="2"/>
      <c r="AO75" s="2"/>
      <c r="AP75" s="54">
        <v>-4.5573669806448863E-2</v>
      </c>
      <c r="AQ75" s="55">
        <v>-0.19294174162540015</v>
      </c>
      <c r="AR75" s="2"/>
      <c r="AS75" s="2"/>
      <c r="AT75" s="55">
        <v>-2.1285293581120956E-3</v>
      </c>
      <c r="AU75" s="55">
        <v>-1.8259358834947549E-3</v>
      </c>
      <c r="AV75" s="55">
        <v>-2.2751692974775752E-3</v>
      </c>
      <c r="AW75" s="2"/>
      <c r="AX75" s="2"/>
      <c r="AY75" s="56">
        <v>-4.492334139828203E-4</v>
      </c>
      <c r="AZ75" s="57">
        <v>-0.24602912842865479</v>
      </c>
      <c r="BA75" s="2"/>
      <c r="BB75" s="2"/>
      <c r="BC75" s="27">
        <v>-31.539585766705475</v>
      </c>
      <c r="BD75" s="27">
        <v>-27.440091086058878</v>
      </c>
      <c r="BE75" s="27">
        <v>-34.654774797102895</v>
      </c>
      <c r="BF75" s="2"/>
      <c r="BG75" s="2"/>
      <c r="BH75" s="58">
        <v>-7.2146837110440174</v>
      </c>
      <c r="BI75" s="59">
        <v>-0.2629249184493227</v>
      </c>
      <c r="BJ75" s="2"/>
      <c r="BK75" s="2"/>
    </row>
    <row r="76" spans="1:63" x14ac:dyDescent="0.3">
      <c r="A76" s="1"/>
      <c r="B76" s="2"/>
      <c r="C76" s="89" t="s">
        <v>22</v>
      </c>
      <c r="D76" s="90" t="s">
        <v>66</v>
      </c>
      <c r="E76" s="90"/>
      <c r="F76" s="90"/>
      <c r="G76" s="90"/>
      <c r="H76" s="90"/>
      <c r="I76" s="90"/>
      <c r="J76" s="144">
        <v>6.1280529573239928</v>
      </c>
      <c r="K76" s="144">
        <v>5.1157176941045641</v>
      </c>
      <c r="L76" s="144">
        <v>7.7504900576587898</v>
      </c>
      <c r="M76" s="144">
        <v>6.0371739193567073</v>
      </c>
      <c r="N76" s="144">
        <v>6.9438808907810765</v>
      </c>
      <c r="O76" s="144">
        <v>5.3821372873161106</v>
      </c>
      <c r="P76" s="144">
        <v>5.9109389960803709</v>
      </c>
      <c r="Q76" s="144">
        <v>5.1106381241332768</v>
      </c>
      <c r="R76" s="144">
        <v>4.1098888451692801</v>
      </c>
      <c r="S76" s="144">
        <v>4.1774497442750178</v>
      </c>
      <c r="T76" s="144">
        <v>4.8142156540379286</v>
      </c>
      <c r="U76" s="144">
        <v>5.2004201343983816</v>
      </c>
      <c r="V76" s="144">
        <v>6.0754838441286152</v>
      </c>
      <c r="W76" s="144">
        <v>8.1441534483993241</v>
      </c>
      <c r="X76" s="144">
        <v>9.6793339149332986</v>
      </c>
      <c r="Y76" s="144">
        <v>11.372465343715007</v>
      </c>
      <c r="Z76" s="144">
        <v>9.8941625034054788</v>
      </c>
      <c r="AA76" s="144">
        <v>10.326808207464079</v>
      </c>
      <c r="AB76" s="144">
        <v>11.273748259025064</v>
      </c>
      <c r="AC76" s="144">
        <v>10.171142675463582</v>
      </c>
      <c r="AD76" s="144">
        <v>11.7371037188581</v>
      </c>
      <c r="AE76" s="144">
        <v>14.178213212357054</v>
      </c>
      <c r="AF76" s="144">
        <v>11.132551523211822</v>
      </c>
      <c r="AG76" s="144">
        <v>11.048229050784927</v>
      </c>
      <c r="AH76" s="144">
        <v>11.635851715237656</v>
      </c>
      <c r="AI76" s="144">
        <v>11.752218506033374</v>
      </c>
      <c r="AJ76" s="144">
        <v>13.20333308094542</v>
      </c>
      <c r="AK76" s="144">
        <v>10.731373768898917</v>
      </c>
      <c r="AL76" s="144">
        <v>14.832019575058697</v>
      </c>
      <c r="AM76" s="144">
        <v>16.272107923502126</v>
      </c>
      <c r="AN76" s="2"/>
      <c r="AO76" s="2"/>
      <c r="AP76" s="95">
        <v>1.4400883484434299</v>
      </c>
      <c r="AQ76" s="96">
        <v>9.7093207108832374E-2</v>
      </c>
      <c r="AR76" s="2"/>
      <c r="AS76" s="2"/>
      <c r="AT76" s="97">
        <v>9.0631225037253085E-2</v>
      </c>
      <c r="AU76" s="98">
        <v>0.11465632209186392</v>
      </c>
      <c r="AV76" s="96">
        <v>0.13138642401192405</v>
      </c>
      <c r="AW76" s="2"/>
      <c r="AX76" s="2"/>
      <c r="AY76" s="99">
        <v>1.6730101920060123E-2</v>
      </c>
      <c r="AZ76" s="100">
        <v>0.14591521526964538</v>
      </c>
      <c r="BA76" s="2"/>
      <c r="BB76" s="2"/>
      <c r="BC76" s="101">
        <v>1342.9325201975871</v>
      </c>
      <c r="BD76" s="102">
        <v>1723.050601191763</v>
      </c>
      <c r="BE76" s="103">
        <v>2001.2431341166064</v>
      </c>
      <c r="BF76" s="2"/>
      <c r="BG76" s="2"/>
      <c r="BH76" s="104">
        <v>278.19253292484336</v>
      </c>
      <c r="BI76" s="105">
        <v>0.16145348995115352</v>
      </c>
      <c r="BJ76" s="2"/>
      <c r="BK76" s="2"/>
    </row>
    <row r="77" spans="1:63" x14ac:dyDescent="0.3">
      <c r="A77" s="1"/>
      <c r="B77" s="2"/>
      <c r="C77" s="91"/>
      <c r="D77" s="92" t="s">
        <v>67</v>
      </c>
      <c r="E77" s="93"/>
      <c r="F77" s="93"/>
      <c r="G77" s="93"/>
      <c r="H77" s="93"/>
      <c r="I77" s="93"/>
      <c r="J77" s="686">
        <v>7.6822359281121105E-2</v>
      </c>
      <c r="K77" s="686">
        <v>7.5802068890066604E-2</v>
      </c>
      <c r="L77" s="686">
        <v>9.6410467773203154E-2</v>
      </c>
      <c r="M77" s="686">
        <v>7.9454244818854103E-2</v>
      </c>
      <c r="N77" s="686">
        <v>9.1683537384968886E-2</v>
      </c>
      <c r="O77" s="686">
        <v>6.9481102487577009E-2</v>
      </c>
      <c r="P77" s="686">
        <v>7.6174458033101022E-2</v>
      </c>
      <c r="Q77" s="686">
        <v>6.4035641634311719E-2</v>
      </c>
      <c r="R77" s="686">
        <v>4.8731984127438052E-2</v>
      </c>
      <c r="S77" s="686">
        <v>4.6859102104210001E-2</v>
      </c>
      <c r="T77" s="686">
        <v>4.7515580546782572E-2</v>
      </c>
      <c r="U77" s="686">
        <v>5.5675389669978648E-2</v>
      </c>
      <c r="V77" s="686">
        <v>6.4741878635797653E-2</v>
      </c>
      <c r="W77" s="686">
        <v>9.455629879718426E-2</v>
      </c>
      <c r="X77" s="686">
        <v>9.4116559371283215E-2</v>
      </c>
      <c r="Y77" s="686">
        <v>0.1205668660647761</v>
      </c>
      <c r="Z77" s="686">
        <v>9.7066620943375301E-2</v>
      </c>
      <c r="AA77" s="686">
        <v>9.9016705135635125E-2</v>
      </c>
      <c r="AB77" s="686">
        <v>0.10737035229861686</v>
      </c>
      <c r="AC77" s="686">
        <v>9.531469276349544E-2</v>
      </c>
      <c r="AD77" s="686">
        <v>0.10870358840727025</v>
      </c>
      <c r="AE77" s="686">
        <v>0.1228373953961549</v>
      </c>
      <c r="AF77" s="686">
        <v>8.7294404924703736E-2</v>
      </c>
      <c r="AG77" s="686">
        <v>8.6791850856554636E-2</v>
      </c>
      <c r="AH77" s="686">
        <v>9.5185977285948936E-2</v>
      </c>
      <c r="AI77" s="686">
        <v>0.10792847602623221</v>
      </c>
      <c r="AJ77" s="686">
        <v>0.10953334780415641</v>
      </c>
      <c r="AK77" s="686">
        <v>9.0631225037253085E-2</v>
      </c>
      <c r="AL77" s="686">
        <v>0.11465632209186392</v>
      </c>
      <c r="AM77" s="686">
        <v>0.13138642401192405</v>
      </c>
      <c r="AN77" s="2"/>
      <c r="AO77" s="2"/>
      <c r="AP77" s="106"/>
      <c r="AQ77" s="107"/>
      <c r="AR77" s="2"/>
      <c r="AS77" s="2"/>
      <c r="AT77" s="108"/>
      <c r="AU77" s="109"/>
      <c r="AV77" s="107"/>
      <c r="AW77" s="2"/>
      <c r="AX77" s="2"/>
      <c r="AY77" s="110"/>
      <c r="AZ77" s="111"/>
      <c r="BA77" s="2"/>
      <c r="BB77" s="2"/>
      <c r="BC77" s="112"/>
      <c r="BD77" s="113"/>
      <c r="BE77" s="114"/>
      <c r="BF77" s="2"/>
      <c r="BG77" s="2"/>
      <c r="BH77" s="115"/>
      <c r="BI77" s="116"/>
      <c r="BJ77" s="2"/>
      <c r="BK77" s="2"/>
    </row>
    <row r="78" spans="1:63" x14ac:dyDescent="0.3">
      <c r="A78" s="1"/>
      <c r="B78" s="2"/>
      <c r="C78" s="2" t="s">
        <v>38</v>
      </c>
      <c r="D78" s="2" t="s">
        <v>68</v>
      </c>
      <c r="E78" s="2"/>
      <c r="F78" s="2"/>
      <c r="G78" s="2"/>
      <c r="H78" s="2"/>
      <c r="I78" s="2"/>
      <c r="J78" s="10">
        <v>-3.8866514013580682</v>
      </c>
      <c r="K78" s="10">
        <v>-4.0539620583138793</v>
      </c>
      <c r="L78" s="10">
        <v>-4.0053706480294045</v>
      </c>
      <c r="M78" s="10">
        <v>-3.8160621144008866</v>
      </c>
      <c r="N78" s="10">
        <v>-3.9620018696730219</v>
      </c>
      <c r="O78" s="10">
        <v>-3.7965890716719559</v>
      </c>
      <c r="P78" s="10">
        <v>-3.9573315838230863</v>
      </c>
      <c r="Q78" s="10">
        <v>-3.9969234399445908</v>
      </c>
      <c r="R78" s="10">
        <v>-3.7182057667479298</v>
      </c>
      <c r="S78" s="10">
        <v>-3.3251382211575384</v>
      </c>
      <c r="T78" s="10">
        <v>-3.0255513752990852</v>
      </c>
      <c r="U78" s="10">
        <v>-2.8663334519098624</v>
      </c>
      <c r="V78" s="10">
        <v>-2.6369885943916889</v>
      </c>
      <c r="W78" s="10">
        <v>-2.4900488315834544</v>
      </c>
      <c r="X78" s="10">
        <v>-2.7021002796831808</v>
      </c>
      <c r="Y78" s="10">
        <v>-2.7420909242010394</v>
      </c>
      <c r="Z78" s="10">
        <v>-2.8283583494263627</v>
      </c>
      <c r="AA78" s="10">
        <v>-2.3812458359523143</v>
      </c>
      <c r="AB78" s="10">
        <v>-2.3129192051309775</v>
      </c>
      <c r="AC78" s="10">
        <v>-2.3825207980749288</v>
      </c>
      <c r="AD78" s="10">
        <v>-2.6823488487201734</v>
      </c>
      <c r="AE78" s="10">
        <v>-2.384851919992129</v>
      </c>
      <c r="AF78" s="10">
        <v>-1.942754719164004</v>
      </c>
      <c r="AG78" s="10">
        <v>-1.9851404886610018</v>
      </c>
      <c r="AH78" s="10">
        <v>-1.9223265012996296</v>
      </c>
      <c r="AI78" s="10">
        <v>-1.8054854749230034</v>
      </c>
      <c r="AJ78" s="10">
        <v>-2.0337668472278057</v>
      </c>
      <c r="AK78" s="10">
        <v>-2.1425145113602562</v>
      </c>
      <c r="AL78" s="10">
        <v>-2.2281236627056833</v>
      </c>
      <c r="AM78" s="10">
        <v>-2.1119626888913956</v>
      </c>
      <c r="AN78" s="2"/>
      <c r="AO78" s="2"/>
      <c r="AP78" s="54">
        <v>0.11616097381428769</v>
      </c>
      <c r="AQ78" s="55">
        <v>5.2133988682311123E-2</v>
      </c>
      <c r="AR78" s="2"/>
      <c r="AS78" s="2"/>
      <c r="AT78" s="55">
        <v>-1.8094488087576438E-2</v>
      </c>
      <c r="AU78" s="55">
        <v>-1.7224118606294071E-2</v>
      </c>
      <c r="AV78" s="55">
        <v>-1.705269081575311E-2</v>
      </c>
      <c r="AW78" s="2"/>
      <c r="AX78" s="2"/>
      <c r="AY78" s="56">
        <v>1.7142779054096086E-4</v>
      </c>
      <c r="AZ78" s="57">
        <v>9.9527757825771928E-3</v>
      </c>
      <c r="BA78" s="2"/>
      <c r="BB78" s="2"/>
      <c r="BC78" s="27">
        <v>-268.11594435743416</v>
      </c>
      <c r="BD78" s="27">
        <v>-258.84336230316956</v>
      </c>
      <c r="BE78" s="27">
        <v>-259.74205988087516</v>
      </c>
      <c r="BF78" s="2"/>
      <c r="BG78" s="2"/>
      <c r="BH78" s="58">
        <v>-0.89869757770560454</v>
      </c>
      <c r="BI78" s="59">
        <v>-3.4719745938588432E-3</v>
      </c>
      <c r="BJ78" s="2"/>
      <c r="BK78" s="2"/>
    </row>
    <row r="79" spans="1:63" x14ac:dyDescent="0.3">
      <c r="A79" s="1"/>
      <c r="B79" s="2"/>
      <c r="C79" s="122" t="s">
        <v>22</v>
      </c>
      <c r="D79" s="122" t="s">
        <v>69</v>
      </c>
      <c r="E79" s="122"/>
      <c r="F79" s="123"/>
      <c r="G79" s="122"/>
      <c r="H79" s="122"/>
      <c r="I79" s="122"/>
      <c r="J79" s="129">
        <v>2.2414015559659246</v>
      </c>
      <c r="K79" s="129">
        <v>1.0617556357906848</v>
      </c>
      <c r="L79" s="129">
        <v>3.7451194096293854</v>
      </c>
      <c r="M79" s="129">
        <v>2.2211118049558207</v>
      </c>
      <c r="N79" s="129">
        <v>2.9818790211080546</v>
      </c>
      <c r="O79" s="129">
        <v>1.5855482156441547</v>
      </c>
      <c r="P79" s="129">
        <v>1.9536074122572846</v>
      </c>
      <c r="Q79" s="129">
        <v>1.113714684188686</v>
      </c>
      <c r="R79" s="129">
        <v>0.39168307842135031</v>
      </c>
      <c r="S79" s="129">
        <v>0.85231152311747937</v>
      </c>
      <c r="T79" s="129">
        <v>1.7886642787388434</v>
      </c>
      <c r="U79" s="129">
        <v>2.3340866824885191</v>
      </c>
      <c r="V79" s="129">
        <v>3.4384952497369263</v>
      </c>
      <c r="W79" s="129">
        <v>5.6541046168158697</v>
      </c>
      <c r="X79" s="129">
        <v>6.9772336352501174</v>
      </c>
      <c r="Y79" s="129">
        <v>8.6303744195139664</v>
      </c>
      <c r="Z79" s="129">
        <v>7.0658041539791157</v>
      </c>
      <c r="AA79" s="129">
        <v>7.9455623715117651</v>
      </c>
      <c r="AB79" s="129">
        <v>8.960829053894086</v>
      </c>
      <c r="AC79" s="129">
        <v>7.7886218773886533</v>
      </c>
      <c r="AD79" s="129">
        <v>9.054754870137927</v>
      </c>
      <c r="AE79" s="129">
        <v>11.793361292364924</v>
      </c>
      <c r="AF79" s="129">
        <v>9.189796804047818</v>
      </c>
      <c r="AG79" s="129">
        <v>9.0630885621239266</v>
      </c>
      <c r="AH79" s="129">
        <v>9.713525213938027</v>
      </c>
      <c r="AI79" s="129">
        <v>9.9467330311103712</v>
      </c>
      <c r="AJ79" s="129">
        <v>11.169566233717614</v>
      </c>
      <c r="AK79" s="129">
        <v>8.5888592575386618</v>
      </c>
      <c r="AL79" s="129">
        <v>12.603895912353014</v>
      </c>
      <c r="AM79" s="129">
        <v>14.160145234610731</v>
      </c>
      <c r="AN79" s="2"/>
      <c r="AO79" s="2"/>
      <c r="AP79" s="130">
        <v>1.5562493222577167</v>
      </c>
      <c r="AQ79" s="131">
        <v>0.12347367298808337</v>
      </c>
      <c r="AR79" s="2"/>
      <c r="AS79" s="2"/>
      <c r="AT79" s="131">
        <v>7.2536736949676647E-2</v>
      </c>
      <c r="AU79" s="131">
        <v>9.7432203485569857E-2</v>
      </c>
      <c r="AV79" s="131">
        <v>0.11433373319617093</v>
      </c>
      <c r="AW79" s="2"/>
      <c r="AX79" s="2"/>
      <c r="AY79" s="132">
        <v>1.6901529710601076E-2</v>
      </c>
      <c r="AZ79" s="133">
        <v>0.17346964459347641</v>
      </c>
      <c r="BA79" s="2"/>
      <c r="BB79" s="2"/>
      <c r="BC79" s="134">
        <v>1074.8165758401528</v>
      </c>
      <c r="BD79" s="134">
        <v>1464.2072388885938</v>
      </c>
      <c r="BE79" s="134">
        <v>1741.5010742357313</v>
      </c>
      <c r="BF79" s="2"/>
      <c r="BG79" s="2"/>
      <c r="BH79" s="135">
        <v>277.29383534713747</v>
      </c>
      <c r="BI79" s="136">
        <v>0.18938154926594769</v>
      </c>
      <c r="BJ79" s="2"/>
      <c r="BK79" s="2"/>
    </row>
    <row r="80" spans="1:63" x14ac:dyDescent="0.3">
      <c r="A80" s="1"/>
      <c r="B80" s="2"/>
      <c r="C80" s="124"/>
      <c r="D80" s="125" t="s">
        <v>70</v>
      </c>
      <c r="E80" s="125"/>
      <c r="F80" s="126"/>
      <c r="G80" s="125"/>
      <c r="H80" s="125"/>
      <c r="I80" s="125"/>
      <c r="J80" s="685">
        <v>2.8098607636848853E-2</v>
      </c>
      <c r="K80" s="685">
        <v>1.5732547935819869E-2</v>
      </c>
      <c r="L80" s="685">
        <v>4.6586565683298282E-2</v>
      </c>
      <c r="M80" s="685">
        <v>2.9231684142008493E-2</v>
      </c>
      <c r="N80" s="685">
        <v>3.9371242250450349E-2</v>
      </c>
      <c r="O80" s="685">
        <v>2.0468752874399872E-2</v>
      </c>
      <c r="P80" s="685">
        <v>2.5176200589589737E-2</v>
      </c>
      <c r="Q80" s="685">
        <v>1.3954702459327858E-2</v>
      </c>
      <c r="R80" s="685">
        <v>4.6442846217241507E-3</v>
      </c>
      <c r="S80" s="685">
        <v>9.560510629981955E-3</v>
      </c>
      <c r="T80" s="685">
        <v>1.7653845966846812E-2</v>
      </c>
      <c r="U80" s="685">
        <v>2.4988593654479731E-2</v>
      </c>
      <c r="V80" s="685">
        <v>3.6641467224601536E-2</v>
      </c>
      <c r="W80" s="685">
        <v>6.5646013298442746E-2</v>
      </c>
      <c r="X80" s="685">
        <v>6.7842811235824294E-2</v>
      </c>
      <c r="Y80" s="685">
        <v>9.1496185328141091E-2</v>
      </c>
      <c r="Z80" s="685">
        <v>6.9319028592703308E-2</v>
      </c>
      <c r="AA80" s="685">
        <v>7.6184566486683716E-2</v>
      </c>
      <c r="AB80" s="685">
        <v>8.5342279275578997E-2</v>
      </c>
      <c r="AC80" s="685">
        <v>7.2987876090382597E-2</v>
      </c>
      <c r="AD80" s="685">
        <v>8.3860922601437127E-2</v>
      </c>
      <c r="AE80" s="685">
        <v>0.10217548307549436</v>
      </c>
      <c r="AF80" s="685">
        <v>7.206055518500333E-2</v>
      </c>
      <c r="AG80" s="685">
        <v>7.1197132786428016E-2</v>
      </c>
      <c r="AH80" s="685">
        <v>7.9460568337219747E-2</v>
      </c>
      <c r="AI80" s="685">
        <v>9.1347496384311958E-2</v>
      </c>
      <c r="AJ80" s="685">
        <v>9.2661449620246097E-2</v>
      </c>
      <c r="AK80" s="685">
        <v>7.2536736949676647E-2</v>
      </c>
      <c r="AL80" s="685">
        <v>9.7432203485569857E-2</v>
      </c>
      <c r="AM80" s="685">
        <v>0.11433373319617093</v>
      </c>
      <c r="AN80" s="2"/>
      <c r="AO80" s="2"/>
      <c r="AP80" s="137"/>
      <c r="AQ80" s="138"/>
      <c r="AR80" s="2"/>
      <c r="AS80" s="2"/>
      <c r="AT80" s="138"/>
      <c r="AU80" s="138"/>
      <c r="AV80" s="138"/>
      <c r="AW80" s="2"/>
      <c r="AX80" s="2"/>
      <c r="AY80" s="139"/>
      <c r="AZ80" s="140"/>
      <c r="BA80" s="2"/>
      <c r="BB80" s="2"/>
      <c r="BC80" s="141"/>
      <c r="BD80" s="141"/>
      <c r="BE80" s="141"/>
      <c r="BF80" s="2"/>
      <c r="BG80" s="2"/>
      <c r="BH80" s="142"/>
      <c r="BI80" s="143"/>
      <c r="BJ80" s="2"/>
      <c r="BK80" s="2"/>
    </row>
    <row r="81" spans="1:63" x14ac:dyDescent="0.3">
      <c r="A81" s="1"/>
      <c r="B81" s="2"/>
      <c r="C81" s="2" t="s">
        <v>38</v>
      </c>
      <c r="D81" s="2" t="s">
        <v>71</v>
      </c>
      <c r="E81" s="2"/>
      <c r="F81" s="2"/>
      <c r="G81" s="2"/>
      <c r="H81" s="2"/>
      <c r="I81" s="2"/>
      <c r="J81" s="10">
        <v>-2.6827269468552828</v>
      </c>
      <c r="K81" s="10">
        <v>-2.5792428470932887</v>
      </c>
      <c r="L81" s="10">
        <v>-2.6600473661402839</v>
      </c>
      <c r="M81" s="10">
        <v>-2.6026639207489186</v>
      </c>
      <c r="N81" s="10">
        <v>-2.7789466541712136</v>
      </c>
      <c r="O81" s="10">
        <v>-2.6606501396142996</v>
      </c>
      <c r="P81" s="10">
        <v>-2.8089724882138003</v>
      </c>
      <c r="Q81" s="10">
        <v>-2.8103839101607728</v>
      </c>
      <c r="R81" s="10">
        <v>-2.3985992297000891</v>
      </c>
      <c r="S81" s="10">
        <v>-2.1434704021022459</v>
      </c>
      <c r="T81" s="10">
        <v>-2.2098299037317979</v>
      </c>
      <c r="U81" s="10">
        <v>-2.1813448417589889</v>
      </c>
      <c r="V81" s="10">
        <v>-1.9304047074157886</v>
      </c>
      <c r="W81" s="10">
        <v>-2.102447750616633</v>
      </c>
      <c r="X81" s="10">
        <v>-1.8342658442674804</v>
      </c>
      <c r="Y81" s="10">
        <v>-1.9666027049735237</v>
      </c>
      <c r="Z81" s="10">
        <v>-1.975127392915061</v>
      </c>
      <c r="AA81" s="10">
        <v>-1.9647064804805126</v>
      </c>
      <c r="AB81" s="10">
        <v>-1.9396011926920791</v>
      </c>
      <c r="AC81" s="10">
        <v>-1.9428944292283536</v>
      </c>
      <c r="AD81" s="10">
        <v>-1.8541399670462364</v>
      </c>
      <c r="AE81" s="10">
        <v>-1.9821344354851587</v>
      </c>
      <c r="AF81" s="10">
        <v>-1.9204273691134248</v>
      </c>
      <c r="AG81" s="10">
        <v>-2.2784790641291153</v>
      </c>
      <c r="AH81" s="10">
        <v>-1.7761536203114225</v>
      </c>
      <c r="AI81" s="10">
        <v>-1.829586074186228</v>
      </c>
      <c r="AJ81" s="10">
        <v>-1.7178208854492003</v>
      </c>
      <c r="AK81" s="10">
        <v>-1.6274845002178597</v>
      </c>
      <c r="AL81" s="10">
        <v>-1.6688259267650385</v>
      </c>
      <c r="AM81" s="10">
        <v>-1.780928377359954</v>
      </c>
      <c r="AN81" s="2"/>
      <c r="AO81" s="2"/>
      <c r="AP81" s="54">
        <v>-0.11210245059491553</v>
      </c>
      <c r="AQ81" s="55">
        <v>-6.7174442101473261E-2</v>
      </c>
      <c r="AR81" s="2"/>
      <c r="AS81" s="2"/>
      <c r="AT81" s="55">
        <v>-1.37448305464269E-2</v>
      </c>
      <c r="AU81" s="55">
        <v>-1.2900565698833253E-2</v>
      </c>
      <c r="AV81" s="55">
        <v>-1.4379809427439126E-2</v>
      </c>
      <c r="AW81" s="2"/>
      <c r="AX81" s="2"/>
      <c r="AY81" s="56">
        <v>-1.4792437286058734E-3</v>
      </c>
      <c r="AZ81" s="57">
        <v>-0.11466502811885672</v>
      </c>
      <c r="BA81" s="2"/>
      <c r="BB81" s="2"/>
      <c r="BC81" s="27">
        <v>-203.66468529819295</v>
      </c>
      <c r="BD81" s="27">
        <v>-193.86918294203514</v>
      </c>
      <c r="BE81" s="27">
        <v>-219.02944008854433</v>
      </c>
      <c r="BF81" s="2"/>
      <c r="BG81" s="2"/>
      <c r="BH81" s="58">
        <v>-25.160257146509196</v>
      </c>
      <c r="BI81" s="59">
        <v>-0.12977955941575228</v>
      </c>
      <c r="BJ81" s="2"/>
      <c r="BK81" s="2"/>
    </row>
    <row r="82" spans="1:63" x14ac:dyDescent="0.3">
      <c r="A82" s="1"/>
      <c r="B82" s="2"/>
      <c r="C82" s="2" t="s">
        <v>38</v>
      </c>
      <c r="D82" s="2" t="s">
        <v>72</v>
      </c>
      <c r="E82" s="2"/>
      <c r="F82" s="2"/>
      <c r="G82" s="2"/>
      <c r="H82" s="2"/>
      <c r="I82" s="2"/>
      <c r="J82" s="10">
        <v>-0.82040736746523402</v>
      </c>
      <c r="K82" s="10">
        <v>-1.0152513346590628</v>
      </c>
      <c r="L82" s="10">
        <v>-1.1212820681309559</v>
      </c>
      <c r="M82" s="10">
        <v>-1.094608342839267</v>
      </c>
      <c r="N82" s="10">
        <v>-1.2908637065735595</v>
      </c>
      <c r="O82" s="10">
        <v>-1.2424940874265407</v>
      </c>
      <c r="P82" s="10">
        <v>-1.1828734224063564</v>
      </c>
      <c r="Q82" s="10">
        <v>-0.97540237191396439</v>
      </c>
      <c r="R82" s="10">
        <v>-0.89318028865523902</v>
      </c>
      <c r="S82" s="10">
        <v>-0.69325535077969758</v>
      </c>
      <c r="T82" s="10">
        <v>-0.8876407338826684</v>
      </c>
      <c r="U82" s="10">
        <v>-0.72927638658373495</v>
      </c>
      <c r="V82" s="10">
        <v>-0.94212743569623458</v>
      </c>
      <c r="W82" s="10">
        <v>-0.87074101980521279</v>
      </c>
      <c r="X82" s="10">
        <v>-0.95917200160613225</v>
      </c>
      <c r="Y82" s="10">
        <v>-0.60256092326006361</v>
      </c>
      <c r="Z82" s="10">
        <v>-0.7111564600542114</v>
      </c>
      <c r="AA82" s="10">
        <v>-0.77215369090064068</v>
      </c>
      <c r="AB82" s="10">
        <v>-0.72380244310250463</v>
      </c>
      <c r="AC82" s="10">
        <v>-0.74154358064769532</v>
      </c>
      <c r="AD82" s="10">
        <v>-0.76057260568685692</v>
      </c>
      <c r="AE82" s="10">
        <v>-0.78406252544490751</v>
      </c>
      <c r="AF82" s="10">
        <v>-0.76104957448679467</v>
      </c>
      <c r="AG82" s="10">
        <v>-0.8515118725518066</v>
      </c>
      <c r="AH82" s="10">
        <v>-0.7378702858055961</v>
      </c>
      <c r="AI82" s="10">
        <v>-0.62239249420406717</v>
      </c>
      <c r="AJ82" s="10">
        <v>-0.57252637857134137</v>
      </c>
      <c r="AK82" s="10">
        <v>-0.25045964865704218</v>
      </c>
      <c r="AL82" s="10">
        <v>-0.57006311280120525</v>
      </c>
      <c r="AM82" s="10">
        <v>-0.52552629929063388</v>
      </c>
      <c r="AN82" s="2"/>
      <c r="AO82" s="2"/>
      <c r="AP82" s="54">
        <v>4.4536813510571371E-2</v>
      </c>
      <c r="AQ82" s="55">
        <v>7.8126110092835335E-2</v>
      </c>
      <c r="AR82" s="2"/>
      <c r="AS82" s="2"/>
      <c r="AT82" s="55">
        <v>-2.1152431430516458E-3</v>
      </c>
      <c r="AU82" s="55">
        <v>-4.4067727623510015E-3</v>
      </c>
      <c r="AV82" s="55">
        <v>-4.243274535334819E-3</v>
      </c>
      <c r="AW82" s="2"/>
      <c r="AX82" s="2"/>
      <c r="AY82" s="56">
        <v>1.6349822701618253E-4</v>
      </c>
      <c r="AZ82" s="57">
        <v>3.7101578827258765E-2</v>
      </c>
      <c r="BA82" s="2"/>
      <c r="BB82" s="2"/>
      <c r="BC82" s="27">
        <v>-31.342716638348413</v>
      </c>
      <c r="BD82" s="27">
        <v>-66.224803996422551</v>
      </c>
      <c r="BE82" s="27">
        <v>-64.632431348005639</v>
      </c>
      <c r="BF82" s="2"/>
      <c r="BG82" s="2"/>
      <c r="BH82" s="58">
        <v>1.5923726484169123</v>
      </c>
      <c r="BI82" s="59">
        <v>2.4044958268248432E-2</v>
      </c>
      <c r="BJ82" s="2"/>
      <c r="BK82" s="2"/>
    </row>
    <row r="83" spans="1:63" x14ac:dyDescent="0.3">
      <c r="A83" s="1"/>
      <c r="B83" s="2"/>
      <c r="C83" s="122" t="s">
        <v>22</v>
      </c>
      <c r="D83" s="122" t="s">
        <v>73</v>
      </c>
      <c r="E83" s="122"/>
      <c r="F83" s="123"/>
      <c r="G83" s="122"/>
      <c r="H83" s="122"/>
      <c r="I83" s="122"/>
      <c r="J83" s="129">
        <v>-1.2617327583545923</v>
      </c>
      <c r="K83" s="129">
        <v>-2.5327385459616667</v>
      </c>
      <c r="L83" s="129">
        <v>-3.621002464185441E-2</v>
      </c>
      <c r="M83" s="129">
        <v>-1.4761604586323649</v>
      </c>
      <c r="N83" s="129">
        <v>-1.0879313396367185</v>
      </c>
      <c r="O83" s="129">
        <v>-2.3175960113966854</v>
      </c>
      <c r="P83" s="129">
        <v>-2.0382384983628721</v>
      </c>
      <c r="Q83" s="129">
        <v>-2.6720715978860512</v>
      </c>
      <c r="R83" s="129">
        <v>-2.9000964399339777</v>
      </c>
      <c r="S83" s="129">
        <v>-1.984414229764464</v>
      </c>
      <c r="T83" s="129">
        <v>-1.3088063588756229</v>
      </c>
      <c r="U83" s="129">
        <v>-0.57653454585420472</v>
      </c>
      <c r="V83" s="129">
        <v>0.56596310662490312</v>
      </c>
      <c r="W83" s="129">
        <v>2.6809158463940239</v>
      </c>
      <c r="X83" s="129">
        <v>4.1837957893765054</v>
      </c>
      <c r="Y83" s="129">
        <v>6.061210791280379</v>
      </c>
      <c r="Z83" s="129">
        <v>4.3795203010098431</v>
      </c>
      <c r="AA83" s="129">
        <v>5.2087022001306114</v>
      </c>
      <c r="AB83" s="129">
        <v>6.2974254180995022</v>
      </c>
      <c r="AC83" s="129">
        <v>5.1041838675126048</v>
      </c>
      <c r="AD83" s="129">
        <v>6.4400422974048332</v>
      </c>
      <c r="AE83" s="129">
        <v>9.0271643314348573</v>
      </c>
      <c r="AF83" s="129">
        <v>6.5083198604475987</v>
      </c>
      <c r="AG83" s="129">
        <v>5.933097625443005</v>
      </c>
      <c r="AH83" s="129">
        <v>7.1995013078210084</v>
      </c>
      <c r="AI83" s="129">
        <v>7.4947544627200759</v>
      </c>
      <c r="AJ83" s="129">
        <v>8.8792189696970727</v>
      </c>
      <c r="AK83" s="129">
        <v>6.7109151086637597</v>
      </c>
      <c r="AL83" s="129">
        <v>10.36500687278677</v>
      </c>
      <c r="AM83" s="129">
        <v>11.853690557960142</v>
      </c>
      <c r="AN83" s="2"/>
      <c r="AO83" s="2"/>
      <c r="AP83" s="130">
        <v>1.4886836851733722</v>
      </c>
      <c r="AQ83" s="131">
        <v>0.14362592359508197</v>
      </c>
      <c r="AR83" s="2"/>
      <c r="AS83" s="2"/>
      <c r="AT83" s="131">
        <v>5.6676663260198108E-2</v>
      </c>
      <c r="AU83" s="131">
        <v>8.0124865024385594E-2</v>
      </c>
      <c r="AV83" s="131">
        <v>9.5710649233396977E-2</v>
      </c>
      <c r="AW83" s="2"/>
      <c r="AX83" s="2"/>
      <c r="AY83" s="132">
        <v>1.5585784209011383E-2</v>
      </c>
      <c r="AZ83" s="133">
        <v>0.19451869534217536</v>
      </c>
      <c r="BA83" s="2"/>
      <c r="BB83" s="2"/>
      <c r="BC83" s="134">
        <v>839.80917390361151</v>
      </c>
      <c r="BD83" s="134">
        <v>1204.1132519501359</v>
      </c>
      <c r="BE83" s="134">
        <v>1457.8392027991811</v>
      </c>
      <c r="BF83" s="2"/>
      <c r="BG83" s="2"/>
      <c r="BH83" s="135">
        <v>253.72595084904515</v>
      </c>
      <c r="BI83" s="136">
        <v>0.21071601897755071</v>
      </c>
      <c r="BJ83" s="2"/>
      <c r="BK83" s="2"/>
    </row>
    <row r="84" spans="1:63" x14ac:dyDescent="0.3">
      <c r="A84" s="1"/>
      <c r="B84" s="2"/>
      <c r="C84" s="124"/>
      <c r="D84" s="125" t="s">
        <v>74</v>
      </c>
      <c r="E84" s="125"/>
      <c r="F84" s="125"/>
      <c r="G84" s="125"/>
      <c r="H84" s="125"/>
      <c r="I84" s="125"/>
      <c r="J84" s="685">
        <v>-1.5817305750145422E-2</v>
      </c>
      <c r="K84" s="685">
        <v>-3.7528814766843388E-2</v>
      </c>
      <c r="L84" s="685">
        <v>-4.5042641017914415E-4</v>
      </c>
      <c r="M84" s="685">
        <v>-1.9427503007000576E-2</v>
      </c>
      <c r="N84" s="685">
        <v>-1.4364502389764146E-2</v>
      </c>
      <c r="O84" s="685">
        <v>-2.991917845948381E-2</v>
      </c>
      <c r="P84" s="685">
        <v>-2.626684407637259E-2</v>
      </c>
      <c r="Q84" s="685">
        <v>-3.3480715148946759E-2</v>
      </c>
      <c r="R84" s="685">
        <v>-3.4387171771085003E-2</v>
      </c>
      <c r="S84" s="685">
        <v>-2.2259482388032412E-2</v>
      </c>
      <c r="T84" s="685">
        <v>-1.2917720857214829E-2</v>
      </c>
      <c r="U84" s="685">
        <v>-6.1723446700620108E-3</v>
      </c>
      <c r="V84" s="685">
        <v>6.031044720308007E-3</v>
      </c>
      <c r="W84" s="685">
        <v>3.1126314285195914E-2</v>
      </c>
      <c r="X84" s="685">
        <v>4.0680946464784928E-2</v>
      </c>
      <c r="Y84" s="685">
        <v>6.4258818785193586E-2</v>
      </c>
      <c r="Z84" s="685">
        <v>4.2965257223703576E-2</v>
      </c>
      <c r="AA84" s="685">
        <v>4.9942685051213645E-2</v>
      </c>
      <c r="AB84" s="685">
        <v>5.9976218217780312E-2</v>
      </c>
      <c r="AC84" s="685">
        <v>4.7831766072259904E-2</v>
      </c>
      <c r="AD84" s="685">
        <v>5.9644672484040588E-2</v>
      </c>
      <c r="AE84" s="685">
        <v>7.8209668431286447E-2</v>
      </c>
      <c r="AF84" s="685">
        <v>5.1034114514791076E-2</v>
      </c>
      <c r="AG84" s="685">
        <v>4.6608784254725713E-2</v>
      </c>
      <c r="AH84" s="685">
        <v>5.8894835094795074E-2</v>
      </c>
      <c r="AI84" s="685">
        <v>6.8829338642479074E-2</v>
      </c>
      <c r="AJ84" s="685">
        <v>7.3660989514887878E-2</v>
      </c>
      <c r="AK84" s="685">
        <v>5.6676663260198108E-2</v>
      </c>
      <c r="AL84" s="685">
        <v>8.0124865024385594E-2</v>
      </c>
      <c r="AM84" s="685">
        <v>9.5710649233396977E-2</v>
      </c>
      <c r="AN84" s="2"/>
      <c r="AO84" s="2"/>
      <c r="AP84" s="137"/>
      <c r="AQ84" s="138"/>
      <c r="AR84" s="2"/>
      <c r="AS84" s="2"/>
      <c r="AT84" s="138"/>
      <c r="AU84" s="138"/>
      <c r="AV84" s="138"/>
      <c r="AW84" s="2"/>
      <c r="AX84" s="2"/>
      <c r="AY84" s="139"/>
      <c r="AZ84" s="140"/>
      <c r="BA84" s="2"/>
      <c r="BB84" s="2"/>
      <c r="BC84" s="141"/>
      <c r="BD84" s="141"/>
      <c r="BE84" s="141"/>
      <c r="BF84" s="2"/>
      <c r="BG84" s="2"/>
      <c r="BH84" s="142"/>
      <c r="BI84" s="143"/>
      <c r="BJ84" s="2"/>
      <c r="BK84" s="2"/>
    </row>
    <row r="85" spans="1:63" x14ac:dyDescent="0.3">
      <c r="A85" s="1"/>
      <c r="B85" s="2"/>
      <c r="C85" s="2" t="s">
        <v>38</v>
      </c>
      <c r="D85" s="2" t="s">
        <v>75</v>
      </c>
      <c r="E85" s="2"/>
      <c r="F85" s="2"/>
      <c r="G85" s="2"/>
      <c r="H85" s="2"/>
      <c r="I85" s="2"/>
      <c r="J85" s="10">
        <v>-0.57099019314804067</v>
      </c>
      <c r="K85" s="10">
        <v>-0.57598871957421671</v>
      </c>
      <c r="L85" s="10">
        <v>-0.56165049284812341</v>
      </c>
      <c r="M85" s="10">
        <v>-0.54165847627798569</v>
      </c>
      <c r="N85" s="10">
        <v>-0.56124592042942845</v>
      </c>
      <c r="O85" s="10">
        <v>-0.62740631843108119</v>
      </c>
      <c r="P85" s="10">
        <v>-0.62198813756378135</v>
      </c>
      <c r="Q85" s="10">
        <v>-0.63107735644652785</v>
      </c>
      <c r="R85" s="10">
        <v>-0.518298245263628</v>
      </c>
      <c r="S85" s="10">
        <v>-0.60934242611606415</v>
      </c>
      <c r="T85" s="10">
        <v>-0.58477359254109063</v>
      </c>
      <c r="U85" s="10">
        <v>-0.46404025379456143</v>
      </c>
      <c r="V85" s="10">
        <v>-0.52836194154530358</v>
      </c>
      <c r="W85" s="10">
        <v>-0.57472341344460454</v>
      </c>
      <c r="X85" s="10">
        <v>-0.69607423731172058</v>
      </c>
      <c r="Y85" s="10">
        <v>-0.78614042962282382</v>
      </c>
      <c r="Z85" s="10">
        <v>-0.67282070296997354</v>
      </c>
      <c r="AA85" s="10">
        <v>-0.62267330712700963</v>
      </c>
      <c r="AB85" s="10">
        <v>-0.64562790563698946</v>
      </c>
      <c r="AC85" s="10">
        <v>-0.62885289871925631</v>
      </c>
      <c r="AD85" s="10">
        <v>-0.57634316974794864</v>
      </c>
      <c r="AE85" s="10">
        <v>-0.59325800134422479</v>
      </c>
      <c r="AF85" s="10">
        <v>-0.56224429453168989</v>
      </c>
      <c r="AG85" s="10">
        <v>-0.51278556613372472</v>
      </c>
      <c r="AH85" s="10">
        <v>-0.56364646480627256</v>
      </c>
      <c r="AI85" s="10">
        <v>-0.38938736257988765</v>
      </c>
      <c r="AJ85" s="10">
        <v>-0.40993304154274296</v>
      </c>
      <c r="AK85" s="10">
        <v>-0.37705352560252259</v>
      </c>
      <c r="AL85" s="10">
        <v>-0.37192979568307294</v>
      </c>
      <c r="AM85" s="10">
        <v>-0.35926588544034943</v>
      </c>
      <c r="AN85" s="2"/>
      <c r="AO85" s="2"/>
      <c r="AP85" s="54">
        <v>1.2663910242723508E-2</v>
      </c>
      <c r="AQ85" s="55">
        <v>3.4049195277472792E-2</v>
      </c>
      <c r="AR85" s="2"/>
      <c r="AS85" s="2"/>
      <c r="AT85" s="55">
        <v>-3.1843847456892896E-3</v>
      </c>
      <c r="AU85" s="55">
        <v>-2.8751379563380051E-3</v>
      </c>
      <c r="AV85" s="55">
        <v>-2.9008325276228867E-3</v>
      </c>
      <c r="AW85" s="2"/>
      <c r="AX85" s="2"/>
      <c r="AY85" s="56">
        <v>-2.5694571284881531E-5</v>
      </c>
      <c r="AZ85" s="57">
        <v>-8.9368133547261478E-3</v>
      </c>
      <c r="BA85" s="2"/>
      <c r="BB85" s="2"/>
      <c r="BC85" s="27">
        <v>-47.184773570582223</v>
      </c>
      <c r="BD85" s="27">
        <v>-43.207457676936912</v>
      </c>
      <c r="BE85" s="27">
        <v>-44.18471103681582</v>
      </c>
      <c r="BF85" s="2"/>
      <c r="BG85" s="2"/>
      <c r="BH85" s="58">
        <v>-0.97725335987890816</v>
      </c>
      <c r="BI85" s="59">
        <v>-2.2617701027120192E-2</v>
      </c>
      <c r="BJ85" s="2"/>
      <c r="BK85" s="2"/>
    </row>
    <row r="86" spans="1:63" x14ac:dyDescent="0.3">
      <c r="A86" s="1"/>
      <c r="B86" s="2"/>
      <c r="C86" s="2" t="s">
        <v>38</v>
      </c>
      <c r="D86" s="2" t="s">
        <v>76</v>
      </c>
      <c r="E86" s="2"/>
      <c r="F86" s="2"/>
      <c r="G86" s="2"/>
      <c r="H86" s="2"/>
      <c r="I86" s="2"/>
      <c r="J86" s="10">
        <v>-0.37262727567627912</v>
      </c>
      <c r="K86" s="10">
        <v>-0.11659733340229807</v>
      </c>
      <c r="L86" s="10">
        <v>-0.23183239267424366</v>
      </c>
      <c r="M86" s="10">
        <v>-0.25083919565477214</v>
      </c>
      <c r="N86" s="10">
        <v>-0.23617492869714812</v>
      </c>
      <c r="O86" s="10">
        <v>-0.24067219297055148</v>
      </c>
      <c r="P86" s="10">
        <v>-0.26589067061792687</v>
      </c>
      <c r="Q86" s="10">
        <v>-0.25303803585403989</v>
      </c>
      <c r="R86" s="10">
        <v>-0.27904761930113553</v>
      </c>
      <c r="S86" s="10">
        <v>-0.24804914560436314</v>
      </c>
      <c r="T86" s="10">
        <v>-0.31550696595618927</v>
      </c>
      <c r="U86" s="10">
        <v>-0.31703902161544301</v>
      </c>
      <c r="V86" s="10">
        <v>-0.3032997153351859</v>
      </c>
      <c r="W86" s="10">
        <v>-0.34589861286085799</v>
      </c>
      <c r="X86" s="10">
        <v>-0.46362282906098312</v>
      </c>
      <c r="Y86" s="10">
        <v>-0.40778017351812074</v>
      </c>
      <c r="Z86" s="10">
        <v>-0.52961195438702269</v>
      </c>
      <c r="AA86" s="10">
        <v>-0.51900587439356005</v>
      </c>
      <c r="AB86" s="10">
        <v>-0.38786730334961372</v>
      </c>
      <c r="AC86" s="10">
        <v>-0.39738811062018614</v>
      </c>
      <c r="AD86" s="10">
        <v>-0.36329617142657084</v>
      </c>
      <c r="AE86" s="10">
        <v>-0.34848649178587948</v>
      </c>
      <c r="AF86" s="10">
        <v>-0.57854515131691531</v>
      </c>
      <c r="AG86" s="10">
        <v>-0.47010155692926903</v>
      </c>
      <c r="AH86" s="10">
        <v>-0.54017364797868384</v>
      </c>
      <c r="AI86" s="10">
        <v>-0.51588075818997381</v>
      </c>
      <c r="AJ86" s="10">
        <v>-0.49454914492014618</v>
      </c>
      <c r="AK86" s="10">
        <v>-0.52368334114402482</v>
      </c>
      <c r="AL86" s="10">
        <v>-0.57325358867526921</v>
      </c>
      <c r="AM86" s="10">
        <v>-0.49446047570364632</v>
      </c>
      <c r="AN86" s="2"/>
      <c r="AO86" s="2"/>
      <c r="AP86" s="54">
        <v>7.8793112971622892E-2</v>
      </c>
      <c r="AQ86" s="55">
        <v>0.13744896591699629</v>
      </c>
      <c r="AR86" s="2"/>
      <c r="AS86" s="2"/>
      <c r="AT86" s="55">
        <v>-4.4227387622111022E-3</v>
      </c>
      <c r="AU86" s="55">
        <v>-4.4314361756907557E-3</v>
      </c>
      <c r="AV86" s="55">
        <v>-3.9924387192704237E-3</v>
      </c>
      <c r="AW86" s="2"/>
      <c r="AX86" s="2"/>
      <c r="AY86" s="56">
        <v>4.3899745642033208E-4</v>
      </c>
      <c r="AZ86" s="57">
        <v>9.9064375298579768E-2</v>
      </c>
      <c r="BA86" s="2"/>
      <c r="BB86" s="2"/>
      <c r="BC86" s="27">
        <v>-65.534143554501924</v>
      </c>
      <c r="BD86" s="27">
        <v>-66.595444781048926</v>
      </c>
      <c r="BE86" s="27">
        <v>-60.811766781902143</v>
      </c>
      <c r="BF86" s="2"/>
      <c r="BG86" s="2"/>
      <c r="BH86" s="58">
        <v>5.7836779991467822</v>
      </c>
      <c r="BI86" s="59">
        <v>8.6847952110872373E-2</v>
      </c>
      <c r="BJ86" s="2"/>
      <c r="BK86" s="2"/>
    </row>
    <row r="87" spans="1:63" x14ac:dyDescent="0.3">
      <c r="A87" s="1"/>
      <c r="B87" s="2"/>
      <c r="C87" s="122" t="s">
        <v>22</v>
      </c>
      <c r="D87" s="122" t="s">
        <v>77</v>
      </c>
      <c r="E87" s="122"/>
      <c r="F87" s="123"/>
      <c r="G87" s="122"/>
      <c r="H87" s="122"/>
      <c r="I87" s="122"/>
      <c r="J87" s="129">
        <v>-2.2053502271789123</v>
      </c>
      <c r="K87" s="129">
        <v>-3.2253245989381818</v>
      </c>
      <c r="L87" s="129">
        <v>-0.82969291016422142</v>
      </c>
      <c r="M87" s="129">
        <v>-2.2686581305651226</v>
      </c>
      <c r="N87" s="129">
        <v>-1.8853521887632951</v>
      </c>
      <c r="O87" s="129">
        <v>-3.1856745227983181</v>
      </c>
      <c r="P87" s="129">
        <v>-2.92611730654458</v>
      </c>
      <c r="Q87" s="129">
        <v>-3.5561869901866188</v>
      </c>
      <c r="R87" s="129">
        <v>-3.697442304498741</v>
      </c>
      <c r="S87" s="129">
        <v>-2.8418058014848913</v>
      </c>
      <c r="T87" s="129">
        <v>-2.2090869173729026</v>
      </c>
      <c r="U87" s="129">
        <v>-1.3576138212642093</v>
      </c>
      <c r="V87" s="129">
        <v>-0.26569855025558636</v>
      </c>
      <c r="W87" s="129">
        <v>1.7602938200885614</v>
      </c>
      <c r="X87" s="129">
        <v>3.0240987230038017</v>
      </c>
      <c r="Y87" s="129">
        <v>4.8672901881394344</v>
      </c>
      <c r="Z87" s="129">
        <v>3.1770876436528468</v>
      </c>
      <c r="AA87" s="129">
        <v>4.0670230186100413</v>
      </c>
      <c r="AB87" s="129">
        <v>5.2639302091128988</v>
      </c>
      <c r="AC87" s="129">
        <v>4.077942858173162</v>
      </c>
      <c r="AD87" s="129">
        <v>5.5004029562303138</v>
      </c>
      <c r="AE87" s="129">
        <v>8.0854198383047535</v>
      </c>
      <c r="AF87" s="129">
        <v>5.3675304145989928</v>
      </c>
      <c r="AG87" s="129">
        <v>4.9502105023800116</v>
      </c>
      <c r="AH87" s="129">
        <v>6.0956811950360521</v>
      </c>
      <c r="AI87" s="129">
        <v>6.5894863419502139</v>
      </c>
      <c r="AJ87" s="129">
        <v>7.9747367832341833</v>
      </c>
      <c r="AK87" s="129">
        <v>5.8101782419172121</v>
      </c>
      <c r="AL87" s="129">
        <v>9.4198234884284275</v>
      </c>
      <c r="AM87" s="129">
        <v>10.999964196816148</v>
      </c>
      <c r="AN87" s="2"/>
      <c r="AO87" s="2"/>
      <c r="AP87" s="130">
        <v>1.5801407083877201</v>
      </c>
      <c r="AQ87" s="131">
        <v>0.16774631821167443</v>
      </c>
      <c r="AR87" s="2"/>
      <c r="AS87" s="2"/>
      <c r="AT87" s="131">
        <v>4.9069539752297713E-2</v>
      </c>
      <c r="AU87" s="131">
        <v>7.2818290892356835E-2</v>
      </c>
      <c r="AV87" s="131">
        <v>8.8817377986503673E-2</v>
      </c>
      <c r="AW87" s="2"/>
      <c r="AX87" s="2"/>
      <c r="AY87" s="132">
        <v>1.5999087094146838E-2</v>
      </c>
      <c r="AZ87" s="133">
        <v>0.21971247742957034</v>
      </c>
      <c r="BA87" s="2"/>
      <c r="BB87" s="2"/>
      <c r="BC87" s="134">
        <v>727.09025677852742</v>
      </c>
      <c r="BD87" s="134">
        <v>1094.3103494921502</v>
      </c>
      <c r="BE87" s="134">
        <v>1352.8427249804633</v>
      </c>
      <c r="BF87" s="2"/>
      <c r="BG87" s="2"/>
      <c r="BH87" s="135">
        <v>258.53237548831316</v>
      </c>
      <c r="BI87" s="136">
        <v>0.23625142137081442</v>
      </c>
      <c r="BJ87" s="2"/>
      <c r="BK87" s="2"/>
    </row>
    <row r="88" spans="1:63" x14ac:dyDescent="0.3">
      <c r="A88" s="1"/>
      <c r="B88" s="2"/>
      <c r="C88" s="124"/>
      <c r="D88" s="125" t="s">
        <v>78</v>
      </c>
      <c r="E88" s="125"/>
      <c r="F88" s="125"/>
      <c r="G88" s="125"/>
      <c r="H88" s="125"/>
      <c r="I88" s="125"/>
      <c r="J88" s="685">
        <v>-2.7646661781954168E-2</v>
      </c>
      <c r="K88" s="685">
        <v>-4.7791198041144532E-2</v>
      </c>
      <c r="L88" s="685">
        <v>-1.0320777264658012E-2</v>
      </c>
      <c r="M88" s="685">
        <v>-2.9857433448830011E-2</v>
      </c>
      <c r="N88" s="685">
        <v>-2.489324926523458E-2</v>
      </c>
      <c r="O88" s="685">
        <v>-4.1125702707778711E-2</v>
      </c>
      <c r="P88" s="685">
        <v>-3.7708966395206558E-2</v>
      </c>
      <c r="Q88" s="685">
        <v>-4.4558567865106251E-2</v>
      </c>
      <c r="R88" s="685">
        <v>-4.3841501919628954E-2</v>
      </c>
      <c r="S88" s="685">
        <v>-3.1876976711595867E-2</v>
      </c>
      <c r="T88" s="685">
        <v>-2.1803353837968473E-2</v>
      </c>
      <c r="U88" s="685">
        <v>-1.4534533089022784E-2</v>
      </c>
      <c r="V88" s="685">
        <v>-2.8313503476728855E-3</v>
      </c>
      <c r="W88" s="685">
        <v>2.0437589919900745E-2</v>
      </c>
      <c r="X88" s="685">
        <v>2.9404685230364883E-2</v>
      </c>
      <c r="Y88" s="685">
        <v>5.1601293692762916E-2</v>
      </c>
      <c r="Z88" s="685">
        <v>3.1168798966480244E-2</v>
      </c>
      <c r="AA88" s="685">
        <v>3.8995903760707266E-2</v>
      </c>
      <c r="AB88" s="685">
        <v>5.0133285580093355E-2</v>
      </c>
      <c r="AC88" s="685">
        <v>3.8214769277744864E-2</v>
      </c>
      <c r="AD88" s="685">
        <v>5.0942170517546001E-2</v>
      </c>
      <c r="AE88" s="685">
        <v>7.005056975417305E-2</v>
      </c>
      <c r="AF88" s="685">
        <v>4.2088767564265064E-2</v>
      </c>
      <c r="AG88" s="685">
        <v>3.8887493158968542E-2</v>
      </c>
      <c r="AH88" s="685">
        <v>4.9865139739900595E-2</v>
      </c>
      <c r="AI88" s="685">
        <v>6.0515656538996841E-2</v>
      </c>
      <c r="AJ88" s="685">
        <v>6.6157508287448485E-2</v>
      </c>
      <c r="AK88" s="685">
        <v>4.9069539752297713E-2</v>
      </c>
      <c r="AL88" s="685">
        <v>7.2818290892356835E-2</v>
      </c>
      <c r="AM88" s="685">
        <v>8.8817377986503673E-2</v>
      </c>
      <c r="AN88" s="2"/>
      <c r="AO88" s="2"/>
      <c r="AP88" s="137"/>
      <c r="AQ88" s="138"/>
      <c r="AR88" s="2"/>
      <c r="AS88" s="2"/>
      <c r="AT88" s="138"/>
      <c r="AU88" s="138"/>
      <c r="AV88" s="138"/>
      <c r="AW88" s="2"/>
      <c r="AX88" s="2"/>
      <c r="AY88" s="139"/>
      <c r="AZ88" s="140"/>
      <c r="BA88" s="2"/>
      <c r="BB88" s="2"/>
      <c r="BC88" s="141"/>
      <c r="BD88" s="141"/>
      <c r="BE88" s="141"/>
      <c r="BF88" s="2"/>
      <c r="BG88" s="2"/>
      <c r="BH88" s="142"/>
      <c r="BI88" s="143"/>
      <c r="BJ88" s="2"/>
      <c r="BK88" s="2"/>
    </row>
    <row r="89" spans="1:63" x14ac:dyDescent="0.3">
      <c r="A89" s="1"/>
      <c r="B89" s="2"/>
      <c r="C89" s="2" t="s">
        <v>38</v>
      </c>
      <c r="D89" s="2" t="s">
        <v>79</v>
      </c>
      <c r="E89" s="2"/>
      <c r="F89" s="2"/>
      <c r="G89" s="2"/>
      <c r="H89" s="2"/>
      <c r="I89" s="2"/>
      <c r="J89" s="10">
        <v>-1.5659347499912621</v>
      </c>
      <c r="K89" s="10">
        <v>-1.3719529131161663</v>
      </c>
      <c r="L89" s="10">
        <v>-1.3363551393034052</v>
      </c>
      <c r="M89" s="10">
        <v>-1.2882867372621631</v>
      </c>
      <c r="N89" s="10">
        <v>-2.1891924200251167</v>
      </c>
      <c r="O89" s="10">
        <v>-1.7841327130777143</v>
      </c>
      <c r="P89" s="10">
        <v>-1.8292610186787648</v>
      </c>
      <c r="Q89" s="10">
        <v>-2.6586782746018849</v>
      </c>
      <c r="R89" s="10">
        <v>-2.6293199885605913</v>
      </c>
      <c r="S89" s="10">
        <v>-2.8499685723272536</v>
      </c>
      <c r="T89" s="10">
        <v>-2.5741232158357561</v>
      </c>
      <c r="U89" s="10">
        <v>-2.7706202581163435</v>
      </c>
      <c r="V89" s="10">
        <v>-2.9331124563952815</v>
      </c>
      <c r="W89" s="10">
        <v>-2.9582929056076765</v>
      </c>
      <c r="X89" s="10">
        <v>-3.356893862941321</v>
      </c>
      <c r="Y89" s="10">
        <v>-3.5681640346708132</v>
      </c>
      <c r="Z89" s="10">
        <v>-3.6957474185471044</v>
      </c>
      <c r="AA89" s="10">
        <v>-2.986726039405506</v>
      </c>
      <c r="AB89" s="10">
        <v>-2.9206309300437501</v>
      </c>
      <c r="AC89" s="10">
        <v>-2.8625564781303643</v>
      </c>
      <c r="AD89" s="10">
        <v>-3.1239038689539522</v>
      </c>
      <c r="AE89" s="10">
        <v>-2.9700380847998114</v>
      </c>
      <c r="AF89" s="10">
        <v>-2.9453559816687451</v>
      </c>
      <c r="AG89" s="10">
        <v>-3.0294770266446123</v>
      </c>
      <c r="AH89" s="10">
        <v>-2.8135735783312139</v>
      </c>
      <c r="AI89" s="10">
        <v>-2.5707210448194333</v>
      </c>
      <c r="AJ89" s="10">
        <v>-2.8612330909415511</v>
      </c>
      <c r="AK89" s="10">
        <v>-2.6736265734209708</v>
      </c>
      <c r="AL89" s="10">
        <v>-3.0234416509364945</v>
      </c>
      <c r="AM89" s="10">
        <v>-3.0661879210865841</v>
      </c>
      <c r="AN89" s="2"/>
      <c r="AO89" s="2"/>
      <c r="AP89" s="54">
        <v>-4.2746270150089583E-2</v>
      </c>
      <c r="AQ89" s="55">
        <v>-1.4138281827548799E-2</v>
      </c>
      <c r="AR89" s="2"/>
      <c r="AS89" s="2"/>
      <c r="AT89" s="55">
        <v>-2.2579965702392849E-2</v>
      </c>
      <c r="AU89" s="55">
        <v>-2.3372184617303518E-2</v>
      </c>
      <c r="AV89" s="55">
        <v>-2.475742345085296E-2</v>
      </c>
      <c r="AW89" s="2"/>
      <c r="AX89" s="2"/>
      <c r="AY89" s="56">
        <v>-1.3852388335494417E-3</v>
      </c>
      <c r="AZ89" s="57">
        <v>-5.9268692945540262E-2</v>
      </c>
      <c r="BA89" s="2"/>
      <c r="BB89" s="2"/>
      <c r="BC89" s="27">
        <v>-334.57972386697168</v>
      </c>
      <c r="BD89" s="27">
        <v>-351.23625127050354</v>
      </c>
      <c r="BE89" s="27">
        <v>-377.09850216290539</v>
      </c>
      <c r="BF89" s="2"/>
      <c r="BG89" s="2"/>
      <c r="BH89" s="58">
        <v>-25.862250892401846</v>
      </c>
      <c r="BI89" s="59">
        <v>-7.3632066163022883E-2</v>
      </c>
      <c r="BJ89" s="2"/>
      <c r="BK89" s="2"/>
    </row>
    <row r="90" spans="1:63" x14ac:dyDescent="0.3">
      <c r="A90" s="1"/>
      <c r="B90" s="2"/>
      <c r="C90" s="2"/>
      <c r="D90" s="2"/>
      <c r="E90" s="2" t="s">
        <v>149</v>
      </c>
      <c r="F90" s="2"/>
      <c r="G90" s="2"/>
      <c r="H90" s="2"/>
      <c r="I90" s="2"/>
      <c r="J90" s="10">
        <v>-1.6600837499912622</v>
      </c>
      <c r="K90" s="10">
        <v>-1.4557329131161663</v>
      </c>
      <c r="L90" s="10">
        <v>-1.4148331393034053</v>
      </c>
      <c r="M90" s="10">
        <v>-1.5601397372621633</v>
      </c>
      <c r="N90" s="10">
        <v>-2.4341214200251167</v>
      </c>
      <c r="O90" s="10">
        <v>-2.0174567130777143</v>
      </c>
      <c r="P90" s="10">
        <v>-1.9340988831770869</v>
      </c>
      <c r="Q90" s="10">
        <v>-2.6020401904840091</v>
      </c>
      <c r="R90" s="10">
        <v>-2.6624251865185355</v>
      </c>
      <c r="S90" s="10">
        <v>-2.8358421186779057</v>
      </c>
      <c r="T90" s="10">
        <v>-2.7409527004711771</v>
      </c>
      <c r="U90" s="10">
        <v>-2.8865654421268885</v>
      </c>
      <c r="V90" s="10">
        <v>-2.9615872452266165</v>
      </c>
      <c r="W90" s="10">
        <v>-2.7083176558433233</v>
      </c>
      <c r="X90" s="10">
        <v>-3.0731596650948632</v>
      </c>
      <c r="Y90" s="10">
        <v>-2.9498984400366939</v>
      </c>
      <c r="Z90" s="10">
        <v>-3.0872722702809758</v>
      </c>
      <c r="AA90" s="10">
        <v>-2.6953497066793517</v>
      </c>
      <c r="AB90" s="10">
        <v>-1.6572159647754818</v>
      </c>
      <c r="AC90" s="10">
        <v>-2.7517046684153934</v>
      </c>
      <c r="AD90" s="10">
        <v>-3.0211614301684548</v>
      </c>
      <c r="AE90" s="10">
        <v>-2.8323639645128109</v>
      </c>
      <c r="AF90" s="10">
        <v>-1.3290545347788523</v>
      </c>
      <c r="AG90" s="10">
        <v>-1.2816561464893912</v>
      </c>
      <c r="AH90" s="10">
        <v>-1.1483269243914567</v>
      </c>
      <c r="AI90" s="10">
        <v>-0.96969282049941719</v>
      </c>
      <c r="AJ90" s="10">
        <v>-1.0115537660052838</v>
      </c>
      <c r="AK90" s="10">
        <v>-0.7805087829820162</v>
      </c>
      <c r="AL90" s="10">
        <v>-0.95418201051920826</v>
      </c>
      <c r="AM90" s="10">
        <v>-0.90273826839716198</v>
      </c>
      <c r="AN90" s="2"/>
      <c r="AO90" s="2"/>
      <c r="AP90" s="54">
        <v>5.1443742122046276E-2</v>
      </c>
      <c r="AQ90" s="55">
        <v>5.3913971920361084E-2</v>
      </c>
      <c r="AR90" s="2"/>
      <c r="AS90" s="2"/>
      <c r="AT90" s="55">
        <v>-6.5917438603253211E-3</v>
      </c>
      <c r="AU90" s="55">
        <v>-7.3761364309633927E-3</v>
      </c>
      <c r="AV90" s="55">
        <v>-7.2890097251698026E-3</v>
      </c>
      <c r="AW90" s="2"/>
      <c r="AX90" s="2"/>
      <c r="AY90" s="56">
        <v>8.7126705793590109E-5</v>
      </c>
      <c r="AZ90" s="57">
        <v>1.181197048197908E-2</v>
      </c>
      <c r="BA90" s="2"/>
      <c r="BB90" s="2"/>
      <c r="BC90" s="27">
        <v>-97.67348053835768</v>
      </c>
      <c r="BD90" s="27">
        <v>-110.84828189117196</v>
      </c>
      <c r="BE90" s="27">
        <v>-111.02426127132726</v>
      </c>
      <c r="BF90" s="2"/>
      <c r="BG90" s="2"/>
      <c r="BH90" s="58">
        <v>-0.17597938015529735</v>
      </c>
      <c r="BI90" s="59">
        <v>-1.5875697588896276E-3</v>
      </c>
      <c r="BJ90" s="2"/>
      <c r="BK90" s="2"/>
    </row>
    <row r="91" spans="1:63" x14ac:dyDescent="0.3">
      <c r="A91" s="1"/>
      <c r="B91" s="2"/>
      <c r="C91" s="2"/>
      <c r="D91" s="2"/>
      <c r="E91" s="2" t="s">
        <v>150</v>
      </c>
      <c r="F91" s="2"/>
      <c r="G91" s="2"/>
      <c r="H91" s="2"/>
      <c r="I91" s="2"/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-1.66313264841398E-2</v>
      </c>
      <c r="Q91" s="10">
        <v>-0.13801908411787578</v>
      </c>
      <c r="R91" s="10">
        <v>-0.16804780204205594</v>
      </c>
      <c r="S91" s="10">
        <v>-0.16072936935640944</v>
      </c>
      <c r="T91" s="10">
        <v>-0.16178037611957491</v>
      </c>
      <c r="U91" s="10">
        <v>-0.25768296518875389</v>
      </c>
      <c r="V91" s="10">
        <v>-0.19377521116866492</v>
      </c>
      <c r="W91" s="10">
        <v>-0.20013924976435327</v>
      </c>
      <c r="X91" s="10">
        <v>-0.20445619784645788</v>
      </c>
      <c r="Y91" s="10">
        <v>-0.22879228820343125</v>
      </c>
      <c r="Z91" s="10">
        <v>-0.22955985695458872</v>
      </c>
      <c r="AA91" s="10">
        <v>-8.4005632826705201E-2</v>
      </c>
      <c r="AB91" s="10">
        <v>-1.0579318661510833</v>
      </c>
      <c r="AC91" s="10">
        <v>8.687819028502887E-2</v>
      </c>
      <c r="AD91" s="10">
        <v>8.819616121450255E-2</v>
      </c>
      <c r="AE91" s="10">
        <v>5.6026419712999709E-2</v>
      </c>
      <c r="AF91" s="10">
        <v>-1.5024947168898932</v>
      </c>
      <c r="AG91" s="10">
        <v>-1.6395971001552212</v>
      </c>
      <c r="AH91" s="10">
        <v>-1.5444458539397572</v>
      </c>
      <c r="AI91" s="10">
        <v>-1.4862958243200162</v>
      </c>
      <c r="AJ91" s="10">
        <v>-1.7313948249362672</v>
      </c>
      <c r="AK91" s="10">
        <v>-1.7747110704389546</v>
      </c>
      <c r="AL91" s="10">
        <v>-1.9507759604172863</v>
      </c>
      <c r="AM91" s="10">
        <v>-2.0275784726894219</v>
      </c>
      <c r="AN91" s="2"/>
      <c r="AO91" s="2"/>
      <c r="AP91" s="54">
        <v>-7.6802512272135637E-2</v>
      </c>
      <c r="AQ91" s="55">
        <v>-3.9370237193053666E-2</v>
      </c>
      <c r="AR91" s="2"/>
      <c r="AS91" s="2"/>
      <c r="AT91" s="55">
        <v>-1.4988224421667914E-2</v>
      </c>
      <c r="AU91" s="55">
        <v>-1.5080130909669759E-2</v>
      </c>
      <c r="AV91" s="55">
        <v>-1.6371344522946554E-2</v>
      </c>
      <c r="AW91" s="2"/>
      <c r="AX91" s="2"/>
      <c r="AY91" s="56">
        <v>-1.2912136132767951E-3</v>
      </c>
      <c r="AZ91" s="57">
        <v>-8.5623501613559361E-2</v>
      </c>
      <c r="BA91" s="2"/>
      <c r="BB91" s="2"/>
      <c r="BC91" s="27">
        <v>-222.08873363020331</v>
      </c>
      <c r="BD91" s="27">
        <v>-226.62360134959181</v>
      </c>
      <c r="BE91" s="27">
        <v>-249.36397401173559</v>
      </c>
      <c r="BF91" s="2"/>
      <c r="BG91" s="2"/>
      <c r="BH91" s="58">
        <v>-22.740372662143784</v>
      </c>
      <c r="BI91" s="59">
        <v>-0.10034423831728038</v>
      </c>
      <c r="BJ91" s="2"/>
      <c r="BK91" s="2"/>
    </row>
    <row r="92" spans="1:63" x14ac:dyDescent="0.3">
      <c r="A92" s="1"/>
      <c r="B92" s="2"/>
      <c r="C92" s="2"/>
      <c r="D92" s="2"/>
      <c r="E92" s="2" t="s">
        <v>151</v>
      </c>
      <c r="F92" s="2"/>
      <c r="G92" s="2"/>
      <c r="H92" s="2"/>
      <c r="I92" s="2"/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2"/>
      <c r="AO92" s="2"/>
      <c r="AP92" s="54">
        <v>0</v>
      </c>
      <c r="AQ92" s="55">
        <v>0</v>
      </c>
      <c r="AR92" s="2"/>
      <c r="AS92" s="2"/>
      <c r="AT92" s="55">
        <v>0</v>
      </c>
      <c r="AU92" s="55">
        <v>0</v>
      </c>
      <c r="AV92" s="55">
        <v>0</v>
      </c>
      <c r="AW92" s="2"/>
      <c r="AX92" s="2"/>
      <c r="AY92" s="56">
        <v>0</v>
      </c>
      <c r="AZ92" s="57">
        <v>0</v>
      </c>
      <c r="BA92" s="2"/>
      <c r="BB92" s="2"/>
      <c r="BC92" s="27">
        <v>0</v>
      </c>
      <c r="BD92" s="27">
        <v>0</v>
      </c>
      <c r="BE92" s="27">
        <v>0</v>
      </c>
      <c r="BF92" s="2"/>
      <c r="BG92" s="2"/>
      <c r="BH92" s="58">
        <v>0</v>
      </c>
      <c r="BI92" s="59">
        <v>0</v>
      </c>
      <c r="BJ92" s="2"/>
      <c r="BK92" s="2"/>
    </row>
    <row r="93" spans="1:63" x14ac:dyDescent="0.3">
      <c r="A93" s="1"/>
      <c r="B93" s="2"/>
      <c r="C93" s="2"/>
      <c r="D93" s="2"/>
      <c r="E93" s="2" t="s">
        <v>152</v>
      </c>
      <c r="F93" s="2"/>
      <c r="G93" s="2"/>
      <c r="H93" s="2"/>
      <c r="I93" s="2"/>
      <c r="J93" s="10">
        <v>9.4148999999999997E-2</v>
      </c>
      <c r="K93" s="10">
        <v>8.3779999999999993E-2</v>
      </c>
      <c r="L93" s="10">
        <v>7.8478000000000006E-2</v>
      </c>
      <c r="M93" s="10">
        <v>0.27185300000000001</v>
      </c>
      <c r="N93" s="10">
        <v>0.24492900000000001</v>
      </c>
      <c r="O93" s="10">
        <v>0.233324</v>
      </c>
      <c r="P93" s="10">
        <v>0.12146919098246198</v>
      </c>
      <c r="Q93" s="10">
        <v>8.1380999999999995E-2</v>
      </c>
      <c r="R93" s="10">
        <v>0.201153</v>
      </c>
      <c r="S93" s="10">
        <v>0.14660291570706163</v>
      </c>
      <c r="T93" s="10">
        <v>0.32860986075499571</v>
      </c>
      <c r="U93" s="10">
        <v>0.37362814919929882</v>
      </c>
      <c r="V93" s="10">
        <v>0.22225</v>
      </c>
      <c r="W93" s="10">
        <v>-4.9835999999999998E-2</v>
      </c>
      <c r="X93" s="10">
        <v>-7.9278000000000001E-2</v>
      </c>
      <c r="Y93" s="10">
        <v>-0.389473306430688</v>
      </c>
      <c r="Z93" s="10">
        <v>-0.37891529131154011</v>
      </c>
      <c r="AA93" s="10">
        <v>-0.20737069989944923</v>
      </c>
      <c r="AB93" s="10">
        <v>-0.20548309911718537</v>
      </c>
      <c r="AC93" s="10">
        <v>-0.19772999999999999</v>
      </c>
      <c r="AD93" s="10">
        <v>-0.19093860000000001</v>
      </c>
      <c r="AE93" s="10">
        <v>-0.19370054</v>
      </c>
      <c r="AF93" s="10">
        <v>-0.11380672999999999</v>
      </c>
      <c r="AG93" s="10">
        <v>-0.10822378000000001</v>
      </c>
      <c r="AH93" s="10">
        <v>-0.1208008</v>
      </c>
      <c r="AI93" s="10">
        <v>-0.1147324</v>
      </c>
      <c r="AJ93" s="10">
        <v>-0.1182845</v>
      </c>
      <c r="AK93" s="10">
        <v>-0.11840671999999999</v>
      </c>
      <c r="AL93" s="10">
        <v>-0.11848367999999999</v>
      </c>
      <c r="AM93" s="10">
        <v>-0.13587118000000001</v>
      </c>
      <c r="AN93" s="2"/>
      <c r="AO93" s="2"/>
      <c r="AP93" s="54">
        <v>-1.7387500000000014E-2</v>
      </c>
      <c r="AQ93" s="55">
        <v>-0.14675016846201955</v>
      </c>
      <c r="AR93" s="2"/>
      <c r="AS93" s="2"/>
      <c r="AT93" s="55">
        <v>-9.9999742039961538E-4</v>
      </c>
      <c r="AU93" s="55">
        <v>-9.1591727667036699E-4</v>
      </c>
      <c r="AV93" s="55">
        <v>-1.097069202736604E-3</v>
      </c>
      <c r="AW93" s="2"/>
      <c r="AX93" s="2"/>
      <c r="AY93" s="56">
        <v>-1.8115192606623699E-4</v>
      </c>
      <c r="AZ93" s="57">
        <v>-0.19778197297989439</v>
      </c>
      <c r="BA93" s="2"/>
      <c r="BB93" s="2"/>
      <c r="BC93" s="27">
        <v>-14.817509698410712</v>
      </c>
      <c r="BD93" s="27">
        <v>-13.764368029739776</v>
      </c>
      <c r="BE93" s="27">
        <v>-16.710266879842578</v>
      </c>
      <c r="BF93" s="2"/>
      <c r="BG93" s="2"/>
      <c r="BH93" s="58">
        <v>-2.9458988501028021</v>
      </c>
      <c r="BI93" s="59">
        <v>-0.21402354570422627</v>
      </c>
      <c r="BJ93" s="2"/>
      <c r="BK93" s="2"/>
    </row>
    <row r="94" spans="1:63" x14ac:dyDescent="0.3">
      <c r="A94" s="1"/>
      <c r="B94" s="2"/>
      <c r="C94" s="145" t="s">
        <v>22</v>
      </c>
      <c r="D94" s="146" t="s">
        <v>80</v>
      </c>
      <c r="E94" s="146"/>
      <c r="F94" s="146"/>
      <c r="G94" s="146"/>
      <c r="H94" s="146"/>
      <c r="I94" s="146"/>
      <c r="J94" s="150">
        <v>-3.7712849771701746</v>
      </c>
      <c r="K94" s="150">
        <v>-4.5972775120543483</v>
      </c>
      <c r="L94" s="150">
        <v>-2.1660480494676264</v>
      </c>
      <c r="M94" s="150">
        <v>-3.5569448678272857</v>
      </c>
      <c r="N94" s="150">
        <v>-4.0745446087884121</v>
      </c>
      <c r="O94" s="150">
        <v>-4.9698072358760328</v>
      </c>
      <c r="P94" s="150">
        <v>-4.7553783252233446</v>
      </c>
      <c r="Q94" s="150">
        <v>-6.2148652647885037</v>
      </c>
      <c r="R94" s="150">
        <v>-6.3267622930593319</v>
      </c>
      <c r="S94" s="150">
        <v>-5.6917743738121445</v>
      </c>
      <c r="T94" s="150">
        <v>-4.7832101332086587</v>
      </c>
      <c r="U94" s="150">
        <v>-4.1282340793805528</v>
      </c>
      <c r="V94" s="150">
        <v>-3.1988110066508679</v>
      </c>
      <c r="W94" s="150">
        <v>-1.1979990855191152</v>
      </c>
      <c r="X94" s="150">
        <v>-0.3327951399375193</v>
      </c>
      <c r="Y94" s="150">
        <v>1.2991261534686211</v>
      </c>
      <c r="Z94" s="150">
        <v>-0.51865977489425763</v>
      </c>
      <c r="AA94" s="150">
        <v>1.0802969792045354</v>
      </c>
      <c r="AB94" s="150">
        <v>2.3432992790691487</v>
      </c>
      <c r="AC94" s="150">
        <v>1.2153863800427978</v>
      </c>
      <c r="AD94" s="150">
        <v>2.3764990872763616</v>
      </c>
      <c r="AE94" s="150">
        <v>5.1153817535049422</v>
      </c>
      <c r="AF94" s="150">
        <v>2.4221744329302477</v>
      </c>
      <c r="AG94" s="150">
        <v>1.9207334757353993</v>
      </c>
      <c r="AH94" s="150">
        <v>3.2821076167048382</v>
      </c>
      <c r="AI94" s="150">
        <v>4.0187652971307806</v>
      </c>
      <c r="AJ94" s="150">
        <v>5.1135036922926318</v>
      </c>
      <c r="AK94" s="150">
        <v>3.1365516684962413</v>
      </c>
      <c r="AL94" s="150">
        <v>6.3963818374919335</v>
      </c>
      <c r="AM94" s="150">
        <v>7.9337762757295636</v>
      </c>
      <c r="AN94" s="2"/>
      <c r="AO94" s="2"/>
      <c r="AP94" s="151">
        <v>1.5373944382376301</v>
      </c>
      <c r="AQ94" s="152">
        <v>0.24035376206378156</v>
      </c>
      <c r="AR94" s="2"/>
      <c r="AS94" s="2"/>
      <c r="AT94" s="153">
        <v>2.648957404990486E-2</v>
      </c>
      <c r="AU94" s="154">
        <v>4.9446106275053324E-2</v>
      </c>
      <c r="AV94" s="152">
        <v>6.4059954535650721E-2</v>
      </c>
      <c r="AW94" s="2"/>
      <c r="AX94" s="2"/>
      <c r="AY94" s="155">
        <v>1.4613848260597397E-2</v>
      </c>
      <c r="AZ94" s="156">
        <v>0.29555104256956249</v>
      </c>
      <c r="BA94" s="2"/>
      <c r="BB94" s="2"/>
      <c r="BC94" s="157">
        <v>392.51053291155563</v>
      </c>
      <c r="BD94" s="158">
        <v>743.07409822164652</v>
      </c>
      <c r="BE94" s="159">
        <v>975.74422281755801</v>
      </c>
      <c r="BF94" s="2"/>
      <c r="BG94" s="2"/>
      <c r="BH94" s="160">
        <v>232.67012459591149</v>
      </c>
      <c r="BI94" s="161">
        <v>0.31311833524105681</v>
      </c>
      <c r="BJ94" s="2"/>
      <c r="BK94" s="2"/>
    </row>
    <row r="95" spans="1:63" x14ac:dyDescent="0.3">
      <c r="A95" s="1"/>
      <c r="B95" s="2"/>
      <c r="C95" s="147"/>
      <c r="D95" s="148" t="s">
        <v>81</v>
      </c>
      <c r="E95" s="149"/>
      <c r="F95" s="149"/>
      <c r="G95" s="149"/>
      <c r="H95" s="149"/>
      <c r="I95" s="149"/>
      <c r="J95" s="687">
        <v>-4.727749767916116E-2</v>
      </c>
      <c r="K95" s="687">
        <v>-6.8120089401550704E-2</v>
      </c>
      <c r="L95" s="687">
        <v>-2.6944064712662811E-2</v>
      </c>
      <c r="M95" s="687">
        <v>-4.6812361563641998E-2</v>
      </c>
      <c r="N95" s="687">
        <v>-5.3798253288379089E-2</v>
      </c>
      <c r="O95" s="687">
        <v>-6.4158096954007218E-2</v>
      </c>
      <c r="P95" s="687">
        <v>-6.1282711072885264E-2</v>
      </c>
      <c r="Q95" s="687">
        <v>-7.7871466387384139E-2</v>
      </c>
      <c r="R95" s="687">
        <v>-7.5018009308410363E-2</v>
      </c>
      <c r="S95" s="687">
        <v>-6.3845516490558293E-2</v>
      </c>
      <c r="T95" s="687">
        <v>-4.7209560744549073E-2</v>
      </c>
      <c r="U95" s="687">
        <v>-4.4196629325793373E-2</v>
      </c>
      <c r="V95" s="687">
        <v>-3.40873318544965E-2</v>
      </c>
      <c r="W95" s="687">
        <v>-1.3909163206074292E-2</v>
      </c>
      <c r="X95" s="687">
        <v>-3.2359182792610457E-3</v>
      </c>
      <c r="Y95" s="687">
        <v>1.3772877226929641E-2</v>
      </c>
      <c r="Z95" s="687">
        <v>-5.0883085608215079E-3</v>
      </c>
      <c r="AA95" s="687">
        <v>1.0358229309565195E-2</v>
      </c>
      <c r="AB95" s="687">
        <v>2.2317410621026892E-2</v>
      </c>
      <c r="AC95" s="687">
        <v>1.1389495074351242E-2</v>
      </c>
      <c r="AD95" s="687">
        <v>2.2010027756547448E-2</v>
      </c>
      <c r="AE95" s="687">
        <v>4.4318713623936343E-2</v>
      </c>
      <c r="AF95" s="687">
        <v>1.8993154921009073E-2</v>
      </c>
      <c r="AG95" s="687">
        <v>1.5088754278621242E-2</v>
      </c>
      <c r="AH95" s="687">
        <v>2.6848968919446728E-2</v>
      </c>
      <c r="AI95" s="687">
        <v>3.6907007285795414E-2</v>
      </c>
      <c r="AJ95" s="687">
        <v>4.2421044367504601E-2</v>
      </c>
      <c r="AK95" s="687">
        <v>2.648957404990486E-2</v>
      </c>
      <c r="AL95" s="687">
        <v>4.9446106275053324E-2</v>
      </c>
      <c r="AM95" s="687">
        <v>6.4059954535650721E-2</v>
      </c>
      <c r="AN95" s="2"/>
      <c r="AO95" s="2"/>
      <c r="AP95" s="162"/>
      <c r="AQ95" s="163"/>
      <c r="AR95" s="2"/>
      <c r="AS95" s="2"/>
      <c r="AT95" s="164"/>
      <c r="AU95" s="165"/>
      <c r="AV95" s="163"/>
      <c r="AW95" s="2"/>
      <c r="AX95" s="2"/>
      <c r="AY95" s="166"/>
      <c r="AZ95" s="167"/>
      <c r="BA95" s="2"/>
      <c r="BB95" s="2"/>
      <c r="BC95" s="168"/>
      <c r="BD95" s="169"/>
      <c r="BE95" s="170"/>
      <c r="BF95" s="2"/>
      <c r="BG95" s="2"/>
      <c r="BH95" s="171"/>
      <c r="BI95" s="172"/>
      <c r="BJ95" s="2"/>
      <c r="BK95" s="2"/>
    </row>
    <row r="96" spans="1:63" x14ac:dyDescent="0.3">
      <c r="A96" s="1"/>
      <c r="B96" s="2"/>
      <c r="C96" s="2" t="s">
        <v>38</v>
      </c>
      <c r="D96" s="2" t="s">
        <v>82</v>
      </c>
      <c r="E96" s="2"/>
      <c r="F96" s="2"/>
      <c r="G96" s="2"/>
      <c r="H96" s="2"/>
      <c r="I96" s="2"/>
      <c r="J96" s="10">
        <v>-0.71876724189761354</v>
      </c>
      <c r="K96" s="10">
        <v>-0.87347113806728793</v>
      </c>
      <c r="L96" s="10">
        <v>-0.87891763598838468</v>
      </c>
      <c r="M96" s="10">
        <v>-0.95057927458618197</v>
      </c>
      <c r="N96" s="10">
        <v>-1.0335284134359783</v>
      </c>
      <c r="O96" s="10">
        <v>-1.0739294798282049</v>
      </c>
      <c r="P96" s="10">
        <v>-0.75567834135007583</v>
      </c>
      <c r="Q96" s="10">
        <v>-0.84559515738084745</v>
      </c>
      <c r="R96" s="10">
        <v>-0.70715557054762679</v>
      </c>
      <c r="S96" s="10">
        <v>-0.79089624452716911</v>
      </c>
      <c r="T96" s="10">
        <v>-0.76028779419977033</v>
      </c>
      <c r="U96" s="10">
        <v>-0.76469875601919712</v>
      </c>
      <c r="V96" s="10">
        <v>-0.76171380344535045</v>
      </c>
      <c r="W96" s="10">
        <v>-0.71548188795157364</v>
      </c>
      <c r="X96" s="10">
        <v>-0.70218300830638969</v>
      </c>
      <c r="Y96" s="10">
        <v>-0.76262885986697626</v>
      </c>
      <c r="Z96" s="10">
        <v>-0.77945790439465101</v>
      </c>
      <c r="AA96" s="10">
        <v>-0.72884192729418895</v>
      </c>
      <c r="AB96" s="10">
        <v>-0.74121779871750881</v>
      </c>
      <c r="AC96" s="10">
        <v>-0.746716243983927</v>
      </c>
      <c r="AD96" s="10">
        <v>-0.78239311855139915</v>
      </c>
      <c r="AE96" s="10">
        <v>-0.88932276530392107</v>
      </c>
      <c r="AF96" s="10">
        <v>-0.79311587922427051</v>
      </c>
      <c r="AG96" s="10">
        <v>-0.83061018161025224</v>
      </c>
      <c r="AH96" s="10">
        <v>-0.80974626792964588</v>
      </c>
      <c r="AI96" s="10">
        <v>-0.80879169719277111</v>
      </c>
      <c r="AJ96" s="10">
        <v>-0.81087094764203793</v>
      </c>
      <c r="AK96" s="10">
        <v>-0.80616048751491498</v>
      </c>
      <c r="AL96" s="10">
        <v>-0.76678902397332704</v>
      </c>
      <c r="AM96" s="10">
        <v>-0.80735210068400431</v>
      </c>
      <c r="AN96" s="2"/>
      <c r="AO96" s="2"/>
      <c r="AP96" s="54">
        <v>-4.056307671067727E-2</v>
      </c>
      <c r="AQ96" s="55">
        <v>-5.2899918285852075E-2</v>
      </c>
      <c r="AR96" s="2"/>
      <c r="AS96" s="2"/>
      <c r="AT96" s="55">
        <v>-6.8083839155667122E-3</v>
      </c>
      <c r="AU96" s="55">
        <v>-5.9275278639081639E-3</v>
      </c>
      <c r="AV96" s="55">
        <v>-6.5188300081380247E-3</v>
      </c>
      <c r="AW96" s="2"/>
      <c r="AX96" s="2"/>
      <c r="AY96" s="56">
        <v>-5.9130214422986084E-4</v>
      </c>
      <c r="AZ96" s="57">
        <v>-9.9755270292394865E-2</v>
      </c>
      <c r="BA96" s="2"/>
      <c r="BB96" s="2"/>
      <c r="BC96" s="27">
        <v>-100.88355493867037</v>
      </c>
      <c r="BD96" s="27">
        <v>-89.078650554522184</v>
      </c>
      <c r="BE96" s="27">
        <v>-99.293088265158573</v>
      </c>
      <c r="BF96" s="2"/>
      <c r="BG96" s="2"/>
      <c r="BH96" s="58">
        <v>-10.214437710636389</v>
      </c>
      <c r="BI96" s="59">
        <v>-0.11466762964021844</v>
      </c>
      <c r="BJ96" s="2"/>
      <c r="BK96" s="2"/>
    </row>
    <row r="97" spans="1:63" x14ac:dyDescent="0.3">
      <c r="A97" s="1"/>
      <c r="B97" s="2"/>
      <c r="C97" s="2" t="s">
        <v>38</v>
      </c>
      <c r="D97" s="2" t="s">
        <v>83</v>
      </c>
      <c r="E97" s="2"/>
      <c r="F97" s="2"/>
      <c r="G97" s="2"/>
      <c r="H97" s="2"/>
      <c r="I97" s="2"/>
      <c r="J97" s="10">
        <v>-1.3094984775565131</v>
      </c>
      <c r="K97" s="10">
        <v>-1.0921128188668801</v>
      </c>
      <c r="L97" s="10">
        <v>-1.0785027926384425</v>
      </c>
      <c r="M97" s="10">
        <v>-1.3204609604463202</v>
      </c>
      <c r="N97" s="10">
        <v>-1.536516456130248</v>
      </c>
      <c r="O97" s="10">
        <v>-1.4509555790607411</v>
      </c>
      <c r="P97" s="10">
        <v>-1.5462285608929633</v>
      </c>
      <c r="Q97" s="10">
        <v>-1.2608415356966549</v>
      </c>
      <c r="R97" s="10">
        <v>-1.2786387078158745</v>
      </c>
      <c r="S97" s="10">
        <v>-1.1891449956117821</v>
      </c>
      <c r="T97" s="10">
        <v>-1.2822744329598121</v>
      </c>
      <c r="U97" s="10">
        <v>-1.3571035880918869</v>
      </c>
      <c r="V97" s="10">
        <v>-1.3557186499299232</v>
      </c>
      <c r="W97" s="10">
        <v>-1.3571862540109396</v>
      </c>
      <c r="X97" s="10">
        <v>-1.4670909294480647</v>
      </c>
      <c r="Y97" s="10">
        <v>-1.5233613447409551</v>
      </c>
      <c r="Z97" s="10">
        <v>-1.3654613031464438</v>
      </c>
      <c r="AA97" s="10">
        <v>-1.2998799475305096</v>
      </c>
      <c r="AB97" s="10">
        <v>-1.3349322510293</v>
      </c>
      <c r="AC97" s="10">
        <v>-1.2691499821664725</v>
      </c>
      <c r="AD97" s="10">
        <v>-1.3373297809288078</v>
      </c>
      <c r="AE97" s="10">
        <v>-1.3834458459745564</v>
      </c>
      <c r="AF97" s="10">
        <v>-1.3685610503814096</v>
      </c>
      <c r="AG97" s="10">
        <v>-1.4936212964595128</v>
      </c>
      <c r="AH97" s="10">
        <v>-1.3764784713589993</v>
      </c>
      <c r="AI97" s="10">
        <v>-1.5290748936373895</v>
      </c>
      <c r="AJ97" s="10">
        <v>-1.4522209884356296</v>
      </c>
      <c r="AK97" s="10">
        <v>-1.6305705634490364</v>
      </c>
      <c r="AL97" s="10">
        <v>-1.5183887679022381</v>
      </c>
      <c r="AM97" s="10">
        <v>-1.6888661504476852</v>
      </c>
      <c r="AN97" s="2"/>
      <c r="AO97" s="2"/>
      <c r="AP97" s="54">
        <v>-0.17047738254544709</v>
      </c>
      <c r="AQ97" s="55">
        <v>-0.11227518679618112</v>
      </c>
      <c r="AR97" s="2"/>
      <c r="AS97" s="2"/>
      <c r="AT97" s="55">
        <v>-1.3770893723165237E-2</v>
      </c>
      <c r="AU97" s="55">
        <v>-1.1737637666418631E-2</v>
      </c>
      <c r="AV97" s="55">
        <v>-1.3636468316536879E-2</v>
      </c>
      <c r="AW97" s="2"/>
      <c r="AX97" s="2"/>
      <c r="AY97" s="56">
        <v>-1.8988306501182481E-3</v>
      </c>
      <c r="AZ97" s="57">
        <v>-0.16177281187941256</v>
      </c>
      <c r="BA97" s="2"/>
      <c r="BB97" s="2"/>
      <c r="BC97" s="27">
        <v>-204.05087766850662</v>
      </c>
      <c r="BD97" s="27">
        <v>-176.39274720053882</v>
      </c>
      <c r="BE97" s="27">
        <v>-207.70706560665172</v>
      </c>
      <c r="BF97" s="2"/>
      <c r="BG97" s="2"/>
      <c r="BH97" s="58">
        <v>-31.314318406112903</v>
      </c>
      <c r="BI97" s="59">
        <v>-0.1775261109262731</v>
      </c>
      <c r="BJ97" s="2"/>
      <c r="BK97" s="2"/>
    </row>
    <row r="98" spans="1:63" x14ac:dyDescent="0.3">
      <c r="A98" s="1"/>
      <c r="B98" s="2"/>
      <c r="C98" s="2" t="s">
        <v>38</v>
      </c>
      <c r="D98" s="2" t="s">
        <v>84</v>
      </c>
      <c r="E98" s="2"/>
      <c r="F98" s="2"/>
      <c r="G98" s="2"/>
      <c r="H98" s="2"/>
      <c r="I98" s="60"/>
      <c r="J98" s="10">
        <v>-0.31941199772691381</v>
      </c>
      <c r="K98" s="10">
        <v>-0.35525000623145442</v>
      </c>
      <c r="L98" s="10">
        <v>-0.35388505216206551</v>
      </c>
      <c r="M98" s="10">
        <v>-0.36032294195334091</v>
      </c>
      <c r="N98" s="10">
        <v>-0.39240357679073162</v>
      </c>
      <c r="O98" s="10">
        <v>-0.35076833817323205</v>
      </c>
      <c r="P98" s="10">
        <v>-0.35060861597191628</v>
      </c>
      <c r="Q98" s="10">
        <v>-0.32183644105725634</v>
      </c>
      <c r="R98" s="10">
        <v>-0.30288028325315997</v>
      </c>
      <c r="S98" s="10">
        <v>-0.22890259560939097</v>
      </c>
      <c r="T98" s="10">
        <v>-0.23540063059299146</v>
      </c>
      <c r="U98" s="10">
        <v>-0.21215469829279524</v>
      </c>
      <c r="V98" s="10">
        <v>-0.2045256977831986</v>
      </c>
      <c r="W98" s="10">
        <v>-0.23958362665775657</v>
      </c>
      <c r="X98" s="10">
        <v>-0.25686868218935061</v>
      </c>
      <c r="Y98" s="10">
        <v>-0.26109201802087928</v>
      </c>
      <c r="Z98" s="10">
        <v>-0.27331362983010538</v>
      </c>
      <c r="AA98" s="10">
        <v>-0.24747682801405646</v>
      </c>
      <c r="AB98" s="10">
        <v>-0.25827929177458753</v>
      </c>
      <c r="AC98" s="10">
        <v>-0.24741546516520022</v>
      </c>
      <c r="AD98" s="10">
        <v>-0.28466961690495379</v>
      </c>
      <c r="AE98" s="10">
        <v>-0.31904921079427923</v>
      </c>
      <c r="AF98" s="10">
        <v>-0.30261293854933924</v>
      </c>
      <c r="AG98" s="10">
        <v>-0.30791149829277392</v>
      </c>
      <c r="AH98" s="10">
        <v>-0.29421955378855047</v>
      </c>
      <c r="AI98" s="10">
        <v>-0.33725559798064902</v>
      </c>
      <c r="AJ98" s="10">
        <v>-0.30955074220318723</v>
      </c>
      <c r="AK98" s="10">
        <v>-0.3217746406615119</v>
      </c>
      <c r="AL98" s="10">
        <v>-0.31246701010682681</v>
      </c>
      <c r="AM98" s="10">
        <v>-0.32823426789618149</v>
      </c>
      <c r="AN98" s="2"/>
      <c r="AO98" s="2"/>
      <c r="AP98" s="54">
        <v>-1.5767257789354672E-2</v>
      </c>
      <c r="AQ98" s="55">
        <v>-5.0460551928231179E-2</v>
      </c>
      <c r="AR98" s="2"/>
      <c r="AS98" s="2"/>
      <c r="AT98" s="55">
        <v>-2.717529973058329E-3</v>
      </c>
      <c r="AU98" s="55">
        <v>-2.4154713370345762E-3</v>
      </c>
      <c r="AV98" s="55">
        <v>-2.6502729025514953E-3</v>
      </c>
      <c r="AW98" s="2"/>
      <c r="AX98" s="2"/>
      <c r="AY98" s="56">
        <v>-2.3480156551691908E-4</v>
      </c>
      <c r="AZ98" s="57">
        <v>-9.7207349106936639E-2</v>
      </c>
      <c r="BA98" s="2"/>
      <c r="BB98" s="2"/>
      <c r="BC98" s="27">
        <v>-40.26713060461919</v>
      </c>
      <c r="BD98" s="27">
        <v>-36.299606192707571</v>
      </c>
      <c r="BE98" s="27">
        <v>-40.368253338603061</v>
      </c>
      <c r="BF98" s="2"/>
      <c r="BG98" s="2"/>
      <c r="BH98" s="58">
        <v>-4.0686471458954898</v>
      </c>
      <c r="BI98" s="59">
        <v>-0.11208515938976944</v>
      </c>
      <c r="BJ98" s="2"/>
      <c r="BK98" s="2"/>
    </row>
    <row r="99" spans="1:63" x14ac:dyDescent="0.3">
      <c r="A99" s="1"/>
      <c r="B99" s="2"/>
      <c r="C99" s="2" t="s">
        <v>38</v>
      </c>
      <c r="D99" s="2" t="s">
        <v>85</v>
      </c>
      <c r="E99" s="2"/>
      <c r="F99" s="2"/>
      <c r="G99" s="2"/>
      <c r="H99" s="2"/>
      <c r="I99" s="2"/>
      <c r="J99" s="10">
        <v>-1.2903147226596869</v>
      </c>
      <c r="K99" s="10">
        <v>-1.0449298213524505</v>
      </c>
      <c r="L99" s="10">
        <v>-1.0979216945460897</v>
      </c>
      <c r="M99" s="10">
        <v>-1.253007923189736</v>
      </c>
      <c r="N99" s="10">
        <v>-1.1659089175761392</v>
      </c>
      <c r="O99" s="10">
        <v>-1.3586825084552094</v>
      </c>
      <c r="P99" s="10">
        <v>-1.4882984330446039</v>
      </c>
      <c r="Q99" s="10">
        <v>-1.6963238166706365</v>
      </c>
      <c r="R99" s="10">
        <v>-1.4576450093284117</v>
      </c>
      <c r="S99" s="10">
        <v>-1.6618558157467882</v>
      </c>
      <c r="T99" s="10">
        <v>-1.5991281524186203</v>
      </c>
      <c r="U99" s="10">
        <v>-1.0971400217678535</v>
      </c>
      <c r="V99" s="10">
        <v>-0.37848084429557571</v>
      </c>
      <c r="W99" s="10">
        <v>-0.29030800445917465</v>
      </c>
      <c r="X99" s="10">
        <v>-0.31294136791375571</v>
      </c>
      <c r="Y99" s="10">
        <v>-0.28601225824807486</v>
      </c>
      <c r="Z99" s="10">
        <v>-0.30626171443417471</v>
      </c>
      <c r="AA99" s="10">
        <v>-0.25681908306395423</v>
      </c>
      <c r="AB99" s="10">
        <v>-0.24403587923654915</v>
      </c>
      <c r="AC99" s="10">
        <v>-0.32236241653092867</v>
      </c>
      <c r="AD99" s="10">
        <v>-0.22621157135009667</v>
      </c>
      <c r="AE99" s="10">
        <v>-0.22224118925843611</v>
      </c>
      <c r="AF99" s="10">
        <v>-0.6651942212904296</v>
      </c>
      <c r="AG99" s="10">
        <v>-0.6600598673074487</v>
      </c>
      <c r="AH99" s="10">
        <v>-0.66008295873603373</v>
      </c>
      <c r="AI99" s="10">
        <v>-0.77836606701101652</v>
      </c>
      <c r="AJ99" s="10">
        <v>-0.86942300976281917</v>
      </c>
      <c r="AK99" s="10">
        <v>-0.3940539702844208</v>
      </c>
      <c r="AL99" s="10">
        <v>-0.27698469085354538</v>
      </c>
      <c r="AM99" s="10">
        <v>-0.2868584179836125</v>
      </c>
      <c r="AN99" s="2"/>
      <c r="AO99" s="2"/>
      <c r="AP99" s="54">
        <v>-9.8737271300671225E-3</v>
      </c>
      <c r="AQ99" s="55">
        <v>-3.5647194433889556E-2</v>
      </c>
      <c r="AR99" s="2"/>
      <c r="AS99" s="2"/>
      <c r="AT99" s="55">
        <v>-3.3279610632120159E-3</v>
      </c>
      <c r="AU99" s="55">
        <v>-2.1411815004898803E-3</v>
      </c>
      <c r="AV99" s="55">
        <v>-2.316190496877743E-3</v>
      </c>
      <c r="AW99" s="2"/>
      <c r="AX99" s="2"/>
      <c r="AY99" s="56">
        <v>-1.7500899638786278E-4</v>
      </c>
      <c r="AZ99" s="57">
        <v>-8.1734778834873414E-2</v>
      </c>
      <c r="BA99" s="2"/>
      <c r="BB99" s="2"/>
      <c r="BC99" s="27">
        <v>-49.312222535905491</v>
      </c>
      <c r="BD99" s="27">
        <v>-32.177589550830085</v>
      </c>
      <c r="BE99" s="27">
        <v>-35.279598817317982</v>
      </c>
      <c r="BF99" s="2"/>
      <c r="BG99" s="2"/>
      <c r="BH99" s="58">
        <v>-3.1020092664878973</v>
      </c>
      <c r="BI99" s="59">
        <v>-9.6402785596718971E-2</v>
      </c>
      <c r="BJ99" s="2"/>
      <c r="BK99" s="2"/>
    </row>
    <row r="100" spans="1:63" x14ac:dyDescent="0.3">
      <c r="A100" s="1"/>
      <c r="B100" s="2"/>
      <c r="C100" s="122" t="s">
        <v>22</v>
      </c>
      <c r="D100" s="122" t="s">
        <v>86</v>
      </c>
      <c r="E100" s="122"/>
      <c r="F100" s="123"/>
      <c r="G100" s="122"/>
      <c r="H100" s="122"/>
      <c r="I100" s="122"/>
      <c r="J100" s="129">
        <v>-7.4092774170109026</v>
      </c>
      <c r="K100" s="129">
        <v>-7.9630412965724213</v>
      </c>
      <c r="L100" s="129">
        <v>-5.575275224802609</v>
      </c>
      <c r="M100" s="129">
        <v>-7.4413159680028649</v>
      </c>
      <c r="N100" s="129">
        <v>-8.2029019727215093</v>
      </c>
      <c r="O100" s="129">
        <v>-9.2041431413934198</v>
      </c>
      <c r="P100" s="129">
        <v>-8.8961922764829033</v>
      </c>
      <c r="Q100" s="129">
        <v>-10.339462215593898</v>
      </c>
      <c r="R100" s="129">
        <v>-10.073081864004404</v>
      </c>
      <c r="S100" s="129">
        <v>-9.5625740253072742</v>
      </c>
      <c r="T100" s="129">
        <v>-8.6603011433798542</v>
      </c>
      <c r="U100" s="129">
        <v>-7.559331143552285</v>
      </c>
      <c r="V100" s="129">
        <v>-5.8992500021049157</v>
      </c>
      <c r="W100" s="129">
        <v>-3.8005588585985599</v>
      </c>
      <c r="X100" s="129">
        <v>-3.0718791277950799</v>
      </c>
      <c r="Y100" s="129">
        <v>-1.5339683274082643</v>
      </c>
      <c r="Z100" s="129">
        <v>-3.2431543266996323</v>
      </c>
      <c r="AA100" s="129">
        <v>-1.452720806698174</v>
      </c>
      <c r="AB100" s="129">
        <v>-0.23516594168879681</v>
      </c>
      <c r="AC100" s="129">
        <v>-1.3702577278037307</v>
      </c>
      <c r="AD100" s="129">
        <v>-0.25410500045889595</v>
      </c>
      <c r="AE100" s="129">
        <v>2.3013227421737503</v>
      </c>
      <c r="AF100" s="129">
        <v>-0.70730965651520128</v>
      </c>
      <c r="AG100" s="129">
        <v>-1.3714693679345884</v>
      </c>
      <c r="AH100" s="129">
        <v>0.14158036489160863</v>
      </c>
      <c r="AI100" s="129">
        <v>0.56527704130895418</v>
      </c>
      <c r="AJ100" s="129">
        <v>1.6714380042489574</v>
      </c>
      <c r="AK100" s="129">
        <v>-1.6007993413642618E-2</v>
      </c>
      <c r="AL100" s="129">
        <v>3.5217523446559964</v>
      </c>
      <c r="AM100" s="129">
        <v>4.8224653387180796</v>
      </c>
      <c r="AN100" s="2"/>
      <c r="AO100" s="2"/>
      <c r="AP100" s="130">
        <v>1.3007129940620832</v>
      </c>
      <c r="AQ100" s="131">
        <v>0.36933687175244473</v>
      </c>
      <c r="AR100" s="2"/>
      <c r="AS100" s="2"/>
      <c r="AT100" s="131">
        <v>-1.3519462509743241E-4</v>
      </c>
      <c r="AU100" s="131">
        <v>2.722428790720207E-2</v>
      </c>
      <c r="AV100" s="131">
        <v>3.8938192811546569E-2</v>
      </c>
      <c r="AW100" s="2"/>
      <c r="AX100" s="2"/>
      <c r="AY100" s="132">
        <v>1.1713904904344499E-2</v>
      </c>
      <c r="AZ100" s="133">
        <v>0.4302740605841755</v>
      </c>
      <c r="BA100" s="2"/>
      <c r="BB100" s="2"/>
      <c r="BC100" s="134">
        <v>-2.0032528361459918</v>
      </c>
      <c r="BD100" s="134">
        <v>409.12550472304792</v>
      </c>
      <c r="BE100" s="134">
        <v>593.09621678982649</v>
      </c>
      <c r="BF100" s="2"/>
      <c r="BG100" s="2"/>
      <c r="BH100" s="135">
        <v>183.97071206677856</v>
      </c>
      <c r="BI100" s="136">
        <v>0.44966815791969528</v>
      </c>
      <c r="BJ100" s="2"/>
      <c r="BK100" s="2"/>
    </row>
    <row r="101" spans="1:63" x14ac:dyDescent="0.3">
      <c r="A101" s="1"/>
      <c r="B101" s="2"/>
      <c r="C101" s="124"/>
      <c r="D101" s="125" t="s">
        <v>87</v>
      </c>
      <c r="E101" s="125"/>
      <c r="F101" s="126"/>
      <c r="G101" s="125"/>
      <c r="H101" s="125"/>
      <c r="I101" s="125"/>
      <c r="J101" s="685">
        <v>-9.2884016457923504E-2</v>
      </c>
      <c r="K101" s="685">
        <v>-0.1179922429325691</v>
      </c>
      <c r="L101" s="685">
        <v>-6.9352374932268271E-2</v>
      </c>
      <c r="M101" s="685">
        <v>-9.7933925474710873E-2</v>
      </c>
      <c r="N101" s="685">
        <v>-0.10830702333614646</v>
      </c>
      <c r="O101" s="685">
        <v>-0.1188215719477474</v>
      </c>
      <c r="P101" s="685">
        <v>-0.11464551159616301</v>
      </c>
      <c r="Q101" s="685">
        <v>-0.1295521383137577</v>
      </c>
      <c r="R101" s="685">
        <v>-0.11943906125053075</v>
      </c>
      <c r="S101" s="685">
        <v>-0.10726487691324821</v>
      </c>
      <c r="T101" s="685">
        <v>-8.547586275918348E-2</v>
      </c>
      <c r="U101" s="685">
        <v>-8.092975109411378E-2</v>
      </c>
      <c r="V101" s="685">
        <v>-6.286388664297142E-2</v>
      </c>
      <c r="W101" s="685">
        <v>-4.4125737721771682E-2</v>
      </c>
      <c r="X101" s="685">
        <v>-2.9869275804865512E-2</v>
      </c>
      <c r="Y101" s="685">
        <v>-1.626259111710119E-2</v>
      </c>
      <c r="Z101" s="685">
        <v>-3.1816945757891971E-2</v>
      </c>
      <c r="AA101" s="685">
        <v>-1.3929146825566764E-2</v>
      </c>
      <c r="AB101" s="685">
        <v>-2.2397031960997211E-3</v>
      </c>
      <c r="AC101" s="685">
        <v>-1.2840808402726018E-2</v>
      </c>
      <c r="AD101" s="685">
        <v>-2.3534021717582978E-3</v>
      </c>
      <c r="AE101" s="685">
        <v>1.9938231100106649E-2</v>
      </c>
      <c r="AF101" s="685">
        <v>-5.5462735056066867E-3</v>
      </c>
      <c r="AG101" s="685">
        <v>-1.0773886411022166E-2</v>
      </c>
      <c r="AH101" s="685">
        <v>1.1581846973059138E-3</v>
      </c>
      <c r="AI101" s="685">
        <v>5.1913168198644182E-3</v>
      </c>
      <c r="AJ101" s="685">
        <v>1.386605936017005E-2</v>
      </c>
      <c r="AK101" s="685">
        <v>-1.3519462509743241E-4</v>
      </c>
      <c r="AL101" s="685">
        <v>2.722428790720207E-2</v>
      </c>
      <c r="AM101" s="685">
        <v>3.8938192811546569E-2</v>
      </c>
      <c r="AN101" s="2"/>
      <c r="AO101" s="2"/>
      <c r="AP101" s="137"/>
      <c r="AQ101" s="138"/>
      <c r="AR101" s="2"/>
      <c r="AS101" s="2"/>
      <c r="AT101" s="138"/>
      <c r="AU101" s="138"/>
      <c r="AV101" s="138"/>
      <c r="AW101" s="2"/>
      <c r="AX101" s="2"/>
      <c r="AY101" s="139"/>
      <c r="AZ101" s="140"/>
      <c r="BA101" s="2"/>
      <c r="BB101" s="2"/>
      <c r="BC101" s="141"/>
      <c r="BD101" s="141"/>
      <c r="BE101" s="141"/>
      <c r="BF101" s="2"/>
      <c r="BG101" s="2"/>
      <c r="BH101" s="142"/>
      <c r="BI101" s="143"/>
      <c r="BJ101" s="2"/>
      <c r="BK101" s="2"/>
    </row>
    <row r="102" spans="1:63" x14ac:dyDescent="0.3">
      <c r="A102" s="1"/>
      <c r="B102" s="2"/>
      <c r="C102" s="2" t="s">
        <v>38</v>
      </c>
      <c r="D102" s="2" t="s">
        <v>88</v>
      </c>
      <c r="E102" s="2"/>
      <c r="F102" s="2"/>
      <c r="G102" s="2"/>
      <c r="H102" s="2"/>
      <c r="I102" s="2"/>
      <c r="J102" s="10">
        <v>-6.4013819208375269</v>
      </c>
      <c r="K102" s="10">
        <v>-6.5264882373822122</v>
      </c>
      <c r="L102" s="10">
        <v>-6.9737403381405905</v>
      </c>
      <c r="M102" s="10">
        <v>-7.3588403147797852</v>
      </c>
      <c r="N102" s="10">
        <v>-7.4784592096759042</v>
      </c>
      <c r="O102" s="10">
        <v>-7.3891971139676365</v>
      </c>
      <c r="P102" s="10">
        <v>-7.4620030808316988</v>
      </c>
      <c r="Q102" s="10">
        <v>-6.9345749118896931</v>
      </c>
      <c r="R102" s="10">
        <v>-6.8764716355599758</v>
      </c>
      <c r="S102" s="10">
        <v>-6.5580274956103759</v>
      </c>
      <c r="T102" s="10">
        <v>-6.3901154356072585</v>
      </c>
      <c r="U102" s="10">
        <v>-6.8949274239242744</v>
      </c>
      <c r="V102" s="10">
        <v>-5.9419231075839907</v>
      </c>
      <c r="W102" s="10">
        <v>-6.4522107441503076</v>
      </c>
      <c r="X102" s="10">
        <v>-6.2911923017823987</v>
      </c>
      <c r="Y102" s="10">
        <v>-5.8241706236839006</v>
      </c>
      <c r="Z102" s="10">
        <v>-6.2149339153209819</v>
      </c>
      <c r="AA102" s="10">
        <v>-6.7749255914107023</v>
      </c>
      <c r="AB102" s="10">
        <v>-5.9418854454471965</v>
      </c>
      <c r="AC102" s="10">
        <v>-6.0180790067079863</v>
      </c>
      <c r="AD102" s="10">
        <v>-5.8576085984365038</v>
      </c>
      <c r="AE102" s="10">
        <v>-5.6852790720985089</v>
      </c>
      <c r="AF102" s="10">
        <v>-6.1139472827549115</v>
      </c>
      <c r="AG102" s="10">
        <v>-5.5812386264035236</v>
      </c>
      <c r="AH102" s="10">
        <v>-5.7283972539982937</v>
      </c>
      <c r="AI102" s="10">
        <v>-6.1583789413339618</v>
      </c>
      <c r="AJ102" s="10">
        <v>-6.4677682898300892</v>
      </c>
      <c r="AK102" s="10">
        <v>-5.9927368731250565</v>
      </c>
      <c r="AL102" s="10">
        <v>-6.2084662094913927</v>
      </c>
      <c r="AM102" s="10">
        <v>-6.4806207001870222</v>
      </c>
      <c r="AN102" s="2"/>
      <c r="AO102" s="2"/>
      <c r="AP102" s="54">
        <v>-0.27215449069562947</v>
      </c>
      <c r="AQ102" s="55">
        <v>-4.3836026727433024E-2</v>
      </c>
      <c r="AR102" s="2"/>
      <c r="AS102" s="2"/>
      <c r="AT102" s="55">
        <v>-5.0611328599075404E-2</v>
      </c>
      <c r="AU102" s="55">
        <v>-4.7993457520034428E-2</v>
      </c>
      <c r="AV102" s="55">
        <v>-5.2326691979804017E-2</v>
      </c>
      <c r="AW102" s="2"/>
      <c r="AX102" s="2"/>
      <c r="AY102" s="56">
        <v>-4.3332344597695888E-3</v>
      </c>
      <c r="AZ102" s="57">
        <v>-9.0288024319996524E-2</v>
      </c>
      <c r="BA102" s="2"/>
      <c r="BB102" s="2"/>
      <c r="BC102" s="27">
        <v>-749.93578690089555</v>
      </c>
      <c r="BD102" s="27">
        <v>-721.24375110262463</v>
      </c>
      <c r="BE102" s="27">
        <v>-797.02628215312052</v>
      </c>
      <c r="BF102" s="2"/>
      <c r="BG102" s="2"/>
      <c r="BH102" s="58">
        <v>-75.782531050495891</v>
      </c>
      <c r="BI102" s="59">
        <v>-0.1050720105853824</v>
      </c>
      <c r="BJ102" s="2"/>
      <c r="BK102" s="2"/>
    </row>
    <row r="103" spans="1:63" x14ac:dyDescent="0.3">
      <c r="A103" s="1"/>
      <c r="B103" s="2"/>
      <c r="C103" s="122" t="s">
        <v>22</v>
      </c>
      <c r="D103" s="122" t="s">
        <v>89</v>
      </c>
      <c r="E103" s="122"/>
      <c r="F103" s="123"/>
      <c r="G103" s="122"/>
      <c r="H103" s="122"/>
      <c r="I103" s="122"/>
      <c r="J103" s="129">
        <v>-13.810659337848429</v>
      </c>
      <c r="K103" s="129">
        <v>-14.489529533954634</v>
      </c>
      <c r="L103" s="129">
        <v>-12.5490155629432</v>
      </c>
      <c r="M103" s="129">
        <v>-14.80015628278265</v>
      </c>
      <c r="N103" s="129">
        <v>-15.681361182397414</v>
      </c>
      <c r="O103" s="129">
        <v>-16.593340255361056</v>
      </c>
      <c r="P103" s="129">
        <v>-16.358195357314603</v>
      </c>
      <c r="Q103" s="129">
        <v>-17.274037127483592</v>
      </c>
      <c r="R103" s="129">
        <v>-16.949553499564381</v>
      </c>
      <c r="S103" s="129">
        <v>-16.120601520917649</v>
      </c>
      <c r="T103" s="129">
        <v>-15.050416578987113</v>
      </c>
      <c r="U103" s="129">
        <v>-14.454258567476559</v>
      </c>
      <c r="V103" s="129">
        <v>-11.841173109688906</v>
      </c>
      <c r="W103" s="129">
        <v>-10.252769602748867</v>
      </c>
      <c r="X103" s="129">
        <v>-9.3630714295774791</v>
      </c>
      <c r="Y103" s="129">
        <v>-7.3581389510921653</v>
      </c>
      <c r="Z103" s="129">
        <v>-9.4580882420206152</v>
      </c>
      <c r="AA103" s="129">
        <v>-8.2276463981088757</v>
      </c>
      <c r="AB103" s="129">
        <v>-6.1770513871359931</v>
      </c>
      <c r="AC103" s="129">
        <v>-7.388336734511717</v>
      </c>
      <c r="AD103" s="129">
        <v>-6.1117135988953999</v>
      </c>
      <c r="AE103" s="129">
        <v>-3.3839563299247586</v>
      </c>
      <c r="AF103" s="129">
        <v>-6.8212569392701123</v>
      </c>
      <c r="AG103" s="129">
        <v>-6.9527079943381125</v>
      </c>
      <c r="AH103" s="129">
        <v>-5.5868168891066849</v>
      </c>
      <c r="AI103" s="129">
        <v>-5.5931019000250073</v>
      </c>
      <c r="AJ103" s="129">
        <v>-4.7963302855811314</v>
      </c>
      <c r="AK103" s="129">
        <v>-6.0087448665386995</v>
      </c>
      <c r="AL103" s="129">
        <v>-2.6867138648353963</v>
      </c>
      <c r="AM103" s="129">
        <v>-1.6581553614689426</v>
      </c>
      <c r="AN103" s="2"/>
      <c r="AO103" s="2"/>
      <c r="AP103" s="130">
        <v>1.0285585033664537</v>
      </c>
      <c r="AQ103" s="131">
        <v>0.38283142720502139</v>
      </c>
      <c r="AR103" s="2"/>
      <c r="AS103" s="2"/>
      <c r="AT103" s="131">
        <v>-5.0746523224172842E-2</v>
      </c>
      <c r="AU103" s="131">
        <v>-2.0769169612832355E-2</v>
      </c>
      <c r="AV103" s="131">
        <v>-1.338849916825745E-2</v>
      </c>
      <c r="AW103" s="2"/>
      <c r="AX103" s="2"/>
      <c r="AY103" s="132">
        <v>7.3806704445749053E-3</v>
      </c>
      <c r="AZ103" s="133">
        <v>0.35536666039910975</v>
      </c>
      <c r="BA103" s="2"/>
      <c r="BB103" s="2"/>
      <c r="BC103" s="134">
        <v>-751.93903973704164</v>
      </c>
      <c r="BD103" s="134">
        <v>-312.1182463795767</v>
      </c>
      <c r="BE103" s="134">
        <v>-203.93006536329389</v>
      </c>
      <c r="BF103" s="2"/>
      <c r="BG103" s="2"/>
      <c r="BH103" s="135">
        <v>108.18818101628281</v>
      </c>
      <c r="BI103" s="136">
        <v>0.34662562112665402</v>
      </c>
      <c r="BJ103" s="2"/>
      <c r="BK103" s="2"/>
    </row>
    <row r="104" spans="1:63" x14ac:dyDescent="0.3">
      <c r="A104" s="1"/>
      <c r="B104" s="2"/>
      <c r="C104" s="124"/>
      <c r="D104" s="125" t="s">
        <v>90</v>
      </c>
      <c r="E104" s="125"/>
      <c r="F104" s="126"/>
      <c r="G104" s="125"/>
      <c r="H104" s="125"/>
      <c r="I104" s="125"/>
      <c r="J104" s="685">
        <v>-0.17313287612721073</v>
      </c>
      <c r="K104" s="685">
        <v>-0.21469838282578108</v>
      </c>
      <c r="L104" s="685">
        <v>-0.1561006402841609</v>
      </c>
      <c r="M104" s="685">
        <v>-0.1947824025541435</v>
      </c>
      <c r="N104" s="685">
        <v>-0.20704886601990838</v>
      </c>
      <c r="O104" s="685">
        <v>-0.21421296287090863</v>
      </c>
      <c r="P104" s="685">
        <v>-0.21080858160933832</v>
      </c>
      <c r="Q104" s="685">
        <v>-0.21644147447065223</v>
      </c>
      <c r="R104" s="685">
        <v>-0.20097511227798484</v>
      </c>
      <c r="S104" s="685">
        <v>-0.18082728910986809</v>
      </c>
      <c r="T104" s="685">
        <v>-0.14854533585791457</v>
      </c>
      <c r="U104" s="685">
        <v>-0.15474643535276272</v>
      </c>
      <c r="V104" s="685">
        <v>-0.12618250859375024</v>
      </c>
      <c r="W104" s="685">
        <v>-0.11903802552329748</v>
      </c>
      <c r="X104" s="685">
        <v>-9.1041395600563596E-2</v>
      </c>
      <c r="Y104" s="685">
        <v>-7.8008393658691028E-2</v>
      </c>
      <c r="Z104" s="685">
        <v>-9.2788517059551073E-2</v>
      </c>
      <c r="AA104" s="685">
        <v>-7.8889277402574509E-2</v>
      </c>
      <c r="AB104" s="685">
        <v>-5.8829784767679992E-2</v>
      </c>
      <c r="AC104" s="685">
        <v>-6.9236768016444572E-2</v>
      </c>
      <c r="AD104" s="685">
        <v>-5.66038449886066E-2</v>
      </c>
      <c r="AE104" s="685">
        <v>-2.9317966620787242E-2</v>
      </c>
      <c r="AF104" s="685">
        <v>-5.3487968513825174E-2</v>
      </c>
      <c r="AG104" s="685">
        <v>-5.4618563076486631E-2</v>
      </c>
      <c r="AH104" s="685">
        <v>-4.5702423726392716E-2</v>
      </c>
      <c r="AI104" s="685">
        <v>-5.1365192369357104E-2</v>
      </c>
      <c r="AJ104" s="685">
        <v>-3.9789809901285077E-2</v>
      </c>
      <c r="AK104" s="685">
        <v>-5.0746523224172842E-2</v>
      </c>
      <c r="AL104" s="685">
        <v>-2.0769169612832355E-2</v>
      </c>
      <c r="AM104" s="685">
        <v>-1.338849916825745E-2</v>
      </c>
      <c r="AN104" s="2"/>
      <c r="AO104" s="2"/>
      <c r="AP104" s="137"/>
      <c r="AQ104" s="138"/>
      <c r="AR104" s="2"/>
      <c r="AS104" s="2"/>
      <c r="AT104" s="138"/>
      <c r="AU104" s="138"/>
      <c r="AV104" s="138"/>
      <c r="AW104" s="2"/>
      <c r="AX104" s="2"/>
      <c r="AY104" s="139"/>
      <c r="AZ104" s="140"/>
      <c r="BA104" s="2"/>
      <c r="BB104" s="2"/>
      <c r="BC104" s="141"/>
      <c r="BD104" s="141"/>
      <c r="BE104" s="141"/>
      <c r="BF104" s="2"/>
      <c r="BG104" s="2"/>
      <c r="BH104" s="142"/>
      <c r="BI104" s="143"/>
      <c r="BJ104" s="2"/>
      <c r="BK104" s="2"/>
    </row>
    <row r="105" spans="1:63" x14ac:dyDescent="0.3">
      <c r="A105" s="1"/>
      <c r="B105" s="2"/>
      <c r="C105" s="2" t="s">
        <v>38</v>
      </c>
      <c r="D105" s="2" t="s">
        <v>91</v>
      </c>
      <c r="E105" s="2"/>
      <c r="F105" s="2"/>
      <c r="G105" s="2"/>
      <c r="H105" s="2"/>
      <c r="I105" s="2"/>
      <c r="J105" s="10">
        <v>-3.9853899186192754</v>
      </c>
      <c r="K105" s="10">
        <v>-3.9062045120517652</v>
      </c>
      <c r="L105" s="10">
        <v>-4.2710989092505063</v>
      </c>
      <c r="M105" s="10">
        <v>-4.1612162148282934</v>
      </c>
      <c r="N105" s="10">
        <v>-4.2101492681032102</v>
      </c>
      <c r="O105" s="10">
        <v>-4.2045129441950699</v>
      </c>
      <c r="P105" s="10">
        <v>-4.1261768447264355</v>
      </c>
      <c r="Q105" s="10">
        <v>-4.0891788112829737</v>
      </c>
      <c r="R105" s="10">
        <v>-3.9279530119237824</v>
      </c>
      <c r="S105" s="10">
        <v>-4.3654699156989052</v>
      </c>
      <c r="T105" s="10">
        <v>-3.8223961650012686</v>
      </c>
      <c r="U105" s="10">
        <v>-4.232222954214973</v>
      </c>
      <c r="V105" s="10">
        <v>-3.7097552085004235</v>
      </c>
      <c r="W105" s="10">
        <v>-3.8695345688383069</v>
      </c>
      <c r="X105" s="10">
        <v>-3.6861240378290256</v>
      </c>
      <c r="Y105" s="10">
        <v>-3.6622460135965449</v>
      </c>
      <c r="Z105" s="10">
        <v>-3.4314687609592598</v>
      </c>
      <c r="AA105" s="10">
        <v>-3.3087145605454662</v>
      </c>
      <c r="AB105" s="10">
        <v>-3.3281815315752561</v>
      </c>
      <c r="AC105" s="10">
        <v>-3.183503872629188</v>
      </c>
      <c r="AD105" s="10">
        <v>-3.2006234172742065</v>
      </c>
      <c r="AE105" s="10">
        <v>-3.245419218565663</v>
      </c>
      <c r="AF105" s="10">
        <v>-3.5603302153836092</v>
      </c>
      <c r="AG105" s="10">
        <v>-3.4770274341913323</v>
      </c>
      <c r="AH105" s="10">
        <v>-3.5241152523423893</v>
      </c>
      <c r="AI105" s="10">
        <v>-3.609616606376306</v>
      </c>
      <c r="AJ105" s="10">
        <v>-2.9966111835084797</v>
      </c>
      <c r="AK105" s="10">
        <v>-2.9130939050706202</v>
      </c>
      <c r="AL105" s="10">
        <v>-2.9470157778102002</v>
      </c>
      <c r="AM105" s="10">
        <v>-2.7532026235932814</v>
      </c>
      <c r="AN105" s="2"/>
      <c r="AO105" s="2"/>
      <c r="AP105" s="54">
        <v>0.1938131542169188</v>
      </c>
      <c r="AQ105" s="55">
        <v>6.5765903147262064E-2</v>
      </c>
      <c r="AR105" s="2"/>
      <c r="AS105" s="2"/>
      <c r="AT105" s="55">
        <v>-2.4602373838684681E-2</v>
      </c>
      <c r="AU105" s="55">
        <v>-2.2781387829248063E-2</v>
      </c>
      <c r="AV105" s="55">
        <v>-2.2230275818888211E-2</v>
      </c>
      <c r="AW105" s="2"/>
      <c r="AX105" s="2"/>
      <c r="AY105" s="56">
        <v>5.511120103598513E-4</v>
      </c>
      <c r="AZ105" s="57">
        <v>2.4191327345399995E-2</v>
      </c>
      <c r="BA105" s="2"/>
      <c r="BB105" s="2"/>
      <c r="BC105" s="27">
        <v>-364.5468533438393</v>
      </c>
      <c r="BD105" s="27">
        <v>-342.35778087943777</v>
      </c>
      <c r="BE105" s="27">
        <v>-338.60566026236393</v>
      </c>
      <c r="BF105" s="2"/>
      <c r="BG105" s="2"/>
      <c r="BH105" s="58">
        <v>3.7521206170738424</v>
      </c>
      <c r="BI105" s="59">
        <v>1.0959647557696846E-2</v>
      </c>
      <c r="BJ105" s="2"/>
      <c r="BK105" s="2"/>
    </row>
    <row r="106" spans="1:63" x14ac:dyDescent="0.3">
      <c r="A106" s="1"/>
      <c r="B106" s="2"/>
      <c r="C106" s="2" t="s">
        <v>17</v>
      </c>
      <c r="D106" s="2" t="s">
        <v>92</v>
      </c>
      <c r="E106" s="2"/>
      <c r="F106" s="2"/>
      <c r="G106" s="2"/>
      <c r="H106" s="2"/>
      <c r="I106" s="2"/>
      <c r="J106" s="10">
        <v>1.5659347499912621</v>
      </c>
      <c r="K106" s="10">
        <v>1.3719529131161663</v>
      </c>
      <c r="L106" s="10">
        <v>1.3363551393034052</v>
      </c>
      <c r="M106" s="10">
        <v>1.2882867372621631</v>
      </c>
      <c r="N106" s="10">
        <v>2.1891924200251167</v>
      </c>
      <c r="O106" s="10">
        <v>1.7841327130777143</v>
      </c>
      <c r="P106" s="10">
        <v>1.8292610186787648</v>
      </c>
      <c r="Q106" s="10">
        <v>2.6586782746018849</v>
      </c>
      <c r="R106" s="10">
        <v>2.6293199885605913</v>
      </c>
      <c r="S106" s="10">
        <v>2.8499685723272536</v>
      </c>
      <c r="T106" s="10">
        <v>2.5741232158357561</v>
      </c>
      <c r="U106" s="10">
        <v>2.7706202581163435</v>
      </c>
      <c r="V106" s="10">
        <v>2.9331124563952815</v>
      </c>
      <c r="W106" s="10">
        <v>2.9582929056076765</v>
      </c>
      <c r="X106" s="10">
        <v>3.356893862941321</v>
      </c>
      <c r="Y106" s="10">
        <v>3.5681640346708132</v>
      </c>
      <c r="Z106" s="10">
        <v>3.6957474185471044</v>
      </c>
      <c r="AA106" s="10">
        <v>2.986726039405506</v>
      </c>
      <c r="AB106" s="10">
        <v>2.9206309300437501</v>
      </c>
      <c r="AC106" s="10">
        <v>2.8625564781303643</v>
      </c>
      <c r="AD106" s="10">
        <v>3.1239038689539522</v>
      </c>
      <c r="AE106" s="10">
        <v>2.9700380847998114</v>
      </c>
      <c r="AF106" s="10">
        <v>2.9453559816687451</v>
      </c>
      <c r="AG106" s="10">
        <v>3.0294770266446123</v>
      </c>
      <c r="AH106" s="10">
        <v>2.8135735783312139</v>
      </c>
      <c r="AI106" s="10">
        <v>2.5707210448194333</v>
      </c>
      <c r="AJ106" s="10">
        <v>2.8612330909415511</v>
      </c>
      <c r="AK106" s="10">
        <v>2.6736265734209708</v>
      </c>
      <c r="AL106" s="10">
        <v>3.0234416509364945</v>
      </c>
      <c r="AM106" s="10">
        <v>3.0661879210865841</v>
      </c>
      <c r="AN106" s="2"/>
      <c r="AO106" s="2"/>
      <c r="AP106" s="54">
        <v>4.2746270150089583E-2</v>
      </c>
      <c r="AQ106" s="55">
        <v>1.4138281827548799E-2</v>
      </c>
      <c r="AR106" s="2"/>
      <c r="AS106" s="2"/>
      <c r="AT106" s="55">
        <v>2.2579965702392849E-2</v>
      </c>
      <c r="AU106" s="55">
        <v>2.3372184617303518E-2</v>
      </c>
      <c r="AV106" s="55">
        <v>2.475742345085296E-2</v>
      </c>
      <c r="AW106" s="2"/>
      <c r="AX106" s="2"/>
      <c r="AY106" s="56">
        <v>1.3852388335494417E-3</v>
      </c>
      <c r="AZ106" s="57">
        <v>5.9268692945540262E-2</v>
      </c>
      <c r="BA106" s="2"/>
      <c r="BB106" s="2"/>
      <c r="BC106" s="27">
        <v>334.57972386697168</v>
      </c>
      <c r="BD106" s="27">
        <v>351.23625127050354</v>
      </c>
      <c r="BE106" s="27">
        <v>377.09850216290539</v>
      </c>
      <c r="BF106" s="2"/>
      <c r="BG106" s="2"/>
      <c r="BH106" s="58">
        <v>25.862250892401846</v>
      </c>
      <c r="BI106" s="59">
        <v>7.3632066163022883E-2</v>
      </c>
      <c r="BJ106" s="2"/>
      <c r="BK106" s="2"/>
    </row>
    <row r="107" spans="1:63" x14ac:dyDescent="0.3">
      <c r="A107" s="1"/>
      <c r="B107" s="2"/>
      <c r="C107" s="2"/>
      <c r="D107" s="2"/>
      <c r="E107" s="2" t="s">
        <v>149</v>
      </c>
      <c r="F107" s="2"/>
      <c r="G107" s="2"/>
      <c r="H107" s="2"/>
      <c r="I107" s="2"/>
      <c r="J107" s="10">
        <v>1.6600837499912622</v>
      </c>
      <c r="K107" s="10">
        <v>1.4557329131161663</v>
      </c>
      <c r="L107" s="10">
        <v>1.4148331393034053</v>
      </c>
      <c r="M107" s="10">
        <v>1.5601397372621633</v>
      </c>
      <c r="N107" s="10">
        <v>2.4341214200251167</v>
      </c>
      <c r="O107" s="10">
        <v>2.0174567130777143</v>
      </c>
      <c r="P107" s="10">
        <v>1.9340988831770869</v>
      </c>
      <c r="Q107" s="10">
        <v>2.6020401904840091</v>
      </c>
      <c r="R107" s="10">
        <v>2.6624251865185355</v>
      </c>
      <c r="S107" s="10">
        <v>2.8358421186779057</v>
      </c>
      <c r="T107" s="10">
        <v>2.7409527004711771</v>
      </c>
      <c r="U107" s="10">
        <v>2.8865654421268885</v>
      </c>
      <c r="V107" s="10">
        <v>2.9615872452266165</v>
      </c>
      <c r="W107" s="10">
        <v>2.7083176558433233</v>
      </c>
      <c r="X107" s="10">
        <v>3.0731596650948632</v>
      </c>
      <c r="Y107" s="10">
        <v>2.9138984400366899</v>
      </c>
      <c r="Z107" s="10">
        <v>3.0872722702809758</v>
      </c>
      <c r="AA107" s="10">
        <v>2.6953497066793517</v>
      </c>
      <c r="AB107" s="10">
        <v>1.6572159647754818</v>
      </c>
      <c r="AC107" s="10">
        <v>2.7517046684153934</v>
      </c>
      <c r="AD107" s="10">
        <v>3.0211614301684548</v>
      </c>
      <c r="AE107" s="10">
        <v>2.8323639645128109</v>
      </c>
      <c r="AF107" s="10">
        <v>1.3290545347788523</v>
      </c>
      <c r="AG107" s="10">
        <v>1.2816561464893912</v>
      </c>
      <c r="AH107" s="10">
        <v>1.1483269243914567</v>
      </c>
      <c r="AI107" s="10">
        <v>0.96969282049941719</v>
      </c>
      <c r="AJ107" s="10">
        <v>1.0115537660052838</v>
      </c>
      <c r="AK107" s="10">
        <v>0.7805087829820162</v>
      </c>
      <c r="AL107" s="10">
        <v>0.95418201051920826</v>
      </c>
      <c r="AM107" s="10">
        <v>0.90273826839716198</v>
      </c>
      <c r="AN107" s="2"/>
      <c r="AO107" s="2"/>
      <c r="AP107" s="54">
        <v>-5.1443742122046276E-2</v>
      </c>
      <c r="AQ107" s="55">
        <v>-5.3913971920361084E-2</v>
      </c>
      <c r="AR107" s="2"/>
      <c r="AS107" s="2"/>
      <c r="AT107" s="55">
        <v>6.5917438603253211E-3</v>
      </c>
      <c r="AU107" s="55">
        <v>7.3761364309633927E-3</v>
      </c>
      <c r="AV107" s="55">
        <v>7.2890097251698026E-3</v>
      </c>
      <c r="AW107" s="2"/>
      <c r="AX107" s="2"/>
      <c r="AY107" s="56">
        <v>-8.7126705793590109E-5</v>
      </c>
      <c r="AZ107" s="57">
        <v>-1.181197048197908E-2</v>
      </c>
      <c r="BA107" s="2"/>
      <c r="BB107" s="2"/>
      <c r="BC107" s="27">
        <v>97.67348053835768</v>
      </c>
      <c r="BD107" s="27">
        <v>110.84828189117196</v>
      </c>
      <c r="BE107" s="27">
        <v>111.02426127132726</v>
      </c>
      <c r="BF107" s="2"/>
      <c r="BG107" s="2"/>
      <c r="BH107" s="58">
        <v>0.17597938015529735</v>
      </c>
      <c r="BI107" s="59">
        <v>1.5875697588896276E-3</v>
      </c>
      <c r="BJ107" s="2"/>
      <c r="BK107" s="2"/>
    </row>
    <row r="108" spans="1:63" x14ac:dyDescent="0.3">
      <c r="A108" s="1"/>
      <c r="B108" s="2"/>
      <c r="C108" s="2"/>
      <c r="D108" s="2"/>
      <c r="E108" s="2" t="s">
        <v>150</v>
      </c>
      <c r="F108" s="2"/>
      <c r="G108" s="2"/>
      <c r="H108" s="2"/>
      <c r="I108" s="2"/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1.66313264841398E-2</v>
      </c>
      <c r="Q108" s="10">
        <v>0.13801908411787578</v>
      </c>
      <c r="R108" s="10">
        <v>0.16804780204205594</v>
      </c>
      <c r="S108" s="10">
        <v>0.16072936935640944</v>
      </c>
      <c r="T108" s="10">
        <v>0.16178037611957491</v>
      </c>
      <c r="U108" s="10">
        <v>0.25768296518875389</v>
      </c>
      <c r="V108" s="10">
        <v>0.19377521116866492</v>
      </c>
      <c r="W108" s="10">
        <v>0.20013924976435327</v>
      </c>
      <c r="X108" s="10">
        <v>0.20445619784645788</v>
      </c>
      <c r="Y108" s="10">
        <v>0.22879228820343125</v>
      </c>
      <c r="Z108" s="10">
        <v>0.22955985695458872</v>
      </c>
      <c r="AA108" s="10">
        <v>8.4005632826705201E-2</v>
      </c>
      <c r="AB108" s="10">
        <v>1.0579318661510833</v>
      </c>
      <c r="AC108" s="10">
        <v>-8.687819028502887E-2</v>
      </c>
      <c r="AD108" s="10">
        <v>-8.819616121450255E-2</v>
      </c>
      <c r="AE108" s="10">
        <v>-5.6026419712999709E-2</v>
      </c>
      <c r="AF108" s="10">
        <v>1.5024947168898932</v>
      </c>
      <c r="AG108" s="10">
        <v>1.6395971001552212</v>
      </c>
      <c r="AH108" s="10">
        <v>1.5444458539397572</v>
      </c>
      <c r="AI108" s="10">
        <v>1.4862958243200162</v>
      </c>
      <c r="AJ108" s="10">
        <v>1.7313948249362672</v>
      </c>
      <c r="AK108" s="10">
        <v>1.7747110704389546</v>
      </c>
      <c r="AL108" s="10">
        <v>1.9507759604172863</v>
      </c>
      <c r="AM108" s="10">
        <v>2.0275784726894219</v>
      </c>
      <c r="AN108" s="2"/>
      <c r="AO108" s="2"/>
      <c r="AP108" s="54">
        <v>7.6802512272135637E-2</v>
      </c>
      <c r="AQ108" s="55">
        <v>3.9370237193053666E-2</v>
      </c>
      <c r="AR108" s="2"/>
      <c r="AS108" s="2"/>
      <c r="AT108" s="55">
        <v>1.4988224421667914E-2</v>
      </c>
      <c r="AU108" s="55">
        <v>1.5080130909669759E-2</v>
      </c>
      <c r="AV108" s="55">
        <v>1.6371344522946554E-2</v>
      </c>
      <c r="AW108" s="2"/>
      <c r="AX108" s="2"/>
      <c r="AY108" s="56">
        <v>1.2912136132767951E-3</v>
      </c>
      <c r="AZ108" s="57">
        <v>8.5623501613559361E-2</v>
      </c>
      <c r="BA108" s="2"/>
      <c r="BB108" s="2"/>
      <c r="BC108" s="27">
        <v>222.08873363020331</v>
      </c>
      <c r="BD108" s="27">
        <v>226.62360134959181</v>
      </c>
      <c r="BE108" s="27">
        <v>249.36397401173559</v>
      </c>
      <c r="BF108" s="2"/>
      <c r="BG108" s="2"/>
      <c r="BH108" s="58">
        <v>22.740372662143784</v>
      </c>
      <c r="BI108" s="59">
        <v>0.10034423831728038</v>
      </c>
      <c r="BJ108" s="2"/>
      <c r="BK108" s="2"/>
    </row>
    <row r="109" spans="1:63" x14ac:dyDescent="0.3">
      <c r="A109" s="1"/>
      <c r="B109" s="2"/>
      <c r="C109" s="2"/>
      <c r="D109" s="2"/>
      <c r="E109" s="2" t="s">
        <v>151</v>
      </c>
      <c r="F109" s="2"/>
      <c r="G109" s="2"/>
      <c r="H109" s="2"/>
      <c r="I109" s="2"/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2"/>
      <c r="AO109" s="2"/>
      <c r="AP109" s="54">
        <v>0</v>
      </c>
      <c r="AQ109" s="55">
        <v>0</v>
      </c>
      <c r="AR109" s="2"/>
      <c r="AS109" s="2"/>
      <c r="AT109" s="55">
        <v>0</v>
      </c>
      <c r="AU109" s="55">
        <v>0</v>
      </c>
      <c r="AV109" s="55">
        <v>0</v>
      </c>
      <c r="AW109" s="2"/>
      <c r="AX109" s="2"/>
      <c r="AY109" s="56">
        <v>0</v>
      </c>
      <c r="AZ109" s="57">
        <v>0</v>
      </c>
      <c r="BA109" s="2"/>
      <c r="BB109" s="2"/>
      <c r="BC109" s="27">
        <v>0</v>
      </c>
      <c r="BD109" s="27">
        <v>0</v>
      </c>
      <c r="BE109" s="27">
        <v>0</v>
      </c>
      <c r="BF109" s="2"/>
      <c r="BG109" s="2"/>
      <c r="BH109" s="58">
        <v>0</v>
      </c>
      <c r="BI109" s="59">
        <v>0</v>
      </c>
      <c r="BJ109" s="2"/>
      <c r="BK109" s="2"/>
    </row>
    <row r="110" spans="1:63" x14ac:dyDescent="0.3">
      <c r="A110" s="1"/>
      <c r="B110" s="2"/>
      <c r="C110" s="2"/>
      <c r="D110" s="2"/>
      <c r="E110" s="2" t="s">
        <v>152</v>
      </c>
      <c r="F110" s="2"/>
      <c r="G110" s="2"/>
      <c r="H110" s="2"/>
      <c r="I110" s="2"/>
      <c r="J110" s="10">
        <v>-9.4148999999999997E-2</v>
      </c>
      <c r="K110" s="10">
        <v>-8.3779999999999993E-2</v>
      </c>
      <c r="L110" s="10">
        <v>-7.8478000000000006E-2</v>
      </c>
      <c r="M110" s="10">
        <v>-0.27185300000000001</v>
      </c>
      <c r="N110" s="10">
        <v>-0.24492900000000001</v>
      </c>
      <c r="O110" s="10">
        <v>-0.233324</v>
      </c>
      <c r="P110" s="10">
        <v>-0.12146919098246198</v>
      </c>
      <c r="Q110" s="10">
        <v>-8.1380999999999995E-2</v>
      </c>
      <c r="R110" s="10">
        <v>-0.201153</v>
      </c>
      <c r="S110" s="10">
        <v>-0.14660291570706163</v>
      </c>
      <c r="T110" s="10">
        <v>-0.32860986075499571</v>
      </c>
      <c r="U110" s="10">
        <v>-0.37362814919929882</v>
      </c>
      <c r="V110" s="10">
        <v>-0.22225</v>
      </c>
      <c r="W110" s="10">
        <v>4.9835999999999998E-2</v>
      </c>
      <c r="X110" s="10">
        <v>7.9278000000000001E-2</v>
      </c>
      <c r="Y110" s="10">
        <v>0.389473306430688</v>
      </c>
      <c r="Z110" s="10">
        <v>0.37891529131154011</v>
      </c>
      <c r="AA110" s="10">
        <v>0.20737069989944923</v>
      </c>
      <c r="AB110" s="10">
        <v>0.20548309911718537</v>
      </c>
      <c r="AC110" s="10">
        <v>0.19772999999999999</v>
      </c>
      <c r="AD110" s="10">
        <v>0.19093860000000001</v>
      </c>
      <c r="AE110" s="10">
        <v>0.19370054</v>
      </c>
      <c r="AF110" s="10">
        <v>0.11380672999999999</v>
      </c>
      <c r="AG110" s="10">
        <v>0.10822378000000001</v>
      </c>
      <c r="AH110" s="10">
        <v>0.1208008</v>
      </c>
      <c r="AI110" s="10">
        <v>0.1147324</v>
      </c>
      <c r="AJ110" s="10">
        <v>0.1182845</v>
      </c>
      <c r="AK110" s="10">
        <v>0.11840671999999999</v>
      </c>
      <c r="AL110" s="10">
        <v>0.11848367999999999</v>
      </c>
      <c r="AM110" s="10">
        <v>0.13587118000000001</v>
      </c>
      <c r="AN110" s="2"/>
      <c r="AO110" s="2"/>
      <c r="AP110" s="54">
        <v>1.7387500000000014E-2</v>
      </c>
      <c r="AQ110" s="55">
        <v>0.14675016846201955</v>
      </c>
      <c r="AR110" s="2"/>
      <c r="AS110" s="2"/>
      <c r="AT110" s="55">
        <v>9.9999742039961538E-4</v>
      </c>
      <c r="AU110" s="55">
        <v>9.1591727667036699E-4</v>
      </c>
      <c r="AV110" s="55">
        <v>1.097069202736604E-3</v>
      </c>
      <c r="AW110" s="2"/>
      <c r="AX110" s="2"/>
      <c r="AY110" s="56">
        <v>1.8115192606623699E-4</v>
      </c>
      <c r="AZ110" s="57">
        <v>0.19778197297989439</v>
      </c>
      <c r="BA110" s="2"/>
      <c r="BB110" s="2"/>
      <c r="BC110" s="27">
        <v>14.817509698410712</v>
      </c>
      <c r="BD110" s="27">
        <v>13.764368029739776</v>
      </c>
      <c r="BE110" s="27">
        <v>16.710266879842578</v>
      </c>
      <c r="BF110" s="2"/>
      <c r="BG110" s="2"/>
      <c r="BH110" s="58">
        <v>2.9458988501028021</v>
      </c>
      <c r="BI110" s="59">
        <v>0.21402354570422627</v>
      </c>
      <c r="BJ110" s="2"/>
      <c r="BK110" s="2"/>
    </row>
    <row r="111" spans="1:63" x14ac:dyDescent="0.3">
      <c r="A111" s="1"/>
      <c r="B111" s="2"/>
      <c r="C111" s="2" t="s">
        <v>93</v>
      </c>
      <c r="D111" s="2" t="s">
        <v>94</v>
      </c>
      <c r="E111" s="2"/>
      <c r="F111" s="2"/>
      <c r="G111" s="2"/>
      <c r="H111" s="2"/>
      <c r="I111" s="2"/>
      <c r="J111" s="10">
        <v>-0.42749636049957607</v>
      </c>
      <c r="K111" s="10">
        <v>-0.89181654073099226</v>
      </c>
      <c r="L111" s="10">
        <v>-0.42061340732015479</v>
      </c>
      <c r="M111" s="10">
        <v>-1.2260053672265159</v>
      </c>
      <c r="N111" s="10">
        <v>-0.95461219478652326</v>
      </c>
      <c r="O111" s="10">
        <v>-1.4997432015102683</v>
      </c>
      <c r="P111" s="10">
        <v>-1.2650114353161839</v>
      </c>
      <c r="Q111" s="10">
        <v>-1.2566156108638187</v>
      </c>
      <c r="R111" s="10">
        <v>-1.3386772252704631</v>
      </c>
      <c r="S111" s="10">
        <v>-0.92472891677170754</v>
      </c>
      <c r="T111" s="10">
        <v>-0.9034944507219298</v>
      </c>
      <c r="U111" s="10">
        <v>-1.0828149562377705</v>
      </c>
      <c r="V111" s="10">
        <v>-1.275674885102237</v>
      </c>
      <c r="W111" s="10">
        <v>-1.3221130975478077</v>
      </c>
      <c r="X111" s="10">
        <v>-1.3822431377845976</v>
      </c>
      <c r="Y111" s="10">
        <v>-0.94694847332392473</v>
      </c>
      <c r="Z111" s="10">
        <v>-1.3629588522886555</v>
      </c>
      <c r="AA111" s="10">
        <v>-0.18012413764970994</v>
      </c>
      <c r="AB111" s="10">
        <v>-1.3623073097295257</v>
      </c>
      <c r="AC111" s="10">
        <v>-1.3098201174426016</v>
      </c>
      <c r="AD111" s="10">
        <v>-0.80960480328878637</v>
      </c>
      <c r="AE111" s="10">
        <v>-1.2737871869834689</v>
      </c>
      <c r="AF111" s="10">
        <v>-1.5309102528103864</v>
      </c>
      <c r="AG111" s="10">
        <v>-1.9536463980606005</v>
      </c>
      <c r="AH111" s="10">
        <v>-1.6345310952479646</v>
      </c>
      <c r="AI111" s="10">
        <v>-1.3532882299013023</v>
      </c>
      <c r="AJ111" s="10">
        <v>-1.4726297937046382</v>
      </c>
      <c r="AK111" s="10">
        <v>-1.8746752729775369</v>
      </c>
      <c r="AL111" s="10">
        <v>-2.1908879223943587</v>
      </c>
      <c r="AM111" s="10">
        <v>-2.3824103910184871</v>
      </c>
      <c r="AN111" s="2"/>
      <c r="AO111" s="2"/>
      <c r="AP111" s="54">
        <v>-0.19152246862412836</v>
      </c>
      <c r="AQ111" s="55">
        <v>-8.7417739020998822E-2</v>
      </c>
      <c r="AR111" s="2"/>
      <c r="AS111" s="2"/>
      <c r="AT111" s="55">
        <v>-1.583246657845502E-2</v>
      </c>
      <c r="AU111" s="55">
        <v>-1.6936274256247268E-2</v>
      </c>
      <c r="AV111" s="55">
        <v>-1.9236375721959964E-2</v>
      </c>
      <c r="AW111" s="2"/>
      <c r="AX111" s="2"/>
      <c r="AY111" s="56">
        <v>-2.3001014657126964E-3</v>
      </c>
      <c r="AZ111" s="57">
        <v>-0.1358091768538916</v>
      </c>
      <c r="BA111" s="2"/>
      <c r="BB111" s="2"/>
      <c r="BC111" s="27">
        <v>-234.59833224596883</v>
      </c>
      <c r="BD111" s="27">
        <v>-254.51764897703981</v>
      </c>
      <c r="BE111" s="27">
        <v>-293.00336871460917</v>
      </c>
      <c r="BF111" s="2"/>
      <c r="BG111" s="2"/>
      <c r="BH111" s="58">
        <v>-38.485719737569354</v>
      </c>
      <c r="BI111" s="59">
        <v>-0.1512104166145318</v>
      </c>
      <c r="BJ111" s="2"/>
      <c r="BK111" s="2"/>
    </row>
    <row r="112" spans="1:63" ht="4.05" customHeight="1" x14ac:dyDescent="0.3">
      <c r="A112" s="1"/>
      <c r="B112" s="2"/>
      <c r="C112" s="2"/>
      <c r="D112" s="1"/>
      <c r="E112" s="2"/>
      <c r="F112" s="2"/>
      <c r="G112" s="2"/>
      <c r="H112" s="2"/>
      <c r="I112" s="2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2"/>
      <c r="AO112" s="2"/>
      <c r="AP112" s="54"/>
      <c r="AQ112" s="55"/>
      <c r="AR112" s="2"/>
      <c r="AS112" s="2"/>
      <c r="AT112" s="55"/>
      <c r="AU112" s="55"/>
      <c r="AV112" s="55"/>
      <c r="AW112" s="2"/>
      <c r="AX112" s="2"/>
      <c r="AY112" s="56"/>
      <c r="AZ112" s="57"/>
      <c r="BA112" s="2"/>
      <c r="BB112" s="2"/>
      <c r="BC112" s="27"/>
      <c r="BD112" s="27"/>
      <c r="BE112" s="27"/>
      <c r="BF112" s="2"/>
      <c r="BG112" s="2"/>
      <c r="BH112" s="58"/>
      <c r="BI112" s="59"/>
      <c r="BJ112" s="2"/>
      <c r="BK112" s="2"/>
    </row>
    <row r="113" spans="1:63" x14ac:dyDescent="0.3">
      <c r="A113" s="1"/>
      <c r="B113" s="2"/>
      <c r="C113" s="89" t="s">
        <v>22</v>
      </c>
      <c r="D113" s="90" t="s">
        <v>95</v>
      </c>
      <c r="E113" s="90"/>
      <c r="F113" s="90"/>
      <c r="G113" s="90"/>
      <c r="H113" s="90"/>
      <c r="I113" s="90"/>
      <c r="J113" s="144">
        <v>-16.657610866976018</v>
      </c>
      <c r="K113" s="144">
        <v>-17.915597673621225</v>
      </c>
      <c r="L113" s="144">
        <v>-15.904372740210457</v>
      </c>
      <c r="M113" s="144">
        <v>-18.8990911275753</v>
      </c>
      <c r="N113" s="144">
        <v>-18.656930225262034</v>
      </c>
      <c r="O113" s="144">
        <v>-20.513463687988679</v>
      </c>
      <c r="P113" s="144">
        <v>-19.920122618678455</v>
      </c>
      <c r="Q113" s="144">
        <v>-19.961153275028497</v>
      </c>
      <c r="R113" s="144">
        <v>-19.586863748198034</v>
      </c>
      <c r="S113" s="144">
        <v>-18.560831781061012</v>
      </c>
      <c r="T113" s="144">
        <v>-17.202183978874555</v>
      </c>
      <c r="U113" s="144">
        <v>-16.99867621981296</v>
      </c>
      <c r="V113" s="144">
        <v>-13.893490746896285</v>
      </c>
      <c r="W113" s="144">
        <v>-12.486124363527306</v>
      </c>
      <c r="X113" s="144">
        <v>-11.074544742249781</v>
      </c>
      <c r="Y113" s="144">
        <v>-8.3991694033418209</v>
      </c>
      <c r="Z113" s="144">
        <v>-10.556768436721427</v>
      </c>
      <c r="AA113" s="144">
        <v>-8.7297590568985459</v>
      </c>
      <c r="AB113" s="144">
        <v>-7.9469092983970251</v>
      </c>
      <c r="AC113" s="144">
        <v>-9.0191042464531428</v>
      </c>
      <c r="AD113" s="144">
        <v>-6.9980379505044414</v>
      </c>
      <c r="AE113" s="144">
        <v>-4.9331246506740793</v>
      </c>
      <c r="AF113" s="144">
        <v>-8.9671414257953632</v>
      </c>
      <c r="AG113" s="144">
        <v>-9.3539047999454326</v>
      </c>
      <c r="AH113" s="144">
        <v>-7.9318896583658258</v>
      </c>
      <c r="AI113" s="144">
        <v>-7.985285691483182</v>
      </c>
      <c r="AJ113" s="144">
        <v>-6.4043381718526975</v>
      </c>
      <c r="AK113" s="144">
        <v>-8.1228874711658854</v>
      </c>
      <c r="AL113" s="144">
        <v>-4.8011759141034602</v>
      </c>
      <c r="AM113" s="144">
        <v>-3.7275804549941274</v>
      </c>
      <c r="AN113" s="2"/>
      <c r="AO113" s="2"/>
      <c r="AP113" s="95">
        <v>1.0735954591093329</v>
      </c>
      <c r="AQ113" s="96">
        <v>0.22361093996902817</v>
      </c>
      <c r="AR113" s="2"/>
      <c r="AS113" s="2"/>
      <c r="AT113" s="97">
        <v>-6.8601397938919687E-2</v>
      </c>
      <c r="AU113" s="98">
        <v>-3.7114647081024167E-2</v>
      </c>
      <c r="AV113" s="96">
        <v>-3.0097727258252667E-2</v>
      </c>
      <c r="AW113" s="2"/>
      <c r="AX113" s="2"/>
      <c r="AY113" s="99">
        <v>7.0169198227715002E-3</v>
      </c>
      <c r="AZ113" s="100">
        <v>0.18906066404061495</v>
      </c>
      <c r="BA113" s="2"/>
      <c r="BB113" s="2"/>
      <c r="BC113" s="101">
        <v>-1016.504501459878</v>
      </c>
      <c r="BD113" s="102">
        <v>-557.75742496555074</v>
      </c>
      <c r="BE113" s="103">
        <v>-458.44059217736162</v>
      </c>
      <c r="BF113" s="2"/>
      <c r="BG113" s="2"/>
      <c r="BH113" s="104">
        <v>99.316832788189117</v>
      </c>
      <c r="BI113" s="105">
        <v>0.17806456416841659</v>
      </c>
      <c r="BJ113" s="2"/>
      <c r="BK113" s="2"/>
    </row>
    <row r="114" spans="1:63" x14ac:dyDescent="0.3">
      <c r="A114" s="1"/>
      <c r="B114" s="2"/>
      <c r="C114" s="91"/>
      <c r="D114" s="92" t="s">
        <v>96</v>
      </c>
      <c r="E114" s="93"/>
      <c r="F114" s="93"/>
      <c r="G114" s="93"/>
      <c r="H114" s="93"/>
      <c r="I114" s="93"/>
      <c r="J114" s="686">
        <v>-0.20882276568098559</v>
      </c>
      <c r="K114" s="686">
        <v>-0.26546409521924547</v>
      </c>
      <c r="L114" s="686">
        <v>-0.19783884684915695</v>
      </c>
      <c r="M114" s="686">
        <v>-0.248727804327394</v>
      </c>
      <c r="N114" s="686">
        <v>-0.24633679446712969</v>
      </c>
      <c r="O114" s="686">
        <v>-0.26482008852492106</v>
      </c>
      <c r="P114" s="686">
        <v>-0.25671125102745285</v>
      </c>
      <c r="Q114" s="686">
        <v>-0.25011069590141821</v>
      </c>
      <c r="R114" s="686">
        <v>-0.23224636218699579</v>
      </c>
      <c r="S114" s="686">
        <v>-0.20819973065139649</v>
      </c>
      <c r="T114" s="686">
        <v>-0.16978295472559798</v>
      </c>
      <c r="U114" s="686">
        <v>-0.18198681990169102</v>
      </c>
      <c r="V114" s="686">
        <v>-0.14805251974003852</v>
      </c>
      <c r="W114" s="686">
        <v>-0.14496800847588853</v>
      </c>
      <c r="X114" s="686">
        <v>-0.10768282785820872</v>
      </c>
      <c r="Y114" s="686">
        <v>-8.9045031301654046E-2</v>
      </c>
      <c r="Z114" s="686">
        <v>-0.10356711241416661</v>
      </c>
      <c r="AA114" s="686">
        <v>-8.3703692474630498E-2</v>
      </c>
      <c r="AB114" s="686">
        <v>-7.5685781822471834E-2</v>
      </c>
      <c r="AC114" s="686">
        <v>-8.4518837035528746E-2</v>
      </c>
      <c r="AD114" s="686">
        <v>-6.4812568351751892E-2</v>
      </c>
      <c r="AE114" s="686">
        <v>-4.2739672071318124E-2</v>
      </c>
      <c r="AF114" s="686">
        <v>-7.0314632993912926E-2</v>
      </c>
      <c r="AG114" s="686">
        <v>-7.3481705220946394E-2</v>
      </c>
      <c r="AH114" s="686">
        <v>-6.488606827699181E-2</v>
      </c>
      <c r="AI114" s="686">
        <v>-7.333421471643034E-2</v>
      </c>
      <c r="AJ114" s="686">
        <v>-5.3129660225366887E-2</v>
      </c>
      <c r="AK114" s="686">
        <v>-6.8601397938919687E-2</v>
      </c>
      <c r="AL114" s="686">
        <v>-3.7114647081024167E-2</v>
      </c>
      <c r="AM114" s="686">
        <v>-3.0097727258252667E-2</v>
      </c>
      <c r="AN114" s="2"/>
      <c r="AO114" s="2"/>
      <c r="AP114" s="106"/>
      <c r="AQ114" s="107"/>
      <c r="AR114" s="2"/>
      <c r="AS114" s="2"/>
      <c r="AT114" s="108"/>
      <c r="AU114" s="109"/>
      <c r="AV114" s="107"/>
      <c r="AW114" s="2"/>
      <c r="AX114" s="2"/>
      <c r="AY114" s="110"/>
      <c r="AZ114" s="111"/>
      <c r="BA114" s="2"/>
      <c r="BB114" s="2"/>
      <c r="BC114" s="112"/>
      <c r="BD114" s="113"/>
      <c r="BE114" s="114"/>
      <c r="BF114" s="2"/>
      <c r="BG114" s="2"/>
      <c r="BH114" s="115"/>
      <c r="BI114" s="116"/>
      <c r="BJ114" s="2"/>
      <c r="BK114" s="2"/>
    </row>
    <row r="115" spans="1:63" ht="4.05" customHeight="1" x14ac:dyDescent="0.3">
      <c r="A115" s="1"/>
      <c r="B115" s="2"/>
      <c r="C115" s="2"/>
      <c r="D115" s="1"/>
      <c r="E115" s="2"/>
      <c r="F115" s="2"/>
      <c r="G115" s="2"/>
      <c r="H115" s="2"/>
      <c r="I115" s="2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2"/>
      <c r="AO115" s="2"/>
      <c r="AP115" s="54"/>
      <c r="AQ115" s="48"/>
      <c r="AR115" s="2"/>
      <c r="AS115" s="2"/>
      <c r="AT115" s="48"/>
      <c r="AU115" s="48"/>
      <c r="AV115" s="48"/>
      <c r="AW115" s="2"/>
      <c r="AX115" s="2"/>
      <c r="AY115" s="56"/>
      <c r="AZ115" s="128"/>
      <c r="BA115" s="2"/>
      <c r="BB115" s="2"/>
      <c r="BC115" s="27"/>
      <c r="BD115" s="27"/>
      <c r="BE115" s="27"/>
      <c r="BF115" s="2"/>
      <c r="BG115" s="2"/>
      <c r="BH115" s="58"/>
      <c r="BI115" s="53"/>
      <c r="BJ115" s="2"/>
      <c r="BK115" s="2"/>
    </row>
    <row r="116" spans="1:63" x14ac:dyDescent="0.3">
      <c r="A116" s="1"/>
      <c r="B116" s="2"/>
      <c r="C116" s="2" t="s">
        <v>38</v>
      </c>
      <c r="D116" s="2" t="s">
        <v>97</v>
      </c>
      <c r="E116" s="2"/>
      <c r="F116" s="2"/>
      <c r="G116" s="2"/>
      <c r="H116" s="2"/>
      <c r="I116" s="2"/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-2.6158220575000002E-2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-8.1749999998603773E-9</v>
      </c>
      <c r="AG116" s="10">
        <v>8.1749999998603773E-9</v>
      </c>
      <c r="AH116" s="10">
        <v>0</v>
      </c>
      <c r="AI116" s="10">
        <v>0</v>
      </c>
      <c r="AJ116" s="10">
        <v>0</v>
      </c>
      <c r="AK116" s="10">
        <v>-3.27268E-2</v>
      </c>
      <c r="AL116" s="10">
        <v>-3.0999999997560757E-9</v>
      </c>
      <c r="AM116" s="10">
        <v>0</v>
      </c>
      <c r="AN116" s="2"/>
      <c r="AO116" s="2"/>
      <c r="AP116" s="54">
        <v>3.0999999997560757E-9</v>
      </c>
      <c r="AQ116" s="48">
        <v>1</v>
      </c>
      <c r="AR116" s="2"/>
      <c r="AS116" s="2"/>
      <c r="AT116" s="48">
        <v>-2.7639238362429203E-4</v>
      </c>
      <c r="AU116" s="48">
        <v>-2.396400548543667E-11</v>
      </c>
      <c r="AV116" s="48">
        <v>0</v>
      </c>
      <c r="AW116" s="2"/>
      <c r="AX116" s="2"/>
      <c r="AY116" s="56">
        <v>2.396400548543667E-11</v>
      </c>
      <c r="AZ116" s="128">
        <v>1</v>
      </c>
      <c r="BA116" s="2"/>
      <c r="BB116" s="2"/>
      <c r="BC116" s="27">
        <v>-4.0954573895632587</v>
      </c>
      <c r="BD116" s="27">
        <v>-3.6013011149582663E-7</v>
      </c>
      <c r="BE116" s="27">
        <v>0</v>
      </c>
      <c r="BF116" s="2"/>
      <c r="BG116" s="2"/>
      <c r="BH116" s="58">
        <v>3.6013011149582663E-7</v>
      </c>
      <c r="BI116" s="53">
        <v>1</v>
      </c>
      <c r="BJ116" s="2"/>
      <c r="BK116" s="2"/>
    </row>
    <row r="117" spans="1:63" ht="4.05" customHeight="1" x14ac:dyDescent="0.3">
      <c r="A117" s="1"/>
      <c r="B117" s="2"/>
      <c r="C117" s="2"/>
      <c r="D117" s="1"/>
      <c r="E117" s="2"/>
      <c r="F117" s="2"/>
      <c r="G117" s="2"/>
      <c r="H117" s="2"/>
      <c r="I117" s="2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2"/>
      <c r="AO117" s="2"/>
      <c r="AP117" s="54"/>
      <c r="AQ117" s="48"/>
      <c r="AR117" s="2"/>
      <c r="AS117" s="2"/>
      <c r="AT117" s="48"/>
      <c r="AU117" s="48"/>
      <c r="AV117" s="48"/>
      <c r="AW117" s="2"/>
      <c r="AX117" s="2"/>
      <c r="AY117" s="56"/>
      <c r="AZ117" s="128"/>
      <c r="BA117" s="2"/>
      <c r="BB117" s="2"/>
      <c r="BC117" s="27"/>
      <c r="BD117" s="27"/>
      <c r="BE117" s="27"/>
      <c r="BF117" s="2"/>
      <c r="BG117" s="2"/>
      <c r="BH117" s="58"/>
      <c r="BI117" s="53"/>
      <c r="BJ117" s="2"/>
      <c r="BK117" s="2"/>
    </row>
    <row r="118" spans="1:63" x14ac:dyDescent="0.3">
      <c r="A118" s="1"/>
      <c r="B118" s="2"/>
      <c r="C118" s="89" t="s">
        <v>22</v>
      </c>
      <c r="D118" s="90" t="s">
        <v>98</v>
      </c>
      <c r="E118" s="90"/>
      <c r="F118" s="90"/>
      <c r="G118" s="90"/>
      <c r="H118" s="90"/>
      <c r="I118" s="90"/>
      <c r="J118" s="144">
        <v>-16.657610866976018</v>
      </c>
      <c r="K118" s="144">
        <v>-17.915597673621225</v>
      </c>
      <c r="L118" s="144">
        <v>-15.904372740210457</v>
      </c>
      <c r="M118" s="144">
        <v>-18.8990911275753</v>
      </c>
      <c r="N118" s="144">
        <v>-18.656930225262034</v>
      </c>
      <c r="O118" s="144">
        <v>-20.513463687988679</v>
      </c>
      <c r="P118" s="144">
        <v>-19.920122618678455</v>
      </c>
      <c r="Q118" s="144">
        <v>-19.961153275028497</v>
      </c>
      <c r="R118" s="144">
        <v>-19.586863748198034</v>
      </c>
      <c r="S118" s="144">
        <v>-18.560831781061012</v>
      </c>
      <c r="T118" s="144">
        <v>-17.202183978874555</v>
      </c>
      <c r="U118" s="144">
        <v>-16.99867621981296</v>
      </c>
      <c r="V118" s="144">
        <v>-13.893490746896285</v>
      </c>
      <c r="W118" s="144">
        <v>-12.486124363527306</v>
      </c>
      <c r="X118" s="144">
        <v>-11.074544742249781</v>
      </c>
      <c r="Y118" s="144">
        <v>-8.3991694033418209</v>
      </c>
      <c r="Z118" s="144">
        <v>-10.582926657296428</v>
      </c>
      <c r="AA118" s="144">
        <v>-8.7297590568985459</v>
      </c>
      <c r="AB118" s="144">
        <v>-7.9469092983970251</v>
      </c>
      <c r="AC118" s="144">
        <v>-9.0191042464531428</v>
      </c>
      <c r="AD118" s="144">
        <v>-6.9980379505044414</v>
      </c>
      <c r="AE118" s="144">
        <v>-4.9331246506740793</v>
      </c>
      <c r="AF118" s="144">
        <v>-8.9671414339703635</v>
      </c>
      <c r="AG118" s="144">
        <v>-9.3539047917704323</v>
      </c>
      <c r="AH118" s="144">
        <v>-7.9318896583658258</v>
      </c>
      <c r="AI118" s="144">
        <v>-7.985285691483182</v>
      </c>
      <c r="AJ118" s="144">
        <v>-6.4043381718526975</v>
      </c>
      <c r="AK118" s="144">
        <v>-8.1556142711658861</v>
      </c>
      <c r="AL118" s="144">
        <v>-4.8011759172034605</v>
      </c>
      <c r="AM118" s="144">
        <v>-3.7275804549941274</v>
      </c>
      <c r="AN118" s="2"/>
      <c r="AO118" s="2"/>
      <c r="AP118" s="95">
        <v>1.0735954622093331</v>
      </c>
      <c r="AQ118" s="96">
        <v>0.22361094047032334</v>
      </c>
      <c r="AR118" s="2"/>
      <c r="AS118" s="2"/>
      <c r="AT118" s="97">
        <v>-6.8877790322543986E-2</v>
      </c>
      <c r="AU118" s="98">
        <v>-3.7114647104988172E-2</v>
      </c>
      <c r="AV118" s="96">
        <v>-3.0097727258252667E-2</v>
      </c>
      <c r="AW118" s="2"/>
      <c r="AX118" s="2"/>
      <c r="AY118" s="99">
        <v>7.0169198467355046E-3</v>
      </c>
      <c r="AZ118" s="100">
        <v>0.1890606645642183</v>
      </c>
      <c r="BA118" s="2"/>
      <c r="BB118" s="2"/>
      <c r="BC118" s="101">
        <v>-1020.5999588494414</v>
      </c>
      <c r="BD118" s="102">
        <v>-557.75742532568074</v>
      </c>
      <c r="BE118" s="103">
        <v>-458.44059217736162</v>
      </c>
      <c r="BF118" s="2"/>
      <c r="BG118" s="2"/>
      <c r="BH118" s="104">
        <v>99.31683314831912</v>
      </c>
      <c r="BI118" s="105">
        <v>0.17806456469911974</v>
      </c>
      <c r="BJ118" s="2"/>
      <c r="BK118" s="2"/>
    </row>
    <row r="119" spans="1:63" x14ac:dyDescent="0.3">
      <c r="A119" s="1"/>
      <c r="B119" s="2"/>
      <c r="C119" s="91"/>
      <c r="D119" s="92" t="s">
        <v>96</v>
      </c>
      <c r="E119" s="93"/>
      <c r="F119" s="93"/>
      <c r="G119" s="93"/>
      <c r="H119" s="93"/>
      <c r="I119" s="93"/>
      <c r="J119" s="686">
        <v>-0.20882276568098559</v>
      </c>
      <c r="K119" s="686">
        <v>-0.26546409521924547</v>
      </c>
      <c r="L119" s="686">
        <v>-0.19783884684915695</v>
      </c>
      <c r="M119" s="686">
        <v>-0.248727804327394</v>
      </c>
      <c r="N119" s="686">
        <v>-0.24633679446712969</v>
      </c>
      <c r="O119" s="686">
        <v>-0.26482008852492106</v>
      </c>
      <c r="P119" s="686">
        <v>-0.25671125102745285</v>
      </c>
      <c r="Q119" s="686">
        <v>-0.25011069590141821</v>
      </c>
      <c r="R119" s="686">
        <v>-0.23224636218699579</v>
      </c>
      <c r="S119" s="686">
        <v>-0.20819973065139649</v>
      </c>
      <c r="T119" s="686">
        <v>-0.16978295472559798</v>
      </c>
      <c r="U119" s="686">
        <v>-0.18198681990169102</v>
      </c>
      <c r="V119" s="686">
        <v>-0.14805251974003852</v>
      </c>
      <c r="W119" s="686">
        <v>-0.14496800847588853</v>
      </c>
      <c r="X119" s="686">
        <v>-0.10768282785820872</v>
      </c>
      <c r="Y119" s="686">
        <v>-8.9045031301654046E-2</v>
      </c>
      <c r="Z119" s="686">
        <v>-0.10382373747770612</v>
      </c>
      <c r="AA119" s="686">
        <v>-8.3703692474630498E-2</v>
      </c>
      <c r="AB119" s="686">
        <v>-7.5685781822471834E-2</v>
      </c>
      <c r="AC119" s="686">
        <v>-8.4518837035528746E-2</v>
      </c>
      <c r="AD119" s="686">
        <v>-6.4812568351751892E-2</v>
      </c>
      <c r="AE119" s="686">
        <v>-4.2739672071318124E-2</v>
      </c>
      <c r="AF119" s="686">
        <v>-7.0314633058016093E-2</v>
      </c>
      <c r="AG119" s="686">
        <v>-7.3481705156725849E-2</v>
      </c>
      <c r="AH119" s="686">
        <v>-6.488606827699181E-2</v>
      </c>
      <c r="AI119" s="686">
        <v>-7.333421471643034E-2</v>
      </c>
      <c r="AJ119" s="686">
        <v>-5.3129660225366887E-2</v>
      </c>
      <c r="AK119" s="686">
        <v>-6.8877790322543986E-2</v>
      </c>
      <c r="AL119" s="686">
        <v>-3.7114647104988172E-2</v>
      </c>
      <c r="AM119" s="686">
        <v>-3.0097727258252667E-2</v>
      </c>
      <c r="AN119" s="2"/>
      <c r="AO119" s="2"/>
      <c r="AP119" s="106"/>
      <c r="AQ119" s="107"/>
      <c r="AR119" s="2"/>
      <c r="AS119" s="2"/>
      <c r="AT119" s="108"/>
      <c r="AU119" s="109"/>
      <c r="AV119" s="107"/>
      <c r="AW119" s="2"/>
      <c r="AX119" s="2"/>
      <c r="AY119" s="110"/>
      <c r="AZ119" s="111"/>
      <c r="BA119" s="2"/>
      <c r="BB119" s="2"/>
      <c r="BC119" s="112"/>
      <c r="BD119" s="113"/>
      <c r="BE119" s="114"/>
      <c r="BF119" s="2"/>
      <c r="BG119" s="2"/>
      <c r="BH119" s="115"/>
      <c r="BI119" s="116"/>
      <c r="BJ119" s="2"/>
      <c r="BK119" s="2"/>
    </row>
    <row r="120" spans="1:63" ht="4.05" customHeight="1" x14ac:dyDescent="0.3">
      <c r="A120" s="1"/>
      <c r="B120" s="2"/>
      <c r="C120" s="2"/>
      <c r="D120" s="1"/>
      <c r="E120" s="2"/>
      <c r="F120" s="2"/>
      <c r="G120" s="2"/>
      <c r="H120" s="2"/>
      <c r="I120" s="2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2"/>
      <c r="AO120" s="2"/>
      <c r="AP120" s="54"/>
      <c r="AQ120" s="48"/>
      <c r="AR120" s="2"/>
      <c r="AS120" s="2"/>
      <c r="AT120" s="48"/>
      <c r="AU120" s="48"/>
      <c r="AV120" s="48"/>
      <c r="AW120" s="2"/>
      <c r="AX120" s="2"/>
      <c r="AY120" s="56"/>
      <c r="AZ120" s="128"/>
      <c r="BA120" s="2"/>
      <c r="BB120" s="2"/>
      <c r="BC120" s="27"/>
      <c r="BD120" s="27"/>
      <c r="BE120" s="27"/>
      <c r="BF120" s="2"/>
      <c r="BG120" s="2"/>
      <c r="BH120" s="58"/>
      <c r="BI120" s="53"/>
      <c r="BJ120" s="2"/>
      <c r="BK120" s="2"/>
    </row>
    <row r="121" spans="1:63" x14ac:dyDescent="0.3">
      <c r="A121" s="1"/>
      <c r="B121" s="2"/>
      <c r="C121" s="2" t="s">
        <v>38</v>
      </c>
      <c r="D121" s="2" t="s">
        <v>99</v>
      </c>
      <c r="E121" s="2"/>
      <c r="F121" s="2"/>
      <c r="G121" s="2"/>
      <c r="H121" s="2"/>
      <c r="I121" s="2"/>
      <c r="J121" s="40">
        <v>-1.0804714925223835</v>
      </c>
      <c r="K121" s="40">
        <v>-1.0359425170516872</v>
      </c>
      <c r="L121" s="40">
        <v>-1.0141066327715489</v>
      </c>
      <c r="M121" s="40">
        <v>-1.0067827455337259</v>
      </c>
      <c r="N121" s="40">
        <v>-1.8052396316409118</v>
      </c>
      <c r="O121" s="40">
        <v>-1.4035678104339859</v>
      </c>
      <c r="P121" s="40">
        <v>-1.40771758982259</v>
      </c>
      <c r="Q121" s="40">
        <v>-1.1519719850039309</v>
      </c>
      <c r="R121" s="40">
        <v>-1.1776630150410252</v>
      </c>
      <c r="S121" s="40">
        <v>-0.80469175177810914</v>
      </c>
      <c r="T121" s="40">
        <v>-0.60433782102025413</v>
      </c>
      <c r="U121" s="40">
        <v>-0.76371894070057023</v>
      </c>
      <c r="V121" s="40">
        <v>-1.1165160954679969</v>
      </c>
      <c r="W121" s="40">
        <v>-1.318842648049209</v>
      </c>
      <c r="X121" s="40">
        <v>-1.9045857853668162</v>
      </c>
      <c r="Y121" s="40">
        <v>-1.6235800149841311</v>
      </c>
      <c r="Z121" s="40">
        <v>-1.4723564487091507</v>
      </c>
      <c r="AA121" s="40">
        <v>-1.9378075369882146</v>
      </c>
      <c r="AB121" s="40">
        <v>-1.6041078126220576</v>
      </c>
      <c r="AC121" s="40">
        <v>-1.8699584190211995</v>
      </c>
      <c r="AD121" s="40">
        <v>-2.0239586354534778</v>
      </c>
      <c r="AE121" s="40">
        <v>-2.072416442022786</v>
      </c>
      <c r="AF121" s="40">
        <v>-2.4125415004199948</v>
      </c>
      <c r="AG121" s="40">
        <v>-1.9823919466301798</v>
      </c>
      <c r="AH121" s="40">
        <v>-1.9650653917915295</v>
      </c>
      <c r="AI121" s="40">
        <v>-1.8446857222538859</v>
      </c>
      <c r="AJ121" s="40">
        <v>-2.0367993823716661</v>
      </c>
      <c r="AK121" s="40">
        <v>-1.5993682460773055</v>
      </c>
      <c r="AL121" s="40">
        <v>-1.9499475166263185</v>
      </c>
      <c r="AM121" s="40">
        <v>-2.1882035322738167</v>
      </c>
      <c r="AN121" s="2"/>
      <c r="AO121" s="2"/>
      <c r="AP121" s="54">
        <v>-0.23825601564749821</v>
      </c>
      <c r="AQ121" s="55">
        <v>-0.12218586070445342</v>
      </c>
      <c r="AR121" s="2"/>
      <c r="AS121" s="2"/>
      <c r="AT121" s="55">
        <v>-1.3507376273461193E-2</v>
      </c>
      <c r="AU121" s="55">
        <v>-1.5073726770459213E-2</v>
      </c>
      <c r="AV121" s="55">
        <v>-1.7668284801655925E-2</v>
      </c>
      <c r="AW121" s="2"/>
      <c r="AX121" s="2"/>
      <c r="AY121" s="56">
        <v>-2.5945580311967122E-3</v>
      </c>
      <c r="AZ121" s="57">
        <v>-0.17212452306628021</v>
      </c>
      <c r="BA121" s="2"/>
      <c r="BB121" s="2"/>
      <c r="BC121" s="27">
        <v>-200.14619522929613</v>
      </c>
      <c r="BD121" s="27">
        <v>-226.52736020287156</v>
      </c>
      <c r="BE121" s="27">
        <v>-269.11862406516013</v>
      </c>
      <c r="BF121" s="2"/>
      <c r="BG121" s="2"/>
      <c r="BH121" s="58">
        <v>-42.591263862288571</v>
      </c>
      <c r="BI121" s="59">
        <v>-0.18801818828482805</v>
      </c>
      <c r="BJ121" s="2"/>
      <c r="BK121" s="2"/>
    </row>
    <row r="122" spans="1:63" x14ac:dyDescent="0.3">
      <c r="A122" s="1"/>
      <c r="B122" s="2"/>
      <c r="C122" s="2"/>
      <c r="D122" s="173" t="s">
        <v>100</v>
      </c>
      <c r="E122" s="2"/>
      <c r="F122" s="2"/>
      <c r="G122" s="2"/>
      <c r="H122" s="2"/>
      <c r="I122" s="2"/>
      <c r="J122" s="10">
        <v>0.48546325746887864</v>
      </c>
      <c r="K122" s="10">
        <v>0.33601039606447924</v>
      </c>
      <c r="L122" s="10">
        <v>0.32224850653185622</v>
      </c>
      <c r="M122" s="10">
        <v>0.28150399172843721</v>
      </c>
      <c r="N122" s="10">
        <v>0.38395278838420488</v>
      </c>
      <c r="O122" s="10">
        <v>0.38056490264372822</v>
      </c>
      <c r="P122" s="10">
        <v>0.4215434288561748</v>
      </c>
      <c r="Q122" s="10">
        <v>1.5067062895979539</v>
      </c>
      <c r="R122" s="10">
        <v>1.4516569735195661</v>
      </c>
      <c r="S122" s="10">
        <v>2.0452768205491445</v>
      </c>
      <c r="T122" s="10">
        <v>1.969785394815502</v>
      </c>
      <c r="U122" s="10">
        <v>2.0069013174157733</v>
      </c>
      <c r="V122" s="10">
        <v>1.8165963609272846</v>
      </c>
      <c r="W122" s="10">
        <v>1.6394502575584675</v>
      </c>
      <c r="X122" s="10">
        <v>1.4523080775745048</v>
      </c>
      <c r="Y122" s="10">
        <v>1.9085840196866826</v>
      </c>
      <c r="Z122" s="10">
        <v>2.1944100298379543</v>
      </c>
      <c r="AA122" s="10">
        <v>1.0489185024172913</v>
      </c>
      <c r="AB122" s="10">
        <v>1.3165231174216925</v>
      </c>
      <c r="AC122" s="10">
        <v>0.99259805910916477</v>
      </c>
      <c r="AD122" s="10">
        <v>1.0999452335004745</v>
      </c>
      <c r="AE122" s="10">
        <v>0.89762164277702561</v>
      </c>
      <c r="AF122" s="10">
        <v>0.53281448124875042</v>
      </c>
      <c r="AG122" s="10">
        <v>1.0470850800144325</v>
      </c>
      <c r="AH122" s="10">
        <v>0.84850818653968441</v>
      </c>
      <c r="AI122" s="10">
        <v>0.72603532256554737</v>
      </c>
      <c r="AJ122" s="10">
        <v>0.82443370856988474</v>
      </c>
      <c r="AK122" s="10">
        <v>1.0742583273436652</v>
      </c>
      <c r="AL122" s="10">
        <v>1.073494134310176</v>
      </c>
      <c r="AM122" s="10">
        <v>0.87798438881276719</v>
      </c>
      <c r="AN122" s="2"/>
      <c r="AO122" s="2"/>
      <c r="AP122" s="54">
        <v>-0.19550974549740885</v>
      </c>
      <c r="AQ122" s="55">
        <v>-0.18212465187156593</v>
      </c>
      <c r="AR122" s="2"/>
      <c r="AS122" s="2"/>
      <c r="AT122" s="55">
        <v>9.0725894289316582E-3</v>
      </c>
      <c r="AU122" s="55">
        <v>8.2984578468443052E-3</v>
      </c>
      <c r="AV122" s="55">
        <v>7.089138649197033E-3</v>
      </c>
      <c r="AW122" s="2"/>
      <c r="AX122" s="2"/>
      <c r="AY122" s="56">
        <v>-1.2093191976472722E-3</v>
      </c>
      <c r="AZ122" s="57">
        <v>-0.14572818467796952</v>
      </c>
      <c r="BA122" s="2"/>
      <c r="BB122" s="2"/>
      <c r="BC122" s="27">
        <v>134.43352863767555</v>
      </c>
      <c r="BD122" s="27">
        <v>124.70889106763197</v>
      </c>
      <c r="BE122" s="27">
        <v>107.97987809774531</v>
      </c>
      <c r="BF122" s="2"/>
      <c r="BG122" s="2"/>
      <c r="BH122" s="58">
        <v>-16.729012969886654</v>
      </c>
      <c r="BI122" s="59">
        <v>-0.13414450907765826</v>
      </c>
      <c r="BJ122" s="2"/>
      <c r="BK122" s="2"/>
    </row>
    <row r="123" spans="1:63" x14ac:dyDescent="0.3">
      <c r="A123" s="1"/>
      <c r="B123" s="2"/>
      <c r="C123" s="2"/>
      <c r="D123" s="173" t="s">
        <v>79</v>
      </c>
      <c r="E123" s="2"/>
      <c r="F123" s="2"/>
      <c r="G123" s="2"/>
      <c r="H123" s="2"/>
      <c r="I123" s="2"/>
      <c r="J123" s="10">
        <v>-1.5659347499912621</v>
      </c>
      <c r="K123" s="10">
        <v>-1.3719529131161663</v>
      </c>
      <c r="L123" s="10">
        <v>-1.3363551393034052</v>
      </c>
      <c r="M123" s="10">
        <v>-1.2882867372621631</v>
      </c>
      <c r="N123" s="10">
        <v>-2.1891924200251167</v>
      </c>
      <c r="O123" s="10">
        <v>-1.7841327130777143</v>
      </c>
      <c r="P123" s="10">
        <v>-1.8292610186787648</v>
      </c>
      <c r="Q123" s="10">
        <v>-2.6586782746018849</v>
      </c>
      <c r="R123" s="10">
        <v>-2.6293199885605913</v>
      </c>
      <c r="S123" s="10">
        <v>-2.8499685723272536</v>
      </c>
      <c r="T123" s="10">
        <v>-2.5741232158357561</v>
      </c>
      <c r="U123" s="10">
        <v>-2.7706202581163435</v>
      </c>
      <c r="V123" s="10">
        <v>-2.9331124563952815</v>
      </c>
      <c r="W123" s="10">
        <v>-2.9582929056076765</v>
      </c>
      <c r="X123" s="10">
        <v>-3.356893862941321</v>
      </c>
      <c r="Y123" s="10">
        <v>-3.5321640346708136</v>
      </c>
      <c r="Z123" s="10">
        <v>-3.666766478547105</v>
      </c>
      <c r="AA123" s="10">
        <v>-2.986726039405506</v>
      </c>
      <c r="AB123" s="10">
        <v>-2.9206309300437501</v>
      </c>
      <c r="AC123" s="10">
        <v>-2.8625564781303643</v>
      </c>
      <c r="AD123" s="10">
        <v>-3.1239038689539522</v>
      </c>
      <c r="AE123" s="10">
        <v>-2.9700380847998114</v>
      </c>
      <c r="AF123" s="10">
        <v>-2.9453559816687451</v>
      </c>
      <c r="AG123" s="10">
        <v>-3.0294770266446123</v>
      </c>
      <c r="AH123" s="10">
        <v>-2.8135735783312139</v>
      </c>
      <c r="AI123" s="10">
        <v>-2.5707210448194333</v>
      </c>
      <c r="AJ123" s="10">
        <v>-2.8612330909415511</v>
      </c>
      <c r="AK123" s="10">
        <v>-2.6736265734209708</v>
      </c>
      <c r="AL123" s="10">
        <v>-3.0234416509364945</v>
      </c>
      <c r="AM123" s="10">
        <v>-3.0661879210865841</v>
      </c>
      <c r="AN123" s="2"/>
      <c r="AO123" s="2"/>
      <c r="AP123" s="54">
        <v>-4.2746270150089583E-2</v>
      </c>
      <c r="AQ123" s="55">
        <v>-1.4138281827548799E-2</v>
      </c>
      <c r="AR123" s="2"/>
      <c r="AS123" s="2"/>
      <c r="AT123" s="55">
        <v>-2.2579965702392849E-2</v>
      </c>
      <c r="AU123" s="55">
        <v>-2.3372184617303518E-2</v>
      </c>
      <c r="AV123" s="55">
        <v>-2.475742345085296E-2</v>
      </c>
      <c r="AW123" s="2"/>
      <c r="AX123" s="2"/>
      <c r="AY123" s="56">
        <v>-1.3852388335494417E-3</v>
      </c>
      <c r="AZ123" s="57">
        <v>-5.9268692945540262E-2</v>
      </c>
      <c r="BA123" s="2"/>
      <c r="BB123" s="2"/>
      <c r="BC123" s="27">
        <v>-334.57972386697168</v>
      </c>
      <c r="BD123" s="27">
        <v>-351.23625127050354</v>
      </c>
      <c r="BE123" s="27">
        <v>-377.09850216290539</v>
      </c>
      <c r="BF123" s="2"/>
      <c r="BG123" s="2"/>
      <c r="BH123" s="58">
        <v>-25.862250892401846</v>
      </c>
      <c r="BI123" s="59">
        <v>-7.3632066163022883E-2</v>
      </c>
      <c r="BJ123" s="2"/>
      <c r="BK123" s="2"/>
    </row>
    <row r="124" spans="1:63" x14ac:dyDescent="0.3">
      <c r="A124" s="1"/>
      <c r="B124" s="2"/>
      <c r="C124" s="2"/>
      <c r="D124" s="2"/>
      <c r="E124" s="2" t="s">
        <v>149</v>
      </c>
      <c r="F124" s="2"/>
      <c r="G124" s="2"/>
      <c r="H124" s="2"/>
      <c r="I124" s="2"/>
      <c r="J124" s="10">
        <v>-1.6600837499912622</v>
      </c>
      <c r="K124" s="10">
        <v>-1.4557329131161663</v>
      </c>
      <c r="L124" s="10">
        <v>-1.4148331393034053</v>
      </c>
      <c r="M124" s="10">
        <v>-1.5601397372621633</v>
      </c>
      <c r="N124" s="10">
        <v>-2.4341214200251167</v>
      </c>
      <c r="O124" s="10">
        <v>-2.0174567130777143</v>
      </c>
      <c r="P124" s="10">
        <v>-1.9340988831770869</v>
      </c>
      <c r="Q124" s="10">
        <v>-2.6020401904840091</v>
      </c>
      <c r="R124" s="10">
        <v>-2.6624251865185355</v>
      </c>
      <c r="S124" s="10">
        <v>-2.8358421186779057</v>
      </c>
      <c r="T124" s="10">
        <v>-2.7409527004711771</v>
      </c>
      <c r="U124" s="10">
        <v>-2.8865654421268885</v>
      </c>
      <c r="V124" s="10">
        <v>-2.9615872452266165</v>
      </c>
      <c r="W124" s="10">
        <v>-2.7083176558433233</v>
      </c>
      <c r="X124" s="10">
        <v>-3.0731596650948632</v>
      </c>
      <c r="Y124" s="10">
        <v>-2.9138984400366943</v>
      </c>
      <c r="Z124" s="10">
        <v>-3.058291330280976</v>
      </c>
      <c r="AA124" s="10">
        <v>-2.6953497066793517</v>
      </c>
      <c r="AB124" s="10">
        <v>-1.6572159647754818</v>
      </c>
      <c r="AC124" s="10">
        <v>-2.7517046684153934</v>
      </c>
      <c r="AD124" s="10">
        <v>-3.0211614301684548</v>
      </c>
      <c r="AE124" s="10">
        <v>-2.8323639645128109</v>
      </c>
      <c r="AF124" s="10">
        <v>-1.3290545347788523</v>
      </c>
      <c r="AG124" s="10">
        <v>-1.2816561464893912</v>
      </c>
      <c r="AH124" s="10">
        <v>-1.1483269243914567</v>
      </c>
      <c r="AI124" s="10">
        <v>-0.96969282049941719</v>
      </c>
      <c r="AJ124" s="10">
        <v>-1.0115537660052838</v>
      </c>
      <c r="AK124" s="10">
        <v>-0.7805087829820162</v>
      </c>
      <c r="AL124" s="10">
        <v>-0.95418201051920826</v>
      </c>
      <c r="AM124" s="10">
        <v>-0.90273826839716198</v>
      </c>
      <c r="AN124" s="2"/>
      <c r="AO124" s="2"/>
      <c r="AP124" s="54">
        <v>5.1443742122046276E-2</v>
      </c>
      <c r="AQ124" s="55">
        <v>5.3913971920361084E-2</v>
      </c>
      <c r="AR124" s="2"/>
      <c r="AS124" s="2"/>
      <c r="AT124" s="55">
        <v>-6.5917438603253211E-3</v>
      </c>
      <c r="AU124" s="55">
        <v>-7.3761364309633927E-3</v>
      </c>
      <c r="AV124" s="55">
        <v>-7.2890097251698026E-3</v>
      </c>
      <c r="AW124" s="2"/>
      <c r="AX124" s="2"/>
      <c r="AY124" s="56">
        <v>8.7126705793590109E-5</v>
      </c>
      <c r="AZ124" s="57">
        <v>1.181197048197908E-2</v>
      </c>
      <c r="BA124" s="2"/>
      <c r="BB124" s="2"/>
      <c r="BC124" s="27">
        <v>-97.67348053835768</v>
      </c>
      <c r="BD124" s="27">
        <v>-110.84828189117196</v>
      </c>
      <c r="BE124" s="27">
        <v>-111.02426127132726</v>
      </c>
      <c r="BF124" s="2"/>
      <c r="BG124" s="2"/>
      <c r="BH124" s="58">
        <v>-0.17597938015529735</v>
      </c>
      <c r="BI124" s="59">
        <v>-1.5875697588896276E-3</v>
      </c>
      <c r="BJ124" s="2"/>
      <c r="BK124" s="2"/>
    </row>
    <row r="125" spans="1:63" x14ac:dyDescent="0.3">
      <c r="A125" s="1"/>
      <c r="B125" s="2"/>
      <c r="C125" s="2"/>
      <c r="D125" s="2"/>
      <c r="E125" s="2" t="s">
        <v>150</v>
      </c>
      <c r="F125" s="2"/>
      <c r="G125" s="2"/>
      <c r="H125" s="2"/>
      <c r="I125" s="2"/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-1.66313264841398E-2</v>
      </c>
      <c r="Q125" s="10">
        <v>-0.13801908411787578</v>
      </c>
      <c r="R125" s="10">
        <v>-0.16804780204205594</v>
      </c>
      <c r="S125" s="10">
        <v>-0.16072936935640944</v>
      </c>
      <c r="T125" s="10">
        <v>-0.16178037611957491</v>
      </c>
      <c r="U125" s="10">
        <v>-0.25768296518875389</v>
      </c>
      <c r="V125" s="10">
        <v>-0.19377521116866492</v>
      </c>
      <c r="W125" s="10">
        <v>-0.20013924976435327</v>
      </c>
      <c r="X125" s="10">
        <v>-0.20445619784645788</v>
      </c>
      <c r="Y125" s="10">
        <v>-0.22879228820343125</v>
      </c>
      <c r="Z125" s="10">
        <v>-0.22955985695458872</v>
      </c>
      <c r="AA125" s="10">
        <v>-8.4005632826705201E-2</v>
      </c>
      <c r="AB125" s="10">
        <v>-1.0579318661510833</v>
      </c>
      <c r="AC125" s="10">
        <v>8.687819028502887E-2</v>
      </c>
      <c r="AD125" s="10">
        <v>8.819616121450255E-2</v>
      </c>
      <c r="AE125" s="10">
        <v>5.6026419712999709E-2</v>
      </c>
      <c r="AF125" s="10">
        <v>-1.5024947168898932</v>
      </c>
      <c r="AG125" s="10">
        <v>-1.6395971001552212</v>
      </c>
      <c r="AH125" s="10">
        <v>-1.5444458539397572</v>
      </c>
      <c r="AI125" s="10">
        <v>-1.4862958243200162</v>
      </c>
      <c r="AJ125" s="10">
        <v>-1.7313948249362672</v>
      </c>
      <c r="AK125" s="10">
        <v>-1.7747110704389546</v>
      </c>
      <c r="AL125" s="10">
        <v>-1.9507759604172863</v>
      </c>
      <c r="AM125" s="10">
        <v>-2.0275784726894219</v>
      </c>
      <c r="AN125" s="2"/>
      <c r="AO125" s="2"/>
      <c r="AP125" s="54">
        <v>-7.6802512272135637E-2</v>
      </c>
      <c r="AQ125" s="55">
        <v>-3.9370237193053666E-2</v>
      </c>
      <c r="AR125" s="2"/>
      <c r="AS125" s="2"/>
      <c r="AT125" s="55">
        <v>-1.4988224421667914E-2</v>
      </c>
      <c r="AU125" s="55">
        <v>-1.5080130909669759E-2</v>
      </c>
      <c r="AV125" s="55">
        <v>-1.6371344522946554E-2</v>
      </c>
      <c r="AW125" s="2"/>
      <c r="AX125" s="2"/>
      <c r="AY125" s="56">
        <v>-1.2912136132767951E-3</v>
      </c>
      <c r="AZ125" s="57">
        <v>-8.5623501613559361E-2</v>
      </c>
      <c r="BA125" s="2"/>
      <c r="BB125" s="2"/>
      <c r="BC125" s="27">
        <v>-222.08873363020331</v>
      </c>
      <c r="BD125" s="27">
        <v>-226.62360134959181</v>
      </c>
      <c r="BE125" s="27">
        <v>-249.36397401173559</v>
      </c>
      <c r="BF125" s="2"/>
      <c r="BG125" s="2"/>
      <c r="BH125" s="58">
        <v>-22.740372662143784</v>
      </c>
      <c r="BI125" s="59">
        <v>-0.10034423831728038</v>
      </c>
      <c r="BJ125" s="2"/>
      <c r="BK125" s="2"/>
    </row>
    <row r="126" spans="1:63" x14ac:dyDescent="0.3">
      <c r="A126" s="1"/>
      <c r="B126" s="2"/>
      <c r="C126" s="2"/>
      <c r="D126" s="2"/>
      <c r="E126" s="2" t="s">
        <v>151</v>
      </c>
      <c r="F126" s="2"/>
      <c r="G126" s="2"/>
      <c r="H126" s="2"/>
      <c r="I126" s="2"/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2"/>
      <c r="AO126" s="2"/>
      <c r="AP126" s="54">
        <v>0</v>
      </c>
      <c r="AQ126" s="55">
        <v>0</v>
      </c>
      <c r="AR126" s="2"/>
      <c r="AS126" s="2"/>
      <c r="AT126" s="55">
        <v>0</v>
      </c>
      <c r="AU126" s="55">
        <v>0</v>
      </c>
      <c r="AV126" s="55">
        <v>0</v>
      </c>
      <c r="AW126" s="2"/>
      <c r="AX126" s="2"/>
      <c r="AY126" s="56">
        <v>0</v>
      </c>
      <c r="AZ126" s="57">
        <v>0</v>
      </c>
      <c r="BA126" s="2"/>
      <c r="BB126" s="2"/>
      <c r="BC126" s="27">
        <v>0</v>
      </c>
      <c r="BD126" s="27">
        <v>0</v>
      </c>
      <c r="BE126" s="27">
        <v>0</v>
      </c>
      <c r="BF126" s="2"/>
      <c r="BG126" s="2"/>
      <c r="BH126" s="58">
        <v>0</v>
      </c>
      <c r="BI126" s="59">
        <v>0</v>
      </c>
      <c r="BJ126" s="2"/>
      <c r="BK126" s="2"/>
    </row>
    <row r="127" spans="1:63" x14ac:dyDescent="0.3">
      <c r="A127" s="1"/>
      <c r="B127" s="2"/>
      <c r="C127" s="2"/>
      <c r="D127" s="2"/>
      <c r="E127" s="2" t="s">
        <v>152</v>
      </c>
      <c r="F127" s="2"/>
      <c r="G127" s="2"/>
      <c r="H127" s="2"/>
      <c r="I127" s="2"/>
      <c r="J127" s="10">
        <v>9.4148999999999997E-2</v>
      </c>
      <c r="K127" s="10">
        <v>8.3779999999999993E-2</v>
      </c>
      <c r="L127" s="10">
        <v>7.8478000000000006E-2</v>
      </c>
      <c r="M127" s="10">
        <v>0.27185300000000001</v>
      </c>
      <c r="N127" s="10">
        <v>0.24492900000000001</v>
      </c>
      <c r="O127" s="10">
        <v>0.233324</v>
      </c>
      <c r="P127" s="10">
        <v>0.12146919098246198</v>
      </c>
      <c r="Q127" s="10">
        <v>8.1380999999999995E-2</v>
      </c>
      <c r="R127" s="10">
        <v>0.201153</v>
      </c>
      <c r="S127" s="10">
        <v>0.14660291570706163</v>
      </c>
      <c r="T127" s="10">
        <v>0.32860986075499571</v>
      </c>
      <c r="U127" s="10">
        <v>0.37362814919929882</v>
      </c>
      <c r="V127" s="10">
        <v>0.22225</v>
      </c>
      <c r="W127" s="10">
        <v>-4.9835999999999998E-2</v>
      </c>
      <c r="X127" s="10">
        <v>-7.9278000000000001E-2</v>
      </c>
      <c r="Y127" s="10">
        <v>-0.389473306430688</v>
      </c>
      <c r="Z127" s="10">
        <v>-0.37891529131154011</v>
      </c>
      <c r="AA127" s="10">
        <v>-0.20737069989944923</v>
      </c>
      <c r="AB127" s="10">
        <v>-0.20548309911718537</v>
      </c>
      <c r="AC127" s="10">
        <v>-0.19772999999999999</v>
      </c>
      <c r="AD127" s="10">
        <v>-0.19093860000000001</v>
      </c>
      <c r="AE127" s="10">
        <v>-0.19370054</v>
      </c>
      <c r="AF127" s="10">
        <v>-0.11380672999999999</v>
      </c>
      <c r="AG127" s="10">
        <v>-0.10822378000000001</v>
      </c>
      <c r="AH127" s="10">
        <v>-0.1208008</v>
      </c>
      <c r="AI127" s="10">
        <v>-0.1147324</v>
      </c>
      <c r="AJ127" s="10">
        <v>-0.1182845</v>
      </c>
      <c r="AK127" s="10">
        <v>-0.11840671999999999</v>
      </c>
      <c r="AL127" s="10">
        <v>-0.11848367999999999</v>
      </c>
      <c r="AM127" s="10">
        <v>-0.13587118000000001</v>
      </c>
      <c r="AN127" s="2"/>
      <c r="AO127" s="2"/>
      <c r="AP127" s="54">
        <v>-1.7387500000000014E-2</v>
      </c>
      <c r="AQ127" s="55">
        <v>-0.14675016846201955</v>
      </c>
      <c r="AR127" s="2"/>
      <c r="AS127" s="2"/>
      <c r="AT127" s="55">
        <v>-9.9999742039961538E-4</v>
      </c>
      <c r="AU127" s="55">
        <v>-9.1591727667036699E-4</v>
      </c>
      <c r="AV127" s="55">
        <v>-1.097069202736604E-3</v>
      </c>
      <c r="AW127" s="2"/>
      <c r="AX127" s="2"/>
      <c r="AY127" s="56">
        <v>-1.8115192606623699E-4</v>
      </c>
      <c r="AZ127" s="57">
        <v>-0.19778197297989439</v>
      </c>
      <c r="BA127" s="2"/>
      <c r="BB127" s="2"/>
      <c r="BC127" s="27">
        <v>-14.817509698410712</v>
      </c>
      <c r="BD127" s="27">
        <v>-13.764368029739776</v>
      </c>
      <c r="BE127" s="27">
        <v>-16.710266879842578</v>
      </c>
      <c r="BF127" s="2"/>
      <c r="BG127" s="2"/>
      <c r="BH127" s="58">
        <v>-2.9458988501028021</v>
      </c>
      <c r="BI127" s="59">
        <v>-0.21402354570422627</v>
      </c>
      <c r="BJ127" s="2"/>
      <c r="BK127" s="2"/>
    </row>
    <row r="128" spans="1:63" ht="4.05" customHeight="1" x14ac:dyDescent="0.3">
      <c r="A128" s="1"/>
      <c r="B128" s="2"/>
      <c r="C128" s="2"/>
      <c r="D128" s="60"/>
      <c r="E128" s="2"/>
      <c r="F128" s="2"/>
      <c r="G128" s="2"/>
      <c r="H128" s="2"/>
      <c r="I128" s="2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2"/>
      <c r="AO128" s="2"/>
      <c r="AP128" s="54"/>
      <c r="AQ128" s="55"/>
      <c r="AR128" s="2"/>
      <c r="AS128" s="2"/>
      <c r="AT128" s="55"/>
      <c r="AU128" s="55"/>
      <c r="AV128" s="55"/>
      <c r="AW128" s="2"/>
      <c r="AX128" s="2"/>
      <c r="AY128" s="56"/>
      <c r="AZ128" s="57"/>
      <c r="BA128" s="2"/>
      <c r="BB128" s="2"/>
      <c r="BC128" s="27"/>
      <c r="BD128" s="27"/>
      <c r="BE128" s="27"/>
      <c r="BF128" s="2"/>
      <c r="BG128" s="2"/>
      <c r="BH128" s="58"/>
      <c r="BI128" s="59"/>
      <c r="BJ128" s="2"/>
      <c r="BK128" s="2"/>
    </row>
    <row r="129" spans="1:63" x14ac:dyDescent="0.3">
      <c r="A129" s="1"/>
      <c r="B129" s="2"/>
      <c r="C129" s="89" t="s">
        <v>22</v>
      </c>
      <c r="D129" s="90" t="s">
        <v>101</v>
      </c>
      <c r="E129" s="90"/>
      <c r="F129" s="90"/>
      <c r="G129" s="90"/>
      <c r="H129" s="90"/>
      <c r="I129" s="90"/>
      <c r="J129" s="144">
        <v>-17.738082359498403</v>
      </c>
      <c r="K129" s="144">
        <v>-18.951540190672912</v>
      </c>
      <c r="L129" s="144">
        <v>-16.918479372982006</v>
      </c>
      <c r="M129" s="144">
        <v>-19.905873873109027</v>
      </c>
      <c r="N129" s="144">
        <v>-20.462169856902946</v>
      </c>
      <c r="O129" s="144">
        <v>-21.917031498422666</v>
      </c>
      <c r="P129" s="144">
        <v>-21.327840208501044</v>
      </c>
      <c r="Q129" s="144">
        <v>-21.11312526003243</v>
      </c>
      <c r="R129" s="144">
        <v>-20.764526763239061</v>
      </c>
      <c r="S129" s="144">
        <v>-19.36552353283912</v>
      </c>
      <c r="T129" s="144">
        <v>-17.80652179989481</v>
      </c>
      <c r="U129" s="144">
        <v>-17.762395160513531</v>
      </c>
      <c r="V129" s="144">
        <v>-15.010006842364282</v>
      </c>
      <c r="W129" s="144">
        <v>-13.804967011576515</v>
      </c>
      <c r="X129" s="144">
        <v>-12.979130527616597</v>
      </c>
      <c r="Y129" s="144">
        <v>-10.022749418325953</v>
      </c>
      <c r="Z129" s="144">
        <v>-12.055283106005579</v>
      </c>
      <c r="AA129" s="144">
        <v>-10.667566593886761</v>
      </c>
      <c r="AB129" s="144">
        <v>-9.5510171110190818</v>
      </c>
      <c r="AC129" s="144">
        <v>-10.889062665474341</v>
      </c>
      <c r="AD129" s="144">
        <v>-9.0219965859579183</v>
      </c>
      <c r="AE129" s="144">
        <v>-7.0055410926968653</v>
      </c>
      <c r="AF129" s="144">
        <v>-11.379682934390358</v>
      </c>
      <c r="AG129" s="144">
        <v>-11.336296738400613</v>
      </c>
      <c r="AH129" s="144">
        <v>-9.8969550501573558</v>
      </c>
      <c r="AI129" s="144">
        <v>-9.8299714137370682</v>
      </c>
      <c r="AJ129" s="144">
        <v>-8.4411375542243636</v>
      </c>
      <c r="AK129" s="144">
        <v>-9.7549825172431923</v>
      </c>
      <c r="AL129" s="144">
        <v>-6.751123433829779</v>
      </c>
      <c r="AM129" s="144">
        <v>-5.9157839872679441</v>
      </c>
      <c r="AN129" s="2"/>
      <c r="AO129" s="2"/>
      <c r="AP129" s="95">
        <v>0.8353394465618349</v>
      </c>
      <c r="AQ129" s="96">
        <v>0.12373339855941033</v>
      </c>
      <c r="AR129" s="2"/>
      <c r="AS129" s="2"/>
      <c r="AT129" s="97">
        <v>-8.2385166596005185E-2</v>
      </c>
      <c r="AU129" s="98">
        <v>-5.2188373875447384E-2</v>
      </c>
      <c r="AV129" s="96">
        <v>-4.7766012059908595E-2</v>
      </c>
      <c r="AW129" s="2"/>
      <c r="AX129" s="2"/>
      <c r="AY129" s="99">
        <v>4.4223618155387889E-3</v>
      </c>
      <c r="AZ129" s="100">
        <v>8.473844818566649E-2</v>
      </c>
      <c r="BA129" s="2"/>
      <c r="BB129" s="2"/>
      <c r="BC129" s="101">
        <v>-1220.7461540787376</v>
      </c>
      <c r="BD129" s="102">
        <v>-784.28478552855233</v>
      </c>
      <c r="BE129" s="103">
        <v>-727.55921624252176</v>
      </c>
      <c r="BF129" s="2"/>
      <c r="BG129" s="2"/>
      <c r="BH129" s="104">
        <v>56.725569286030577</v>
      </c>
      <c r="BI129" s="105">
        <v>7.2327769622359261E-2</v>
      </c>
      <c r="BJ129" s="2"/>
      <c r="BK129" s="2"/>
    </row>
    <row r="130" spans="1:63" x14ac:dyDescent="0.3">
      <c r="A130" s="1"/>
      <c r="B130" s="2"/>
      <c r="C130" s="91"/>
      <c r="D130" s="92" t="s">
        <v>102</v>
      </c>
      <c r="E130" s="93"/>
      <c r="F130" s="93"/>
      <c r="G130" s="93"/>
      <c r="H130" s="93"/>
      <c r="I130" s="93"/>
      <c r="J130" s="686">
        <v>-0.22236774803828727</v>
      </c>
      <c r="K130" s="686">
        <v>-0.28081415766193973</v>
      </c>
      <c r="L130" s="686">
        <v>-0.21045359689851664</v>
      </c>
      <c r="M130" s="686">
        <v>-0.26197790508837365</v>
      </c>
      <c r="N130" s="686">
        <v>-0.27017227751467371</v>
      </c>
      <c r="O130" s="686">
        <v>-0.28293955179369595</v>
      </c>
      <c r="P130" s="686">
        <v>-0.27485255218781102</v>
      </c>
      <c r="Q130" s="686">
        <v>-0.2645447574437797</v>
      </c>
      <c r="R130" s="686">
        <v>-0.24621020829536575</v>
      </c>
      <c r="S130" s="686">
        <v>-0.21722608291587597</v>
      </c>
      <c r="T130" s="686">
        <v>-0.1757476776370176</v>
      </c>
      <c r="U130" s="686">
        <v>-0.19016314960639991</v>
      </c>
      <c r="V130" s="686">
        <v>-0.15995039510309469</v>
      </c>
      <c r="W130" s="686">
        <v>-0.16028020516834166</v>
      </c>
      <c r="X130" s="686">
        <v>-0.12620198038683736</v>
      </c>
      <c r="Y130" s="686">
        <v>-0.10625765392091929</v>
      </c>
      <c r="Z130" s="686">
        <v>-0.11826828144503988</v>
      </c>
      <c r="AA130" s="686">
        <v>-0.10228400438173926</v>
      </c>
      <c r="AB130" s="686">
        <v>-9.0963187083700228E-2</v>
      </c>
      <c r="AC130" s="686">
        <v>-0.10204238555672709</v>
      </c>
      <c r="AD130" s="686">
        <v>-8.3557530629641677E-2</v>
      </c>
      <c r="AE130" s="686">
        <v>-6.069470167211255E-2</v>
      </c>
      <c r="AF130" s="686">
        <v>-8.9232252634822262E-2</v>
      </c>
      <c r="AG130" s="686">
        <v>-8.9054831436085322E-2</v>
      </c>
      <c r="AH130" s="686">
        <v>-8.0961098650877292E-2</v>
      </c>
      <c r="AI130" s="686">
        <v>-9.0275196425373225E-2</v>
      </c>
      <c r="AJ130" s="686">
        <v>-7.0026715975522361E-2</v>
      </c>
      <c r="AK130" s="686">
        <v>-8.2385166596005185E-2</v>
      </c>
      <c r="AL130" s="686">
        <v>-5.2188373875447384E-2</v>
      </c>
      <c r="AM130" s="686">
        <v>-4.7766012059908595E-2</v>
      </c>
      <c r="AN130" s="2"/>
      <c r="AO130" s="2"/>
      <c r="AP130" s="106"/>
      <c r="AQ130" s="107"/>
      <c r="AR130" s="2"/>
      <c r="AS130" s="2"/>
      <c r="AT130" s="108"/>
      <c r="AU130" s="109"/>
      <c r="AV130" s="107"/>
      <c r="AW130" s="2"/>
      <c r="AX130" s="2"/>
      <c r="AY130" s="110"/>
      <c r="AZ130" s="111"/>
      <c r="BA130" s="2"/>
      <c r="BB130" s="2"/>
      <c r="BC130" s="112"/>
      <c r="BD130" s="113"/>
      <c r="BE130" s="114"/>
      <c r="BF130" s="2"/>
      <c r="BG130" s="2"/>
      <c r="BH130" s="115"/>
      <c r="BI130" s="116"/>
      <c r="BJ130" s="2"/>
      <c r="BK130" s="2"/>
    </row>
    <row r="131" spans="1:63" x14ac:dyDescent="0.3">
      <c r="A131" s="1"/>
      <c r="B131" s="2"/>
      <c r="C131" s="2" t="s">
        <v>17</v>
      </c>
      <c r="D131" s="2" t="s">
        <v>103</v>
      </c>
      <c r="E131" s="2"/>
      <c r="F131" s="2"/>
      <c r="G131" s="2"/>
      <c r="H131" s="2"/>
      <c r="I131" s="2"/>
      <c r="J131" s="10">
        <v>1.0804714925223835</v>
      </c>
      <c r="K131" s="10">
        <v>1.0359425170516872</v>
      </c>
      <c r="L131" s="10">
        <v>1.0141066327715489</v>
      </c>
      <c r="M131" s="10">
        <v>1.0067827455337259</v>
      </c>
      <c r="N131" s="10">
        <v>1.8052396316409118</v>
      </c>
      <c r="O131" s="10">
        <v>1.4035678104339859</v>
      </c>
      <c r="P131" s="10">
        <v>1.40771758982259</v>
      </c>
      <c r="Q131" s="10">
        <v>1.1519719850039309</v>
      </c>
      <c r="R131" s="10">
        <v>1.1776630150410252</v>
      </c>
      <c r="S131" s="10">
        <v>0.80469175177810914</v>
      </c>
      <c r="T131" s="10">
        <v>0.60433782102025413</v>
      </c>
      <c r="U131" s="10">
        <v>0.76371894070057023</v>
      </c>
      <c r="V131" s="10">
        <v>1.1165160954679969</v>
      </c>
      <c r="W131" s="10">
        <v>1.318842648049209</v>
      </c>
      <c r="X131" s="10">
        <v>1.9045857853668162</v>
      </c>
      <c r="Y131" s="10">
        <v>1.6235800149841311</v>
      </c>
      <c r="Z131" s="10">
        <v>1.4723564487091507</v>
      </c>
      <c r="AA131" s="10">
        <v>1.9378075369882146</v>
      </c>
      <c r="AB131" s="10">
        <v>1.6041078126220576</v>
      </c>
      <c r="AC131" s="10">
        <v>1.8699584190211995</v>
      </c>
      <c r="AD131" s="10">
        <v>2.0239586354534778</v>
      </c>
      <c r="AE131" s="10">
        <v>2.072416442022786</v>
      </c>
      <c r="AF131" s="10">
        <v>2.4125415004199948</v>
      </c>
      <c r="AG131" s="10">
        <v>1.9823919466301798</v>
      </c>
      <c r="AH131" s="10">
        <v>1.9650653917915295</v>
      </c>
      <c r="AI131" s="10">
        <v>1.8446857222538859</v>
      </c>
      <c r="AJ131" s="10">
        <v>2.0367993823716661</v>
      </c>
      <c r="AK131" s="10">
        <v>1.5993682460773055</v>
      </c>
      <c r="AL131" s="10">
        <v>1.9499475166263185</v>
      </c>
      <c r="AM131" s="10">
        <v>2.1882035322738167</v>
      </c>
      <c r="AN131" s="2"/>
      <c r="AO131" s="2"/>
      <c r="AP131" s="54">
        <v>0.23825601564749821</v>
      </c>
      <c r="AQ131" s="55">
        <v>0.12218586070445342</v>
      </c>
      <c r="AR131" s="2"/>
      <c r="AS131" s="2"/>
      <c r="AT131" s="55">
        <v>1.3507376273461193E-2</v>
      </c>
      <c r="AU131" s="55">
        <v>1.5073726770459213E-2</v>
      </c>
      <c r="AV131" s="55">
        <v>1.7668284801655925E-2</v>
      </c>
      <c r="AW131" s="2"/>
      <c r="AX131" s="2"/>
      <c r="AY131" s="56">
        <v>2.5945580311967122E-3</v>
      </c>
      <c r="AZ131" s="57">
        <v>0.17212452306628021</v>
      </c>
      <c r="BA131" s="2"/>
      <c r="BB131" s="2"/>
      <c r="BC131" s="27">
        <v>200.14619522929613</v>
      </c>
      <c r="BD131" s="27">
        <v>226.52736020287156</v>
      </c>
      <c r="BE131" s="27">
        <v>269.11862406516013</v>
      </c>
      <c r="BF131" s="2"/>
      <c r="BG131" s="2"/>
      <c r="BH131" s="58">
        <v>42.591263862288571</v>
      </c>
      <c r="BI131" s="59">
        <v>0.18801818828482805</v>
      </c>
      <c r="BJ131" s="2"/>
      <c r="BK131" s="2"/>
    </row>
    <row r="132" spans="1:63" ht="4.05" customHeight="1" x14ac:dyDescent="0.3">
      <c r="A132" s="1"/>
      <c r="B132" s="2"/>
      <c r="C132" s="2"/>
      <c r="D132" s="174"/>
      <c r="E132" s="2"/>
      <c r="F132" s="2"/>
      <c r="G132" s="2"/>
      <c r="H132" s="2"/>
      <c r="I132" s="2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2"/>
      <c r="AO132" s="2"/>
      <c r="AP132" s="54"/>
      <c r="AQ132" s="55"/>
      <c r="AR132" s="2"/>
      <c r="AS132" s="2"/>
      <c r="AT132" s="55"/>
      <c r="AU132" s="55"/>
      <c r="AV132" s="55"/>
      <c r="AW132" s="2"/>
      <c r="AX132" s="2"/>
      <c r="AY132" s="56"/>
      <c r="AZ132" s="57"/>
      <c r="BA132" s="2"/>
      <c r="BB132" s="2"/>
      <c r="BC132" s="27"/>
      <c r="BD132" s="27"/>
      <c r="BE132" s="27"/>
      <c r="BF132" s="2"/>
      <c r="BG132" s="2"/>
      <c r="BH132" s="58"/>
      <c r="BI132" s="59"/>
      <c r="BJ132" s="2"/>
      <c r="BK132" s="2"/>
    </row>
    <row r="133" spans="1:63" x14ac:dyDescent="0.3">
      <c r="A133" s="1"/>
      <c r="B133" s="2"/>
      <c r="C133" s="2" t="s">
        <v>38</v>
      </c>
      <c r="D133" s="2" t="s">
        <v>104</v>
      </c>
      <c r="E133" s="2"/>
      <c r="F133" s="2"/>
      <c r="G133" s="2"/>
      <c r="H133" s="2"/>
      <c r="I133" s="2"/>
      <c r="J133" s="10">
        <v>-1.8803769213454993</v>
      </c>
      <c r="K133" s="10">
        <v>-1.889608977256124</v>
      </c>
      <c r="L133" s="10">
        <v>-1.7731542845773001</v>
      </c>
      <c r="M133" s="10">
        <v>-1.9149786405611238</v>
      </c>
      <c r="N133" s="10">
        <v>-1.9870481650307319</v>
      </c>
      <c r="O133" s="10">
        <v>-1.9968976850733717</v>
      </c>
      <c r="P133" s="10">
        <v>-1.9461504294323513</v>
      </c>
      <c r="Q133" s="10">
        <v>-1.9708683819169621</v>
      </c>
      <c r="R133" s="10">
        <v>-2.1344324416979417</v>
      </c>
      <c r="S133" s="10">
        <v>-1.8996960209363392</v>
      </c>
      <c r="T133" s="10">
        <v>-2.0258585070618276</v>
      </c>
      <c r="U133" s="10">
        <v>-1.9579702282323956</v>
      </c>
      <c r="V133" s="10">
        <v>-1.8451622643060981</v>
      </c>
      <c r="W133" s="10">
        <v>-1.803380424079861</v>
      </c>
      <c r="X133" s="10">
        <v>-1.8409181671630142</v>
      </c>
      <c r="Y133" s="10">
        <v>-1.8241424647077655</v>
      </c>
      <c r="Z133" s="10">
        <v>-2.6720737074296625</v>
      </c>
      <c r="AA133" s="10">
        <v>-1.6922627724521975</v>
      </c>
      <c r="AB133" s="10">
        <v>-1.6780786792480566</v>
      </c>
      <c r="AC133" s="10">
        <v>-1.554879791008674</v>
      </c>
      <c r="AD133" s="10">
        <v>-1.8805618168137797</v>
      </c>
      <c r="AE133" s="10">
        <v>-1.5308010461192443</v>
      </c>
      <c r="AF133" s="10">
        <v>-1.7177497160287938</v>
      </c>
      <c r="AG133" s="10">
        <v>-1.4010473389376699</v>
      </c>
      <c r="AH133" s="10">
        <v>-1.3898074607398541</v>
      </c>
      <c r="AI133" s="10">
        <v>-1.4059842592680887</v>
      </c>
      <c r="AJ133" s="10">
        <v>-1.4469557083807476</v>
      </c>
      <c r="AK133" s="10">
        <v>-1.2575326034670173</v>
      </c>
      <c r="AL133" s="10">
        <v>-1.3882797648017229</v>
      </c>
      <c r="AM133" s="10">
        <v>-1.4053071524914333</v>
      </c>
      <c r="AN133" s="2"/>
      <c r="AO133" s="2"/>
      <c r="AP133" s="54">
        <v>-1.702738768971046E-2</v>
      </c>
      <c r="AQ133" s="55">
        <v>-1.2265098232662312E-2</v>
      </c>
      <c r="AR133" s="2"/>
      <c r="AS133" s="2"/>
      <c r="AT133" s="55">
        <v>-1.0620422215355934E-2</v>
      </c>
      <c r="AU133" s="55">
        <v>-1.0731852871499026E-2</v>
      </c>
      <c r="AV133" s="55">
        <v>-1.1346918436888705E-2</v>
      </c>
      <c r="AW133" s="2"/>
      <c r="AX133" s="2"/>
      <c r="AY133" s="56">
        <v>-6.1506556538967923E-4</v>
      </c>
      <c r="AZ133" s="57">
        <v>-5.7312150357850263E-2</v>
      </c>
      <c r="BA133" s="2"/>
      <c r="BB133" s="2"/>
      <c r="BC133" s="27">
        <v>-157.36861512539323</v>
      </c>
      <c r="BD133" s="27">
        <v>-161.27785371767229</v>
      </c>
      <c r="BE133" s="27">
        <v>-172.83324959924158</v>
      </c>
      <c r="BF133" s="2"/>
      <c r="BG133" s="2"/>
      <c r="BH133" s="58">
        <v>-11.555395881569297</v>
      </c>
      <c r="BI133" s="59">
        <v>-7.1648993430913285E-2</v>
      </c>
      <c r="BJ133" s="2"/>
      <c r="BK133" s="2"/>
    </row>
    <row r="134" spans="1:63" x14ac:dyDescent="0.3">
      <c r="A134" s="1"/>
      <c r="B134" s="2"/>
      <c r="C134" s="2"/>
      <c r="D134" s="1" t="s">
        <v>105</v>
      </c>
      <c r="E134" s="2"/>
      <c r="F134" s="2"/>
      <c r="G134" s="2"/>
      <c r="H134" s="2"/>
      <c r="I134" s="2"/>
      <c r="J134" s="690">
        <v>-2.3572738754302994E-2</v>
      </c>
      <c r="K134" s="690">
        <v>-2.7999252193748846E-2</v>
      </c>
      <c r="L134" s="690">
        <v>-2.2056751603884563E-2</v>
      </c>
      <c r="M134" s="690">
        <v>-2.5202716330927348E-2</v>
      </c>
      <c r="N134" s="690">
        <v>-2.6235992176391811E-2</v>
      </c>
      <c r="O134" s="690">
        <v>-2.5779099511409245E-2</v>
      </c>
      <c r="P134" s="690">
        <v>-2.5080102215773309E-2</v>
      </c>
      <c r="Q134" s="690">
        <v>-2.4694728593062706E-2</v>
      </c>
      <c r="R134" s="690">
        <v>-2.530850146766651E-2</v>
      </c>
      <c r="S134" s="690">
        <v>-2.1309185091696693E-2</v>
      </c>
      <c r="T134" s="690">
        <v>-1.9994917134205013E-2</v>
      </c>
      <c r="U134" s="690">
        <v>-2.0961913191974581E-2</v>
      </c>
      <c r="V134" s="690">
        <v>-1.9662511570087568E-2</v>
      </c>
      <c r="W134" s="690">
        <v>-2.0937839556277378E-2</v>
      </c>
      <c r="X134" s="690">
        <v>-1.7900083363191387E-2</v>
      </c>
      <c r="Y134" s="690">
        <v>-1.9338914965085972E-2</v>
      </c>
      <c r="Z134" s="690">
        <v>-2.6214362822781827E-2</v>
      </c>
      <c r="AA134" s="690">
        <v>-1.622595099914801E-2</v>
      </c>
      <c r="AB134" s="690">
        <v>-1.5981898374520104E-2</v>
      </c>
      <c r="AC134" s="690">
        <v>-1.4570918361186487E-2</v>
      </c>
      <c r="AD134" s="690">
        <v>-1.741688772681663E-2</v>
      </c>
      <c r="AE134" s="690">
        <v>-1.3262574808164883E-2</v>
      </c>
      <c r="AF134" s="690">
        <v>-1.3469503281225393E-2</v>
      </c>
      <c r="AG134" s="690">
        <v>-1.100624282182237E-2</v>
      </c>
      <c r="AH134" s="690">
        <v>-1.1369187630380881E-2</v>
      </c>
      <c r="AI134" s="690">
        <v>-1.2912093009653647E-2</v>
      </c>
      <c r="AJ134" s="690">
        <v>-1.2003779794967449E-2</v>
      </c>
      <c r="AK134" s="690">
        <v>-1.0620422215355934E-2</v>
      </c>
      <c r="AL134" s="690">
        <v>-1.0731852871499026E-2</v>
      </c>
      <c r="AM134" s="690">
        <v>-1.1346918436888705E-2</v>
      </c>
      <c r="AN134" s="2"/>
      <c r="AO134" s="2"/>
      <c r="AP134" s="54"/>
      <c r="AQ134" s="55"/>
      <c r="AR134" s="2"/>
      <c r="AS134" s="2"/>
      <c r="AT134" s="55"/>
      <c r="AU134" s="55"/>
      <c r="AV134" s="55"/>
      <c r="AW134" s="2"/>
      <c r="AX134" s="2"/>
      <c r="AY134" s="56"/>
      <c r="AZ134" s="57"/>
      <c r="BA134" s="2"/>
      <c r="BB134" s="2"/>
      <c r="BC134" s="27"/>
      <c r="BD134" s="27"/>
      <c r="BE134" s="27"/>
      <c r="BF134" s="2"/>
      <c r="BG134" s="2"/>
      <c r="BH134" s="58"/>
      <c r="BI134" s="59"/>
      <c r="BJ134" s="2"/>
      <c r="BK134" s="2"/>
    </row>
    <row r="135" spans="1:63" x14ac:dyDescent="0.3">
      <c r="A135" s="1"/>
      <c r="B135" s="2"/>
      <c r="C135" s="175" t="s">
        <v>22</v>
      </c>
      <c r="D135" s="122" t="s">
        <v>106</v>
      </c>
      <c r="E135" s="122"/>
      <c r="F135" s="122"/>
      <c r="G135" s="122"/>
      <c r="H135" s="122"/>
      <c r="I135" s="122"/>
      <c r="J135" s="129">
        <v>-18.537987788321516</v>
      </c>
      <c r="K135" s="129">
        <v>-19.805206650877349</v>
      </c>
      <c r="L135" s="129">
        <v>-17.677527024787757</v>
      </c>
      <c r="M135" s="129">
        <v>-20.814069768136424</v>
      </c>
      <c r="N135" s="129">
        <v>-20.643978390292766</v>
      </c>
      <c r="O135" s="129">
        <v>-22.51036137306205</v>
      </c>
      <c r="P135" s="129">
        <v>-21.866273048110806</v>
      </c>
      <c r="Q135" s="129">
        <v>-21.932021656945459</v>
      </c>
      <c r="R135" s="129">
        <v>-21.721296189895977</v>
      </c>
      <c r="S135" s="129">
        <v>-20.460527801997351</v>
      </c>
      <c r="T135" s="129">
        <v>-19.228042485936381</v>
      </c>
      <c r="U135" s="129">
        <v>-18.956646448045355</v>
      </c>
      <c r="V135" s="129">
        <v>-15.738653011202384</v>
      </c>
      <c r="W135" s="129">
        <v>-14.289504787607168</v>
      </c>
      <c r="X135" s="129">
        <v>-12.915462909412796</v>
      </c>
      <c r="Y135" s="129">
        <v>-10.223311868049587</v>
      </c>
      <c r="Z135" s="129">
        <v>-13.25500036472609</v>
      </c>
      <c r="AA135" s="129">
        <v>-10.422021829350744</v>
      </c>
      <c r="AB135" s="129">
        <v>-9.6249879776450804</v>
      </c>
      <c r="AC135" s="129">
        <v>-10.573984037461816</v>
      </c>
      <c r="AD135" s="129">
        <v>-8.8785997673182209</v>
      </c>
      <c r="AE135" s="129">
        <v>-6.4639256967933232</v>
      </c>
      <c r="AF135" s="129">
        <v>-10.684891149999157</v>
      </c>
      <c r="AG135" s="129">
        <v>-10.754952130708102</v>
      </c>
      <c r="AH135" s="129">
        <v>-9.3216971191056803</v>
      </c>
      <c r="AI135" s="129">
        <v>-9.3912699507512709</v>
      </c>
      <c r="AJ135" s="129">
        <v>-7.8512938802334453</v>
      </c>
      <c r="AK135" s="129">
        <v>-9.4131468746329041</v>
      </c>
      <c r="AL135" s="129">
        <v>-6.1894556820051836</v>
      </c>
      <c r="AM135" s="129">
        <v>-5.1328876074855607</v>
      </c>
      <c r="AN135" s="2"/>
      <c r="AO135" s="2"/>
      <c r="AP135" s="179">
        <v>1.0565680745196229</v>
      </c>
      <c r="AQ135" s="180">
        <v>0.17070452214262061</v>
      </c>
      <c r="AR135" s="2"/>
      <c r="AS135" s="2"/>
      <c r="AT135" s="181">
        <v>-7.9498212537899918E-2</v>
      </c>
      <c r="AU135" s="131">
        <v>-4.7846499976487197E-2</v>
      </c>
      <c r="AV135" s="180">
        <v>-4.144464569514137E-2</v>
      </c>
      <c r="AW135" s="2"/>
      <c r="AX135" s="2"/>
      <c r="AY135" s="182">
        <v>6.4018542813458271E-3</v>
      </c>
      <c r="AZ135" s="183">
        <v>0.13379984501461625</v>
      </c>
      <c r="BA135" s="2"/>
      <c r="BB135" s="2"/>
      <c r="BC135" s="184">
        <v>-1177.9685739748347</v>
      </c>
      <c r="BD135" s="134">
        <v>-719.03527904335317</v>
      </c>
      <c r="BE135" s="185">
        <v>-631.27384177660315</v>
      </c>
      <c r="BF135" s="2"/>
      <c r="BG135" s="2"/>
      <c r="BH135" s="186">
        <v>87.761437266750022</v>
      </c>
      <c r="BI135" s="187">
        <v>0.12205442462227027</v>
      </c>
      <c r="BJ135" s="2"/>
      <c r="BK135" s="2"/>
    </row>
    <row r="136" spans="1:63" x14ac:dyDescent="0.3">
      <c r="A136" s="1"/>
      <c r="B136" s="2"/>
      <c r="C136" s="176"/>
      <c r="D136" s="177" t="s">
        <v>107</v>
      </c>
      <c r="E136" s="178"/>
      <c r="F136" s="178"/>
      <c r="G136" s="178"/>
      <c r="H136" s="178"/>
      <c r="I136" s="178"/>
      <c r="J136" s="688">
        <v>-0.23239550443528856</v>
      </c>
      <c r="K136" s="688">
        <v>-0.29346334741299435</v>
      </c>
      <c r="L136" s="688">
        <v>-0.21989559845304152</v>
      </c>
      <c r="M136" s="688">
        <v>-0.27393052065832135</v>
      </c>
      <c r="N136" s="688">
        <v>-0.27257278664352153</v>
      </c>
      <c r="O136" s="688">
        <v>-0.29059918803633028</v>
      </c>
      <c r="P136" s="688">
        <v>-0.28179135324322618</v>
      </c>
      <c r="Q136" s="688">
        <v>-0.27480542449448092</v>
      </c>
      <c r="R136" s="688">
        <v>-0.25755486365466229</v>
      </c>
      <c r="S136" s="688">
        <v>-0.22950891574309318</v>
      </c>
      <c r="T136" s="688">
        <v>-0.18977787185980297</v>
      </c>
      <c r="U136" s="688">
        <v>-0.2029487330936656</v>
      </c>
      <c r="V136" s="688">
        <v>-0.16771503131012611</v>
      </c>
      <c r="W136" s="688">
        <v>-0.16590584803216593</v>
      </c>
      <c r="X136" s="688">
        <v>-0.12558291122140011</v>
      </c>
      <c r="Y136" s="688">
        <v>-0.10838394626674003</v>
      </c>
      <c r="Z136" s="688">
        <v>-0.13003810030048796</v>
      </c>
      <c r="AA136" s="688">
        <v>-9.9929643473778501E-2</v>
      </c>
      <c r="AB136" s="688">
        <v>-9.1667680196991924E-2</v>
      </c>
      <c r="AC136" s="688">
        <v>-9.9089755396715232E-2</v>
      </c>
      <c r="AD136" s="688">
        <v>-8.2229456078568519E-2</v>
      </c>
      <c r="AE136" s="688">
        <v>-5.6002246879483006E-2</v>
      </c>
      <c r="AF136" s="688">
        <v>-8.3784136339241477E-2</v>
      </c>
      <c r="AG136" s="688">
        <v>-8.4487947978548208E-2</v>
      </c>
      <c r="AH136" s="688">
        <v>-7.6255255907372685E-2</v>
      </c>
      <c r="AI136" s="688">
        <v>-8.6246307726083993E-2</v>
      </c>
      <c r="AJ136" s="688">
        <v>-6.5133440020334346E-2</v>
      </c>
      <c r="AK136" s="688">
        <v>-7.9498212537899918E-2</v>
      </c>
      <c r="AL136" s="688">
        <v>-4.7846499976487197E-2</v>
      </c>
      <c r="AM136" s="688">
        <v>-4.144464569514137E-2</v>
      </c>
      <c r="AN136" s="2"/>
      <c r="AO136" s="2"/>
      <c r="AP136" s="188"/>
      <c r="AQ136" s="189"/>
      <c r="AR136" s="2"/>
      <c r="AS136" s="2"/>
      <c r="AT136" s="190"/>
      <c r="AU136" s="191"/>
      <c r="AV136" s="189"/>
      <c r="AW136" s="2"/>
      <c r="AX136" s="2"/>
      <c r="AY136" s="192"/>
      <c r="AZ136" s="193"/>
      <c r="BA136" s="2"/>
      <c r="BB136" s="2"/>
      <c r="BC136" s="194"/>
      <c r="BD136" s="195"/>
      <c r="BE136" s="196"/>
      <c r="BF136" s="2"/>
      <c r="BG136" s="2"/>
      <c r="BH136" s="197"/>
      <c r="BI136" s="198"/>
      <c r="BJ136" s="2"/>
      <c r="BK136" s="2"/>
    </row>
    <row r="137" spans="1:63" x14ac:dyDescent="0.3">
      <c r="A137" s="1"/>
      <c r="B137" s="2"/>
      <c r="C137" s="2" t="s">
        <v>38</v>
      </c>
      <c r="D137" s="2" t="s">
        <v>100</v>
      </c>
      <c r="E137" s="2"/>
      <c r="F137" s="2"/>
      <c r="G137" s="2"/>
      <c r="H137" s="2"/>
      <c r="I137" s="2"/>
      <c r="J137" s="199">
        <v>0.48546325746887864</v>
      </c>
      <c r="K137" s="199">
        <v>0.33601039606447924</v>
      </c>
      <c r="L137" s="199">
        <v>0.32224850653185622</v>
      </c>
      <c r="M137" s="199">
        <v>0.28150399172843721</v>
      </c>
      <c r="N137" s="199">
        <v>0.38395278838420488</v>
      </c>
      <c r="O137" s="199">
        <v>0.38056490264372822</v>
      </c>
      <c r="P137" s="199">
        <v>0.4215434288561748</v>
      </c>
      <c r="Q137" s="199">
        <v>1.5067062895979539</v>
      </c>
      <c r="R137" s="199">
        <v>1.4516569735195661</v>
      </c>
      <c r="S137" s="199">
        <v>2.0452768205491445</v>
      </c>
      <c r="T137" s="199">
        <v>1.969785394815502</v>
      </c>
      <c r="U137" s="199">
        <v>2.0069013174157733</v>
      </c>
      <c r="V137" s="199">
        <v>1.8165963609272846</v>
      </c>
      <c r="W137" s="199">
        <v>1.6394502575584675</v>
      </c>
      <c r="X137" s="199">
        <v>1.4523080775745048</v>
      </c>
      <c r="Y137" s="199">
        <v>1.9085840196866826</v>
      </c>
      <c r="Z137" s="199">
        <v>2.1944100298379543</v>
      </c>
      <c r="AA137" s="199">
        <v>1.0489185024172913</v>
      </c>
      <c r="AB137" s="199">
        <v>1.3165231174216925</v>
      </c>
      <c r="AC137" s="199">
        <v>0.99259805910916477</v>
      </c>
      <c r="AD137" s="199">
        <v>1.0999452335004745</v>
      </c>
      <c r="AE137" s="199">
        <v>0.89762164277702561</v>
      </c>
      <c r="AF137" s="199">
        <v>0.53281448124875042</v>
      </c>
      <c r="AG137" s="199">
        <v>1.0470850800144325</v>
      </c>
      <c r="AH137" s="199">
        <v>0.84850818653968441</v>
      </c>
      <c r="AI137" s="199">
        <v>0.72603532256554737</v>
      </c>
      <c r="AJ137" s="199">
        <v>0.82443370856988474</v>
      </c>
      <c r="AK137" s="199">
        <v>1.0742583273436652</v>
      </c>
      <c r="AL137" s="199">
        <v>1.073494134310176</v>
      </c>
      <c r="AM137" s="199">
        <v>0.87798438881276719</v>
      </c>
      <c r="AN137" s="2"/>
      <c r="AO137" s="2"/>
      <c r="AP137" s="54">
        <v>-0.19550974549740885</v>
      </c>
      <c r="AQ137" s="55">
        <v>-0.18212465187156593</v>
      </c>
      <c r="AR137" s="2"/>
      <c r="AS137" s="2"/>
      <c r="AT137" s="55">
        <v>9.0725894289316582E-3</v>
      </c>
      <c r="AU137" s="55">
        <v>8.2984578468443052E-3</v>
      </c>
      <c r="AV137" s="55">
        <v>7.089138649197033E-3</v>
      </c>
      <c r="AW137" s="2"/>
      <c r="AX137" s="2"/>
      <c r="AY137" s="56">
        <v>-1.2093191976472722E-3</v>
      </c>
      <c r="AZ137" s="57">
        <v>-0.14572818467796952</v>
      </c>
      <c r="BA137" s="2"/>
      <c r="BB137" s="2"/>
      <c r="BC137" s="27">
        <v>134.43352863767555</v>
      </c>
      <c r="BD137" s="27">
        <v>124.70889106763197</v>
      </c>
      <c r="BE137" s="27">
        <v>107.97987809774531</v>
      </c>
      <c r="BF137" s="2"/>
      <c r="BG137" s="2"/>
      <c r="BH137" s="58">
        <v>-16.729012969886654</v>
      </c>
      <c r="BI137" s="59">
        <v>-0.13414450907765826</v>
      </c>
      <c r="BJ137" s="2"/>
      <c r="BK137" s="2"/>
    </row>
    <row r="138" spans="1:63" x14ac:dyDescent="0.3">
      <c r="A138" s="1"/>
      <c r="B138" s="2"/>
      <c r="C138" s="2" t="s">
        <v>38</v>
      </c>
      <c r="D138" s="173" t="s">
        <v>79</v>
      </c>
      <c r="E138" s="2"/>
      <c r="F138" s="2"/>
      <c r="G138" s="2"/>
      <c r="H138" s="2"/>
      <c r="I138" s="2"/>
      <c r="J138" s="199">
        <v>-1.5659347499912621</v>
      </c>
      <c r="K138" s="199">
        <v>-1.3719529131161663</v>
      </c>
      <c r="L138" s="199">
        <v>-1.3363551393034052</v>
      </c>
      <c r="M138" s="199">
        <v>-1.2882867372621631</v>
      </c>
      <c r="N138" s="199">
        <v>-2.1891924200251167</v>
      </c>
      <c r="O138" s="199">
        <v>-1.7841327130777143</v>
      </c>
      <c r="P138" s="199">
        <v>-1.8292610186787648</v>
      </c>
      <c r="Q138" s="199">
        <v>-2.6586782746018849</v>
      </c>
      <c r="R138" s="199">
        <v>-2.6293199885605913</v>
      </c>
      <c r="S138" s="199">
        <v>-2.8499685723272536</v>
      </c>
      <c r="T138" s="199">
        <v>-2.5741232158357561</v>
      </c>
      <c r="U138" s="199">
        <v>-2.7706202581163435</v>
      </c>
      <c r="V138" s="199">
        <v>-2.9331124563952815</v>
      </c>
      <c r="W138" s="199">
        <v>-2.9582929056076765</v>
      </c>
      <c r="X138" s="199">
        <v>-3.356893862941321</v>
      </c>
      <c r="Y138" s="199">
        <v>-3.5321640346708136</v>
      </c>
      <c r="Z138" s="199">
        <v>-3.666766478547105</v>
      </c>
      <c r="AA138" s="199">
        <v>-2.986726039405506</v>
      </c>
      <c r="AB138" s="199">
        <v>-2.9206309300437501</v>
      </c>
      <c r="AC138" s="199">
        <v>-2.8625564781303643</v>
      </c>
      <c r="AD138" s="199">
        <v>-3.1239038689539522</v>
      </c>
      <c r="AE138" s="199">
        <v>-2.9700380847998114</v>
      </c>
      <c r="AF138" s="199">
        <v>-2.9453559816687451</v>
      </c>
      <c r="AG138" s="199">
        <v>-3.0294770266446123</v>
      </c>
      <c r="AH138" s="199">
        <v>-2.8135735783312139</v>
      </c>
      <c r="AI138" s="199">
        <v>-2.5707210448194333</v>
      </c>
      <c r="AJ138" s="199">
        <v>-2.8612330909415511</v>
      </c>
      <c r="AK138" s="199">
        <v>-2.6736265734209708</v>
      </c>
      <c r="AL138" s="199">
        <v>-3.0234416509364945</v>
      </c>
      <c r="AM138" s="199">
        <v>-3.0661879210865841</v>
      </c>
      <c r="AN138" s="2"/>
      <c r="AO138" s="2"/>
      <c r="AP138" s="54">
        <v>-4.2746270150089583E-2</v>
      </c>
      <c r="AQ138" s="55">
        <v>-1.4138281827548799E-2</v>
      </c>
      <c r="AR138" s="2"/>
      <c r="AS138" s="2"/>
      <c r="AT138" s="55">
        <v>-2.2579965702392849E-2</v>
      </c>
      <c r="AU138" s="55">
        <v>-2.3372184617303518E-2</v>
      </c>
      <c r="AV138" s="55">
        <v>-2.475742345085296E-2</v>
      </c>
      <c r="AW138" s="2"/>
      <c r="AX138" s="2"/>
      <c r="AY138" s="56">
        <v>-1.3852388335494417E-3</v>
      </c>
      <c r="AZ138" s="57">
        <v>-5.9268692945540262E-2</v>
      </c>
      <c r="BA138" s="2"/>
      <c r="BB138" s="2"/>
      <c r="BC138" s="27">
        <v>-334.57972386697168</v>
      </c>
      <c r="BD138" s="27">
        <v>-351.23625127050354</v>
      </c>
      <c r="BE138" s="27">
        <v>-377.09850216290539</v>
      </c>
      <c r="BF138" s="2"/>
      <c r="BG138" s="2"/>
      <c r="BH138" s="58">
        <v>-25.862250892401846</v>
      </c>
      <c r="BI138" s="59">
        <v>-7.3632066163022883E-2</v>
      </c>
      <c r="BJ138" s="2"/>
      <c r="BK138" s="2"/>
    </row>
    <row r="139" spans="1:63" x14ac:dyDescent="0.3">
      <c r="A139" s="1"/>
      <c r="B139" s="2"/>
      <c r="C139" s="2"/>
      <c r="D139" s="173"/>
      <c r="E139" s="2" t="s">
        <v>149</v>
      </c>
      <c r="F139" s="2"/>
      <c r="G139" s="2"/>
      <c r="H139" s="2"/>
      <c r="I139" s="2"/>
      <c r="J139" s="10">
        <v>-1.6600837499912622</v>
      </c>
      <c r="K139" s="10">
        <v>-1.4557329131161663</v>
      </c>
      <c r="L139" s="10">
        <v>-1.4148331393034053</v>
      </c>
      <c r="M139" s="10">
        <v>-1.5601397372621633</v>
      </c>
      <c r="N139" s="10">
        <v>-2.4341214200251167</v>
      </c>
      <c r="O139" s="10">
        <v>-2.0174567130777143</v>
      </c>
      <c r="P139" s="10">
        <v>-1.9340988831770869</v>
      </c>
      <c r="Q139" s="10">
        <v>-2.6020401904840091</v>
      </c>
      <c r="R139" s="10">
        <v>-2.6624251865185355</v>
      </c>
      <c r="S139" s="10">
        <v>-2.8358421186779057</v>
      </c>
      <c r="T139" s="10">
        <v>-2.7409527004711771</v>
      </c>
      <c r="U139" s="10">
        <v>-2.8865654421268885</v>
      </c>
      <c r="V139" s="10">
        <v>-2.9615872452266165</v>
      </c>
      <c r="W139" s="10">
        <v>-2.7083176558433233</v>
      </c>
      <c r="X139" s="10">
        <v>-3.0731596650948632</v>
      </c>
      <c r="Y139" s="10">
        <v>-2.9138984400366943</v>
      </c>
      <c r="Z139" s="10">
        <v>-3.058291330280976</v>
      </c>
      <c r="AA139" s="10">
        <v>-2.6953497066793517</v>
      </c>
      <c r="AB139" s="10">
        <v>-1.6572159647754818</v>
      </c>
      <c r="AC139" s="10">
        <v>-2.7517046684153934</v>
      </c>
      <c r="AD139" s="10">
        <v>-3.0211614301684548</v>
      </c>
      <c r="AE139" s="10">
        <v>-2.8323639645128109</v>
      </c>
      <c r="AF139" s="10">
        <v>-1.3290545347788523</v>
      </c>
      <c r="AG139" s="10">
        <v>-1.2816561464893912</v>
      </c>
      <c r="AH139" s="10">
        <v>-1.1483269243914567</v>
      </c>
      <c r="AI139" s="10">
        <v>-0.96969282049941719</v>
      </c>
      <c r="AJ139" s="10">
        <v>-1.0115537660052838</v>
      </c>
      <c r="AK139" s="10">
        <v>-0.7805087829820162</v>
      </c>
      <c r="AL139" s="10">
        <v>-0.95418201051920826</v>
      </c>
      <c r="AM139" s="10">
        <v>-0.90273826839716198</v>
      </c>
      <c r="AN139" s="2"/>
      <c r="AO139" s="2"/>
      <c r="AP139" s="54">
        <v>5.1443742122046276E-2</v>
      </c>
      <c r="AQ139" s="55">
        <v>5.3913971920361084E-2</v>
      </c>
      <c r="AR139" s="2"/>
      <c r="AS139" s="2"/>
      <c r="AT139" s="55">
        <v>-6.5917438603253211E-3</v>
      </c>
      <c r="AU139" s="55">
        <v>-7.3761364309633927E-3</v>
      </c>
      <c r="AV139" s="55">
        <v>-7.2890097251698026E-3</v>
      </c>
      <c r="AW139" s="2"/>
      <c r="AX139" s="2"/>
      <c r="AY139" s="56">
        <v>8.7126705793590109E-5</v>
      </c>
      <c r="AZ139" s="57">
        <v>1.181197048197908E-2</v>
      </c>
      <c r="BA139" s="2"/>
      <c r="BB139" s="2"/>
      <c r="BC139" s="27">
        <v>-97.67348053835768</v>
      </c>
      <c r="BD139" s="27">
        <v>-110.84828189117196</v>
      </c>
      <c r="BE139" s="27">
        <v>-111.02426127132726</v>
      </c>
      <c r="BF139" s="2"/>
      <c r="BG139" s="2"/>
      <c r="BH139" s="58">
        <v>-0.17597938015529735</v>
      </c>
      <c r="BI139" s="59">
        <v>-1.5875697588896276E-3</v>
      </c>
      <c r="BJ139" s="2"/>
      <c r="BK139" s="2"/>
    </row>
    <row r="140" spans="1:63" x14ac:dyDescent="0.3">
      <c r="A140" s="1"/>
      <c r="B140" s="2"/>
      <c r="C140" s="2"/>
      <c r="D140" s="173"/>
      <c r="E140" s="2" t="s">
        <v>150</v>
      </c>
      <c r="F140" s="2"/>
      <c r="G140" s="2"/>
      <c r="H140" s="2"/>
      <c r="I140" s="2"/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-1.66313264841398E-2</v>
      </c>
      <c r="Q140" s="10">
        <v>-0.13801908411787578</v>
      </c>
      <c r="R140" s="10">
        <v>-0.16804780204205594</v>
      </c>
      <c r="S140" s="10">
        <v>-0.16072936935640944</v>
      </c>
      <c r="T140" s="10">
        <v>-0.16178037611957491</v>
      </c>
      <c r="U140" s="10">
        <v>-0.25768296518875389</v>
      </c>
      <c r="V140" s="10">
        <v>-0.19377521116866492</v>
      </c>
      <c r="W140" s="10">
        <v>-0.20013924976435327</v>
      </c>
      <c r="X140" s="10">
        <v>-0.20445619784645788</v>
      </c>
      <c r="Y140" s="10">
        <v>-0.22879228820343125</v>
      </c>
      <c r="Z140" s="10">
        <v>-0.22955985695458872</v>
      </c>
      <c r="AA140" s="10">
        <v>-8.4005632826705201E-2</v>
      </c>
      <c r="AB140" s="10">
        <v>-1.0579318661510833</v>
      </c>
      <c r="AC140" s="10">
        <v>8.687819028502887E-2</v>
      </c>
      <c r="AD140" s="10">
        <v>8.819616121450255E-2</v>
      </c>
      <c r="AE140" s="10">
        <v>5.6026419712999709E-2</v>
      </c>
      <c r="AF140" s="10">
        <v>-1.5024947168898932</v>
      </c>
      <c r="AG140" s="10">
        <v>-1.6395971001552212</v>
      </c>
      <c r="AH140" s="10">
        <v>-1.5444458539397572</v>
      </c>
      <c r="AI140" s="10">
        <v>-1.4862958243200162</v>
      </c>
      <c r="AJ140" s="10">
        <v>-1.7313948249362672</v>
      </c>
      <c r="AK140" s="10">
        <v>-1.7747110704389546</v>
      </c>
      <c r="AL140" s="10">
        <v>-1.9507759604172863</v>
      </c>
      <c r="AM140" s="10">
        <v>-2.0275784726894219</v>
      </c>
      <c r="AN140" s="2"/>
      <c r="AO140" s="2"/>
      <c r="AP140" s="54">
        <v>-7.6802512272135637E-2</v>
      </c>
      <c r="AQ140" s="55">
        <v>-3.9370237193053666E-2</v>
      </c>
      <c r="AR140" s="2"/>
      <c r="AS140" s="2"/>
      <c r="AT140" s="55">
        <v>-1.4988224421667914E-2</v>
      </c>
      <c r="AU140" s="55">
        <v>-1.5080130909669759E-2</v>
      </c>
      <c r="AV140" s="55">
        <v>-1.6371344522946554E-2</v>
      </c>
      <c r="AW140" s="2"/>
      <c r="AX140" s="2"/>
      <c r="AY140" s="56">
        <v>-1.2912136132767951E-3</v>
      </c>
      <c r="AZ140" s="57">
        <v>-8.5623501613559361E-2</v>
      </c>
      <c r="BA140" s="2"/>
      <c r="BB140" s="2"/>
      <c r="BC140" s="27">
        <v>-222.08873363020331</v>
      </c>
      <c r="BD140" s="27">
        <v>-226.62360134959181</v>
      </c>
      <c r="BE140" s="27">
        <v>-249.36397401173559</v>
      </c>
      <c r="BF140" s="2"/>
      <c r="BG140" s="2"/>
      <c r="BH140" s="58">
        <v>-22.740372662143784</v>
      </c>
      <c r="BI140" s="59">
        <v>-0.10034423831728038</v>
      </c>
      <c r="BJ140" s="2"/>
      <c r="BK140" s="2"/>
    </row>
    <row r="141" spans="1:63" x14ac:dyDescent="0.3">
      <c r="A141" s="1"/>
      <c r="B141" s="2"/>
      <c r="C141" s="2"/>
      <c r="D141" s="173"/>
      <c r="E141" s="2" t="s">
        <v>151</v>
      </c>
      <c r="F141" s="2"/>
      <c r="G141" s="2"/>
      <c r="H141" s="2"/>
      <c r="I141" s="2"/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2"/>
      <c r="AO141" s="2"/>
      <c r="AP141" s="54">
        <v>0</v>
      </c>
      <c r="AQ141" s="55">
        <v>0</v>
      </c>
      <c r="AR141" s="2"/>
      <c r="AS141" s="2"/>
      <c r="AT141" s="55">
        <v>0</v>
      </c>
      <c r="AU141" s="55">
        <v>0</v>
      </c>
      <c r="AV141" s="55">
        <v>0</v>
      </c>
      <c r="AW141" s="2"/>
      <c r="AX141" s="2"/>
      <c r="AY141" s="56">
        <v>0</v>
      </c>
      <c r="AZ141" s="57">
        <v>0</v>
      </c>
      <c r="BA141" s="2"/>
      <c r="BB141" s="2"/>
      <c r="BC141" s="27">
        <v>0</v>
      </c>
      <c r="BD141" s="27">
        <v>0</v>
      </c>
      <c r="BE141" s="27">
        <v>0</v>
      </c>
      <c r="BF141" s="2"/>
      <c r="BG141" s="2"/>
      <c r="BH141" s="58">
        <v>0</v>
      </c>
      <c r="BI141" s="59">
        <v>0</v>
      </c>
      <c r="BJ141" s="2"/>
      <c r="BK141" s="2"/>
    </row>
    <row r="142" spans="1:63" x14ac:dyDescent="0.3">
      <c r="A142" s="1"/>
      <c r="B142" s="2"/>
      <c r="C142" s="2"/>
      <c r="D142" s="173"/>
      <c r="E142" s="2" t="s">
        <v>152</v>
      </c>
      <c r="F142" s="2"/>
      <c r="G142" s="2"/>
      <c r="H142" s="2"/>
      <c r="I142" s="2"/>
      <c r="J142" s="10">
        <v>9.4148999999999997E-2</v>
      </c>
      <c r="K142" s="10">
        <v>8.3779999999999993E-2</v>
      </c>
      <c r="L142" s="10">
        <v>7.8478000000000006E-2</v>
      </c>
      <c r="M142" s="10">
        <v>0.27185300000000001</v>
      </c>
      <c r="N142" s="10">
        <v>0.24492900000000001</v>
      </c>
      <c r="O142" s="10">
        <v>0.233324</v>
      </c>
      <c r="P142" s="10">
        <v>0.12146919098246198</v>
      </c>
      <c r="Q142" s="10">
        <v>8.1380999999999995E-2</v>
      </c>
      <c r="R142" s="10">
        <v>0.201153</v>
      </c>
      <c r="S142" s="10">
        <v>0.14660291570706163</v>
      </c>
      <c r="T142" s="10">
        <v>0.32860986075499571</v>
      </c>
      <c r="U142" s="10">
        <v>0.37362814919929882</v>
      </c>
      <c r="V142" s="10">
        <v>0.22225</v>
      </c>
      <c r="W142" s="10">
        <v>-4.9835999999999998E-2</v>
      </c>
      <c r="X142" s="10">
        <v>-7.9278000000000001E-2</v>
      </c>
      <c r="Y142" s="10">
        <v>-0.389473306430688</v>
      </c>
      <c r="Z142" s="10">
        <v>-0.37891529131154011</v>
      </c>
      <c r="AA142" s="10">
        <v>-0.20737069989944923</v>
      </c>
      <c r="AB142" s="10">
        <v>-0.20548309911718537</v>
      </c>
      <c r="AC142" s="10">
        <v>-0.19772999999999999</v>
      </c>
      <c r="AD142" s="10">
        <v>-0.19093860000000001</v>
      </c>
      <c r="AE142" s="10">
        <v>-0.19370054</v>
      </c>
      <c r="AF142" s="10">
        <v>-0.11380672999999999</v>
      </c>
      <c r="AG142" s="10">
        <v>-0.10822378000000001</v>
      </c>
      <c r="AH142" s="10">
        <v>-0.1208008</v>
      </c>
      <c r="AI142" s="10">
        <v>-0.1147324</v>
      </c>
      <c r="AJ142" s="10">
        <v>-0.1182845</v>
      </c>
      <c r="AK142" s="10">
        <v>-0.11840671999999999</v>
      </c>
      <c r="AL142" s="10">
        <v>-0.11848367999999999</v>
      </c>
      <c r="AM142" s="10">
        <v>-0.13587118000000001</v>
      </c>
      <c r="AN142" s="2"/>
      <c r="AO142" s="2"/>
      <c r="AP142" s="54">
        <v>-1.7387500000000014E-2</v>
      </c>
      <c r="AQ142" s="55">
        <v>-0.14675016846201955</v>
      </c>
      <c r="AR142" s="2"/>
      <c r="AS142" s="2"/>
      <c r="AT142" s="55">
        <v>-9.9999742039961538E-4</v>
      </c>
      <c r="AU142" s="55">
        <v>-9.1591727667036699E-4</v>
      </c>
      <c r="AV142" s="55">
        <v>-1.097069202736604E-3</v>
      </c>
      <c r="AW142" s="2"/>
      <c r="AX142" s="2"/>
      <c r="AY142" s="56">
        <v>-1.8115192606623699E-4</v>
      </c>
      <c r="AZ142" s="57">
        <v>-0.19778197297989439</v>
      </c>
      <c r="BA142" s="2"/>
      <c r="BB142" s="2"/>
      <c r="BC142" s="27">
        <v>-14.817509698410712</v>
      </c>
      <c r="BD142" s="27">
        <v>-13.764368029739776</v>
      </c>
      <c r="BE142" s="27">
        <v>-16.710266879842578</v>
      </c>
      <c r="BF142" s="2"/>
      <c r="BG142" s="2"/>
      <c r="BH142" s="58">
        <v>-2.9458988501028021</v>
      </c>
      <c r="BI142" s="59">
        <v>-0.21402354570422627</v>
      </c>
      <c r="BJ142" s="2"/>
      <c r="BK142" s="2"/>
    </row>
    <row r="143" spans="1:63" x14ac:dyDescent="0.3">
      <c r="A143" s="1"/>
      <c r="B143" s="2"/>
      <c r="C143" s="2" t="s">
        <v>93</v>
      </c>
      <c r="D143" s="2" t="s">
        <v>108</v>
      </c>
      <c r="E143" s="2"/>
      <c r="F143" s="2"/>
      <c r="G143" s="2"/>
      <c r="H143" s="2"/>
      <c r="I143" s="2"/>
      <c r="J143" s="10">
        <v>-2.0206098196063702</v>
      </c>
      <c r="K143" s="10">
        <v>-0.91686485189257472</v>
      </c>
      <c r="L143" s="10">
        <v>0.25472108941552696</v>
      </c>
      <c r="M143" s="10">
        <v>-4.1728874733522596E-2</v>
      </c>
      <c r="N143" s="10">
        <v>-0.48934496767593599</v>
      </c>
      <c r="O143" s="10">
        <v>-0.69236069942349698</v>
      </c>
      <c r="P143" s="10">
        <v>-0.32637091454897121</v>
      </c>
      <c r="Q143" s="10">
        <v>0.10994941639000354</v>
      </c>
      <c r="R143" s="10">
        <v>0.90544788441249413</v>
      </c>
      <c r="S143" s="10">
        <v>0.41575901289614375</v>
      </c>
      <c r="T143" s="10">
        <v>-1.7030401978478611</v>
      </c>
      <c r="U143" s="10">
        <v>-1.1070435814805004</v>
      </c>
      <c r="V143" s="10">
        <v>1.401730979888212</v>
      </c>
      <c r="W143" s="10">
        <v>-0.65211243052839063</v>
      </c>
      <c r="X143" s="10">
        <v>-1.0278156039574997</v>
      </c>
      <c r="Y143" s="10">
        <v>0.89711703132611265</v>
      </c>
      <c r="Z143" s="10">
        <v>-0.85573387306221693</v>
      </c>
      <c r="AA143" s="10">
        <v>1.2767438016978607</v>
      </c>
      <c r="AB143" s="10">
        <v>1.6265740883170505</v>
      </c>
      <c r="AC143" s="10">
        <v>1.5860614943366651</v>
      </c>
      <c r="AD143" s="10">
        <v>-0.13001575661958623</v>
      </c>
      <c r="AE143" s="10">
        <v>0.39455690296905882</v>
      </c>
      <c r="AF143" s="10">
        <v>0.357355730768118</v>
      </c>
      <c r="AG143" s="10">
        <v>-2.1817410846057123E-2</v>
      </c>
      <c r="AH143" s="10">
        <v>0.19120025611107205</v>
      </c>
      <c r="AI143" s="10">
        <v>3.4359436992579775E-2</v>
      </c>
      <c r="AJ143" s="10">
        <v>3.7106611182349078E-2</v>
      </c>
      <c r="AK143" s="10">
        <v>-0.23298717970556274</v>
      </c>
      <c r="AL143" s="10">
        <v>-0.26853038088907549</v>
      </c>
      <c r="AM143" s="10">
        <v>-0.26231017575686294</v>
      </c>
      <c r="AN143" s="2"/>
      <c r="AO143" s="2"/>
      <c r="AP143" s="54">
        <v>6.2202051322125529E-3</v>
      </c>
      <c r="AQ143" s="55">
        <v>2.3163878558612683E-2</v>
      </c>
      <c r="AR143" s="2"/>
      <c r="AS143" s="2"/>
      <c r="AT143" s="55">
        <v>-1.9676803706051849E-3</v>
      </c>
      <c r="AU143" s="55">
        <v>-2.0758269423027578E-3</v>
      </c>
      <c r="AV143" s="55">
        <v>-2.1179798054839893E-3</v>
      </c>
      <c r="AW143" s="2"/>
      <c r="AX143" s="2"/>
      <c r="AY143" s="56">
        <v>-4.2152863181231515E-5</v>
      </c>
      <c r="AZ143" s="57">
        <v>-2.030654016585336E-2</v>
      </c>
      <c r="BA143" s="2"/>
      <c r="BB143" s="2"/>
      <c r="BC143" s="27">
        <v>-29.156198186154768</v>
      </c>
      <c r="BD143" s="27">
        <v>-31.19544387651899</v>
      </c>
      <c r="BE143" s="27">
        <v>-32.260506180895703</v>
      </c>
      <c r="BF143" s="2"/>
      <c r="BG143" s="2"/>
      <c r="BH143" s="58">
        <v>-1.0650623043767133</v>
      </c>
      <c r="BI143" s="59">
        <v>-3.4141598003623617E-2</v>
      </c>
      <c r="BJ143" s="2"/>
      <c r="BK143" s="2"/>
    </row>
    <row r="144" spans="1:63" x14ac:dyDescent="0.3">
      <c r="A144" s="1"/>
      <c r="B144" s="2"/>
      <c r="C144" s="61" t="s">
        <v>22</v>
      </c>
      <c r="D144" s="61" t="s">
        <v>109</v>
      </c>
      <c r="E144" s="61"/>
      <c r="F144" s="61"/>
      <c r="G144" s="61"/>
      <c r="H144" s="61"/>
      <c r="I144" s="61"/>
      <c r="J144" s="200">
        <v>-21.639069100450268</v>
      </c>
      <c r="K144" s="200">
        <v>-21.758014019821612</v>
      </c>
      <c r="L144" s="200">
        <v>-18.436912568143779</v>
      </c>
      <c r="M144" s="200">
        <v>-21.862581388403669</v>
      </c>
      <c r="N144" s="200">
        <v>-22.938562989609611</v>
      </c>
      <c r="O144" s="200">
        <v>-24.606289882919533</v>
      </c>
      <c r="P144" s="200">
        <v>-23.600361552482365</v>
      </c>
      <c r="Q144" s="200">
        <v>-22.974044225559389</v>
      </c>
      <c r="R144" s="200">
        <v>-21.993511320524508</v>
      </c>
      <c r="S144" s="200">
        <v>-20.849460540879317</v>
      </c>
      <c r="T144" s="200">
        <v>-21.535420504804495</v>
      </c>
      <c r="U144" s="200">
        <v>-20.827408970226426</v>
      </c>
      <c r="V144" s="200">
        <v>-15.453438126782169</v>
      </c>
      <c r="W144" s="200">
        <v>-16.260459866184767</v>
      </c>
      <c r="X144" s="200">
        <v>-15.847864298737111</v>
      </c>
      <c r="Y144" s="200">
        <v>-10.949774851707605</v>
      </c>
      <c r="Z144" s="200">
        <v>-15.583090686497458</v>
      </c>
      <c r="AA144" s="200">
        <v>-11.083085564641099</v>
      </c>
      <c r="AB144" s="200">
        <v>-9.6025217019500868</v>
      </c>
      <c r="AC144" s="200">
        <v>-10.85788096214635</v>
      </c>
      <c r="AD144" s="200">
        <v>-11.032574159391286</v>
      </c>
      <c r="AE144" s="200">
        <v>-8.1417852358470508</v>
      </c>
      <c r="AF144" s="200">
        <v>-12.740076919651033</v>
      </c>
      <c r="AG144" s="200">
        <v>-12.759161488184336</v>
      </c>
      <c r="AH144" s="200">
        <v>-11.095562254786138</v>
      </c>
      <c r="AI144" s="200">
        <v>-11.201596236012579</v>
      </c>
      <c r="AJ144" s="200">
        <v>-9.8509866514227635</v>
      </c>
      <c r="AK144" s="200">
        <v>-11.245502300415771</v>
      </c>
      <c r="AL144" s="200">
        <v>-8.4079335795205772</v>
      </c>
      <c r="AM144" s="200">
        <v>-7.5834013155162401</v>
      </c>
      <c r="AN144" s="2"/>
      <c r="AO144" s="2"/>
      <c r="AP144" s="65">
        <v>0.8245322640043371</v>
      </c>
      <c r="AQ144" s="66">
        <v>9.8065982111546629E-2</v>
      </c>
      <c r="AR144" s="2"/>
      <c r="AS144" s="2"/>
      <c r="AT144" s="66">
        <v>-9.4973269181966288E-2</v>
      </c>
      <c r="AU144" s="66">
        <v>-6.499605368924917E-2</v>
      </c>
      <c r="AV144" s="66">
        <v>-6.1230910302281283E-2</v>
      </c>
      <c r="AW144" s="2"/>
      <c r="AX144" s="2"/>
      <c r="AY144" s="67">
        <v>3.7651433869678869E-3</v>
      </c>
      <c r="AZ144" s="68">
        <v>5.7928799877132689E-2</v>
      </c>
      <c r="BA144" s="2"/>
      <c r="BB144" s="2"/>
      <c r="BC144" s="69">
        <v>-1407.2709673902855</v>
      </c>
      <c r="BD144" s="69">
        <v>-976.75808312274364</v>
      </c>
      <c r="BE144" s="69">
        <v>-932.6529720226589</v>
      </c>
      <c r="BF144" s="2"/>
      <c r="BG144" s="2"/>
      <c r="BH144" s="70">
        <v>44.105111100084741</v>
      </c>
      <c r="BI144" s="71">
        <v>4.5154590335283976E-2</v>
      </c>
      <c r="BJ144" s="2"/>
      <c r="BK144" s="2"/>
    </row>
    <row r="145" spans="1:63" x14ac:dyDescent="0.3">
      <c r="A145" s="1"/>
      <c r="B145" s="2"/>
      <c r="C145" s="2" t="s">
        <v>110</v>
      </c>
      <c r="D145" s="2" t="s">
        <v>111</v>
      </c>
      <c r="E145" s="1"/>
      <c r="F145" s="60"/>
      <c r="G145" s="1"/>
      <c r="H145" s="1"/>
      <c r="I145" s="1"/>
      <c r="J145" s="10">
        <v>-1.9499707564717075</v>
      </c>
      <c r="K145" s="10">
        <v>-1.7352646253499147</v>
      </c>
      <c r="L145" s="10">
        <v>-4.1518909818574699</v>
      </c>
      <c r="M145" s="10">
        <v>-0.78648883703447203</v>
      </c>
      <c r="N145" s="10">
        <v>-0.35306991841249918</v>
      </c>
      <c r="O145" s="10">
        <v>-1.5308342360564993</v>
      </c>
      <c r="P145" s="10">
        <v>5.1643199080281449E-2</v>
      </c>
      <c r="Q145" s="10">
        <v>-7.2365868099457842</v>
      </c>
      <c r="R145" s="10">
        <v>-1.8262387617900195</v>
      </c>
      <c r="S145" s="10">
        <v>-0.90195503196152249</v>
      </c>
      <c r="T145" s="10">
        <v>-2.0335708537125532</v>
      </c>
      <c r="U145" s="10">
        <v>-5.4297290704075785</v>
      </c>
      <c r="V145" s="10">
        <v>-0.69030982821504305</v>
      </c>
      <c r="W145" s="10">
        <v>-4.3570711999863914</v>
      </c>
      <c r="X145" s="10">
        <v>0.80890150709514519</v>
      </c>
      <c r="Y145" s="10">
        <v>1.699600406010824E-2</v>
      </c>
      <c r="Z145" s="10">
        <v>-0.12528362584689698</v>
      </c>
      <c r="AA145" s="10">
        <v>0.26143635135072663</v>
      </c>
      <c r="AB145" s="10">
        <v>-5.1219142780070198E-2</v>
      </c>
      <c r="AC145" s="10">
        <v>0.78923310138091207</v>
      </c>
      <c r="AD145" s="10">
        <v>9.7716586382052897E-2</v>
      </c>
      <c r="AE145" s="10">
        <v>0.10555938117829139</v>
      </c>
      <c r="AF145" s="10">
        <v>-1.4145173832321303</v>
      </c>
      <c r="AG145" s="10">
        <v>-0.14405019662799545</v>
      </c>
      <c r="AH145" s="10">
        <v>-3.4742083153849301E-2</v>
      </c>
      <c r="AI145" s="10">
        <v>-0.90415800423059756</v>
      </c>
      <c r="AJ145" s="10">
        <v>-2.7426203321531326</v>
      </c>
      <c r="AK145" s="10">
        <v>0.49587646987618461</v>
      </c>
      <c r="AL145" s="10">
        <v>0</v>
      </c>
      <c r="AM145" s="10">
        <v>-3.2553934871440871E-2</v>
      </c>
      <c r="AN145" s="2"/>
      <c r="AO145" s="2"/>
      <c r="AP145" s="54">
        <v>-3.2553934871440871E-2</v>
      </c>
      <c r="AQ145" s="48">
        <v>0</v>
      </c>
      <c r="AR145" s="2"/>
      <c r="AS145" s="2"/>
      <c r="AT145" s="48">
        <v>4.1878973652259956E-3</v>
      </c>
      <c r="AU145" s="48">
        <v>0</v>
      </c>
      <c r="AV145" s="48">
        <v>-2.6285132266718348E-4</v>
      </c>
      <c r="AW145" s="2"/>
      <c r="AX145" s="2"/>
      <c r="AY145" s="56">
        <v>-2.6285132266718348E-4</v>
      </c>
      <c r="AZ145" s="128">
        <v>0</v>
      </c>
      <c r="BA145" s="2"/>
      <c r="BB145" s="2"/>
      <c r="BC145" s="27">
        <v>62.054369900661314</v>
      </c>
      <c r="BD145" s="27">
        <v>0</v>
      </c>
      <c r="BE145" s="27">
        <v>-4.0036815731694588</v>
      </c>
      <c r="BF145" s="2"/>
      <c r="BG145" s="2"/>
      <c r="BH145" s="58">
        <v>-4.0036815731694588</v>
      </c>
      <c r="BI145" s="53">
        <v>0</v>
      </c>
      <c r="BJ145" s="2"/>
      <c r="BK145" s="2"/>
    </row>
    <row r="146" spans="1:63" ht="4.05" customHeight="1" x14ac:dyDescent="0.3">
      <c r="A146" s="1"/>
      <c r="B146" s="2"/>
      <c r="C146" s="2"/>
      <c r="D146" s="173"/>
      <c r="E146" s="1"/>
      <c r="F146" s="60"/>
      <c r="G146" s="1"/>
      <c r="H146" s="1"/>
      <c r="I146" s="1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2"/>
      <c r="AO146" s="2"/>
      <c r="AP146" s="54"/>
      <c r="AQ146" s="55"/>
      <c r="AR146" s="2"/>
      <c r="AS146" s="2"/>
      <c r="AT146" s="55"/>
      <c r="AU146" s="55"/>
      <c r="AV146" s="55"/>
      <c r="AW146" s="2"/>
      <c r="AX146" s="2"/>
      <c r="AY146" s="56"/>
      <c r="AZ146" s="57"/>
      <c r="BA146" s="2"/>
      <c r="BB146" s="2"/>
      <c r="BC146" s="27"/>
      <c r="BD146" s="27"/>
      <c r="BE146" s="27"/>
      <c r="BF146" s="2"/>
      <c r="BG146" s="2"/>
      <c r="BH146" s="58"/>
      <c r="BI146" s="59"/>
      <c r="BJ146" s="2"/>
      <c r="BK146" s="2"/>
    </row>
    <row r="147" spans="1:63" x14ac:dyDescent="0.3">
      <c r="A147" s="1"/>
      <c r="B147" s="2"/>
      <c r="C147" s="61" t="s">
        <v>22</v>
      </c>
      <c r="D147" s="61" t="s">
        <v>112</v>
      </c>
      <c r="E147" s="61"/>
      <c r="F147" s="61"/>
      <c r="G147" s="61"/>
      <c r="H147" s="61"/>
      <c r="I147" s="61"/>
      <c r="J147" s="200">
        <v>-23.589039856921975</v>
      </c>
      <c r="K147" s="200">
        <v>-23.493278645171525</v>
      </c>
      <c r="L147" s="200">
        <v>-22.588803550001249</v>
      </c>
      <c r="M147" s="200">
        <v>-22.649070225438141</v>
      </c>
      <c r="N147" s="200">
        <v>-23.291632908022109</v>
      </c>
      <c r="O147" s="200">
        <v>-26.137124118976033</v>
      </c>
      <c r="P147" s="200">
        <v>-23.548718353402084</v>
      </c>
      <c r="Q147" s="200">
        <v>-30.210631035505173</v>
      </c>
      <c r="R147" s="200">
        <v>-23.819750082314528</v>
      </c>
      <c r="S147" s="200">
        <v>-21.751415572840841</v>
      </c>
      <c r="T147" s="200">
        <v>-23.568991358517049</v>
      </c>
      <c r="U147" s="200">
        <v>-26.257138040634004</v>
      </c>
      <c r="V147" s="200">
        <v>-16.143747954997213</v>
      </c>
      <c r="W147" s="200">
        <v>-20.617531066171161</v>
      </c>
      <c r="X147" s="200">
        <v>-15.038962791641966</v>
      </c>
      <c r="Y147" s="200">
        <v>-10.932778847647498</v>
      </c>
      <c r="Z147" s="200">
        <v>-15.708374312344356</v>
      </c>
      <c r="AA147" s="200">
        <v>-10.821649213290373</v>
      </c>
      <c r="AB147" s="200">
        <v>-9.6537408447301569</v>
      </c>
      <c r="AC147" s="200">
        <v>-10.068647860765438</v>
      </c>
      <c r="AD147" s="200">
        <v>-10.934857573009234</v>
      </c>
      <c r="AE147" s="200">
        <v>-8.0362258546687588</v>
      </c>
      <c r="AF147" s="200">
        <v>-14.154594302883163</v>
      </c>
      <c r="AG147" s="200">
        <v>-12.903211684812332</v>
      </c>
      <c r="AH147" s="200">
        <v>-11.130304337939988</v>
      </c>
      <c r="AI147" s="200">
        <v>-12.105754240243176</v>
      </c>
      <c r="AJ147" s="200">
        <v>-12.593606983575896</v>
      </c>
      <c r="AK147" s="200">
        <v>-10.749625830539586</v>
      </c>
      <c r="AL147" s="200">
        <v>-8.4079335795205772</v>
      </c>
      <c r="AM147" s="200">
        <v>-7.6159552503876808</v>
      </c>
      <c r="AN147" s="2"/>
      <c r="AO147" s="2"/>
      <c r="AP147" s="65">
        <v>0.79197832913289634</v>
      </c>
      <c r="AQ147" s="66">
        <v>9.4194170498912905E-2</v>
      </c>
      <c r="AR147" s="2"/>
      <c r="AS147" s="2"/>
      <c r="AT147" s="66">
        <v>-9.078537181674029E-2</v>
      </c>
      <c r="AU147" s="66">
        <v>-6.499605368924917E-2</v>
      </c>
      <c r="AV147" s="66">
        <v>-6.1493761624948469E-2</v>
      </c>
      <c r="AW147" s="2"/>
      <c r="AX147" s="2"/>
      <c r="AY147" s="67">
        <v>3.5022920643007008E-3</v>
      </c>
      <c r="AZ147" s="68">
        <v>5.3884687846517766E-2</v>
      </c>
      <c r="BA147" s="2"/>
      <c r="BB147" s="2"/>
      <c r="BC147" s="69">
        <v>-1345.2165974896241</v>
      </c>
      <c r="BD147" s="69">
        <v>-976.75808312274364</v>
      </c>
      <c r="BE147" s="69">
        <v>-936.6566535958284</v>
      </c>
      <c r="BF147" s="2"/>
      <c r="BG147" s="2"/>
      <c r="BH147" s="70">
        <v>40.10142952691524</v>
      </c>
      <c r="BI147" s="71">
        <v>4.1055641330050727E-2</v>
      </c>
      <c r="BJ147" s="2"/>
      <c r="BK147" s="2"/>
    </row>
    <row r="148" spans="1:63" x14ac:dyDescent="0.3">
      <c r="A148" s="1"/>
      <c r="B148" s="2"/>
      <c r="C148" s="2" t="s">
        <v>38</v>
      </c>
      <c r="D148" s="2" t="s">
        <v>113</v>
      </c>
      <c r="E148" s="2"/>
      <c r="F148" s="2"/>
      <c r="G148" s="2"/>
      <c r="H148" s="2"/>
      <c r="I148" s="2"/>
      <c r="J148" s="10">
        <v>-1.4235612851029401E-2</v>
      </c>
      <c r="K148" s="10">
        <v>0</v>
      </c>
      <c r="L148" s="10">
        <v>0</v>
      </c>
      <c r="M148" s="10">
        <v>0</v>
      </c>
      <c r="N148" s="10">
        <v>0</v>
      </c>
      <c r="O148" s="10">
        <v>-3.0357853578906906E-2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3.648279E-4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2"/>
      <c r="AO148" s="2"/>
      <c r="AP148" s="54">
        <v>0</v>
      </c>
      <c r="AQ148" s="55">
        <v>0</v>
      </c>
      <c r="AR148" s="2"/>
      <c r="AS148" s="2"/>
      <c r="AT148" s="55">
        <v>0</v>
      </c>
      <c r="AU148" s="55">
        <v>0</v>
      </c>
      <c r="AV148" s="55">
        <v>0</v>
      </c>
      <c r="AW148" s="2"/>
      <c r="AX148" s="2"/>
      <c r="AY148" s="56">
        <v>0</v>
      </c>
      <c r="AZ148" s="57">
        <v>0</v>
      </c>
      <c r="BA148" s="2"/>
      <c r="BB148" s="2"/>
      <c r="BC148" s="27">
        <v>0</v>
      </c>
      <c r="BD148" s="27">
        <v>0</v>
      </c>
      <c r="BE148" s="27">
        <v>0</v>
      </c>
      <c r="BF148" s="2"/>
      <c r="BG148" s="2"/>
      <c r="BH148" s="58">
        <v>0</v>
      </c>
      <c r="BI148" s="59">
        <v>0</v>
      </c>
      <c r="BJ148" s="2"/>
      <c r="BK148" s="2"/>
    </row>
    <row r="149" spans="1:63" x14ac:dyDescent="0.3">
      <c r="A149" s="1"/>
      <c r="B149" s="2"/>
      <c r="C149" s="175" t="s">
        <v>22</v>
      </c>
      <c r="D149" s="122" t="s">
        <v>114</v>
      </c>
      <c r="E149" s="122"/>
      <c r="F149" s="122"/>
      <c r="G149" s="122"/>
      <c r="H149" s="122"/>
      <c r="I149" s="122"/>
      <c r="J149" s="129">
        <v>-23.603275469773003</v>
      </c>
      <c r="K149" s="129">
        <v>-23.493278645171525</v>
      </c>
      <c r="L149" s="129">
        <v>-22.588803550001249</v>
      </c>
      <c r="M149" s="129">
        <v>-22.649070225438141</v>
      </c>
      <c r="N149" s="129">
        <v>-23.291632908022109</v>
      </c>
      <c r="O149" s="129">
        <v>-26.167481972554938</v>
      </c>
      <c r="P149" s="129">
        <v>-23.548718353402084</v>
      </c>
      <c r="Q149" s="129">
        <v>-30.210631035505173</v>
      </c>
      <c r="R149" s="129">
        <v>-23.819750082314528</v>
      </c>
      <c r="S149" s="129">
        <v>-21.751415572840841</v>
      </c>
      <c r="T149" s="129">
        <v>-23.568991358517049</v>
      </c>
      <c r="U149" s="129">
        <v>-26.257138040634004</v>
      </c>
      <c r="V149" s="129">
        <v>-16.143747954997213</v>
      </c>
      <c r="W149" s="129">
        <v>-20.617531066171161</v>
      </c>
      <c r="X149" s="129">
        <v>-15.038962791641966</v>
      </c>
      <c r="Y149" s="129">
        <v>-10.932778847647498</v>
      </c>
      <c r="Z149" s="129">
        <v>-15.708009484444355</v>
      </c>
      <c r="AA149" s="129">
        <v>-10.821649213290373</v>
      </c>
      <c r="AB149" s="129">
        <v>-9.6537408447301569</v>
      </c>
      <c r="AC149" s="129">
        <v>-10.068647860765438</v>
      </c>
      <c r="AD149" s="129">
        <v>-10.934857573009234</v>
      </c>
      <c r="AE149" s="129">
        <v>-8.0362258546687588</v>
      </c>
      <c r="AF149" s="129">
        <v>-14.154594302883163</v>
      </c>
      <c r="AG149" s="129">
        <v>-12.903211684812332</v>
      </c>
      <c r="AH149" s="129">
        <v>-11.130304337939988</v>
      </c>
      <c r="AI149" s="129">
        <v>-12.105754240243176</v>
      </c>
      <c r="AJ149" s="129">
        <v>-12.593606983575896</v>
      </c>
      <c r="AK149" s="129">
        <v>-10.749625830539586</v>
      </c>
      <c r="AL149" s="129">
        <v>-8.4079335795205772</v>
      </c>
      <c r="AM149" s="129">
        <v>-7.6159552503876808</v>
      </c>
      <c r="AN149" s="2"/>
      <c r="AO149" s="2"/>
      <c r="AP149" s="179">
        <v>0.79197832913289634</v>
      </c>
      <c r="AQ149" s="180">
        <v>9.4194170498912905E-2</v>
      </c>
      <c r="AR149" s="2"/>
      <c r="AS149" s="2"/>
      <c r="AT149" s="181">
        <v>-9.078537181674029E-2</v>
      </c>
      <c r="AU149" s="131">
        <v>-6.499605368924917E-2</v>
      </c>
      <c r="AV149" s="180">
        <v>-6.1493761624948469E-2</v>
      </c>
      <c r="AW149" s="2"/>
      <c r="AX149" s="2"/>
      <c r="AY149" s="182">
        <v>3.5022920643007008E-3</v>
      </c>
      <c r="AZ149" s="183">
        <v>5.3884687846517766E-2</v>
      </c>
      <c r="BA149" s="2"/>
      <c r="BB149" s="2"/>
      <c r="BC149" s="184">
        <v>-1345.2165974896241</v>
      </c>
      <c r="BD149" s="134">
        <v>-976.75808312274364</v>
      </c>
      <c r="BE149" s="185">
        <v>-936.6566535958284</v>
      </c>
      <c r="BF149" s="2"/>
      <c r="BG149" s="2"/>
      <c r="BH149" s="186">
        <v>40.10142952691524</v>
      </c>
      <c r="BI149" s="187">
        <v>4.1055641330050727E-2</v>
      </c>
      <c r="BJ149" s="2"/>
      <c r="BK149" s="2"/>
    </row>
    <row r="150" spans="1:63" x14ac:dyDescent="0.3">
      <c r="A150" s="1"/>
      <c r="B150" s="2"/>
      <c r="C150" s="176"/>
      <c r="D150" s="177" t="s">
        <v>115</v>
      </c>
      <c r="E150" s="178"/>
      <c r="F150" s="178"/>
      <c r="G150" s="178"/>
      <c r="H150" s="178"/>
      <c r="I150" s="178"/>
      <c r="J150" s="688">
        <v>-0.29589484963295598</v>
      </c>
      <c r="K150" s="688">
        <v>-0.348111297925429</v>
      </c>
      <c r="L150" s="688">
        <v>-0.28098831177011602</v>
      </c>
      <c r="M150" s="688">
        <v>-0.29808065738201134</v>
      </c>
      <c r="N150" s="688">
        <v>-0.30753109537272194</v>
      </c>
      <c r="O150" s="688">
        <v>-0.33781105901212732</v>
      </c>
      <c r="P150" s="688">
        <v>-0.30347307917304589</v>
      </c>
      <c r="Q150" s="688">
        <v>-0.37853534050879606</v>
      </c>
      <c r="R150" s="688">
        <v>-0.28243675842845867</v>
      </c>
      <c r="S150" s="688">
        <v>-0.24398900420901176</v>
      </c>
      <c r="T150" s="688">
        <v>-0.23262238083637296</v>
      </c>
      <c r="U150" s="688">
        <v>-0.2811073632995687</v>
      </c>
      <c r="V150" s="688">
        <v>-0.17203182456643368</v>
      </c>
      <c r="W150" s="688">
        <v>-0.23937631336456131</v>
      </c>
      <c r="X150" s="688">
        <v>-0.14623066493019568</v>
      </c>
      <c r="Y150" s="688">
        <v>-0.11590546492793649</v>
      </c>
      <c r="Z150" s="688">
        <v>-0.15410333132053458</v>
      </c>
      <c r="AA150" s="688">
        <v>-0.10376139729787635</v>
      </c>
      <c r="AB150" s="688">
        <v>-9.194152039615093E-2</v>
      </c>
      <c r="AC150" s="688">
        <v>-9.4354204636987099E-2</v>
      </c>
      <c r="AD150" s="688">
        <v>-0.10127355822873842</v>
      </c>
      <c r="AE150" s="688">
        <v>-6.9624362253375996E-2</v>
      </c>
      <c r="AF150" s="688">
        <v>-0.11099134677656565</v>
      </c>
      <c r="AG150" s="688">
        <v>-0.10136408459410258</v>
      </c>
      <c r="AH150" s="688">
        <v>-9.1050395091358885E-2</v>
      </c>
      <c r="AI150" s="688">
        <v>-0.11117523092569992</v>
      </c>
      <c r="AJ150" s="688">
        <v>-0.10447512952858862</v>
      </c>
      <c r="AK150" s="688">
        <v>-9.078537181674029E-2</v>
      </c>
      <c r="AL150" s="688">
        <v>-6.499605368924917E-2</v>
      </c>
      <c r="AM150" s="688">
        <v>-6.1493761624948469E-2</v>
      </c>
      <c r="AN150" s="2"/>
      <c r="AO150" s="2"/>
      <c r="AP150" s="188"/>
      <c r="AQ150" s="189"/>
      <c r="AR150" s="2"/>
      <c r="AS150" s="2"/>
      <c r="AT150" s="190"/>
      <c r="AU150" s="191"/>
      <c r="AV150" s="189"/>
      <c r="AW150" s="2"/>
      <c r="AX150" s="2"/>
      <c r="AY150" s="192"/>
      <c r="AZ150" s="193"/>
      <c r="BA150" s="2"/>
      <c r="BB150" s="2"/>
      <c r="BC150" s="194"/>
      <c r="BD150" s="195"/>
      <c r="BE150" s="196"/>
      <c r="BF150" s="2"/>
      <c r="BG150" s="2"/>
      <c r="BH150" s="197"/>
      <c r="BI150" s="198"/>
      <c r="BJ150" s="2"/>
      <c r="BK150" s="2"/>
    </row>
    <row r="151" spans="1:63" ht="4.0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2"/>
      <c r="AO151" s="2"/>
      <c r="AP151" s="54"/>
      <c r="AQ151" s="55"/>
      <c r="AR151" s="2"/>
      <c r="AS151" s="2"/>
      <c r="AT151" s="55"/>
      <c r="AU151" s="55"/>
      <c r="AV151" s="55"/>
      <c r="AW151" s="2"/>
      <c r="AX151" s="2"/>
      <c r="AY151" s="56"/>
      <c r="AZ151" s="57"/>
      <c r="BA151" s="2"/>
      <c r="BB151" s="2"/>
      <c r="BC151" s="27"/>
      <c r="BD151" s="27"/>
      <c r="BE151" s="27"/>
      <c r="BF151" s="2"/>
      <c r="BG151" s="2"/>
      <c r="BH151" s="58"/>
      <c r="BI151" s="59"/>
      <c r="BJ151" s="2"/>
      <c r="BK151" s="2"/>
    </row>
    <row r="152" spans="1:63" x14ac:dyDescent="0.3">
      <c r="A152" s="1"/>
      <c r="B152" s="2"/>
      <c r="C152" s="2" t="s">
        <v>110</v>
      </c>
      <c r="D152" s="2" t="s">
        <v>116</v>
      </c>
      <c r="E152" s="2"/>
      <c r="F152" s="2"/>
      <c r="G152" s="2"/>
      <c r="H152" s="2"/>
      <c r="I152" s="2"/>
      <c r="J152" s="40">
        <v>6.4767867294505805</v>
      </c>
      <c r="K152" s="40">
        <v>6.0230668223122166</v>
      </c>
      <c r="L152" s="40">
        <v>5.3134862354578996</v>
      </c>
      <c r="M152" s="40">
        <v>4.4570660361140124</v>
      </c>
      <c r="N152" s="40">
        <v>5.5102101638251915</v>
      </c>
      <c r="O152" s="40">
        <v>8.622725868124995</v>
      </c>
      <c r="P152" s="40">
        <v>4.9517038203037629</v>
      </c>
      <c r="Q152" s="40">
        <v>6.3213701709645562</v>
      </c>
      <c r="R152" s="40">
        <v>5.4677097501105472</v>
      </c>
      <c r="S152" s="40">
        <v>4.3910728400181993</v>
      </c>
      <c r="T152" s="40">
        <v>7.4767935953815439</v>
      </c>
      <c r="U152" s="40">
        <v>8.7231080825941589</v>
      </c>
      <c r="V152" s="40">
        <v>0.68154541428522164</v>
      </c>
      <c r="W152" s="40">
        <v>3.6869641841958294</v>
      </c>
      <c r="X152" s="40">
        <v>4.7483044441061493</v>
      </c>
      <c r="Y152" s="40">
        <v>0.15939738579986357</v>
      </c>
      <c r="Z152" s="40">
        <v>5.3786813183516307</v>
      </c>
      <c r="AA152" s="40">
        <v>1.3824654667674434</v>
      </c>
      <c r="AB152" s="40">
        <v>0.94516641151661973</v>
      </c>
      <c r="AC152" s="40">
        <v>1.5539870747080617</v>
      </c>
      <c r="AD152" s="40">
        <v>2.8791417636649235</v>
      </c>
      <c r="AE152" s="40">
        <v>0.35173344404441137</v>
      </c>
      <c r="AF152" s="40">
        <v>3.5137385778002561</v>
      </c>
      <c r="AG152" s="40">
        <v>2.2883241210168541</v>
      </c>
      <c r="AH152" s="40">
        <v>2.439515084768475</v>
      </c>
      <c r="AI152" s="40">
        <v>2.9882440849985068</v>
      </c>
      <c r="AJ152" s="40">
        <v>3.1765310465009491</v>
      </c>
      <c r="AK152" s="40">
        <v>3.592941069904712</v>
      </c>
      <c r="AL152" s="40">
        <v>3.4298791922297478</v>
      </c>
      <c r="AM152" s="40">
        <v>2.3486213597395653</v>
      </c>
      <c r="AN152" s="2"/>
      <c r="AO152" s="2"/>
      <c r="AP152" s="54">
        <v>-1.0812578324901825</v>
      </c>
      <c r="AQ152" s="55">
        <v>-0.31524662295387201</v>
      </c>
      <c r="AR152" s="2"/>
      <c r="AS152" s="2"/>
      <c r="AT152" s="55">
        <v>3.0343985557175691E-2</v>
      </c>
      <c r="AU152" s="55">
        <v>2.6514078639821356E-2</v>
      </c>
      <c r="AV152" s="55">
        <v>1.8963551819154316E-2</v>
      </c>
      <c r="AW152" s="2"/>
      <c r="AX152" s="2"/>
      <c r="AY152" s="56">
        <v>-7.5505268206670396E-3</v>
      </c>
      <c r="AZ152" s="57">
        <v>-0.28477424855061501</v>
      </c>
      <c r="BA152" s="2"/>
      <c r="BB152" s="2"/>
      <c r="BC152" s="27">
        <v>449.62346013073608</v>
      </c>
      <c r="BD152" s="27">
        <v>398.45250839100231</v>
      </c>
      <c r="BE152" s="27">
        <v>288.8477874479849</v>
      </c>
      <c r="BF152" s="2"/>
      <c r="BG152" s="2"/>
      <c r="BH152" s="58">
        <v>-109.60472094301741</v>
      </c>
      <c r="BI152" s="59">
        <v>-0.27507599684994843</v>
      </c>
      <c r="BJ152" s="2"/>
      <c r="BK152" s="2"/>
    </row>
    <row r="153" spans="1:63" x14ac:dyDescent="0.3">
      <c r="A153" s="1"/>
      <c r="B153" s="2"/>
      <c r="C153" s="2"/>
      <c r="D153" s="2"/>
      <c r="E153" s="173" t="s">
        <v>117</v>
      </c>
      <c r="F153" s="2"/>
      <c r="G153" s="2"/>
      <c r="H153" s="2"/>
      <c r="I153" s="2"/>
      <c r="J153" s="10">
        <v>1.8803769213454993</v>
      </c>
      <c r="K153" s="10">
        <v>1.889608977256124</v>
      </c>
      <c r="L153" s="10">
        <v>1.7731542845773001</v>
      </c>
      <c r="M153" s="10">
        <v>1.9149786405611238</v>
      </c>
      <c r="N153" s="10">
        <v>1.9870481650307319</v>
      </c>
      <c r="O153" s="10">
        <v>1.9968976850733717</v>
      </c>
      <c r="P153" s="10">
        <v>1.9461504294323513</v>
      </c>
      <c r="Q153" s="10">
        <v>1.9708683819169621</v>
      </c>
      <c r="R153" s="10">
        <v>2.1344324416979417</v>
      </c>
      <c r="S153" s="10">
        <v>1.8996960209363392</v>
      </c>
      <c r="T153" s="10">
        <v>2.470033507061828</v>
      </c>
      <c r="U153" s="10">
        <v>5.3013372982323954</v>
      </c>
      <c r="V153" s="10">
        <v>1.8725082643060982</v>
      </c>
      <c r="W153" s="10">
        <v>1.803380424079861</v>
      </c>
      <c r="X153" s="10">
        <v>1.8409181671630142</v>
      </c>
      <c r="Y153" s="10">
        <v>1.8241425147077655</v>
      </c>
      <c r="Z153" s="10">
        <v>2.6725537074296621</v>
      </c>
      <c r="AA153" s="10">
        <v>1.6922627724521975</v>
      </c>
      <c r="AB153" s="10">
        <v>1.6780786792480566</v>
      </c>
      <c r="AC153" s="10">
        <v>1.5548797910086738</v>
      </c>
      <c r="AD153" s="10">
        <v>1.8805623168137797</v>
      </c>
      <c r="AE153" s="10">
        <v>1.5308010461192443</v>
      </c>
      <c r="AF153" s="10">
        <v>1.7177503160287937</v>
      </c>
      <c r="AG153" s="10">
        <v>1.4010473389376699</v>
      </c>
      <c r="AH153" s="10">
        <v>1.3898074607398541</v>
      </c>
      <c r="AI153" s="10">
        <v>1.4059842592680885</v>
      </c>
      <c r="AJ153" s="10">
        <v>1.4469557083807476</v>
      </c>
      <c r="AK153" s="10">
        <v>1.2575326034670173</v>
      </c>
      <c r="AL153" s="10">
        <v>1.3882797648017229</v>
      </c>
      <c r="AM153" s="10">
        <v>1.4053071524914333</v>
      </c>
      <c r="AN153" s="2"/>
      <c r="AO153" s="2"/>
      <c r="AP153" s="54">
        <v>1.702738768971046E-2</v>
      </c>
      <c r="AQ153" s="55">
        <v>1.2265098232662312E-2</v>
      </c>
      <c r="AR153" s="2"/>
      <c r="AS153" s="2"/>
      <c r="AT153" s="55">
        <v>1.0620422215355934E-2</v>
      </c>
      <c r="AU153" s="55">
        <v>1.0731852871499026E-2</v>
      </c>
      <c r="AV153" s="55">
        <v>1.1346918436888705E-2</v>
      </c>
      <c r="AW153" s="2"/>
      <c r="AX153" s="2"/>
      <c r="AY153" s="56">
        <v>6.1506556538967923E-4</v>
      </c>
      <c r="AZ153" s="57">
        <v>5.7312150357850263E-2</v>
      </c>
      <c r="BA153" s="2"/>
      <c r="BB153" s="2"/>
      <c r="BC153" s="27">
        <v>157.36861512539323</v>
      </c>
      <c r="BD153" s="27">
        <v>161.27785371767229</v>
      </c>
      <c r="BE153" s="27">
        <v>172.83324959924158</v>
      </c>
      <c r="BF153" s="2"/>
      <c r="BG153" s="2"/>
      <c r="BH153" s="58">
        <v>11.555395881569297</v>
      </c>
      <c r="BI153" s="59">
        <v>7.1648993430913285E-2</v>
      </c>
      <c r="BJ153" s="2"/>
      <c r="BK153" s="2"/>
    </row>
    <row r="154" spans="1:63" x14ac:dyDescent="0.3">
      <c r="A154" s="1"/>
      <c r="B154" s="2"/>
      <c r="C154" s="2"/>
      <c r="D154" s="2"/>
      <c r="E154" s="173" t="s">
        <v>58</v>
      </c>
      <c r="F154" s="2"/>
      <c r="G154" s="2"/>
      <c r="H154" s="2"/>
      <c r="I154" s="2"/>
      <c r="J154" s="10">
        <v>-0.1359410751549491</v>
      </c>
      <c r="K154" s="10">
        <v>0.65870837947547523</v>
      </c>
      <c r="L154" s="10">
        <v>0.86051532555469767</v>
      </c>
      <c r="M154" s="10">
        <v>0.98159815824502106</v>
      </c>
      <c r="N154" s="10">
        <v>1.0746237622025021</v>
      </c>
      <c r="O154" s="10">
        <v>2.1739533677429868</v>
      </c>
      <c r="P154" s="10">
        <v>0.53839748111587848</v>
      </c>
      <c r="Q154" s="10">
        <v>0.75518092830390837</v>
      </c>
      <c r="R154" s="10">
        <v>2.1256316171880525</v>
      </c>
      <c r="S154" s="10">
        <v>1.420921440442485</v>
      </c>
      <c r="T154" s="10">
        <v>0.63356417139506316</v>
      </c>
      <c r="U154" s="10">
        <v>0.32319039617677686</v>
      </c>
      <c r="V154" s="10">
        <v>-0.20022935935696673</v>
      </c>
      <c r="W154" s="10">
        <v>-0.32322083032537968</v>
      </c>
      <c r="X154" s="10">
        <v>1.030900923602319</v>
      </c>
      <c r="Y154" s="10">
        <v>-1.5929043023196632</v>
      </c>
      <c r="Z154" s="10">
        <v>0.68521641605872607</v>
      </c>
      <c r="AA154" s="10">
        <v>0.99496534242576562</v>
      </c>
      <c r="AB154" s="10">
        <v>-0.64707127809571863</v>
      </c>
      <c r="AC154" s="10">
        <v>0.27730720144502341</v>
      </c>
      <c r="AD154" s="10">
        <v>0.20251009931702801</v>
      </c>
      <c r="AE154" s="10">
        <v>-1.9572973474613329</v>
      </c>
      <c r="AF154" s="10">
        <v>0.3352448416420582</v>
      </c>
      <c r="AG154" s="10">
        <v>-0.87749348661592164</v>
      </c>
      <c r="AH154" s="10">
        <v>-9.2522833361417769E-2</v>
      </c>
      <c r="AI154" s="10">
        <v>0.16913693024176504</v>
      </c>
      <c r="AJ154" s="10">
        <v>0.17297715633745084</v>
      </c>
      <c r="AK154" s="10">
        <v>0.76069524107936815</v>
      </c>
      <c r="AL154" s="10">
        <v>0.17241441638140295</v>
      </c>
      <c r="AM154" s="10">
        <v>-0.97852487354815532</v>
      </c>
      <c r="AN154" s="2"/>
      <c r="AO154" s="2"/>
      <c r="AP154" s="54">
        <v>-1.1509392899295583</v>
      </c>
      <c r="AQ154" s="55">
        <v>-6.6754237498535618</v>
      </c>
      <c r="AR154" s="2"/>
      <c r="AS154" s="2"/>
      <c r="AT154" s="55">
        <v>6.4244096854437962E-3</v>
      </c>
      <c r="AU154" s="55">
        <v>1.3328193613733579E-3</v>
      </c>
      <c r="AV154" s="55">
        <v>-7.9009360401625338E-3</v>
      </c>
      <c r="AW154" s="2"/>
      <c r="AX154" s="2"/>
      <c r="AY154" s="56">
        <v>-9.2337554015358911E-3</v>
      </c>
      <c r="AZ154" s="57">
        <v>-6.9279871445004257</v>
      </c>
      <c r="BA154" s="2"/>
      <c r="BB154" s="2"/>
      <c r="BC154" s="27">
        <v>95.193998383101999</v>
      </c>
      <c r="BD154" s="27">
        <v>20.029555806389748</v>
      </c>
      <c r="BE154" s="27">
        <v>-120.34496046589045</v>
      </c>
      <c r="BF154" s="2"/>
      <c r="BG154" s="2"/>
      <c r="BH154" s="58">
        <v>-140.3745162722802</v>
      </c>
      <c r="BI154" s="59">
        <v>-7.0083689138776855</v>
      </c>
      <c r="BJ154" s="2"/>
      <c r="BK154" s="2"/>
    </row>
    <row r="155" spans="1:63" x14ac:dyDescent="0.3">
      <c r="A155" s="1"/>
      <c r="B155" s="2"/>
      <c r="C155" s="2"/>
      <c r="D155" s="2"/>
      <c r="E155" s="173" t="s">
        <v>118</v>
      </c>
      <c r="F155" s="2"/>
      <c r="G155" s="2"/>
      <c r="H155" s="2"/>
      <c r="I155" s="2"/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2"/>
      <c r="AO155" s="2"/>
      <c r="AP155" s="54">
        <v>0</v>
      </c>
      <c r="AQ155" s="55">
        <v>0</v>
      </c>
      <c r="AR155" s="2"/>
      <c r="AS155" s="2"/>
      <c r="AT155" s="55">
        <v>0</v>
      </c>
      <c r="AU155" s="55">
        <v>0</v>
      </c>
      <c r="AV155" s="55">
        <v>0</v>
      </c>
      <c r="AW155" s="2"/>
      <c r="AX155" s="2"/>
      <c r="AY155" s="56">
        <v>0</v>
      </c>
      <c r="AZ155" s="57">
        <v>0</v>
      </c>
      <c r="BA155" s="2"/>
      <c r="BB155" s="2"/>
      <c r="BC155" s="27">
        <v>0</v>
      </c>
      <c r="BD155" s="27">
        <v>0</v>
      </c>
      <c r="BE155" s="27">
        <v>0</v>
      </c>
      <c r="BF155" s="2"/>
      <c r="BG155" s="2"/>
      <c r="BH155" s="58">
        <v>0</v>
      </c>
      <c r="BI155" s="59">
        <v>0</v>
      </c>
      <c r="BJ155" s="2"/>
      <c r="BK155" s="2"/>
    </row>
    <row r="156" spans="1:63" x14ac:dyDescent="0.3">
      <c r="A156" s="1"/>
      <c r="B156" s="2"/>
      <c r="C156" s="2"/>
      <c r="D156" s="2"/>
      <c r="E156" s="173" t="s">
        <v>119</v>
      </c>
      <c r="F156" s="2"/>
      <c r="G156" s="2"/>
      <c r="H156" s="2"/>
      <c r="I156" s="2"/>
      <c r="J156" s="10">
        <v>0.69024219060408343</v>
      </c>
      <c r="K156" s="10">
        <v>0.83874113221761837</v>
      </c>
      <c r="L156" s="10">
        <v>0.78310586004563731</v>
      </c>
      <c r="M156" s="10">
        <v>0.74565186079750034</v>
      </c>
      <c r="N156" s="10">
        <v>0.75993586305407035</v>
      </c>
      <c r="O156" s="10">
        <v>0.78109933728717174</v>
      </c>
      <c r="P156" s="10">
        <v>0.79611879033068955</v>
      </c>
      <c r="Q156" s="10">
        <v>0.99495500123720071</v>
      </c>
      <c r="R156" s="10">
        <v>0.97695700112804873</v>
      </c>
      <c r="S156" s="10">
        <v>1.1188419130665712</v>
      </c>
      <c r="T156" s="10">
        <v>1.1647323215159995</v>
      </c>
      <c r="U156" s="10">
        <v>0.59585302896049974</v>
      </c>
      <c r="V156" s="10">
        <v>0.15046380565708956</v>
      </c>
      <c r="W156" s="10">
        <v>0.1005971468218652</v>
      </c>
      <c r="X156" s="10">
        <v>0.10068877126608945</v>
      </c>
      <c r="Y156" s="10">
        <v>8.4741536254486771E-2</v>
      </c>
      <c r="Z156" s="10">
        <v>7.9790436015681782E-2</v>
      </c>
      <c r="AA156" s="10">
        <v>8.9105625350965029E-2</v>
      </c>
      <c r="AB156" s="10">
        <v>8.0621290015865418E-2</v>
      </c>
      <c r="AC156" s="10">
        <v>8.1593419076610829E-2</v>
      </c>
      <c r="AD156" s="10">
        <v>7.5548963709805045E-2</v>
      </c>
      <c r="AE156" s="10">
        <v>7.7810050317729196E-2</v>
      </c>
      <c r="AF156" s="10">
        <v>0.42806504200438511</v>
      </c>
      <c r="AG156" s="10">
        <v>0.42640472594649886</v>
      </c>
      <c r="AH156" s="10">
        <v>0.48885847915106356</v>
      </c>
      <c r="AI156" s="10">
        <v>0.48671055202664054</v>
      </c>
      <c r="AJ156" s="10">
        <v>0.48731521575762371</v>
      </c>
      <c r="AK156" s="10">
        <v>1.7504468904788108E-2</v>
      </c>
      <c r="AL156" s="10">
        <v>2.0290265782610711E-2</v>
      </c>
      <c r="AM156" s="10">
        <v>1.8383615350266592E-2</v>
      </c>
      <c r="AN156" s="2"/>
      <c r="AO156" s="2"/>
      <c r="AP156" s="54">
        <v>-1.9066504323441182E-3</v>
      </c>
      <c r="AQ156" s="55">
        <v>-9.3968726322854162E-2</v>
      </c>
      <c r="AR156" s="2"/>
      <c r="AS156" s="2"/>
      <c r="AT156" s="55">
        <v>1.4783302628645898E-4</v>
      </c>
      <c r="AU156" s="55">
        <v>1.5685033566248732E-4</v>
      </c>
      <c r="AV156" s="55">
        <v>1.4843543888949344E-4</v>
      </c>
      <c r="AW156" s="2"/>
      <c r="AX156" s="2"/>
      <c r="AY156" s="56">
        <v>-8.4148967729938808E-6</v>
      </c>
      <c r="AZ156" s="57">
        <v>-5.3649211125063635E-2</v>
      </c>
      <c r="BA156" s="2"/>
      <c r="BB156" s="2"/>
      <c r="BC156" s="27">
        <v>2.1905229514188598</v>
      </c>
      <c r="BD156" s="27">
        <v>2.3571405416601663</v>
      </c>
      <c r="BE156" s="27">
        <v>2.2609292030828425</v>
      </c>
      <c r="BF156" s="2"/>
      <c r="BG156" s="2"/>
      <c r="BH156" s="58">
        <v>-9.6211338577323779E-2</v>
      </c>
      <c r="BI156" s="59">
        <v>-4.0816971613224562E-2</v>
      </c>
      <c r="BJ156" s="2"/>
      <c r="BK156" s="2"/>
    </row>
    <row r="157" spans="1:63" x14ac:dyDescent="0.3">
      <c r="A157" s="1"/>
      <c r="B157" s="2"/>
      <c r="C157" s="2"/>
      <c r="D157" s="2"/>
      <c r="E157" s="173" t="s">
        <v>120</v>
      </c>
      <c r="F157" s="2"/>
      <c r="G157" s="2"/>
      <c r="H157" s="2"/>
      <c r="I157" s="2"/>
      <c r="J157" s="10">
        <v>0</v>
      </c>
      <c r="K157" s="10">
        <v>0</v>
      </c>
      <c r="L157" s="10">
        <v>0</v>
      </c>
      <c r="M157" s="10">
        <v>0</v>
      </c>
      <c r="N157" s="10">
        <v>0.22624</v>
      </c>
      <c r="O157" s="10">
        <v>0.2542175241677832</v>
      </c>
      <c r="P157" s="10">
        <v>5.9567195965658036E-2</v>
      </c>
      <c r="Q157" s="10">
        <v>0.10240624355446859</v>
      </c>
      <c r="R157" s="10">
        <v>6.3773236138633935E-2</v>
      </c>
      <c r="S157" s="10">
        <v>5.7750835031998085E-2</v>
      </c>
      <c r="T157" s="10">
        <v>4.1625503245030435E-2</v>
      </c>
      <c r="U157" s="10">
        <v>4.4180997216208773E-2</v>
      </c>
      <c r="V157" s="10">
        <v>2.1637305448025754E-2</v>
      </c>
      <c r="W157" s="10">
        <v>6.8326924254633353E-2</v>
      </c>
      <c r="X157" s="10">
        <v>3.6723114020829568E-2</v>
      </c>
      <c r="Y157" s="10">
        <v>1.6504971029477747E-2</v>
      </c>
      <c r="Z157" s="10">
        <v>4.4581508499999999E-2</v>
      </c>
      <c r="AA157" s="10">
        <v>1.2849153053661432E-2</v>
      </c>
      <c r="AB157" s="10">
        <v>1.4082700000000001E-3</v>
      </c>
      <c r="AC157" s="10">
        <v>-5.5999999999999999E-3</v>
      </c>
      <c r="AD157" s="10">
        <v>9.7796468886642229E-2</v>
      </c>
      <c r="AE157" s="10">
        <v>-0.12099206</v>
      </c>
      <c r="AF157" s="10">
        <v>0.11249687253120966</v>
      </c>
      <c r="AG157" s="10">
        <v>1.6477857124885333E-2</v>
      </c>
      <c r="AH157" s="10">
        <v>-1.0521959777129211E-2</v>
      </c>
      <c r="AI157" s="10">
        <v>3.5966000000000001E-3</v>
      </c>
      <c r="AJ157" s="10">
        <v>-7.4808839694656491E-3</v>
      </c>
      <c r="AK157" s="10">
        <v>-5.9413731283807156E-2</v>
      </c>
      <c r="AL157" s="10">
        <v>0.11002069665502523</v>
      </c>
      <c r="AM157" s="10">
        <v>2.784973832208467E-2</v>
      </c>
      <c r="AN157" s="2"/>
      <c r="AO157" s="2"/>
      <c r="AP157" s="54">
        <v>-8.2170958332940552E-2</v>
      </c>
      <c r="AQ157" s="55">
        <v>-0.74686818781552744</v>
      </c>
      <c r="AR157" s="2"/>
      <c r="AS157" s="2"/>
      <c r="AT157" s="55">
        <v>-5.0177538926948642E-4</v>
      </c>
      <c r="AU157" s="55">
        <v>8.5049567043872423E-4</v>
      </c>
      <c r="AV157" s="55">
        <v>2.2486807148824699E-4</v>
      </c>
      <c r="AW157" s="2"/>
      <c r="AX157" s="2"/>
      <c r="AY157" s="56">
        <v>-6.2562759895047723E-4</v>
      </c>
      <c r="AZ157" s="57">
        <v>-0.73560350827859022</v>
      </c>
      <c r="BA157" s="2"/>
      <c r="BB157" s="2"/>
      <c r="BC157" s="27">
        <v>-7.4350808764619138</v>
      </c>
      <c r="BD157" s="27">
        <v>12.781214760109808</v>
      </c>
      <c r="BE157" s="27">
        <v>3.4251307738389705</v>
      </c>
      <c r="BF157" s="2"/>
      <c r="BG157" s="2"/>
      <c r="BH157" s="58">
        <v>-9.3560839862708374</v>
      </c>
      <c r="BI157" s="59">
        <v>-0.73201836929234543</v>
      </c>
      <c r="BJ157" s="2"/>
      <c r="BK157" s="2"/>
    </row>
    <row r="158" spans="1:63" x14ac:dyDescent="0.3">
      <c r="A158" s="1"/>
      <c r="B158" s="2"/>
      <c r="C158" s="2"/>
      <c r="D158" s="2"/>
      <c r="E158" s="173" t="s">
        <v>121</v>
      </c>
      <c r="F158" s="2"/>
      <c r="G158" s="2"/>
      <c r="H158" s="2"/>
      <c r="I158" s="2"/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2"/>
      <c r="AO158" s="2"/>
      <c r="AP158" s="54">
        <v>0</v>
      </c>
      <c r="AQ158" s="55">
        <v>0</v>
      </c>
      <c r="AR158" s="2"/>
      <c r="AS158" s="2"/>
      <c r="AT158" s="55">
        <v>0</v>
      </c>
      <c r="AU158" s="55">
        <v>0</v>
      </c>
      <c r="AV158" s="55">
        <v>0</v>
      </c>
      <c r="AW158" s="2"/>
      <c r="AX158" s="2"/>
      <c r="AY158" s="56">
        <v>0</v>
      </c>
      <c r="AZ158" s="57">
        <v>0</v>
      </c>
      <c r="BA158" s="2"/>
      <c r="BB158" s="2"/>
      <c r="BC158" s="27">
        <v>0</v>
      </c>
      <c r="BD158" s="27">
        <v>0</v>
      </c>
      <c r="BE158" s="27">
        <v>0</v>
      </c>
      <c r="BF158" s="2"/>
      <c r="BG158" s="2"/>
      <c r="BH158" s="58">
        <v>0</v>
      </c>
      <c r="BI158" s="59">
        <v>0</v>
      </c>
      <c r="BJ158" s="2"/>
      <c r="BK158" s="2"/>
    </row>
    <row r="159" spans="1:63" x14ac:dyDescent="0.3">
      <c r="A159" s="1"/>
      <c r="B159" s="2"/>
      <c r="C159" s="2"/>
      <c r="D159" s="2"/>
      <c r="E159" s="173" t="s">
        <v>122</v>
      </c>
      <c r="F159" s="2"/>
      <c r="G159" s="2"/>
      <c r="H159" s="2"/>
      <c r="I159" s="2"/>
      <c r="J159" s="10">
        <v>0</v>
      </c>
      <c r="K159" s="10">
        <v>0.25242468116020017</v>
      </c>
      <c r="L159" s="10">
        <v>0.1787443735738346</v>
      </c>
      <c r="M159" s="10">
        <v>0.61986013273208718</v>
      </c>
      <c r="N159" s="10">
        <v>0.29681804642024356</v>
      </c>
      <c r="O159" s="10">
        <v>0.5324806780329846</v>
      </c>
      <c r="P159" s="10">
        <v>0.28408374292457061</v>
      </c>
      <c r="Q159" s="10">
        <v>0.3796196116939009</v>
      </c>
      <c r="R159" s="10">
        <v>0.40872967113065101</v>
      </c>
      <c r="S159" s="10">
        <v>0.46300305028465372</v>
      </c>
      <c r="T159" s="10">
        <v>0.27295822251561774</v>
      </c>
      <c r="U159" s="10">
        <v>0.54756131080224391</v>
      </c>
      <c r="V159" s="10">
        <v>0.72796142200634506</v>
      </c>
      <c r="W159" s="10">
        <v>0.73491233415869894</v>
      </c>
      <c r="X159" s="10">
        <v>0.64464158348628176</v>
      </c>
      <c r="Y159" s="10">
        <v>0.6221264803033284</v>
      </c>
      <c r="Z159" s="10">
        <v>0.78957883134195272</v>
      </c>
      <c r="AA159" s="10">
        <v>-0.21999250409912458</v>
      </c>
      <c r="AB159" s="10">
        <v>0.79167272172459813</v>
      </c>
      <c r="AC159" s="10">
        <v>1.0213852221091535</v>
      </c>
      <c r="AD159" s="10">
        <v>0.27043033224011676</v>
      </c>
      <c r="AE159" s="10">
        <v>0.90668382692068994</v>
      </c>
      <c r="AF159" s="10">
        <v>0.943855485061594</v>
      </c>
      <c r="AG159" s="10">
        <v>1.2106543613991467</v>
      </c>
      <c r="AH159" s="10">
        <v>0.82781042096513446</v>
      </c>
      <c r="AI159" s="10">
        <v>0.84626256125541999</v>
      </c>
      <c r="AJ159" s="10">
        <v>1.0515171023019418</v>
      </c>
      <c r="AK159" s="10">
        <v>0.99317262080734992</v>
      </c>
      <c r="AL159" s="10">
        <v>1.3069956423694777</v>
      </c>
      <c r="AM159" s="10">
        <v>1.4628654500349878</v>
      </c>
      <c r="AN159" s="2"/>
      <c r="AO159" s="2"/>
      <c r="AP159" s="54">
        <v>0.15586980766551006</v>
      </c>
      <c r="AQ159" s="55">
        <v>0.11925809284484734</v>
      </c>
      <c r="AR159" s="2"/>
      <c r="AS159" s="2"/>
      <c r="AT159" s="55">
        <v>8.3877845684676954E-3</v>
      </c>
      <c r="AU159" s="55">
        <v>1.0103500240531768E-2</v>
      </c>
      <c r="AV159" s="55">
        <v>1.1811663319482522E-2</v>
      </c>
      <c r="AW159" s="2"/>
      <c r="AX159" s="2"/>
      <c r="AY159" s="56">
        <v>1.7081630789507543E-3</v>
      </c>
      <c r="AZ159" s="57">
        <v>0.16906646590635901</v>
      </c>
      <c r="BA159" s="2"/>
      <c r="BB159" s="2"/>
      <c r="BC159" s="27">
        <v>124.28639980069451</v>
      </c>
      <c r="BD159" s="27">
        <v>151.83499562842445</v>
      </c>
      <c r="BE159" s="27">
        <v>179.91212028471131</v>
      </c>
      <c r="BF159" s="2"/>
      <c r="BG159" s="2"/>
      <c r="BH159" s="58">
        <v>28.077124656286855</v>
      </c>
      <c r="BI159" s="59">
        <v>0.18491866476552027</v>
      </c>
      <c r="BJ159" s="2"/>
      <c r="BK159" s="2"/>
    </row>
    <row r="160" spans="1:63" x14ac:dyDescent="0.3">
      <c r="A160" s="1"/>
      <c r="B160" s="2"/>
      <c r="C160" s="2"/>
      <c r="D160" s="2"/>
      <c r="E160" s="2" t="s">
        <v>146</v>
      </c>
      <c r="F160" s="2"/>
      <c r="G160" s="2"/>
      <c r="H160" s="2"/>
      <c r="I160" s="2"/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-6.7710209824497925E-3</v>
      </c>
      <c r="W160" s="10">
        <v>1.1109877742927065E-3</v>
      </c>
      <c r="X160" s="10">
        <v>-7.9231570747132739E-3</v>
      </c>
      <c r="Y160" s="10">
        <v>-1.0909649522885327E-2</v>
      </c>
      <c r="Z160" s="10">
        <v>1.229667437830094E-2</v>
      </c>
      <c r="AA160" s="10">
        <v>-0.78691441224106407</v>
      </c>
      <c r="AB160" s="10">
        <v>-3.1084014511515091E-2</v>
      </c>
      <c r="AC160" s="10">
        <v>-0.11532537179437771</v>
      </c>
      <c r="AD160" s="10">
        <v>3.8309582187028339E-2</v>
      </c>
      <c r="AE160" s="10">
        <v>-8.58949091415772E-2</v>
      </c>
      <c r="AF160" s="10">
        <v>-6.5130329666729797E-2</v>
      </c>
      <c r="AG160" s="10">
        <v>-0.12842552494832948</v>
      </c>
      <c r="AH160" s="10">
        <v>-4.5646562915171329E-2</v>
      </c>
      <c r="AI160" s="10">
        <v>-5.5221119740063426E-2</v>
      </c>
      <c r="AJ160" s="10">
        <v>2.1217868880014285E-2</v>
      </c>
      <c r="AK160" s="10">
        <v>2.4286568253837328E-2</v>
      </c>
      <c r="AL160" s="10">
        <v>-2.1446253748787631E-2</v>
      </c>
      <c r="AM160" s="10">
        <v>7.540272627360331E-2</v>
      </c>
      <c r="AN160" s="2"/>
      <c r="AO160" s="2"/>
      <c r="AP160" s="54">
        <v>9.6848980022390938E-2</v>
      </c>
      <c r="AQ160" s="55">
        <v>4.515892666236212</v>
      </c>
      <c r="AR160" s="2"/>
      <c r="AS160" s="2"/>
      <c r="AT160" s="55">
        <v>2.0511087212107994E-4</v>
      </c>
      <c r="AU160" s="55">
        <v>-1.6578649758659773E-4</v>
      </c>
      <c r="AV160" s="55">
        <v>6.0882674896286582E-4</v>
      </c>
      <c r="AW160" s="2"/>
      <c r="AX160" s="2"/>
      <c r="AY160" s="56">
        <v>7.7461324654946352E-4</v>
      </c>
      <c r="AZ160" s="57">
        <v>4.6723542497473192</v>
      </c>
      <c r="BA160" s="2"/>
      <c r="BB160" s="2"/>
      <c r="BC160" s="27">
        <v>3.0392401769287107</v>
      </c>
      <c r="BD160" s="27">
        <v>-2.491432823976258</v>
      </c>
      <c r="BE160" s="27">
        <v>9.2734874275738921</v>
      </c>
      <c r="BF160" s="2"/>
      <c r="BG160" s="2"/>
      <c r="BH160" s="58">
        <v>11.76492025155015</v>
      </c>
      <c r="BI160" s="59">
        <v>4.722150297744597</v>
      </c>
      <c r="BJ160" s="2"/>
      <c r="BK160" s="2"/>
    </row>
    <row r="161" spans="1:63" x14ac:dyDescent="0.3">
      <c r="A161" s="1"/>
      <c r="B161" s="2"/>
      <c r="C161" s="2"/>
      <c r="D161" s="173"/>
      <c r="E161" s="2" t="s">
        <v>123</v>
      </c>
      <c r="F161" s="2"/>
      <c r="G161" s="2"/>
      <c r="H161" s="60"/>
      <c r="I161" s="60"/>
      <c r="J161" s="10">
        <v>2.0444438532386009</v>
      </c>
      <c r="K161" s="10">
        <v>0.92572245506699891</v>
      </c>
      <c r="L161" s="10">
        <v>-0.27832652278170378</v>
      </c>
      <c r="M161" s="10">
        <v>4.3011491061038465E-2</v>
      </c>
      <c r="N161" s="10">
        <v>0.48172015779018057</v>
      </c>
      <c r="O161" s="10">
        <v>0.7011818998372239</v>
      </c>
      <c r="P161" s="10">
        <v>0.32844909293028807</v>
      </c>
      <c r="Q161" s="10">
        <v>-9.4783773154102038E-2</v>
      </c>
      <c r="R161" s="10">
        <v>-0.94419356949135402</v>
      </c>
      <c r="S161" s="10">
        <v>-0.44277900558870742</v>
      </c>
      <c r="T161" s="10">
        <v>1.7025504940978611</v>
      </c>
      <c r="U161" s="10">
        <v>1.1067737779805011</v>
      </c>
      <c r="V161" s="10">
        <v>-1.3949599589057624</v>
      </c>
      <c r="W161" s="10">
        <v>0.65100144275409788</v>
      </c>
      <c r="X161" s="10">
        <v>1.0357387610322129</v>
      </c>
      <c r="Y161" s="10">
        <v>-0.88620738180322722</v>
      </c>
      <c r="Z161" s="10">
        <v>0.84343689868391591</v>
      </c>
      <c r="AA161" s="10">
        <v>-0.48982938945679672</v>
      </c>
      <c r="AB161" s="10">
        <v>-1.5954831735186319</v>
      </c>
      <c r="AC161" s="10">
        <v>-1.4707430279278395</v>
      </c>
      <c r="AD161" s="10">
        <v>9.1706273411508915E-2</v>
      </c>
      <c r="AE161" s="10">
        <v>-0.30861087381893459</v>
      </c>
      <c r="AF161" s="10">
        <v>-0.29222520110138817</v>
      </c>
      <c r="AG161" s="10">
        <v>0.15024293579438663</v>
      </c>
      <c r="AH161" s="10">
        <v>-0.15100183439087073</v>
      </c>
      <c r="AI161" s="10">
        <v>2.0861682747483651E-2</v>
      </c>
      <c r="AJ161" s="10">
        <v>-5.8324480062363362E-2</v>
      </c>
      <c r="AK161" s="10">
        <v>0.20870061145172542</v>
      </c>
      <c r="AL161" s="10">
        <v>0.28997663463786316</v>
      </c>
      <c r="AM161" s="10">
        <v>0.18690744948325957</v>
      </c>
      <c r="AN161" s="2"/>
      <c r="AO161" s="2"/>
      <c r="AP161" s="54">
        <v>-0.10306918515460359</v>
      </c>
      <c r="AQ161" s="55">
        <v>-0.35543962113816985</v>
      </c>
      <c r="AR161" s="2"/>
      <c r="AS161" s="2"/>
      <c r="AT161" s="55">
        <v>1.762569498484105E-3</v>
      </c>
      <c r="AU161" s="55">
        <v>2.2416134398893558E-3</v>
      </c>
      <c r="AV161" s="55">
        <v>1.5091530565211227E-3</v>
      </c>
      <c r="AW161" s="2"/>
      <c r="AX161" s="2"/>
      <c r="AY161" s="56">
        <v>-7.3246038336823309E-4</v>
      </c>
      <c r="AZ161" s="57">
        <v>-0.32675588499522323</v>
      </c>
      <c r="BA161" s="2"/>
      <c r="BB161" s="2"/>
      <c r="BC161" s="27">
        <v>26.116958009226053</v>
      </c>
      <c r="BD161" s="27">
        <v>33.686876700495255</v>
      </c>
      <c r="BE161" s="27">
        <v>22.987018753321802</v>
      </c>
      <c r="BF161" s="2"/>
      <c r="BG161" s="2"/>
      <c r="BH161" s="58">
        <v>-10.699857947173452</v>
      </c>
      <c r="BI161" s="59">
        <v>-0.31762689198836136</v>
      </c>
      <c r="BJ161" s="2"/>
      <c r="BK161" s="2"/>
    </row>
    <row r="162" spans="1:63" x14ac:dyDescent="0.3">
      <c r="A162" s="1"/>
      <c r="B162" s="2"/>
      <c r="C162" s="2"/>
      <c r="D162" s="2"/>
      <c r="E162" s="173" t="s">
        <v>124</v>
      </c>
      <c r="F162" s="2"/>
      <c r="G162" s="2"/>
      <c r="H162" s="2"/>
      <c r="I162" s="2"/>
      <c r="J162" s="10">
        <v>1.9976648394173453</v>
      </c>
      <c r="K162" s="10">
        <v>1.4578611971358</v>
      </c>
      <c r="L162" s="10">
        <v>1.9962929144881332</v>
      </c>
      <c r="M162" s="10">
        <v>0.15196575271724078</v>
      </c>
      <c r="N162" s="10">
        <v>0.68382416932746359</v>
      </c>
      <c r="O162" s="10">
        <v>2.1828953759834717</v>
      </c>
      <c r="P162" s="10">
        <v>0.99893708760432753</v>
      </c>
      <c r="Q162" s="10">
        <v>2.2131237774122172</v>
      </c>
      <c r="R162" s="10">
        <v>0.70237935231857285</v>
      </c>
      <c r="S162" s="10">
        <v>-0.12636141415514071</v>
      </c>
      <c r="T162" s="10">
        <v>1.1913293755501444</v>
      </c>
      <c r="U162" s="10">
        <v>0.80421127322553221</v>
      </c>
      <c r="V162" s="10">
        <v>-0.48906504388715832</v>
      </c>
      <c r="W162" s="10">
        <v>0.65085575467775969</v>
      </c>
      <c r="X162" s="10">
        <v>6.6616280610115416E-2</v>
      </c>
      <c r="Y162" s="10">
        <v>0.10190321715058087</v>
      </c>
      <c r="Z162" s="10">
        <v>0.25122684594339073</v>
      </c>
      <c r="AA162" s="10">
        <v>9.0018879281838854E-2</v>
      </c>
      <c r="AB162" s="10">
        <v>0.66702391665396521</v>
      </c>
      <c r="AC162" s="10">
        <v>0.21048984079081795</v>
      </c>
      <c r="AD162" s="10">
        <v>0.22227772709901419</v>
      </c>
      <c r="AE162" s="10">
        <v>0.30923371110859266</v>
      </c>
      <c r="AF162" s="10">
        <v>0.33368155130033333</v>
      </c>
      <c r="AG162" s="10">
        <v>8.9415913378518092E-2</v>
      </c>
      <c r="AH162" s="10">
        <v>3.2731914357011865E-2</v>
      </c>
      <c r="AI162" s="10">
        <v>0.11091261919917267</v>
      </c>
      <c r="AJ162" s="10">
        <v>6.2353358874999876E-2</v>
      </c>
      <c r="AK162" s="10">
        <v>0.39046268722443322</v>
      </c>
      <c r="AL162" s="10">
        <v>0.16334802535043336</v>
      </c>
      <c r="AM162" s="10">
        <v>0.1504301013320849</v>
      </c>
      <c r="AN162" s="2"/>
      <c r="AO162" s="2"/>
      <c r="AP162" s="54">
        <v>-1.2917924018348459E-2</v>
      </c>
      <c r="AQ162" s="55">
        <v>-7.908221719017057E-2</v>
      </c>
      <c r="AR162" s="2"/>
      <c r="AS162" s="2"/>
      <c r="AT162" s="55">
        <v>3.2976310802861112E-3</v>
      </c>
      <c r="AU162" s="55">
        <v>1.2627332180132403E-3</v>
      </c>
      <c r="AV162" s="55">
        <v>1.2146227870838901E-3</v>
      </c>
      <c r="AW162" s="2"/>
      <c r="AX162" s="2"/>
      <c r="AY162" s="56">
        <v>-4.8110430929350226E-5</v>
      </c>
      <c r="AZ162" s="57">
        <v>-3.8100233876040925E-2</v>
      </c>
      <c r="BA162" s="2"/>
      <c r="BB162" s="2"/>
      <c r="BC162" s="27">
        <v>48.862806560434642</v>
      </c>
      <c r="BD162" s="27">
        <v>18.976304060226923</v>
      </c>
      <c r="BE162" s="27">
        <v>18.500811872104894</v>
      </c>
      <c r="BF162" s="2"/>
      <c r="BG162" s="2"/>
      <c r="BH162" s="58">
        <v>-0.47549218812202909</v>
      </c>
      <c r="BI162" s="59">
        <v>-2.5057154786986641E-2</v>
      </c>
      <c r="BJ162" s="2"/>
      <c r="BK162" s="2"/>
    </row>
    <row r="163" spans="1:63" ht="4.05" customHeight="1" x14ac:dyDescent="0.3">
      <c r="A163" s="1"/>
      <c r="B163" s="2"/>
      <c r="C163" s="2"/>
      <c r="D163" s="2"/>
      <c r="E163" s="60"/>
      <c r="F163" s="2"/>
      <c r="G163" s="2"/>
      <c r="H163" s="2"/>
      <c r="I163" s="2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2"/>
      <c r="AO163" s="2"/>
      <c r="AP163" s="54"/>
      <c r="AQ163" s="55"/>
      <c r="AR163" s="2"/>
      <c r="AS163" s="2"/>
      <c r="AT163" s="55"/>
      <c r="AU163" s="55"/>
      <c r="AV163" s="55"/>
      <c r="AW163" s="2"/>
      <c r="AX163" s="2"/>
      <c r="AY163" s="56"/>
      <c r="AZ163" s="57"/>
      <c r="BA163" s="2"/>
      <c r="BB163" s="2"/>
      <c r="BC163" s="27"/>
      <c r="BD163" s="27"/>
      <c r="BE163" s="27"/>
      <c r="BF163" s="2"/>
      <c r="BG163" s="2"/>
      <c r="BH163" s="58"/>
      <c r="BI163" s="59"/>
      <c r="BJ163" s="2"/>
      <c r="BK163" s="2"/>
    </row>
    <row r="164" spans="1:63" x14ac:dyDescent="0.3">
      <c r="A164" s="1"/>
      <c r="B164" s="2"/>
      <c r="C164" s="201" t="s">
        <v>22</v>
      </c>
      <c r="D164" s="202" t="s">
        <v>125</v>
      </c>
      <c r="E164" s="202"/>
      <c r="F164" s="202"/>
      <c r="G164" s="202"/>
      <c r="H164" s="202"/>
      <c r="I164" s="202"/>
      <c r="J164" s="203">
        <v>-17.126488740322422</v>
      </c>
      <c r="K164" s="203">
        <v>-17.470211822859309</v>
      </c>
      <c r="L164" s="203">
        <v>-17.275317314543351</v>
      </c>
      <c r="M164" s="203">
        <v>-18.19200418932413</v>
      </c>
      <c r="N164" s="203">
        <v>-17.781422744196917</v>
      </c>
      <c r="O164" s="203">
        <v>-17.544756104429943</v>
      </c>
      <c r="P164" s="203">
        <v>-18.597014533098321</v>
      </c>
      <c r="Q164" s="203">
        <v>-23.889260864540617</v>
      </c>
      <c r="R164" s="203">
        <v>-18.35204033220398</v>
      </c>
      <c r="S164" s="203">
        <v>-17.360342732822641</v>
      </c>
      <c r="T164" s="203">
        <v>-16.092197763135506</v>
      </c>
      <c r="U164" s="203">
        <v>-17.534029958039845</v>
      </c>
      <c r="V164" s="203">
        <v>-15.462202540711992</v>
      </c>
      <c r="W164" s="203">
        <v>-16.930566881975331</v>
      </c>
      <c r="X164" s="203">
        <v>-10.290658347535818</v>
      </c>
      <c r="Y164" s="203">
        <v>-10.773381461847634</v>
      </c>
      <c r="Z164" s="203">
        <v>-10.329328166092726</v>
      </c>
      <c r="AA164" s="203">
        <v>-9.4391837465229287</v>
      </c>
      <c r="AB164" s="203">
        <v>-8.7085744332135366</v>
      </c>
      <c r="AC164" s="203">
        <v>-8.5146607860573766</v>
      </c>
      <c r="AD164" s="203">
        <v>-8.05571580934431</v>
      </c>
      <c r="AE164" s="203">
        <v>-7.6844924106243475</v>
      </c>
      <c r="AF164" s="203">
        <v>-10.640855725082908</v>
      </c>
      <c r="AG164" s="203">
        <v>-10.614887563795477</v>
      </c>
      <c r="AH164" s="203">
        <v>-8.6907892531715127</v>
      </c>
      <c r="AI164" s="203">
        <v>-9.1175101552446698</v>
      </c>
      <c r="AJ164" s="203">
        <v>-9.4170759370749462</v>
      </c>
      <c r="AK164" s="203">
        <v>-7.1566847606348736</v>
      </c>
      <c r="AL164" s="203">
        <v>-4.9780543872908289</v>
      </c>
      <c r="AM164" s="203">
        <v>-5.267333890648116</v>
      </c>
      <c r="AN164" s="2"/>
      <c r="AO164" s="2"/>
      <c r="AP164" s="204">
        <v>-0.28927950335728703</v>
      </c>
      <c r="AQ164" s="205">
        <v>-5.8110956781795939E-2</v>
      </c>
      <c r="AR164" s="2"/>
      <c r="AS164" s="2"/>
      <c r="AT164" s="206">
        <v>-6.0441386259564592E-2</v>
      </c>
      <c r="AU164" s="207">
        <v>-3.8481975049427804E-2</v>
      </c>
      <c r="AV164" s="205">
        <v>-4.2530209805794153E-2</v>
      </c>
      <c r="AW164" s="2"/>
      <c r="AX164" s="2"/>
      <c r="AY164" s="208">
        <v>-4.0482347563663493E-3</v>
      </c>
      <c r="AZ164" s="209">
        <v>-0.10519820646332817</v>
      </c>
      <c r="BA164" s="2"/>
      <c r="BB164" s="2"/>
      <c r="BC164" s="210">
        <v>-895.59313735888793</v>
      </c>
      <c r="BD164" s="211">
        <v>-578.30557473174122</v>
      </c>
      <c r="BE164" s="212">
        <v>-647.80886614784356</v>
      </c>
      <c r="BF164" s="2"/>
      <c r="BG164" s="2"/>
      <c r="BH164" s="213">
        <v>-69.503291416102343</v>
      </c>
      <c r="BI164" s="214">
        <v>-0.12018437043139842</v>
      </c>
      <c r="BJ164" s="2"/>
      <c r="BK164" s="2"/>
    </row>
    <row r="165" spans="1:63" ht="4.0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2"/>
      <c r="AO165" s="2"/>
      <c r="AP165" s="54"/>
      <c r="AQ165" s="55"/>
      <c r="AR165" s="2"/>
      <c r="AS165" s="2"/>
      <c r="AT165" s="55"/>
      <c r="AU165" s="55"/>
      <c r="AV165" s="55"/>
      <c r="AW165" s="2"/>
      <c r="AX165" s="2"/>
      <c r="AY165" s="56"/>
      <c r="AZ165" s="57"/>
      <c r="BA165" s="2"/>
      <c r="BB165" s="2"/>
      <c r="BC165" s="27"/>
      <c r="BD165" s="27"/>
      <c r="BE165" s="27"/>
      <c r="BF165" s="2"/>
      <c r="BG165" s="2"/>
      <c r="BH165" s="58"/>
      <c r="BI165" s="59"/>
      <c r="BJ165" s="2"/>
      <c r="BK165" s="2"/>
    </row>
    <row r="166" spans="1:63" x14ac:dyDescent="0.3">
      <c r="A166" s="1"/>
      <c r="B166" s="2"/>
      <c r="C166" s="2" t="s">
        <v>38</v>
      </c>
      <c r="D166" s="2" t="s">
        <v>126</v>
      </c>
      <c r="E166" s="2"/>
      <c r="F166" s="2"/>
      <c r="G166" s="2"/>
      <c r="H166" s="2"/>
      <c r="I166" s="2"/>
      <c r="J166" s="40">
        <v>-0.91534690425210341</v>
      </c>
      <c r="K166" s="40">
        <v>-0.61264157203146574</v>
      </c>
      <c r="L166" s="40">
        <v>-1.290555606561951</v>
      </c>
      <c r="M166" s="40">
        <v>-0.52722343819344109</v>
      </c>
      <c r="N166" s="40">
        <v>-0.80265525529439163</v>
      </c>
      <c r="O166" s="40">
        <v>-0.37656220477558683</v>
      </c>
      <c r="P166" s="40">
        <v>-1.4025928840449278</v>
      </c>
      <c r="Q166" s="40">
        <v>-0.26479469856032534</v>
      </c>
      <c r="R166" s="40">
        <v>-0.56248899641668459</v>
      </c>
      <c r="S166" s="40">
        <v>-0.19348093749779094</v>
      </c>
      <c r="T166" s="40">
        <v>-0.16406571624554891</v>
      </c>
      <c r="U166" s="40">
        <v>-0.19467006512455362</v>
      </c>
      <c r="V166" s="40">
        <v>0.16889547404069499</v>
      </c>
      <c r="W166" s="40">
        <v>-0.39590413820787895</v>
      </c>
      <c r="X166" s="40">
        <v>-1.0145925609585671</v>
      </c>
      <c r="Y166" s="40">
        <v>-0.22441485648887133</v>
      </c>
      <c r="Z166" s="40">
        <v>-0.40737772371910835</v>
      </c>
      <c r="AA166" s="40">
        <v>-0.4750084726183208</v>
      </c>
      <c r="AB166" s="40">
        <v>-0.841675647592522</v>
      </c>
      <c r="AC166" s="40">
        <v>-0.32582969353640523</v>
      </c>
      <c r="AD166" s="40">
        <v>-0.18728549440645589</v>
      </c>
      <c r="AE166" s="40">
        <v>-0.31011522567854866</v>
      </c>
      <c r="AF166" s="40">
        <v>-0.37284213982815989</v>
      </c>
      <c r="AG166" s="40">
        <v>-0.59790578663733984</v>
      </c>
      <c r="AH166" s="40">
        <v>-0.37305249638761351</v>
      </c>
      <c r="AI166" s="40">
        <v>-0.4720079932389325</v>
      </c>
      <c r="AJ166" s="40">
        <v>-0.20379941921050218</v>
      </c>
      <c r="AK166" s="40">
        <v>-0.31786857629613779</v>
      </c>
      <c r="AL166" s="40">
        <v>-0.26945208466745901</v>
      </c>
      <c r="AM166" s="40">
        <v>-0.18942246577851468</v>
      </c>
      <c r="AN166" s="2"/>
      <c r="AO166" s="2"/>
      <c r="AP166" s="54">
        <v>8.0029618888944332E-2</v>
      </c>
      <c r="AQ166" s="55">
        <v>0.29700872044731774</v>
      </c>
      <c r="AR166" s="2"/>
      <c r="AS166" s="2"/>
      <c r="AT166" s="55">
        <v>-2.6845415219865572E-3</v>
      </c>
      <c r="AU166" s="55">
        <v>-2.082952011464973E-3</v>
      </c>
      <c r="AV166" s="55">
        <v>-1.5294601365207598E-3</v>
      </c>
      <c r="AW166" s="2"/>
      <c r="AX166" s="2"/>
      <c r="AY166" s="56">
        <v>5.5349187494421314E-4</v>
      </c>
      <c r="AZ166" s="57">
        <v>0.26572473676670716</v>
      </c>
      <c r="BA166" s="2"/>
      <c r="BB166" s="2"/>
      <c r="BC166" s="27">
        <v>-39.778322649998472</v>
      </c>
      <c r="BD166" s="27">
        <v>-31.302519129583992</v>
      </c>
      <c r="BE166" s="27">
        <v>-23.2963308053763</v>
      </c>
      <c r="BF166" s="2"/>
      <c r="BG166" s="2"/>
      <c r="BH166" s="58">
        <v>8.0061883242076917</v>
      </c>
      <c r="BI166" s="59">
        <v>0.25576817926583578</v>
      </c>
      <c r="BJ166" s="2"/>
      <c r="BK166" s="2"/>
    </row>
    <row r="167" spans="1:63" x14ac:dyDescent="0.3">
      <c r="A167" s="1"/>
      <c r="B167" s="2"/>
      <c r="C167" s="2"/>
      <c r="D167" s="2"/>
      <c r="E167" s="173" t="s">
        <v>127</v>
      </c>
      <c r="F167" s="2"/>
      <c r="G167" s="2"/>
      <c r="H167" s="2"/>
      <c r="I167" s="2"/>
      <c r="J167" s="10">
        <v>-0.27824203231468314</v>
      </c>
      <c r="K167" s="10">
        <v>-0.5113517744836521</v>
      </c>
      <c r="L167" s="10">
        <v>-1.4438424516898183</v>
      </c>
      <c r="M167" s="10">
        <v>-0.36031160200408591</v>
      </c>
      <c r="N167" s="10">
        <v>-0.49900802238917757</v>
      </c>
      <c r="O167" s="10">
        <v>-0.23609745666216467</v>
      </c>
      <c r="P167" s="10">
        <v>-0.16049230843572715</v>
      </c>
      <c r="Q167" s="10">
        <v>-0.25156459061041525</v>
      </c>
      <c r="R167" s="10">
        <v>-0.19968202135860916</v>
      </c>
      <c r="S167" s="10">
        <v>-8.1673440939685371E-2</v>
      </c>
      <c r="T167" s="10">
        <v>-0.2030331395853473</v>
      </c>
      <c r="U167" s="10">
        <v>-9.9706242495752953E-2</v>
      </c>
      <c r="V167" s="10">
        <v>-0.37707435508051174</v>
      </c>
      <c r="W167" s="10">
        <v>-0.43179241305617688</v>
      </c>
      <c r="X167" s="10">
        <v>-7.6121968610905436E-2</v>
      </c>
      <c r="Y167" s="10">
        <v>-2.6940544728321841E-2</v>
      </c>
      <c r="Z167" s="10">
        <v>-0.15216163142494557</v>
      </c>
      <c r="AA167" s="10">
        <v>-0.34389949937141473</v>
      </c>
      <c r="AB167" s="10">
        <v>-0.25038222057566278</v>
      </c>
      <c r="AC167" s="10">
        <v>-0.11799984661078275</v>
      </c>
      <c r="AD167" s="10">
        <v>-1.6498756621525671E-2</v>
      </c>
      <c r="AE167" s="10">
        <v>-9.6038438673267126E-2</v>
      </c>
      <c r="AF167" s="10">
        <v>-1.1843894079877709E-2</v>
      </c>
      <c r="AG167" s="10">
        <v>-0.31061203391249154</v>
      </c>
      <c r="AH167" s="10">
        <v>-0.27961800742104426</v>
      </c>
      <c r="AI167" s="10">
        <v>-0.32918070205820477</v>
      </c>
      <c r="AJ167" s="10">
        <v>-0.29361040469880967</v>
      </c>
      <c r="AK167" s="10">
        <v>-1.4504878554646855E-2</v>
      </c>
      <c r="AL167" s="10">
        <v>-7.6281040494868987E-2</v>
      </c>
      <c r="AM167" s="10">
        <v>-9.3416042408600228E-3</v>
      </c>
      <c r="AN167" s="2"/>
      <c r="AO167" s="2"/>
      <c r="AP167" s="54">
        <v>6.6939436254008972E-2</v>
      </c>
      <c r="AQ167" s="55">
        <v>0.8775370107662811</v>
      </c>
      <c r="AR167" s="2"/>
      <c r="AS167" s="2"/>
      <c r="AT167" s="55">
        <v>-1.2250015149356858E-4</v>
      </c>
      <c r="AU167" s="55">
        <v>-5.8967718483796572E-4</v>
      </c>
      <c r="AV167" s="55">
        <v>-7.5427226854150992E-5</v>
      </c>
      <c r="AW167" s="2"/>
      <c r="AX167" s="2"/>
      <c r="AY167" s="56">
        <v>5.1424995798381471E-4</v>
      </c>
      <c r="AZ167" s="57">
        <v>0.87208725588581615</v>
      </c>
      <c r="BA167" s="2"/>
      <c r="BB167" s="2"/>
      <c r="BC167" s="27">
        <v>-1.8151518651791834</v>
      </c>
      <c r="BD167" s="27">
        <v>-8.8616450389020667</v>
      </c>
      <c r="BE167" s="27">
        <v>-1.1488874973385836</v>
      </c>
      <c r="BF167" s="2"/>
      <c r="BG167" s="2"/>
      <c r="BH167" s="58">
        <v>7.7127575415634828</v>
      </c>
      <c r="BI167" s="59">
        <v>0.87035279654115694</v>
      </c>
      <c r="BJ167" s="2"/>
      <c r="BK167" s="2"/>
    </row>
    <row r="168" spans="1:63" x14ac:dyDescent="0.3">
      <c r="A168" s="1"/>
      <c r="B168" s="2"/>
      <c r="C168" s="2"/>
      <c r="D168" s="2"/>
      <c r="E168" s="173" t="s">
        <v>128</v>
      </c>
      <c r="F168" s="2"/>
      <c r="G168" s="2"/>
      <c r="H168" s="2"/>
      <c r="I168" s="2"/>
      <c r="J168" s="10">
        <v>-0.22793556148503014</v>
      </c>
      <c r="K168" s="10">
        <v>4.5103407918032912E-2</v>
      </c>
      <c r="L168" s="10">
        <v>0.2976400657445476</v>
      </c>
      <c r="M168" s="10">
        <v>-4.1107247506313373E-2</v>
      </c>
      <c r="N168" s="10">
        <v>-5.1513808592738262E-2</v>
      </c>
      <c r="O168" s="10">
        <v>-3.2288192742235849E-2</v>
      </c>
      <c r="P168" s="10">
        <v>-4.21613506600464E-2</v>
      </c>
      <c r="Q168" s="10">
        <v>-4.6749023622049288E-2</v>
      </c>
      <c r="R168" s="10">
        <v>-1.7274681425201225E-2</v>
      </c>
      <c r="S168" s="10">
        <v>-5.7867497841427154E-2</v>
      </c>
      <c r="T168" s="10">
        <v>-3.1151642460985449E-3</v>
      </c>
      <c r="U168" s="10">
        <v>-7.4139956068337573E-3</v>
      </c>
      <c r="V168" s="10">
        <v>-6.8906058256882098E-3</v>
      </c>
      <c r="W168" s="10">
        <v>-6.966171829305339E-3</v>
      </c>
      <c r="X168" s="10">
        <v>0.36267032004402022</v>
      </c>
      <c r="Y168" s="10">
        <v>-1.541766568456532E-2</v>
      </c>
      <c r="Z168" s="10">
        <v>-6.5769696191179923E-3</v>
      </c>
      <c r="AA168" s="10">
        <v>-1.2509614729831713E-2</v>
      </c>
      <c r="AB168" s="10">
        <v>-5.0413415562254683E-2</v>
      </c>
      <c r="AC168" s="10">
        <v>-4.6883446429748149E-2</v>
      </c>
      <c r="AD168" s="10">
        <v>-2.9154613921617547E-3</v>
      </c>
      <c r="AE168" s="10">
        <v>-4.2889418516629243E-3</v>
      </c>
      <c r="AF168" s="10">
        <v>-1.4854593225529504E-2</v>
      </c>
      <c r="AG168" s="10">
        <v>-1.9540379956688596E-2</v>
      </c>
      <c r="AH168" s="10">
        <v>-1.071900494793045E-2</v>
      </c>
      <c r="AI168" s="10">
        <v>-3.5100000000000002E-4</v>
      </c>
      <c r="AJ168" s="10">
        <v>-6.1262461832061162E-3</v>
      </c>
      <c r="AK168" s="10">
        <v>7.2225676270463307E-2</v>
      </c>
      <c r="AL168" s="10">
        <v>-5.2991413456639274E-3</v>
      </c>
      <c r="AM168" s="10">
        <v>-2.2169999999999998E-3</v>
      </c>
      <c r="AN168" s="2"/>
      <c r="AO168" s="2"/>
      <c r="AP168" s="54">
        <v>3.0821413456639276E-3</v>
      </c>
      <c r="AQ168" s="55">
        <v>0.58163033303233536</v>
      </c>
      <c r="AR168" s="2"/>
      <c r="AS168" s="2"/>
      <c r="AT168" s="55">
        <v>6.0997796372605387E-4</v>
      </c>
      <c r="AU168" s="55">
        <v>-4.096408138244734E-5</v>
      </c>
      <c r="AV168" s="55">
        <v>-1.7900797081964334E-5</v>
      </c>
      <c r="AW168" s="2"/>
      <c r="AX168" s="2"/>
      <c r="AY168" s="56">
        <v>2.3063284300483006E-5</v>
      </c>
      <c r="AZ168" s="57">
        <v>0.56301236405524213</v>
      </c>
      <c r="BA168" s="2"/>
      <c r="BB168" s="2"/>
      <c r="BC168" s="27">
        <v>9.0383777087302342</v>
      </c>
      <c r="BD168" s="27">
        <v>-0.61560656896653432</v>
      </c>
      <c r="BE168" s="27">
        <v>-0.27266018939859793</v>
      </c>
      <c r="BF168" s="2"/>
      <c r="BG168" s="2"/>
      <c r="BH168" s="58">
        <v>0.34294637956793639</v>
      </c>
      <c r="BI168" s="59">
        <v>0.55708693970512146</v>
      </c>
      <c r="BJ168" s="2"/>
      <c r="BK168" s="2"/>
    </row>
    <row r="169" spans="1:63" x14ac:dyDescent="0.3">
      <c r="A169" s="1"/>
      <c r="B169" s="2"/>
      <c r="C169" s="2"/>
      <c r="D169" s="2"/>
      <c r="E169" s="173" t="s">
        <v>129</v>
      </c>
      <c r="F169" s="2"/>
      <c r="G169" s="2"/>
      <c r="H169" s="2"/>
      <c r="I169" s="2"/>
      <c r="J169" s="10">
        <v>5.9143454255118709E-2</v>
      </c>
      <c r="K169" s="10">
        <v>4.2865614934651269E-2</v>
      </c>
      <c r="L169" s="10">
        <v>-1.3559931418161256E-2</v>
      </c>
      <c r="M169" s="10">
        <v>-3.6216651971743404E-2</v>
      </c>
      <c r="N169" s="10">
        <v>-5.4749315940734171E-2</v>
      </c>
      <c r="O169" s="10">
        <v>9.2404779871393769E-2</v>
      </c>
      <c r="P169" s="10">
        <v>-5.1371826194573297E-3</v>
      </c>
      <c r="Q169" s="10">
        <v>-2.2763286508766162E-2</v>
      </c>
      <c r="R169" s="10">
        <v>-3.5554118235131139E-2</v>
      </c>
      <c r="S169" s="10">
        <v>-2.0601874999999999E-2</v>
      </c>
      <c r="T169" s="10">
        <v>-7.6673206205253022E-3</v>
      </c>
      <c r="U169" s="10">
        <v>-1.7952000042766314E-2</v>
      </c>
      <c r="V169" s="10">
        <v>-2.7263079371256271E-2</v>
      </c>
      <c r="W169" s="10">
        <v>5.8512952386528649E-2</v>
      </c>
      <c r="X169" s="10">
        <v>-5.55978262840173E-3</v>
      </c>
      <c r="Y169" s="10">
        <v>-3.119076038954624E-3</v>
      </c>
      <c r="Z169" s="10">
        <v>-1.0467259300846096E-2</v>
      </c>
      <c r="AA169" s="10">
        <v>-7.4857262639845589E-3</v>
      </c>
      <c r="AB169" s="10">
        <v>-1.3721109692007877E-2</v>
      </c>
      <c r="AC169" s="10">
        <v>-1.56961083491375E-2</v>
      </c>
      <c r="AD169" s="10">
        <v>-2.1539752741675383E-3</v>
      </c>
      <c r="AE169" s="10">
        <v>-1.22640262943149E-2</v>
      </c>
      <c r="AF169" s="10">
        <v>-1.9561319625963872E-2</v>
      </c>
      <c r="AG169" s="10">
        <v>-9.617351619122666E-3</v>
      </c>
      <c r="AH169" s="10">
        <v>-9.1900877686388917E-3</v>
      </c>
      <c r="AI169" s="10">
        <v>-1.665E-3</v>
      </c>
      <c r="AJ169" s="10">
        <v>-9.5790374999999948E-3</v>
      </c>
      <c r="AK169" s="10">
        <v>-2.3231097079745959E-2</v>
      </c>
      <c r="AL169" s="10">
        <v>-1.1407448100505643E-2</v>
      </c>
      <c r="AM169" s="10">
        <v>-3.9529529944237023E-2</v>
      </c>
      <c r="AN169" s="2"/>
      <c r="AO169" s="2"/>
      <c r="AP169" s="54">
        <v>-2.812208184373138E-2</v>
      </c>
      <c r="AQ169" s="55">
        <v>-2.4652386402253148</v>
      </c>
      <c r="AR169" s="2"/>
      <c r="AS169" s="2"/>
      <c r="AT169" s="55">
        <v>-1.961969485583166E-4</v>
      </c>
      <c r="AU169" s="55">
        <v>-8.8183273831245608E-5</v>
      </c>
      <c r="AV169" s="55">
        <v>-3.1917460274119076E-4</v>
      </c>
      <c r="AW169" s="2"/>
      <c r="AX169" s="2"/>
      <c r="AY169" s="56">
        <v>-2.3099132890994515E-4</v>
      </c>
      <c r="AZ169" s="57">
        <v>-2.6194460567656876</v>
      </c>
      <c r="BA169" s="2"/>
      <c r="BB169" s="2"/>
      <c r="BC169" s="27">
        <v>-2.9071576873665324</v>
      </c>
      <c r="BD169" s="27">
        <v>-1.3252146956907112</v>
      </c>
      <c r="BE169" s="27">
        <v>-4.8615828242820101</v>
      </c>
      <c r="BF169" s="2"/>
      <c r="BG169" s="2"/>
      <c r="BH169" s="58">
        <v>-3.5363681285912989</v>
      </c>
      <c r="BI169" s="59">
        <v>-2.6685246851628968</v>
      </c>
      <c r="BJ169" s="2"/>
      <c r="BK169" s="2"/>
    </row>
    <row r="170" spans="1:63" x14ac:dyDescent="0.3">
      <c r="A170" s="1"/>
      <c r="B170" s="2"/>
      <c r="C170" s="2"/>
      <c r="D170" s="2"/>
      <c r="E170" s="173" t="s">
        <v>130</v>
      </c>
      <c r="F170" s="2"/>
      <c r="G170" s="2"/>
      <c r="H170" s="2"/>
      <c r="I170" s="2"/>
      <c r="J170" s="10">
        <v>8.3654211034403904E-4</v>
      </c>
      <c r="K170" s="10">
        <v>2.0177013671393233E-2</v>
      </c>
      <c r="L170" s="10">
        <v>0</v>
      </c>
      <c r="M170" s="10">
        <v>-2.5065313000000033E-3</v>
      </c>
      <c r="N170" s="10">
        <v>-1.1005699999999999E-3</v>
      </c>
      <c r="O170" s="10">
        <v>-1.8734375000000192E-3</v>
      </c>
      <c r="P170" s="10">
        <v>-2.6170276999999496E-3</v>
      </c>
      <c r="Q170" s="10">
        <v>-4.4962500000000349E-3</v>
      </c>
      <c r="R170" s="10">
        <v>-2.274478475000008E-3</v>
      </c>
      <c r="S170" s="10">
        <v>-3.0219040681303015E-3</v>
      </c>
      <c r="T170" s="10">
        <v>-3.3790077999999914E-3</v>
      </c>
      <c r="U170" s="10">
        <v>-4.3326719999998466E-4</v>
      </c>
      <c r="V170" s="10">
        <v>-5.554375000000028E-3</v>
      </c>
      <c r="W170" s="10">
        <v>-1.6488974999999961E-3</v>
      </c>
      <c r="X170" s="10">
        <v>-1.1785625000000077E-3</v>
      </c>
      <c r="Y170" s="10">
        <v>-5.1202831750000177E-3</v>
      </c>
      <c r="Z170" s="10">
        <v>-2.6688253742269331E-2</v>
      </c>
      <c r="AA170" s="10">
        <v>-1.3406999999999725E-3</v>
      </c>
      <c r="AB170" s="10">
        <v>-1.5413000000000007E-2</v>
      </c>
      <c r="AC170" s="10">
        <v>-1.181251652993408E-2</v>
      </c>
      <c r="AD170" s="10">
        <v>-4.8759079602084171E-2</v>
      </c>
      <c r="AE170" s="10">
        <v>-1.2087059236534129E-3</v>
      </c>
      <c r="AF170" s="10">
        <v>-9.9401223253465676E-2</v>
      </c>
      <c r="AG170" s="10">
        <v>-2.0394032501843667E-2</v>
      </c>
      <c r="AH170" s="10">
        <v>-9.8890000000000002E-3</v>
      </c>
      <c r="AI170" s="10">
        <v>-1.14E-3</v>
      </c>
      <c r="AJ170" s="10">
        <v>0</v>
      </c>
      <c r="AK170" s="10">
        <v>-4.3261778568759707E-2</v>
      </c>
      <c r="AL170" s="10">
        <v>-9.6566066947173831E-2</v>
      </c>
      <c r="AM170" s="10">
        <v>-9.1498124852454635E-2</v>
      </c>
      <c r="AN170" s="2"/>
      <c r="AO170" s="2"/>
      <c r="AP170" s="54">
        <v>5.0679420947191967E-3</v>
      </c>
      <c r="AQ170" s="55">
        <v>5.2481604096929813E-2</v>
      </c>
      <c r="AR170" s="2"/>
      <c r="AS170" s="2"/>
      <c r="AT170" s="55">
        <v>-3.6536496383532174E-4</v>
      </c>
      <c r="AU170" s="55">
        <v>-7.4648701877780797E-4</v>
      </c>
      <c r="AV170" s="55">
        <v>-7.3878636281643137E-4</v>
      </c>
      <c r="AW170" s="2"/>
      <c r="AX170" s="2"/>
      <c r="AY170" s="56">
        <v>7.700655961376604E-6</v>
      </c>
      <c r="AZ170" s="57">
        <v>1.0315860514205012E-2</v>
      </c>
      <c r="BA170" s="2"/>
      <c r="BB170" s="2"/>
      <c r="BC170" s="27">
        <v>-5.4138128605630964</v>
      </c>
      <c r="BD170" s="27">
        <v>-11.218176922301792</v>
      </c>
      <c r="BE170" s="27">
        <v>-11.252997768104125</v>
      </c>
      <c r="BF170" s="2"/>
      <c r="BG170" s="2"/>
      <c r="BH170" s="58">
        <v>-3.4820845802332911E-2</v>
      </c>
      <c r="BI170" s="59">
        <v>-3.1039665396174038E-3</v>
      </c>
      <c r="BJ170" s="2"/>
      <c r="BK170" s="2"/>
    </row>
    <row r="171" spans="1:63" x14ac:dyDescent="0.3">
      <c r="A171" s="1"/>
      <c r="B171" s="2"/>
      <c r="C171" s="2"/>
      <c r="D171" s="2"/>
      <c r="E171" s="173" t="s">
        <v>131</v>
      </c>
      <c r="F171" s="2"/>
      <c r="G171" s="2"/>
      <c r="H171" s="2"/>
      <c r="I171" s="2"/>
      <c r="J171" s="10">
        <v>1.1910000000017306E-7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-4.3599999999999889E-4</v>
      </c>
      <c r="V171" s="10">
        <v>-1.2017250000000024E-3</v>
      </c>
      <c r="W171" s="10">
        <v>-1.98573206309429E-2</v>
      </c>
      <c r="X171" s="10">
        <v>0</v>
      </c>
      <c r="Y171" s="10">
        <v>-2.1196775870877364E-2</v>
      </c>
      <c r="Z171" s="10">
        <v>0</v>
      </c>
      <c r="AA171" s="10">
        <v>-3.1105140881514429E-4</v>
      </c>
      <c r="AB171" s="10">
        <v>-2.0648429908317967E-3</v>
      </c>
      <c r="AC171" s="10">
        <v>-1.9501041666666614E-3</v>
      </c>
      <c r="AD171" s="10">
        <v>-2.7585997208880594E-2</v>
      </c>
      <c r="AE171" s="10">
        <v>0</v>
      </c>
      <c r="AF171" s="10">
        <v>-2.1918047795841458E-3</v>
      </c>
      <c r="AG171" s="10">
        <v>-8.0159981677920926E-3</v>
      </c>
      <c r="AH171" s="10">
        <v>0</v>
      </c>
      <c r="AI171" s="10">
        <v>-8.3285411807277228E-3</v>
      </c>
      <c r="AJ171" s="10">
        <v>-5.4176719534865326E-3</v>
      </c>
      <c r="AK171" s="10">
        <v>-8.3919547706008905E-3</v>
      </c>
      <c r="AL171" s="10">
        <v>0</v>
      </c>
      <c r="AM171" s="10">
        <v>-7.42692500000002E-4</v>
      </c>
      <c r="AN171" s="2"/>
      <c r="AO171" s="2"/>
      <c r="AP171" s="54">
        <v>-7.42692500000002E-4</v>
      </c>
      <c r="AQ171" s="55">
        <v>0</v>
      </c>
      <c r="AR171" s="2"/>
      <c r="AS171" s="2"/>
      <c r="AT171" s="55">
        <v>-7.0873790969897121E-5</v>
      </c>
      <c r="AU171" s="55">
        <v>0</v>
      </c>
      <c r="AV171" s="55">
        <v>-5.9967468366246425E-6</v>
      </c>
      <c r="AW171" s="2"/>
      <c r="AX171" s="2"/>
      <c r="AY171" s="56">
        <v>-5.9967468366246425E-6</v>
      </c>
      <c r="AZ171" s="57">
        <v>0</v>
      </c>
      <c r="BA171" s="2"/>
      <c r="BB171" s="2"/>
      <c r="BC171" s="27">
        <v>-1.0501757940934664</v>
      </c>
      <c r="BD171" s="27">
        <v>0</v>
      </c>
      <c r="BE171" s="27">
        <v>-9.1340855983274127E-2</v>
      </c>
      <c r="BF171" s="2"/>
      <c r="BG171" s="2"/>
      <c r="BH171" s="58">
        <v>-9.1340855983274127E-2</v>
      </c>
      <c r="BI171" s="59">
        <v>0</v>
      </c>
      <c r="BJ171" s="2"/>
      <c r="BK171" s="2"/>
    </row>
    <row r="172" spans="1:63" x14ac:dyDescent="0.3">
      <c r="A172" s="1"/>
      <c r="B172" s="2"/>
      <c r="C172" s="2"/>
      <c r="D172" s="2"/>
      <c r="E172" s="173" t="s">
        <v>132</v>
      </c>
      <c r="F172" s="2"/>
      <c r="G172" s="2"/>
      <c r="H172" s="2"/>
      <c r="I172" s="2"/>
      <c r="J172" s="10">
        <v>-0.11960815262698937</v>
      </c>
      <c r="K172" s="10">
        <v>-4.4342323144809764E-2</v>
      </c>
      <c r="L172" s="10">
        <v>-7.9746691837770209E-2</v>
      </c>
      <c r="M172" s="10">
        <v>1.2302644537391633E-2</v>
      </c>
      <c r="N172" s="10">
        <v>-0.17335375133098277</v>
      </c>
      <c r="O172" s="10">
        <v>-0.1090332016692007</v>
      </c>
      <c r="P172" s="10">
        <v>-1.1870455282100421</v>
      </c>
      <c r="Q172" s="10">
        <v>8.6100622363316559E-2</v>
      </c>
      <c r="R172" s="10">
        <v>-0.30546269692274303</v>
      </c>
      <c r="S172" s="10">
        <v>-3.3402219648548136E-2</v>
      </c>
      <c r="T172" s="10">
        <v>5.5788908206422176E-2</v>
      </c>
      <c r="U172" s="10">
        <v>-6.449816613813357E-2</v>
      </c>
      <c r="V172" s="10">
        <v>0.58899561431815128</v>
      </c>
      <c r="W172" s="10">
        <v>0.18417296779697653</v>
      </c>
      <c r="X172" s="10">
        <v>-1.1717978710781973</v>
      </c>
      <c r="Y172" s="10">
        <v>-0.14547372990280183</v>
      </c>
      <c r="Z172" s="10">
        <v>-0.2085632763245546</v>
      </c>
      <c r="AA172" s="10">
        <v>-9.8501336695257749E-2</v>
      </c>
      <c r="AB172" s="10">
        <v>-0.49556219331774426</v>
      </c>
      <c r="AC172" s="10">
        <v>-9.7061840436326915E-2</v>
      </c>
      <c r="AD172" s="10">
        <v>-7.2925260831620195E-2</v>
      </c>
      <c r="AE172" s="10">
        <v>-0.19075511293565028</v>
      </c>
      <c r="AF172" s="10">
        <v>-0.21146847761373899</v>
      </c>
      <c r="AG172" s="10">
        <v>-0.22170001772940115</v>
      </c>
      <c r="AH172" s="10">
        <v>-5.8112396249999976E-2</v>
      </c>
      <c r="AI172" s="10">
        <v>-0.12347475000000004</v>
      </c>
      <c r="AJ172" s="10">
        <v>0.11638994112500012</v>
      </c>
      <c r="AK172" s="10">
        <v>-0.29569954359284772</v>
      </c>
      <c r="AL172" s="10">
        <v>-7.3907387779246617E-2</v>
      </c>
      <c r="AM172" s="10">
        <v>-4.0166574040963021E-2</v>
      </c>
      <c r="AN172" s="2"/>
      <c r="AO172" s="2"/>
      <c r="AP172" s="54">
        <v>3.3740813738283595E-2</v>
      </c>
      <c r="AQ172" s="55">
        <v>0.45652829510175302</v>
      </c>
      <c r="AR172" s="2"/>
      <c r="AS172" s="2"/>
      <c r="AT172" s="55">
        <v>-2.4973141795177787E-3</v>
      </c>
      <c r="AU172" s="55">
        <v>-5.7132807945016841E-4</v>
      </c>
      <c r="AV172" s="55">
        <v>-3.2431830914974073E-4</v>
      </c>
      <c r="AW172" s="2"/>
      <c r="AX172" s="2"/>
      <c r="AY172" s="56">
        <v>2.4700977030042768E-4</v>
      </c>
      <c r="AZ172" s="57">
        <v>0.43234313030464666</v>
      </c>
      <c r="BA172" s="2"/>
      <c r="BB172" s="2"/>
      <c r="BC172" s="27">
        <v>-37.004072530703006</v>
      </c>
      <c r="BD172" s="27">
        <v>-8.5858954204515125</v>
      </c>
      <c r="BE172" s="27">
        <v>-4.9399303949038273</v>
      </c>
      <c r="BF172" s="2"/>
      <c r="BG172" s="2"/>
      <c r="BH172" s="58">
        <v>3.6459650255476852</v>
      </c>
      <c r="BI172" s="59">
        <v>0.42464586941777033</v>
      </c>
      <c r="BJ172" s="2"/>
      <c r="BK172" s="2"/>
    </row>
    <row r="173" spans="1:63" x14ac:dyDescent="0.3">
      <c r="A173" s="1"/>
      <c r="B173" s="2"/>
      <c r="C173" s="2"/>
      <c r="D173" s="2"/>
      <c r="E173" s="173" t="s">
        <v>133</v>
      </c>
      <c r="F173" s="2"/>
      <c r="G173" s="2"/>
      <c r="H173" s="2"/>
      <c r="I173" s="2"/>
      <c r="J173" s="10">
        <v>-0.34954127329086354</v>
      </c>
      <c r="K173" s="10">
        <v>-0.16509351092708127</v>
      </c>
      <c r="L173" s="10">
        <v>-5.1046597360748826E-2</v>
      </c>
      <c r="M173" s="10">
        <v>-9.9384049948689962E-2</v>
      </c>
      <c r="N173" s="10">
        <v>-2.2929787040758889E-2</v>
      </c>
      <c r="O173" s="10">
        <v>-8.9674696073379342E-2</v>
      </c>
      <c r="P173" s="10">
        <v>-5.1394864196549483E-3</v>
      </c>
      <c r="Q173" s="10">
        <v>-2.5322170182411119E-2</v>
      </c>
      <c r="R173" s="10">
        <v>-2.2409999999999999E-3</v>
      </c>
      <c r="S173" s="10">
        <v>3.0860000000000002E-3</v>
      </c>
      <c r="T173" s="10">
        <v>-2.6599921999999653E-3</v>
      </c>
      <c r="U173" s="10">
        <v>-4.2303936410670474E-3</v>
      </c>
      <c r="V173" s="10">
        <v>-2.1159999999999998E-3</v>
      </c>
      <c r="W173" s="10">
        <v>-0.17832525537495902</v>
      </c>
      <c r="X173" s="10">
        <v>-0.12260469618508286</v>
      </c>
      <c r="Y173" s="10">
        <v>-7.1467810883503319E-3</v>
      </c>
      <c r="Z173" s="10">
        <v>-2.9203333073748103E-3</v>
      </c>
      <c r="AA173" s="10">
        <v>-1.0960544149016944E-2</v>
      </c>
      <c r="AB173" s="10">
        <v>-1.41188654540205E-2</v>
      </c>
      <c r="AC173" s="10">
        <v>-3.4425831013809124E-2</v>
      </c>
      <c r="AD173" s="10">
        <v>-1.6446963476015968E-2</v>
      </c>
      <c r="AE173" s="10">
        <v>-5.5599999999999998E-3</v>
      </c>
      <c r="AF173" s="10">
        <v>-1.3520827249999992E-2</v>
      </c>
      <c r="AG173" s="10">
        <v>-8.0259727500000076E-3</v>
      </c>
      <c r="AH173" s="10">
        <v>-5.5240000000000003E-3</v>
      </c>
      <c r="AI173" s="10">
        <v>-7.868E-3</v>
      </c>
      <c r="AJ173" s="10">
        <v>-5.4559999999999999E-3</v>
      </c>
      <c r="AK173" s="10">
        <v>-5.0049999999999999E-3</v>
      </c>
      <c r="AL173" s="10">
        <v>-5.9909999999999998E-3</v>
      </c>
      <c r="AM173" s="10">
        <v>-5.9269401999999926E-3</v>
      </c>
      <c r="AN173" s="2"/>
      <c r="AO173" s="2"/>
      <c r="AP173" s="54">
        <v>6.4059800000007203E-5</v>
      </c>
      <c r="AQ173" s="55">
        <v>1.0692672341847306E-2</v>
      </c>
      <c r="AR173" s="2"/>
      <c r="AS173" s="2"/>
      <c r="AT173" s="55">
        <v>-4.2269451337728758E-5</v>
      </c>
      <c r="AU173" s="55">
        <v>-4.6312373185338005E-5</v>
      </c>
      <c r="AV173" s="55">
        <v>-4.7856091040657181E-5</v>
      </c>
      <c r="AW173" s="2"/>
      <c r="AX173" s="2"/>
      <c r="AY173" s="56">
        <v>-1.5437178553191758E-6</v>
      </c>
      <c r="AZ173" s="57">
        <v>-3.3332730524116179E-2</v>
      </c>
      <c r="BA173" s="2"/>
      <c r="BB173" s="2"/>
      <c r="BC173" s="27">
        <v>-0.62632962082342636</v>
      </c>
      <c r="BD173" s="27">
        <v>-0.69598048327137541</v>
      </c>
      <c r="BE173" s="27">
        <v>-0.72893127536588276</v>
      </c>
      <c r="BF173" s="2"/>
      <c r="BG173" s="2"/>
      <c r="BH173" s="58">
        <v>-3.2950792094507353E-2</v>
      </c>
      <c r="BI173" s="59">
        <v>-4.7344419687784897E-2</v>
      </c>
      <c r="BJ173" s="2"/>
      <c r="BK173" s="2"/>
    </row>
    <row r="174" spans="1:63" ht="10.25" customHeight="1" x14ac:dyDescent="0.3">
      <c r="A174" s="1"/>
      <c r="B174" s="2"/>
      <c r="C174" s="201" t="s">
        <v>22</v>
      </c>
      <c r="D174" s="215" t="s">
        <v>134</v>
      </c>
      <c r="E174" s="215"/>
      <c r="F174" s="215"/>
      <c r="G174" s="215"/>
      <c r="H174" s="215"/>
      <c r="I174" s="215"/>
      <c r="J174" s="216">
        <v>-18.041835644574526</v>
      </c>
      <c r="K174" s="216">
        <v>-18.082853394890776</v>
      </c>
      <c r="L174" s="216">
        <v>-18.565872921105303</v>
      </c>
      <c r="M174" s="216">
        <v>-18.719227627517572</v>
      </c>
      <c r="N174" s="216">
        <v>-18.58407799949131</v>
      </c>
      <c r="O174" s="216">
        <v>-17.921318309205532</v>
      </c>
      <c r="P174" s="216">
        <v>-19.999607417143249</v>
      </c>
      <c r="Q174" s="216">
        <v>-24.154055563100943</v>
      </c>
      <c r="R174" s="216">
        <v>-18.914529328620667</v>
      </c>
      <c r="S174" s="216">
        <v>-17.553823670320433</v>
      </c>
      <c r="T174" s="216">
        <v>-16.256263479381055</v>
      </c>
      <c r="U174" s="216">
        <v>-17.7287000231644</v>
      </c>
      <c r="V174" s="216">
        <v>-15.293307066671296</v>
      </c>
      <c r="W174" s="216">
        <v>-17.32647102018321</v>
      </c>
      <c r="X174" s="216">
        <v>-11.305250908494385</v>
      </c>
      <c r="Y174" s="216">
        <v>-10.997796318336507</v>
      </c>
      <c r="Z174" s="216">
        <v>-10.736705889811834</v>
      </c>
      <c r="AA174" s="216">
        <v>-9.914192219141249</v>
      </c>
      <c r="AB174" s="216">
        <v>-9.5502500808060589</v>
      </c>
      <c r="AC174" s="216">
        <v>-8.8404904795937824</v>
      </c>
      <c r="AD174" s="216">
        <v>-8.2430013037507663</v>
      </c>
      <c r="AE174" s="216">
        <v>-7.9946076363028959</v>
      </c>
      <c r="AF174" s="216">
        <v>-11.013697864911068</v>
      </c>
      <c r="AG174" s="216">
        <v>-11.212793350432817</v>
      </c>
      <c r="AH174" s="216">
        <v>-9.0638417495591259</v>
      </c>
      <c r="AI174" s="216">
        <v>-9.5895181484836023</v>
      </c>
      <c r="AJ174" s="216">
        <v>-9.620875356285449</v>
      </c>
      <c r="AK174" s="216">
        <v>-7.4745533369310113</v>
      </c>
      <c r="AL174" s="216">
        <v>-5.247506471958288</v>
      </c>
      <c r="AM174" s="216">
        <v>-5.4567563564266308</v>
      </c>
      <c r="AN174" s="2"/>
      <c r="AO174" s="2"/>
      <c r="AP174" s="204">
        <v>-0.20924988446834281</v>
      </c>
      <c r="AQ174" s="205">
        <v>-3.9876060293881639E-2</v>
      </c>
      <c r="AR174" s="2"/>
      <c r="AS174" s="2"/>
      <c r="AT174" s="206">
        <v>-6.3125927781551155E-2</v>
      </c>
      <c r="AU174" s="207">
        <v>-4.0564927060892778E-2</v>
      </c>
      <c r="AV174" s="205">
        <v>-4.4059669942314916E-2</v>
      </c>
      <c r="AW174" s="2"/>
      <c r="AX174" s="2"/>
      <c r="AY174" s="208">
        <v>-3.4947428814221387E-3</v>
      </c>
      <c r="AZ174" s="209">
        <v>-8.6151834469617411E-2</v>
      </c>
      <c r="BA174" s="2"/>
      <c r="BB174" s="2"/>
      <c r="BC174" s="210">
        <v>-935.3714600088864</v>
      </c>
      <c r="BD174" s="211">
        <v>-609.6080938613253</v>
      </c>
      <c r="BE174" s="212">
        <v>-671.10519695321989</v>
      </c>
      <c r="BF174" s="2"/>
      <c r="BG174" s="2"/>
      <c r="BH174" s="213">
        <v>-61.497103091894587</v>
      </c>
      <c r="BI174" s="214">
        <v>-0.10087973521211818</v>
      </c>
      <c r="BJ174" s="2"/>
      <c r="BK174" s="2"/>
    </row>
    <row r="175" spans="1:63" ht="4.0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2"/>
      <c r="AO175" s="2"/>
      <c r="AP175" s="40"/>
      <c r="AQ175" s="55"/>
      <c r="AR175" s="2"/>
      <c r="AS175" s="2"/>
      <c r="AT175" s="55"/>
      <c r="AU175" s="55"/>
      <c r="AV175" s="55"/>
      <c r="AW175" s="2"/>
      <c r="AX175" s="2"/>
      <c r="AY175" s="56"/>
      <c r="AZ175" s="57"/>
      <c r="BA175" s="2"/>
      <c r="BB175" s="2"/>
      <c r="BC175" s="27"/>
      <c r="BD175" s="27"/>
      <c r="BE175" s="27"/>
      <c r="BF175" s="2"/>
      <c r="BG175" s="2"/>
      <c r="BH175" s="58"/>
      <c r="BI175" s="59"/>
      <c r="BJ175" s="2"/>
      <c r="BK175" s="2"/>
    </row>
    <row r="176" spans="1:63" ht="10.25" customHeight="1" x14ac:dyDescent="0.3">
      <c r="A176" s="1"/>
      <c r="B176" s="2"/>
      <c r="C176" s="218" t="s">
        <v>135</v>
      </c>
      <c r="D176" s="2"/>
      <c r="E176" s="2"/>
      <c r="F176" s="2"/>
      <c r="G176" s="2"/>
      <c r="H176" s="2"/>
      <c r="I176" s="2"/>
      <c r="J176" s="217">
        <v>0</v>
      </c>
      <c r="K176" s="217">
        <v>0</v>
      </c>
      <c r="L176" s="217">
        <v>0</v>
      </c>
      <c r="M176" s="217">
        <v>0</v>
      </c>
      <c r="N176" s="217">
        <v>0</v>
      </c>
      <c r="O176" s="217">
        <v>0</v>
      </c>
      <c r="P176" s="217">
        <v>0</v>
      </c>
      <c r="Q176" s="217">
        <v>0</v>
      </c>
      <c r="R176" s="217">
        <v>0</v>
      </c>
      <c r="S176" s="217">
        <v>0</v>
      </c>
      <c r="T176" s="217">
        <v>0</v>
      </c>
      <c r="U176" s="217">
        <v>0</v>
      </c>
      <c r="V176" s="217">
        <v>0</v>
      </c>
      <c r="W176" s="217">
        <v>0</v>
      </c>
      <c r="X176" s="217">
        <v>0</v>
      </c>
      <c r="Y176" s="217">
        <v>0</v>
      </c>
      <c r="Z176" s="217">
        <v>0</v>
      </c>
      <c r="AA176" s="217">
        <v>0</v>
      </c>
      <c r="AB176" s="217">
        <v>0</v>
      </c>
      <c r="AC176" s="217">
        <v>0</v>
      </c>
      <c r="AD176" s="217">
        <v>0</v>
      </c>
      <c r="AE176" s="217">
        <v>0</v>
      </c>
      <c r="AF176" s="217">
        <v>0</v>
      </c>
      <c r="AG176" s="217">
        <v>0</v>
      </c>
      <c r="AH176" s="217">
        <v>0</v>
      </c>
      <c r="AI176" s="217">
        <v>0</v>
      </c>
      <c r="AJ176" s="217">
        <v>0</v>
      </c>
      <c r="AK176" s="217">
        <v>0</v>
      </c>
      <c r="AL176" s="217">
        <v>0</v>
      </c>
      <c r="AM176" s="217">
        <v>0</v>
      </c>
      <c r="AN176" s="2"/>
      <c r="AO176" s="2"/>
      <c r="AP176" s="40"/>
      <c r="AQ176" s="55"/>
      <c r="AR176" s="2"/>
      <c r="AS176" s="2"/>
      <c r="AT176" s="55"/>
      <c r="AU176" s="55"/>
      <c r="AV176" s="55"/>
      <c r="AW176" s="2"/>
      <c r="AX176" s="2"/>
      <c r="AY176" s="56"/>
      <c r="AZ176" s="57"/>
      <c r="BA176" s="2"/>
      <c r="BB176" s="2"/>
      <c r="BC176" s="27"/>
      <c r="BD176" s="27"/>
      <c r="BE176" s="27"/>
      <c r="BF176" s="2"/>
      <c r="BG176" s="2"/>
      <c r="BH176" s="58"/>
      <c r="BI176" s="59"/>
      <c r="BJ176" s="2"/>
      <c r="BK176" s="2"/>
    </row>
    <row r="177" spans="1:63" ht="4.0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2"/>
      <c r="AO177" s="2"/>
      <c r="AP177" s="40"/>
      <c r="AQ177" s="55"/>
      <c r="AR177" s="2"/>
      <c r="AS177" s="2"/>
      <c r="AT177" s="55"/>
      <c r="AU177" s="55"/>
      <c r="AV177" s="55"/>
      <c r="AW177" s="2"/>
      <c r="AX177" s="2"/>
      <c r="AY177" s="56"/>
      <c r="AZ177" s="57"/>
      <c r="BA177" s="2"/>
      <c r="BB177" s="2"/>
      <c r="BC177" s="27"/>
      <c r="BD177" s="27"/>
      <c r="BE177" s="27"/>
      <c r="BF177" s="2"/>
      <c r="BG177" s="2"/>
      <c r="BH177" s="58"/>
      <c r="BI177" s="59"/>
      <c r="BJ177" s="2"/>
      <c r="BK177" s="2"/>
    </row>
    <row r="178" spans="1:63" ht="4.0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2"/>
      <c r="AO178" s="2"/>
      <c r="AP178" s="40"/>
      <c r="AQ178" s="55"/>
      <c r="AR178" s="2"/>
      <c r="AS178" s="2"/>
      <c r="AT178" s="55"/>
      <c r="AU178" s="55"/>
      <c r="AV178" s="55"/>
      <c r="AW178" s="2"/>
      <c r="AX178" s="2"/>
      <c r="AY178" s="56"/>
      <c r="AZ178" s="57"/>
      <c r="BA178" s="2"/>
      <c r="BB178" s="2"/>
      <c r="BC178" s="27"/>
      <c r="BD178" s="27"/>
      <c r="BE178" s="27"/>
      <c r="BF178" s="2"/>
      <c r="BG178" s="2"/>
      <c r="BH178" s="58"/>
      <c r="BI178" s="59"/>
      <c r="BJ178" s="2"/>
      <c r="BK178" s="2"/>
    </row>
    <row r="179" spans="1:63" hidden="1" x14ac:dyDescent="0.3">
      <c r="Y179" s="675"/>
      <c r="Z179" s="675"/>
      <c r="AA179" s="67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284A1-06AD-4318-90B0-6F95BAA8A7EC}">
  <sheetPr>
    <tabColor rgb="FFEDF0F3"/>
  </sheetPr>
  <dimension ref="A1"/>
  <sheetViews>
    <sheetView topLeftCell="XFD1048576" workbookViewId="0">
      <selection activeCell="AE155" sqref="AE155"/>
    </sheetView>
  </sheetViews>
  <sheetFormatPr baseColWidth="10" defaultColWidth="0" defaultRowHeight="10.15" zeroHeight="1" x14ac:dyDescent="0.3"/>
  <cols>
    <col min="1" max="16384" width="9.08203125" hidden="1"/>
  </cols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61C1-8FEA-4308-9E90-B4F43C07AB8E}">
  <sheetPr>
    <tabColor theme="0"/>
  </sheetPr>
  <dimension ref="A3:BN178"/>
  <sheetViews>
    <sheetView topLeftCell="A3" workbookViewId="0">
      <selection activeCell="A3" sqref="A3"/>
    </sheetView>
  </sheetViews>
  <sheetFormatPr baseColWidth="10" defaultColWidth="0" defaultRowHeight="10.25" customHeight="1" zeroHeight="1" x14ac:dyDescent="0.3"/>
  <cols>
    <col min="1" max="2" width="0.9140625" style="233" customWidth="1"/>
    <col min="3" max="7" width="2.9140625" style="233" customWidth="1"/>
    <col min="8" max="8" width="38.33203125" style="233" customWidth="1"/>
    <col min="9" max="9" width="0.9140625" style="233" customWidth="1"/>
    <col min="10" max="39" width="9.58203125" style="233" customWidth="1"/>
    <col min="40" max="41" width="0.9140625" style="233" customWidth="1"/>
    <col min="42" max="43" width="9.08203125" style="233" customWidth="1"/>
    <col min="44" max="45" width="0.9140625" style="233" customWidth="1"/>
    <col min="46" max="48" width="9.58203125" style="233" customWidth="1"/>
    <col min="49" max="50" width="0.9140625" style="233" customWidth="1"/>
    <col min="51" max="52" width="9.58203125" style="233" customWidth="1"/>
    <col min="53" max="54" width="0.9140625" style="233" customWidth="1"/>
    <col min="55" max="57" width="9.58203125" style="233" customWidth="1"/>
    <col min="58" max="59" width="0.9140625" style="233" customWidth="1"/>
    <col min="60" max="61" width="9.58203125" style="233" customWidth="1"/>
    <col min="62" max="63" width="0.9140625" style="233" customWidth="1"/>
    <col min="64" max="66" width="0" style="233" hidden="1" customWidth="1"/>
    <col min="67" max="16384" width="9.08203125" style="233" hidden="1"/>
  </cols>
  <sheetData>
    <row r="3" spans="3:61" ht="10.15" x14ac:dyDescent="0.3">
      <c r="C3" s="230" t="s">
        <v>0</v>
      </c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1"/>
      <c r="AO3" s="231"/>
      <c r="AP3" s="231"/>
      <c r="AQ3" s="231"/>
      <c r="AR3" s="231"/>
      <c r="AS3" s="231"/>
      <c r="AT3" s="231"/>
      <c r="AU3" s="231"/>
      <c r="AV3" s="231"/>
      <c r="AW3" s="231"/>
      <c r="AX3" s="231"/>
      <c r="AY3" s="231"/>
      <c r="AZ3" s="231"/>
      <c r="BA3" s="231"/>
      <c r="BB3" s="231"/>
      <c r="BC3" s="231"/>
      <c r="BD3" s="231"/>
      <c r="BE3" s="231"/>
      <c r="BF3" s="231"/>
      <c r="BG3" s="231"/>
      <c r="BH3" s="231"/>
      <c r="BI3" s="231"/>
    </row>
    <row r="4" spans="3:61" ht="10.15" x14ac:dyDescent="0.3">
      <c r="C4" s="231" t="s">
        <v>16</v>
      </c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2"/>
      <c r="AK4" s="232"/>
      <c r="AL4" s="232"/>
      <c r="AM4" s="232"/>
      <c r="AN4" s="231"/>
      <c r="AO4" s="231"/>
      <c r="AP4" s="231"/>
      <c r="AQ4" s="231"/>
      <c r="AR4" s="231"/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  <c r="BF4" s="231"/>
      <c r="BG4" s="231"/>
      <c r="BH4" s="231"/>
      <c r="BI4" s="231"/>
    </row>
    <row r="5" spans="3:61" ht="10.15" x14ac:dyDescent="0.3">
      <c r="C5" s="230" t="s">
        <v>136</v>
      </c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1"/>
      <c r="AO5" s="231"/>
      <c r="AP5" s="231"/>
      <c r="AQ5" s="231"/>
      <c r="AR5" s="231"/>
      <c r="AS5" s="231"/>
      <c r="AT5" s="231"/>
      <c r="AU5" s="231"/>
      <c r="AV5" s="231"/>
      <c r="AW5" s="231"/>
      <c r="AX5" s="231"/>
      <c r="AY5" s="231"/>
      <c r="AZ5" s="231"/>
      <c r="BA5" s="231"/>
      <c r="BB5" s="231"/>
      <c r="BC5" s="231"/>
      <c r="BD5" s="231"/>
      <c r="BE5" s="231"/>
      <c r="BF5" s="231"/>
      <c r="BG5" s="231"/>
      <c r="BH5" s="231"/>
      <c r="BI5" s="231"/>
    </row>
    <row r="6" spans="3:61" ht="10.15" x14ac:dyDescent="0.3">
      <c r="C6" s="231" t="s">
        <v>1</v>
      </c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1"/>
      <c r="AL6" s="231"/>
      <c r="AM6" s="231"/>
      <c r="AN6" s="231"/>
      <c r="AO6" s="231"/>
      <c r="AP6" s="231"/>
      <c r="AQ6" s="231"/>
      <c r="AR6" s="231"/>
      <c r="AS6" s="231"/>
      <c r="AT6" s="231"/>
      <c r="AU6" s="231"/>
      <c r="AV6" s="231"/>
      <c r="AW6" s="231"/>
      <c r="AX6" s="231"/>
      <c r="AY6" s="231"/>
      <c r="AZ6" s="231"/>
      <c r="BA6" s="231"/>
      <c r="BB6" s="231"/>
      <c r="BC6" s="231"/>
      <c r="BD6" s="231"/>
      <c r="BE6" s="231"/>
      <c r="BF6" s="231"/>
      <c r="BG6" s="231"/>
      <c r="BH6" s="231"/>
      <c r="BI6" s="231"/>
    </row>
    <row r="7" spans="3:61" ht="4.05" customHeight="1" x14ac:dyDescent="0.3"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1"/>
      <c r="AM7" s="231"/>
      <c r="AN7" s="231"/>
      <c r="AO7" s="231"/>
      <c r="AP7" s="231"/>
      <c r="AQ7" s="231"/>
      <c r="AR7" s="231"/>
      <c r="AS7" s="231"/>
      <c r="AT7" s="231"/>
      <c r="AU7" s="231"/>
      <c r="AV7" s="231"/>
      <c r="AW7" s="231"/>
      <c r="AX7" s="231"/>
      <c r="AY7" s="231"/>
      <c r="AZ7" s="231"/>
      <c r="BA7" s="231"/>
      <c r="BB7" s="231"/>
      <c r="BC7" s="231"/>
      <c r="BD7" s="231"/>
      <c r="BE7" s="231"/>
      <c r="BF7" s="231"/>
      <c r="BG7" s="231"/>
      <c r="BH7" s="231"/>
      <c r="BI7" s="231"/>
    </row>
    <row r="8" spans="3:61" ht="10.15" x14ac:dyDescent="0.3">
      <c r="C8" s="231"/>
      <c r="D8" s="234"/>
      <c r="E8" s="234"/>
      <c r="F8" s="234"/>
      <c r="G8" s="234"/>
      <c r="H8" s="234"/>
      <c r="I8" s="234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234"/>
      <c r="AO8" s="234"/>
      <c r="AP8" s="12" t="s">
        <v>10</v>
      </c>
      <c r="AQ8" s="13"/>
      <c r="AR8" s="235"/>
      <c r="AS8" s="235"/>
      <c r="AT8" s="12" t="s">
        <v>11</v>
      </c>
      <c r="AU8" s="12"/>
      <c r="AV8" s="12"/>
      <c r="AW8" s="235"/>
      <c r="AX8" s="235"/>
      <c r="AY8" s="12" t="s">
        <v>10</v>
      </c>
      <c r="AZ8" s="13"/>
      <c r="BA8" s="235"/>
      <c r="BB8" s="235"/>
      <c r="BC8" s="12" t="s">
        <v>12</v>
      </c>
      <c r="BD8" s="13"/>
      <c r="BE8" s="13"/>
      <c r="BF8" s="235"/>
      <c r="BG8" s="235"/>
      <c r="BH8" s="12" t="s">
        <v>10</v>
      </c>
      <c r="BI8" s="13"/>
    </row>
    <row r="9" spans="3:61" ht="4.05" customHeight="1" x14ac:dyDescent="0.3">
      <c r="C9" s="231"/>
      <c r="D9" s="231"/>
      <c r="E9" s="231"/>
      <c r="F9" s="231"/>
      <c r="G9" s="231"/>
      <c r="H9" s="231"/>
      <c r="I9" s="231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1"/>
      <c r="AO9" s="231"/>
      <c r="AP9" s="16"/>
      <c r="AQ9" s="17"/>
      <c r="AR9" s="237"/>
      <c r="AS9" s="237"/>
      <c r="AT9" s="16"/>
      <c r="AU9" s="16"/>
      <c r="AV9" s="16"/>
      <c r="AW9" s="237"/>
      <c r="AX9" s="237"/>
      <c r="AY9" s="16"/>
      <c r="AZ9" s="17"/>
      <c r="BA9" s="237"/>
      <c r="BB9" s="237"/>
      <c r="BC9" s="16"/>
      <c r="BD9" s="17"/>
      <c r="BE9" s="17"/>
      <c r="BF9" s="237"/>
      <c r="BG9" s="237"/>
      <c r="BH9" s="16"/>
      <c r="BI9" s="17"/>
    </row>
    <row r="10" spans="3:61" ht="10.15" x14ac:dyDescent="0.3">
      <c r="C10" s="238" t="s">
        <v>3</v>
      </c>
      <c r="D10" s="7"/>
      <c r="E10" s="7"/>
      <c r="F10" s="7"/>
      <c r="G10" s="7"/>
      <c r="H10" s="7"/>
      <c r="I10" s="7"/>
      <c r="J10" s="7">
        <v>44957</v>
      </c>
      <c r="K10" s="7">
        <f t="shared" ref="K10:AM10" si="0">EOMONTH(J10,1)</f>
        <v>44985</v>
      </c>
      <c r="L10" s="7">
        <f t="shared" si="0"/>
        <v>45016</v>
      </c>
      <c r="M10" s="7">
        <f t="shared" si="0"/>
        <v>45046</v>
      </c>
      <c r="N10" s="7">
        <f t="shared" si="0"/>
        <v>45077</v>
      </c>
      <c r="O10" s="7">
        <f t="shared" si="0"/>
        <v>45107</v>
      </c>
      <c r="P10" s="7">
        <f t="shared" si="0"/>
        <v>45138</v>
      </c>
      <c r="Q10" s="7">
        <f t="shared" si="0"/>
        <v>45169</v>
      </c>
      <c r="R10" s="7">
        <f t="shared" si="0"/>
        <v>45199</v>
      </c>
      <c r="S10" s="7">
        <f t="shared" si="0"/>
        <v>45230</v>
      </c>
      <c r="T10" s="7">
        <f t="shared" si="0"/>
        <v>45260</v>
      </c>
      <c r="U10" s="7">
        <f t="shared" si="0"/>
        <v>45291</v>
      </c>
      <c r="V10" s="7">
        <f t="shared" si="0"/>
        <v>45322</v>
      </c>
      <c r="W10" s="7">
        <f t="shared" si="0"/>
        <v>45351</v>
      </c>
      <c r="X10" s="7">
        <f t="shared" si="0"/>
        <v>45382</v>
      </c>
      <c r="Y10" s="7">
        <f t="shared" si="0"/>
        <v>45412</v>
      </c>
      <c r="Z10" s="7">
        <f t="shared" si="0"/>
        <v>45443</v>
      </c>
      <c r="AA10" s="7">
        <f t="shared" si="0"/>
        <v>45473</v>
      </c>
      <c r="AB10" s="7">
        <f t="shared" si="0"/>
        <v>45504</v>
      </c>
      <c r="AC10" s="7">
        <f t="shared" si="0"/>
        <v>45535</v>
      </c>
      <c r="AD10" s="7">
        <f t="shared" si="0"/>
        <v>45565</v>
      </c>
      <c r="AE10" s="7">
        <f t="shared" si="0"/>
        <v>45596</v>
      </c>
      <c r="AF10" s="7">
        <f t="shared" si="0"/>
        <v>45626</v>
      </c>
      <c r="AG10" s="7">
        <f t="shared" si="0"/>
        <v>45657</v>
      </c>
      <c r="AH10" s="7">
        <f t="shared" si="0"/>
        <v>45688</v>
      </c>
      <c r="AI10" s="7">
        <f t="shared" si="0"/>
        <v>45716</v>
      </c>
      <c r="AJ10" s="7">
        <f t="shared" si="0"/>
        <v>45747</v>
      </c>
      <c r="AK10" s="7">
        <f t="shared" si="0"/>
        <v>45777</v>
      </c>
      <c r="AL10" s="7">
        <f t="shared" si="0"/>
        <v>45808</v>
      </c>
      <c r="AM10" s="7">
        <f t="shared" si="0"/>
        <v>45838</v>
      </c>
      <c r="AN10" s="237"/>
      <c r="AO10" s="237"/>
      <c r="AP10" s="7" t="s">
        <v>13</v>
      </c>
      <c r="AQ10" s="7" t="s">
        <v>14</v>
      </c>
      <c r="AR10" s="237"/>
      <c r="AS10" s="237"/>
      <c r="AT10" s="7">
        <f ca="1">OFFSET(AT10,0,-9)</f>
        <v>45777</v>
      </c>
      <c r="AU10" s="7">
        <f ca="1">OFFSET(AU10,0,-9)</f>
        <v>45808</v>
      </c>
      <c r="AV10" s="7">
        <f ca="1">OFFSET(AV10,0,-9)</f>
        <v>45838</v>
      </c>
      <c r="AW10" s="237"/>
      <c r="AX10" s="237"/>
      <c r="AY10" s="7" t="s">
        <v>13</v>
      </c>
      <c r="AZ10" s="7" t="s">
        <v>14</v>
      </c>
      <c r="BA10" s="237"/>
      <c r="BB10" s="237"/>
      <c r="BC10" s="7">
        <f ca="1">+AT10</f>
        <v>45777</v>
      </c>
      <c r="BD10" s="7">
        <f ca="1">+AU10</f>
        <v>45808</v>
      </c>
      <c r="BE10" s="7">
        <f ca="1">+AV10</f>
        <v>45838</v>
      </c>
      <c r="BF10" s="237"/>
      <c r="BG10" s="237"/>
      <c r="BH10" s="7" t="s">
        <v>13</v>
      </c>
      <c r="BI10" s="7" t="s">
        <v>14</v>
      </c>
    </row>
    <row r="11" spans="3:61" ht="4.05" customHeight="1" x14ac:dyDescent="0.3"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</row>
    <row r="12" spans="3:61" ht="10.15" x14ac:dyDescent="0.3">
      <c r="C12" s="239" t="s">
        <v>4</v>
      </c>
      <c r="D12" s="239"/>
      <c r="E12" s="239"/>
      <c r="F12" s="239"/>
      <c r="G12" s="239"/>
      <c r="H12" s="239"/>
      <c r="I12" s="239"/>
      <c r="J12" s="240">
        <v>0</v>
      </c>
      <c r="K12" s="240">
        <v>0</v>
      </c>
      <c r="L12" s="240">
        <v>0</v>
      </c>
      <c r="M12" s="240">
        <v>0</v>
      </c>
      <c r="N12" s="240">
        <v>0</v>
      </c>
      <c r="O12" s="240">
        <v>0</v>
      </c>
      <c r="P12" s="240">
        <v>0</v>
      </c>
      <c r="Q12" s="240">
        <v>0</v>
      </c>
      <c r="R12" s="240">
        <v>0</v>
      </c>
      <c r="S12" s="240">
        <v>0</v>
      </c>
      <c r="T12" s="240">
        <v>0</v>
      </c>
      <c r="U12" s="240">
        <v>0</v>
      </c>
      <c r="V12" s="240">
        <v>357</v>
      </c>
      <c r="W12" s="240">
        <v>322</v>
      </c>
      <c r="X12" s="240">
        <v>295</v>
      </c>
      <c r="Y12" s="240">
        <v>294</v>
      </c>
      <c r="Z12" s="240">
        <v>253</v>
      </c>
      <c r="AA12" s="240">
        <v>181</v>
      </c>
      <c r="AB12" s="240">
        <v>124</v>
      </c>
      <c r="AC12" s="240">
        <v>70</v>
      </c>
      <c r="AD12" s="240">
        <v>70</v>
      </c>
      <c r="AE12" s="240">
        <v>70</v>
      </c>
      <c r="AF12" s="240">
        <v>69</v>
      </c>
      <c r="AG12" s="240">
        <v>68</v>
      </c>
      <c r="AH12" s="240">
        <v>167</v>
      </c>
      <c r="AI12" s="240">
        <v>149</v>
      </c>
      <c r="AJ12" s="240">
        <v>88</v>
      </c>
      <c r="AK12" s="240">
        <v>68</v>
      </c>
      <c r="AL12" s="240">
        <v>60</v>
      </c>
      <c r="AM12" s="240">
        <v>56</v>
      </c>
      <c r="AN12" s="231"/>
      <c r="AO12" s="231"/>
      <c r="AP12" s="241">
        <f t="shared" ref="AP12:AP17" ca="1" si="1">IFERROR(OFFSET(AP12,0,-3)-OFFSET(AP12,0,-4),0)</f>
        <v>-4</v>
      </c>
      <c r="AQ12" s="242">
        <f t="shared" ref="AQ12:AQ17" ca="1" si="2">IFERROR(IF(OFFSET(AP12,0,-4)&lt;0,-(AP12/OFFSET(AP12,0,-4)),AP12/OFFSET(AP12,0,-4)),0)</f>
        <v>-6.6666666666666666E-2</v>
      </c>
      <c r="AR12" s="231"/>
      <c r="AS12" s="231"/>
      <c r="AT12" s="241">
        <f t="shared" ref="AT12:AV17" ca="1" si="3">OFFSET(AT12,0,-9)</f>
        <v>68</v>
      </c>
      <c r="AU12" s="241">
        <f t="shared" ca="1" si="3"/>
        <v>60</v>
      </c>
      <c r="AV12" s="241">
        <f t="shared" ca="1" si="3"/>
        <v>56</v>
      </c>
      <c r="AW12" s="231"/>
      <c r="AX12" s="231"/>
      <c r="AY12" s="241">
        <f t="shared" ref="AY12:AY17" ca="1" si="4">IFERROR(AV12-AU12,0)</f>
        <v>-4</v>
      </c>
      <c r="AZ12" s="243">
        <f t="shared" ref="AZ12:AZ17" ca="1" si="5">IFERROR(IF(AU12&lt;0,-(AY12/AU12),AY12/AU12),0)</f>
        <v>-6.6666666666666666E-2</v>
      </c>
      <c r="BA12" s="231"/>
      <c r="BB12" s="231"/>
      <c r="BC12" s="241">
        <f t="shared" ref="BC12:BE17" ca="1" si="6">AT12</f>
        <v>68</v>
      </c>
      <c r="BD12" s="241">
        <f t="shared" ca="1" si="6"/>
        <v>60</v>
      </c>
      <c r="BE12" s="241">
        <f t="shared" ca="1" si="6"/>
        <v>56</v>
      </c>
      <c r="BF12" s="231"/>
      <c r="BG12" s="231"/>
      <c r="BH12" s="241">
        <f t="shared" ref="BH12:BH17" ca="1" si="7">IFERROR(BE12-BD12,0)</f>
        <v>-4</v>
      </c>
      <c r="BI12" s="244">
        <f t="shared" ref="BI12:BI17" ca="1" si="8">IFERROR(IF(BD12&lt;0,-(BH12/BD12),BH12/BD12),0)</f>
        <v>-6.6666666666666666E-2</v>
      </c>
    </row>
    <row r="13" spans="3:61" ht="10.15" x14ac:dyDescent="0.3">
      <c r="C13" s="245" t="s">
        <v>5</v>
      </c>
      <c r="D13" s="245"/>
      <c r="E13" s="245"/>
      <c r="F13" s="245"/>
      <c r="G13" s="245"/>
      <c r="H13" s="245"/>
      <c r="I13" s="245"/>
      <c r="J13" s="246">
        <v>0</v>
      </c>
      <c r="K13" s="246">
        <v>0</v>
      </c>
      <c r="L13" s="246">
        <v>0</v>
      </c>
      <c r="M13" s="246">
        <v>0</v>
      </c>
      <c r="N13" s="246">
        <v>0</v>
      </c>
      <c r="O13" s="246">
        <v>0</v>
      </c>
      <c r="P13" s="246">
        <v>0</v>
      </c>
      <c r="Q13" s="246">
        <v>0</v>
      </c>
      <c r="R13" s="246">
        <v>0</v>
      </c>
      <c r="S13" s="246">
        <v>0</v>
      </c>
      <c r="T13" s="246">
        <v>0</v>
      </c>
      <c r="U13" s="246">
        <v>0</v>
      </c>
      <c r="V13" s="246">
        <v>0</v>
      </c>
      <c r="W13" s="246">
        <v>0</v>
      </c>
      <c r="X13" s="246">
        <v>0</v>
      </c>
      <c r="Y13" s="246">
        <v>0</v>
      </c>
      <c r="Z13" s="246">
        <v>0</v>
      </c>
      <c r="AA13" s="246">
        <v>0</v>
      </c>
      <c r="AB13" s="246">
        <v>0</v>
      </c>
      <c r="AC13" s="246">
        <v>0</v>
      </c>
      <c r="AD13" s="246">
        <v>0</v>
      </c>
      <c r="AE13" s="246">
        <v>0</v>
      </c>
      <c r="AF13" s="246">
        <v>0</v>
      </c>
      <c r="AG13" s="246">
        <v>173</v>
      </c>
      <c r="AH13" s="246">
        <v>0</v>
      </c>
      <c r="AI13" s="246">
        <v>0</v>
      </c>
      <c r="AJ13" s="246">
        <v>0</v>
      </c>
      <c r="AK13" s="246">
        <v>0</v>
      </c>
      <c r="AL13" s="246">
        <v>0</v>
      </c>
      <c r="AM13" s="246">
        <v>0</v>
      </c>
      <c r="AN13" s="231"/>
      <c r="AO13" s="231"/>
      <c r="AP13" s="247">
        <f t="shared" ca="1" si="1"/>
        <v>0</v>
      </c>
      <c r="AQ13" s="248">
        <f t="shared" ca="1" si="2"/>
        <v>0</v>
      </c>
      <c r="AR13" s="231"/>
      <c r="AS13" s="231"/>
      <c r="AT13" s="247">
        <f t="shared" ca="1" si="3"/>
        <v>0</v>
      </c>
      <c r="AU13" s="247">
        <f t="shared" ca="1" si="3"/>
        <v>0</v>
      </c>
      <c r="AV13" s="247">
        <f t="shared" ca="1" si="3"/>
        <v>0</v>
      </c>
      <c r="AW13" s="231"/>
      <c r="AX13" s="231"/>
      <c r="AY13" s="247">
        <f t="shared" ca="1" si="4"/>
        <v>0</v>
      </c>
      <c r="AZ13" s="248">
        <f t="shared" ca="1" si="5"/>
        <v>0</v>
      </c>
      <c r="BA13" s="231"/>
      <c r="BB13" s="231"/>
      <c r="BC13" s="247">
        <f t="shared" ca="1" si="6"/>
        <v>0</v>
      </c>
      <c r="BD13" s="247">
        <f t="shared" ca="1" si="6"/>
        <v>0</v>
      </c>
      <c r="BE13" s="247">
        <f t="shared" ca="1" si="6"/>
        <v>0</v>
      </c>
      <c r="BF13" s="231"/>
      <c r="BG13" s="231"/>
      <c r="BH13" s="247">
        <f t="shared" ca="1" si="7"/>
        <v>0</v>
      </c>
      <c r="BI13" s="248">
        <f t="shared" ca="1" si="8"/>
        <v>0</v>
      </c>
    </row>
    <row r="14" spans="3:61" ht="10.15" x14ac:dyDescent="0.3">
      <c r="C14" s="245" t="s">
        <v>6</v>
      </c>
      <c r="D14" s="245"/>
      <c r="E14" s="245"/>
      <c r="F14" s="245"/>
      <c r="G14" s="245"/>
      <c r="H14" s="245"/>
      <c r="I14" s="245"/>
      <c r="J14" s="246">
        <v>0</v>
      </c>
      <c r="K14" s="246">
        <v>0</v>
      </c>
      <c r="L14" s="246">
        <v>0</v>
      </c>
      <c r="M14" s="246">
        <v>0</v>
      </c>
      <c r="N14" s="246">
        <v>0</v>
      </c>
      <c r="O14" s="246">
        <v>0</v>
      </c>
      <c r="P14" s="246">
        <v>0</v>
      </c>
      <c r="Q14" s="246">
        <v>0</v>
      </c>
      <c r="R14" s="246">
        <v>0</v>
      </c>
      <c r="S14" s="246">
        <v>0</v>
      </c>
      <c r="T14" s="246">
        <v>0</v>
      </c>
      <c r="U14" s="246">
        <v>0</v>
      </c>
      <c r="V14" s="246">
        <v>35</v>
      </c>
      <c r="W14" s="246">
        <v>27</v>
      </c>
      <c r="X14" s="246">
        <v>1</v>
      </c>
      <c r="Y14" s="246">
        <v>41</v>
      </c>
      <c r="Z14" s="246">
        <v>72</v>
      </c>
      <c r="AA14" s="246">
        <v>57</v>
      </c>
      <c r="AB14" s="246">
        <v>54</v>
      </c>
      <c r="AC14" s="246">
        <v>0</v>
      </c>
      <c r="AD14" s="246">
        <v>0</v>
      </c>
      <c r="AE14" s="246">
        <v>1</v>
      </c>
      <c r="AF14" s="246">
        <v>1</v>
      </c>
      <c r="AG14" s="246">
        <v>74</v>
      </c>
      <c r="AH14" s="246">
        <v>18</v>
      </c>
      <c r="AI14" s="246">
        <v>61</v>
      </c>
      <c r="AJ14" s="246">
        <v>20</v>
      </c>
      <c r="AK14" s="246">
        <v>8</v>
      </c>
      <c r="AL14" s="246">
        <v>4</v>
      </c>
      <c r="AM14" s="246">
        <v>6</v>
      </c>
      <c r="AN14" s="231"/>
      <c r="AO14" s="231"/>
      <c r="AP14" s="247">
        <f t="shared" ca="1" si="1"/>
        <v>2</v>
      </c>
      <c r="AQ14" s="248">
        <f t="shared" ca="1" si="2"/>
        <v>0.5</v>
      </c>
      <c r="AR14" s="231"/>
      <c r="AS14" s="231"/>
      <c r="AT14" s="247">
        <f t="shared" ca="1" si="3"/>
        <v>8</v>
      </c>
      <c r="AU14" s="247">
        <f t="shared" ca="1" si="3"/>
        <v>4</v>
      </c>
      <c r="AV14" s="247">
        <f t="shared" ca="1" si="3"/>
        <v>6</v>
      </c>
      <c r="AW14" s="231"/>
      <c r="AX14" s="231"/>
      <c r="AY14" s="247">
        <f t="shared" ca="1" si="4"/>
        <v>2</v>
      </c>
      <c r="AZ14" s="248">
        <f t="shared" ca="1" si="5"/>
        <v>0.5</v>
      </c>
      <c r="BA14" s="231"/>
      <c r="BB14" s="231"/>
      <c r="BC14" s="247">
        <f t="shared" ca="1" si="6"/>
        <v>8</v>
      </c>
      <c r="BD14" s="247">
        <f t="shared" ca="1" si="6"/>
        <v>4</v>
      </c>
      <c r="BE14" s="247">
        <f t="shared" ca="1" si="6"/>
        <v>6</v>
      </c>
      <c r="BF14" s="231"/>
      <c r="BG14" s="231"/>
      <c r="BH14" s="247">
        <f t="shared" ca="1" si="7"/>
        <v>2</v>
      </c>
      <c r="BI14" s="248">
        <f t="shared" ca="1" si="8"/>
        <v>0.5</v>
      </c>
    </row>
    <row r="15" spans="3:61" ht="10.15" x14ac:dyDescent="0.3">
      <c r="C15" s="245" t="s">
        <v>7</v>
      </c>
      <c r="D15" s="245"/>
      <c r="E15" s="245"/>
      <c r="F15" s="245"/>
      <c r="G15" s="245"/>
      <c r="H15" s="245"/>
      <c r="I15" s="245"/>
      <c r="J15" s="246">
        <v>0</v>
      </c>
      <c r="K15" s="246">
        <v>0</v>
      </c>
      <c r="L15" s="246">
        <v>0</v>
      </c>
      <c r="M15" s="246">
        <v>0</v>
      </c>
      <c r="N15" s="246">
        <v>0</v>
      </c>
      <c r="O15" s="246">
        <v>0</v>
      </c>
      <c r="P15" s="246">
        <v>0</v>
      </c>
      <c r="Q15" s="246">
        <v>0</v>
      </c>
      <c r="R15" s="246">
        <v>0</v>
      </c>
      <c r="S15" s="246">
        <v>0</v>
      </c>
      <c r="T15" s="246">
        <v>0</v>
      </c>
      <c r="U15" s="246">
        <v>0</v>
      </c>
      <c r="V15" s="246">
        <v>0</v>
      </c>
      <c r="W15" s="246">
        <v>0</v>
      </c>
      <c r="X15" s="246">
        <v>0</v>
      </c>
      <c r="Y15" s="246">
        <v>0</v>
      </c>
      <c r="Z15" s="246">
        <v>0</v>
      </c>
      <c r="AA15" s="246">
        <v>0</v>
      </c>
      <c r="AB15" s="246">
        <v>0</v>
      </c>
      <c r="AC15" s="246">
        <v>0</v>
      </c>
      <c r="AD15" s="246">
        <v>0</v>
      </c>
      <c r="AE15" s="246">
        <v>0</v>
      </c>
      <c r="AF15" s="246">
        <v>0</v>
      </c>
      <c r="AG15" s="246">
        <v>0</v>
      </c>
      <c r="AH15" s="246">
        <v>0</v>
      </c>
      <c r="AI15" s="246">
        <v>0</v>
      </c>
      <c r="AJ15" s="246">
        <v>0</v>
      </c>
      <c r="AK15" s="246">
        <v>0</v>
      </c>
      <c r="AL15" s="246">
        <v>0</v>
      </c>
      <c r="AM15" s="246">
        <v>0</v>
      </c>
      <c r="AN15" s="231"/>
      <c r="AO15" s="231"/>
      <c r="AP15" s="247">
        <f t="shared" ca="1" si="1"/>
        <v>0</v>
      </c>
      <c r="AQ15" s="248">
        <f t="shared" ca="1" si="2"/>
        <v>0</v>
      </c>
      <c r="AR15" s="231"/>
      <c r="AS15" s="231"/>
      <c r="AT15" s="247">
        <f t="shared" ca="1" si="3"/>
        <v>0</v>
      </c>
      <c r="AU15" s="247">
        <f t="shared" ca="1" si="3"/>
        <v>0</v>
      </c>
      <c r="AV15" s="247">
        <f t="shared" ca="1" si="3"/>
        <v>0</v>
      </c>
      <c r="AW15" s="231"/>
      <c r="AX15" s="231"/>
      <c r="AY15" s="247">
        <f t="shared" ca="1" si="4"/>
        <v>0</v>
      </c>
      <c r="AZ15" s="248">
        <f t="shared" ca="1" si="5"/>
        <v>0</v>
      </c>
      <c r="BA15" s="231"/>
      <c r="BB15" s="231"/>
      <c r="BC15" s="247">
        <f t="shared" ca="1" si="6"/>
        <v>0</v>
      </c>
      <c r="BD15" s="247">
        <f t="shared" ca="1" si="6"/>
        <v>0</v>
      </c>
      <c r="BE15" s="247">
        <f t="shared" ca="1" si="6"/>
        <v>0</v>
      </c>
      <c r="BF15" s="231"/>
      <c r="BG15" s="231"/>
      <c r="BH15" s="247">
        <f t="shared" ca="1" si="7"/>
        <v>0</v>
      </c>
      <c r="BI15" s="248">
        <f t="shared" ca="1" si="8"/>
        <v>0</v>
      </c>
    </row>
    <row r="16" spans="3:61" ht="10.15" x14ac:dyDescent="0.3">
      <c r="C16" s="245" t="s">
        <v>8</v>
      </c>
      <c r="D16" s="245"/>
      <c r="E16" s="245"/>
      <c r="F16" s="245"/>
      <c r="G16" s="245"/>
      <c r="H16" s="245"/>
      <c r="I16" s="245"/>
      <c r="J16" s="246">
        <v>0</v>
      </c>
      <c r="K16" s="246">
        <v>0</v>
      </c>
      <c r="L16" s="246">
        <v>0</v>
      </c>
      <c r="M16" s="246">
        <v>0</v>
      </c>
      <c r="N16" s="246">
        <v>0</v>
      </c>
      <c r="O16" s="246">
        <v>0</v>
      </c>
      <c r="P16" s="246">
        <v>0</v>
      </c>
      <c r="Q16" s="246">
        <v>0</v>
      </c>
      <c r="R16" s="246">
        <v>0</v>
      </c>
      <c r="S16" s="246">
        <v>0</v>
      </c>
      <c r="T16" s="246">
        <v>0</v>
      </c>
      <c r="U16" s="246">
        <v>0</v>
      </c>
      <c r="V16" s="246">
        <v>0</v>
      </c>
      <c r="W16" s="246">
        <v>0</v>
      </c>
      <c r="X16" s="246">
        <v>0</v>
      </c>
      <c r="Y16" s="246">
        <v>0</v>
      </c>
      <c r="Z16" s="246">
        <v>0</v>
      </c>
      <c r="AA16" s="246">
        <v>0</v>
      </c>
      <c r="AB16" s="246">
        <v>0</v>
      </c>
      <c r="AC16" s="246">
        <v>0</v>
      </c>
      <c r="AD16" s="246">
        <v>0</v>
      </c>
      <c r="AE16" s="246">
        <v>0</v>
      </c>
      <c r="AF16" s="246">
        <v>0</v>
      </c>
      <c r="AG16" s="246">
        <v>0</v>
      </c>
      <c r="AH16" s="246">
        <v>0</v>
      </c>
      <c r="AI16" s="246">
        <v>0</v>
      </c>
      <c r="AJ16" s="246">
        <v>0</v>
      </c>
      <c r="AK16" s="246">
        <v>0</v>
      </c>
      <c r="AL16" s="246">
        <v>0</v>
      </c>
      <c r="AM16" s="246">
        <v>0</v>
      </c>
      <c r="AN16" s="231"/>
      <c r="AO16" s="231"/>
      <c r="AP16" s="247">
        <f t="shared" ca="1" si="1"/>
        <v>0</v>
      </c>
      <c r="AQ16" s="248">
        <f t="shared" ca="1" si="2"/>
        <v>0</v>
      </c>
      <c r="AR16" s="231"/>
      <c r="AS16" s="231"/>
      <c r="AT16" s="247">
        <f t="shared" ca="1" si="3"/>
        <v>0</v>
      </c>
      <c r="AU16" s="247">
        <f t="shared" ca="1" si="3"/>
        <v>0</v>
      </c>
      <c r="AV16" s="247">
        <f t="shared" ca="1" si="3"/>
        <v>0</v>
      </c>
      <c r="AW16" s="231"/>
      <c r="AX16" s="231"/>
      <c r="AY16" s="247">
        <f t="shared" ca="1" si="4"/>
        <v>0</v>
      </c>
      <c r="AZ16" s="248">
        <f t="shared" ca="1" si="5"/>
        <v>0</v>
      </c>
      <c r="BA16" s="231"/>
      <c r="BB16" s="231"/>
      <c r="BC16" s="247">
        <f t="shared" ca="1" si="6"/>
        <v>0</v>
      </c>
      <c r="BD16" s="247">
        <f t="shared" ca="1" si="6"/>
        <v>0</v>
      </c>
      <c r="BE16" s="247">
        <f t="shared" ca="1" si="6"/>
        <v>0</v>
      </c>
      <c r="BF16" s="231"/>
      <c r="BG16" s="231"/>
      <c r="BH16" s="247">
        <f t="shared" ca="1" si="7"/>
        <v>0</v>
      </c>
      <c r="BI16" s="248">
        <f t="shared" ca="1" si="8"/>
        <v>0</v>
      </c>
    </row>
    <row r="17" spans="3:61" ht="10.15" x14ac:dyDescent="0.3">
      <c r="C17" s="239" t="s">
        <v>9</v>
      </c>
      <c r="D17" s="239"/>
      <c r="E17" s="239"/>
      <c r="F17" s="239"/>
      <c r="G17" s="239"/>
      <c r="H17" s="239"/>
      <c r="I17" s="239"/>
      <c r="J17" s="240">
        <v>0</v>
      </c>
      <c r="K17" s="240">
        <v>0</v>
      </c>
      <c r="L17" s="240">
        <v>0</v>
      </c>
      <c r="M17" s="240">
        <v>0</v>
      </c>
      <c r="N17" s="240">
        <v>0</v>
      </c>
      <c r="O17" s="240">
        <v>0</v>
      </c>
      <c r="P17" s="240">
        <v>0</v>
      </c>
      <c r="Q17" s="240">
        <v>0</v>
      </c>
      <c r="R17" s="240">
        <v>0</v>
      </c>
      <c r="S17" s="240">
        <v>0</v>
      </c>
      <c r="T17" s="240">
        <v>0</v>
      </c>
      <c r="U17" s="240">
        <v>0</v>
      </c>
      <c r="V17" s="240">
        <v>322</v>
      </c>
      <c r="W17" s="240">
        <v>295</v>
      </c>
      <c r="X17" s="240">
        <v>294</v>
      </c>
      <c r="Y17" s="240">
        <v>253</v>
      </c>
      <c r="Z17" s="240">
        <v>181</v>
      </c>
      <c r="AA17" s="240">
        <v>124</v>
      </c>
      <c r="AB17" s="240">
        <v>70</v>
      </c>
      <c r="AC17" s="240">
        <v>70</v>
      </c>
      <c r="AD17" s="240">
        <v>70</v>
      </c>
      <c r="AE17" s="240">
        <v>69</v>
      </c>
      <c r="AF17" s="240">
        <v>68</v>
      </c>
      <c r="AG17" s="240">
        <v>167</v>
      </c>
      <c r="AH17" s="240">
        <v>149</v>
      </c>
      <c r="AI17" s="240">
        <v>88</v>
      </c>
      <c r="AJ17" s="240">
        <v>68</v>
      </c>
      <c r="AK17" s="240">
        <v>60</v>
      </c>
      <c r="AL17" s="240">
        <v>56</v>
      </c>
      <c r="AM17" s="240">
        <v>50</v>
      </c>
      <c r="AN17" s="231"/>
      <c r="AO17" s="231"/>
      <c r="AP17" s="241">
        <f t="shared" ca="1" si="1"/>
        <v>-6</v>
      </c>
      <c r="AQ17" s="244">
        <f t="shared" ca="1" si="2"/>
        <v>-0.10714285714285714</v>
      </c>
      <c r="AR17" s="231"/>
      <c r="AS17" s="231"/>
      <c r="AT17" s="241">
        <f t="shared" ca="1" si="3"/>
        <v>60</v>
      </c>
      <c r="AU17" s="241">
        <f t="shared" ca="1" si="3"/>
        <v>56</v>
      </c>
      <c r="AV17" s="241">
        <f t="shared" ca="1" si="3"/>
        <v>50</v>
      </c>
      <c r="AW17" s="231"/>
      <c r="AX17" s="231"/>
      <c r="AY17" s="241">
        <f t="shared" ca="1" si="4"/>
        <v>-6</v>
      </c>
      <c r="AZ17" s="244">
        <f t="shared" ca="1" si="5"/>
        <v>-0.10714285714285714</v>
      </c>
      <c r="BA17" s="231"/>
      <c r="BB17" s="231"/>
      <c r="BC17" s="241">
        <f t="shared" ca="1" si="6"/>
        <v>60</v>
      </c>
      <c r="BD17" s="241">
        <f t="shared" ca="1" si="6"/>
        <v>56</v>
      </c>
      <c r="BE17" s="241">
        <f t="shared" ca="1" si="6"/>
        <v>50</v>
      </c>
      <c r="BF17" s="231"/>
      <c r="BG17" s="231"/>
      <c r="BH17" s="241">
        <f t="shared" ca="1" si="7"/>
        <v>-6</v>
      </c>
      <c r="BI17" s="244">
        <f t="shared" ca="1" si="8"/>
        <v>-0.10714285714285714</v>
      </c>
    </row>
    <row r="18" spans="3:61" ht="4.05" customHeight="1" x14ac:dyDescent="0.3">
      <c r="C18" s="231"/>
      <c r="D18" s="231"/>
      <c r="E18" s="231"/>
      <c r="F18" s="231"/>
      <c r="G18" s="231"/>
      <c r="H18" s="231"/>
      <c r="I18" s="231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  <c r="X18" s="249"/>
      <c r="Y18" s="249"/>
      <c r="Z18" s="249"/>
      <c r="AA18" s="249"/>
      <c r="AB18" s="249"/>
      <c r="AC18" s="249"/>
      <c r="AD18" s="249"/>
      <c r="AE18" s="249"/>
      <c r="AF18" s="249"/>
      <c r="AG18" s="249"/>
      <c r="AH18" s="249"/>
      <c r="AI18" s="249"/>
      <c r="AJ18" s="249"/>
      <c r="AK18" s="249"/>
      <c r="AL18" s="249"/>
      <c r="AM18" s="249"/>
      <c r="AN18" s="231"/>
      <c r="AO18" s="231"/>
      <c r="AP18" s="247"/>
      <c r="AQ18" s="248"/>
      <c r="AR18" s="231"/>
      <c r="AS18" s="231"/>
      <c r="AT18" s="247"/>
      <c r="AU18" s="247"/>
      <c r="AV18" s="247"/>
      <c r="AW18" s="231"/>
      <c r="AX18" s="231"/>
      <c r="AY18" s="247"/>
      <c r="AZ18" s="248"/>
      <c r="BA18" s="231"/>
      <c r="BB18" s="231"/>
      <c r="BC18" s="247"/>
      <c r="BD18" s="247"/>
      <c r="BE18" s="247"/>
      <c r="BF18" s="231"/>
      <c r="BG18" s="231"/>
      <c r="BH18" s="247"/>
      <c r="BI18" s="248"/>
    </row>
    <row r="19" spans="3:61" ht="10.15" x14ac:dyDescent="0.3">
      <c r="C19" s="250" t="s">
        <v>5</v>
      </c>
      <c r="D19" s="251"/>
      <c r="E19" s="251"/>
      <c r="F19" s="251"/>
      <c r="G19" s="251"/>
      <c r="H19" s="251"/>
      <c r="I19" s="251"/>
      <c r="J19" s="252">
        <v>0</v>
      </c>
      <c r="K19" s="252">
        <v>0</v>
      </c>
      <c r="L19" s="252">
        <v>0</v>
      </c>
      <c r="M19" s="252">
        <v>0</v>
      </c>
      <c r="N19" s="252">
        <v>0</v>
      </c>
      <c r="O19" s="252">
        <v>0</v>
      </c>
      <c r="P19" s="252">
        <v>0</v>
      </c>
      <c r="Q19" s="252">
        <v>0</v>
      </c>
      <c r="R19" s="252">
        <v>0</v>
      </c>
      <c r="S19" s="252">
        <v>0</v>
      </c>
      <c r="T19" s="252">
        <v>0</v>
      </c>
      <c r="U19" s="252">
        <v>0</v>
      </c>
      <c r="V19" s="252">
        <v>0</v>
      </c>
      <c r="W19" s="252">
        <v>0</v>
      </c>
      <c r="X19" s="252">
        <v>0</v>
      </c>
      <c r="Y19" s="252">
        <v>0</v>
      </c>
      <c r="Z19" s="252">
        <v>0</v>
      </c>
      <c r="AA19" s="252">
        <v>0</v>
      </c>
      <c r="AB19" s="252">
        <v>0</v>
      </c>
      <c r="AC19" s="252">
        <v>0</v>
      </c>
      <c r="AD19" s="252">
        <v>0</v>
      </c>
      <c r="AE19" s="252">
        <v>0</v>
      </c>
      <c r="AF19" s="252">
        <v>0</v>
      </c>
      <c r="AG19" s="252">
        <v>0</v>
      </c>
      <c r="AH19" s="252">
        <v>0</v>
      </c>
      <c r="AI19" s="252">
        <v>0</v>
      </c>
      <c r="AJ19" s="252">
        <v>0</v>
      </c>
      <c r="AK19" s="252">
        <v>0</v>
      </c>
      <c r="AL19" s="252">
        <v>0</v>
      </c>
      <c r="AM19" s="252">
        <v>0</v>
      </c>
      <c r="AN19" s="231"/>
      <c r="AO19" s="231"/>
      <c r="AP19" s="253">
        <f ca="1">IFERROR(OFFSET(AP19,0,-3)-OFFSET(AP19,0,-4),0)</f>
        <v>0</v>
      </c>
      <c r="AQ19" s="254">
        <f ca="1">IFERROR(IF(OFFSET(AP19,0,-4)&lt;0,-(AP19/OFFSET(AP19,0,-4)),AP19/OFFSET(AP19,0,-4)),0)</f>
        <v>0</v>
      </c>
      <c r="AR19" s="231"/>
      <c r="AS19" s="231"/>
      <c r="AT19" s="255">
        <f ca="1">OFFSET(AT19,0,-9)</f>
        <v>0</v>
      </c>
      <c r="AU19" s="256">
        <f ca="1">OFFSET(AU19,0,-9)</f>
        <v>0</v>
      </c>
      <c r="AV19" s="257">
        <f ca="1">OFFSET(AV19,0,-9)</f>
        <v>0</v>
      </c>
      <c r="AW19" s="231"/>
      <c r="AX19" s="231"/>
      <c r="AY19" s="253">
        <f ca="1">IFERROR(AV19-AU19,0)</f>
        <v>0</v>
      </c>
      <c r="AZ19" s="254">
        <f ca="1">IFERROR(IF(AU19&lt;0,-(AY19/AU19),AY19/AU19),0)</f>
        <v>0</v>
      </c>
      <c r="BA19" s="231"/>
      <c r="BB19" s="231"/>
      <c r="BC19" s="253">
        <f ca="1">AT19</f>
        <v>0</v>
      </c>
      <c r="BD19" s="258">
        <f ca="1">AU19</f>
        <v>0</v>
      </c>
      <c r="BE19" s="259">
        <f ca="1">AV19</f>
        <v>0</v>
      </c>
      <c r="BF19" s="231"/>
      <c r="BG19" s="231"/>
      <c r="BH19" s="253">
        <f ca="1">IFERROR(BE19-BD19,0)</f>
        <v>0</v>
      </c>
      <c r="BI19" s="254">
        <f ca="1">IFERROR(IF(BD19&lt;0,-(BH19/BD19),BH19/BD19),0)</f>
        <v>0</v>
      </c>
    </row>
    <row r="20" spans="3:61" ht="4.05" customHeight="1" x14ac:dyDescent="0.3">
      <c r="C20" s="260"/>
      <c r="D20" s="260"/>
      <c r="E20" s="260"/>
      <c r="F20" s="260"/>
      <c r="G20" s="260"/>
      <c r="H20" s="260"/>
      <c r="I20" s="260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31"/>
      <c r="AO20" s="231"/>
      <c r="AP20" s="262"/>
      <c r="AQ20" s="263"/>
      <c r="AR20" s="231"/>
      <c r="AS20" s="231"/>
      <c r="AT20" s="260"/>
      <c r="AU20" s="260"/>
      <c r="AV20" s="260"/>
      <c r="AW20" s="231"/>
      <c r="AX20" s="231"/>
      <c r="AY20" s="264"/>
      <c r="AZ20" s="263"/>
      <c r="BA20" s="231"/>
      <c r="BB20" s="231"/>
      <c r="BC20" s="264"/>
      <c r="BD20" s="264"/>
      <c r="BE20" s="264"/>
      <c r="BF20" s="231"/>
      <c r="BG20" s="231"/>
      <c r="BH20" s="264"/>
      <c r="BI20" s="263"/>
    </row>
    <row r="21" spans="3:61" ht="10.15" x14ac:dyDescent="0.3">
      <c r="C21" s="250" t="s">
        <v>15</v>
      </c>
      <c r="D21" s="251"/>
      <c r="E21" s="251"/>
      <c r="F21" s="251"/>
      <c r="G21" s="251"/>
      <c r="H21" s="251"/>
      <c r="I21" s="251"/>
      <c r="J21" s="252">
        <v>0</v>
      </c>
      <c r="K21" s="252">
        <v>0</v>
      </c>
      <c r="L21" s="252">
        <v>0</v>
      </c>
      <c r="M21" s="252">
        <v>0</v>
      </c>
      <c r="N21" s="252">
        <v>0</v>
      </c>
      <c r="O21" s="252">
        <v>0</v>
      </c>
      <c r="P21" s="252">
        <v>0</v>
      </c>
      <c r="Q21" s="252">
        <v>0</v>
      </c>
      <c r="R21" s="252">
        <v>0</v>
      </c>
      <c r="S21" s="252">
        <v>0</v>
      </c>
      <c r="T21" s="252">
        <v>0</v>
      </c>
      <c r="U21" s="252">
        <v>0</v>
      </c>
      <c r="V21" s="252">
        <v>35</v>
      </c>
      <c r="W21" s="252">
        <v>27</v>
      </c>
      <c r="X21" s="252">
        <v>1</v>
      </c>
      <c r="Y21" s="252">
        <v>41</v>
      </c>
      <c r="Z21" s="252">
        <v>72</v>
      </c>
      <c r="AA21" s="252">
        <v>57</v>
      </c>
      <c r="AB21" s="252">
        <v>54</v>
      </c>
      <c r="AC21" s="252">
        <v>0</v>
      </c>
      <c r="AD21" s="252">
        <v>0</v>
      </c>
      <c r="AE21" s="252">
        <v>1</v>
      </c>
      <c r="AF21" s="252">
        <v>1</v>
      </c>
      <c r="AG21" s="252">
        <v>74</v>
      </c>
      <c r="AH21" s="252">
        <v>18</v>
      </c>
      <c r="AI21" s="252">
        <v>61</v>
      </c>
      <c r="AJ21" s="252">
        <v>61</v>
      </c>
      <c r="AK21" s="252">
        <v>61</v>
      </c>
      <c r="AL21" s="252">
        <v>4</v>
      </c>
      <c r="AM21" s="252">
        <v>6</v>
      </c>
      <c r="AN21" s="231"/>
      <c r="AO21" s="231"/>
      <c r="AP21" s="253">
        <f ca="1">IFERROR(OFFSET(AP21,0,-3)-OFFSET(AP21,0,-4),0)</f>
        <v>2</v>
      </c>
      <c r="AQ21" s="254">
        <f ca="1">IFERROR(IF(OFFSET(AP21,0,-4)&lt;0,-(AP21/OFFSET(AP21,0,-4)),AP21/OFFSET(AP21,0,-4)),0)</f>
        <v>0.5</v>
      </c>
      <c r="AR21" s="231"/>
      <c r="AS21" s="231"/>
      <c r="AT21" s="255">
        <f ca="1">OFFSET(AT21,0,-9)</f>
        <v>61</v>
      </c>
      <c r="AU21" s="256">
        <f ca="1">OFFSET(AU21,0,-9)</f>
        <v>4</v>
      </c>
      <c r="AV21" s="257">
        <f ca="1">OFFSET(AV21,0,-9)</f>
        <v>6</v>
      </c>
      <c r="AW21" s="231"/>
      <c r="AX21" s="231"/>
      <c r="AY21" s="253">
        <f ca="1">IFERROR(AV21-AU21,0)</f>
        <v>2</v>
      </c>
      <c r="AZ21" s="254">
        <f ca="1">IFERROR(IF(AU21&lt;0,-(AY21/AU21),AY21/AU21),0)</f>
        <v>0.5</v>
      </c>
      <c r="BA21" s="231"/>
      <c r="BB21" s="231"/>
      <c r="BC21" s="253">
        <f ca="1">AT21</f>
        <v>61</v>
      </c>
      <c r="BD21" s="258">
        <f ca="1">AU21</f>
        <v>4</v>
      </c>
      <c r="BE21" s="259">
        <f ca="1">AV21</f>
        <v>6</v>
      </c>
      <c r="BF21" s="231"/>
      <c r="BG21" s="231"/>
      <c r="BH21" s="253">
        <f ca="1">IFERROR(BE21-BD21,0)</f>
        <v>2</v>
      </c>
      <c r="BI21" s="254">
        <f ca="1">IFERROR(IF(BD21&lt;0,-(BH21/BD21),BH21/BD21),0)</f>
        <v>0.5</v>
      </c>
    </row>
    <row r="22" spans="3:61" ht="4.05" customHeight="1" x14ac:dyDescent="0.3"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  <c r="AI22" s="231"/>
      <c r="AJ22" s="231"/>
      <c r="AK22" s="231"/>
      <c r="AL22" s="231"/>
      <c r="AM22" s="231"/>
      <c r="AN22" s="231"/>
      <c r="AO22" s="231"/>
      <c r="AP22" s="262"/>
      <c r="AQ22" s="263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64"/>
      <c r="BD22" s="264"/>
      <c r="BE22" s="264"/>
      <c r="BF22" s="231"/>
      <c r="BG22" s="231"/>
      <c r="BH22" s="231"/>
      <c r="BI22" s="231"/>
    </row>
    <row r="23" spans="3:61" ht="10.15" x14ac:dyDescent="0.3">
      <c r="C23" s="265" t="s">
        <v>16</v>
      </c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65"/>
      <c r="AE23" s="265"/>
      <c r="AF23" s="265"/>
      <c r="AG23" s="265"/>
      <c r="AH23" s="265"/>
      <c r="AI23" s="265"/>
      <c r="AJ23" s="265"/>
      <c r="AK23" s="265"/>
      <c r="AL23" s="265"/>
      <c r="AM23" s="265"/>
      <c r="AN23" s="231"/>
      <c r="AO23" s="231"/>
      <c r="AP23" s="266"/>
      <c r="AQ23" s="267"/>
      <c r="AR23" s="231"/>
      <c r="AS23" s="231"/>
      <c r="AT23" s="265"/>
      <c r="AU23" s="265"/>
      <c r="AV23" s="265"/>
      <c r="AW23" s="231"/>
      <c r="AX23" s="231"/>
      <c r="AY23" s="265"/>
      <c r="AZ23" s="265"/>
      <c r="BA23" s="231"/>
      <c r="BB23" s="231"/>
      <c r="BC23" s="265"/>
      <c r="BD23" s="265"/>
      <c r="BE23" s="265"/>
      <c r="BF23" s="231"/>
      <c r="BG23" s="231"/>
      <c r="BH23" s="265"/>
      <c r="BI23" s="265"/>
    </row>
    <row r="24" spans="3:61" ht="4.05" customHeight="1" x14ac:dyDescent="0.3">
      <c r="C24" s="231"/>
      <c r="D24" s="231"/>
      <c r="E24" s="23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  <c r="AM24" s="231"/>
      <c r="AN24" s="231"/>
      <c r="AO24" s="231"/>
      <c r="AP24" s="262"/>
      <c r="AQ24" s="263"/>
      <c r="AR24" s="231"/>
      <c r="AS24" s="231"/>
      <c r="AT24" s="231"/>
      <c r="AU24" s="231"/>
      <c r="AV24" s="231"/>
      <c r="AW24" s="231"/>
      <c r="AX24" s="231"/>
      <c r="AY24" s="231"/>
      <c r="AZ24" s="231"/>
      <c r="BA24" s="231"/>
      <c r="BB24" s="231"/>
      <c r="BC24" s="231"/>
      <c r="BD24" s="231"/>
      <c r="BE24" s="231"/>
      <c r="BF24" s="231"/>
      <c r="BG24" s="231"/>
      <c r="BH24" s="231"/>
      <c r="BI24" s="231"/>
    </row>
    <row r="25" spans="3:61" ht="10.15" x14ac:dyDescent="0.3">
      <c r="C25" s="231" t="s">
        <v>17</v>
      </c>
      <c r="D25" s="231" t="s">
        <v>18</v>
      </c>
      <c r="E25" s="231"/>
      <c r="F25" s="231"/>
      <c r="G25" s="231"/>
      <c r="H25" s="231"/>
      <c r="I25" s="231"/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X25" s="232">
        <v>0</v>
      </c>
      <c r="Y25" s="232">
        <v>0</v>
      </c>
      <c r="Z25" s="232">
        <v>0</v>
      </c>
      <c r="AA25" s="232">
        <v>0</v>
      </c>
      <c r="AB25" s="232">
        <v>0</v>
      </c>
      <c r="AC25" s="232">
        <v>0</v>
      </c>
      <c r="AD25" s="232">
        <v>0</v>
      </c>
      <c r="AE25" s="232">
        <v>0</v>
      </c>
      <c r="AF25" s="232">
        <v>0</v>
      </c>
      <c r="AG25" s="232">
        <v>0</v>
      </c>
      <c r="AH25" s="232">
        <v>0</v>
      </c>
      <c r="AI25" s="232">
        <v>0</v>
      </c>
      <c r="AJ25" s="232">
        <v>0</v>
      </c>
      <c r="AK25" s="232">
        <v>0</v>
      </c>
      <c r="AL25" s="232">
        <v>0</v>
      </c>
      <c r="AM25" s="232">
        <v>0</v>
      </c>
      <c r="AN25" s="232">
        <v>0</v>
      </c>
      <c r="AO25" s="231"/>
      <c r="AP25" s="268">
        <f t="shared" ref="AP25:AP63" ca="1" si="9">IFERROR(OFFSET(AP25,0,-3)-OFFSET(AP25,0,-4),0)</f>
        <v>0</v>
      </c>
      <c r="AQ25" s="269">
        <f t="shared" ref="AQ25:AQ43" ca="1" si="10">IFERROR(IF(OFFSET(AP25,0,-4)&lt;0,-(AP25/OFFSET(AP25,0,-4)),AP25/OFFSET(AP25,0,-4)),0)</f>
        <v>0</v>
      </c>
      <c r="AR25" s="231"/>
      <c r="AS25" s="231"/>
      <c r="AT25" s="270">
        <f t="shared" ref="AT25:AV36" ca="1" si="11">IFERROR(OFFSET(AT25,0,-9)/OFFSET(AT$43,0,-9),0)</f>
        <v>0</v>
      </c>
      <c r="AU25" s="270">
        <f t="shared" ca="1" si="11"/>
        <v>0</v>
      </c>
      <c r="AV25" s="270">
        <f t="shared" ca="1" si="11"/>
        <v>0</v>
      </c>
      <c r="AW25" s="231"/>
      <c r="AX25" s="231"/>
      <c r="AY25" s="271">
        <f t="shared" ref="AY25:AY43" ca="1" si="12">IFERROR(AV25-AU25,0)</f>
        <v>0</v>
      </c>
      <c r="AZ25" s="272">
        <f t="shared" ref="AZ25:AZ43" ca="1" si="13">IFERROR(IF(AU25&lt;0,-(AY25/AU25),AY25/AU25),0)</f>
        <v>0</v>
      </c>
      <c r="BA25" s="231"/>
      <c r="BB25" s="231"/>
      <c r="BC25" s="273">
        <f t="shared" ref="BC25:BE43" ca="1" si="14">IFERROR(OFFSET(BC25,0,-18)/BC$14*10^6,0)</f>
        <v>0</v>
      </c>
      <c r="BD25" s="273">
        <f t="shared" ca="1" si="14"/>
        <v>0</v>
      </c>
      <c r="BE25" s="273">
        <f t="shared" ca="1" si="14"/>
        <v>0</v>
      </c>
      <c r="BF25" s="231"/>
      <c r="BG25" s="231"/>
      <c r="BH25" s="274">
        <f t="shared" ref="BH25:BH43" ca="1" si="15">IFERROR(BE25-BD25,0)</f>
        <v>0</v>
      </c>
      <c r="BI25" s="275">
        <f t="shared" ref="BI25:BI43" ca="1" si="16">IFERROR(IF(BD25&lt;0,-(BH25/BD25),BH25/BD25),0)</f>
        <v>0</v>
      </c>
    </row>
    <row r="26" spans="3:61" ht="10.15" x14ac:dyDescent="0.3">
      <c r="C26" s="231" t="s">
        <v>17</v>
      </c>
      <c r="D26" s="231" t="s">
        <v>19</v>
      </c>
      <c r="E26" s="231"/>
      <c r="F26" s="231"/>
      <c r="G26" s="231"/>
      <c r="H26" s="231"/>
      <c r="I26" s="231"/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0.24748324501697852</v>
      </c>
      <c r="W26" s="232">
        <v>0.2164759209407992</v>
      </c>
      <c r="X26" s="232">
        <v>5.9559823712128732E-3</v>
      </c>
      <c r="Y26" s="232">
        <v>0.25454868892971177</v>
      </c>
      <c r="Z26" s="232">
        <v>0.32942778155125774</v>
      </c>
      <c r="AA26" s="232">
        <v>0.20709246760110545</v>
      </c>
      <c r="AB26" s="232">
        <v>0.15469792202192409</v>
      </c>
      <c r="AC26" s="232">
        <v>5.1458112633181119E-2</v>
      </c>
      <c r="AD26" s="232">
        <v>0</v>
      </c>
      <c r="AE26" s="232">
        <v>2.4675529506336777E-3</v>
      </c>
      <c r="AF26" s="232">
        <v>8.9535951319257956E-2</v>
      </c>
      <c r="AG26" s="232">
        <v>0.29560883514289527</v>
      </c>
      <c r="AH26" s="232">
        <v>0.13754860861191895</v>
      </c>
      <c r="AI26" s="232">
        <v>0.29411727033119645</v>
      </c>
      <c r="AJ26" s="232">
        <v>9.3593372011251744E-2</v>
      </c>
      <c r="AK26" s="232">
        <v>1.6065615149847404E-2</v>
      </c>
      <c r="AL26" s="232">
        <v>1.2723307288317807E-2</v>
      </c>
      <c r="AM26" s="232">
        <v>9.1138857398019496E-2</v>
      </c>
      <c r="AN26" s="232">
        <v>0</v>
      </c>
      <c r="AO26" s="231"/>
      <c r="AP26" s="276">
        <f t="shared" ca="1" si="9"/>
        <v>7.8415550109701693E-2</v>
      </c>
      <c r="AQ26" s="277">
        <f t="shared" ca="1" si="10"/>
        <v>6.1631420457557216</v>
      </c>
      <c r="AR26" s="231"/>
      <c r="AS26" s="231"/>
      <c r="AT26" s="277">
        <f t="shared" ca="1" si="11"/>
        <v>1</v>
      </c>
      <c r="AU26" s="277">
        <f t="shared" ca="1" si="11"/>
        <v>1</v>
      </c>
      <c r="AV26" s="277">
        <f t="shared" ca="1" si="11"/>
        <v>1</v>
      </c>
      <c r="AW26" s="231"/>
      <c r="AX26" s="231"/>
      <c r="AY26" s="278">
        <f t="shared" ca="1" si="12"/>
        <v>0</v>
      </c>
      <c r="AZ26" s="279">
        <f t="shared" ca="1" si="13"/>
        <v>0</v>
      </c>
      <c r="BA26" s="231"/>
      <c r="BB26" s="231"/>
      <c r="BC26" s="249">
        <f t="shared" ca="1" si="14"/>
        <v>2008.2018937309253</v>
      </c>
      <c r="BD26" s="249">
        <f t="shared" ca="1" si="14"/>
        <v>3180.8268220794516</v>
      </c>
      <c r="BE26" s="249">
        <f t="shared" ca="1" si="14"/>
        <v>15189.809566336582</v>
      </c>
      <c r="BF26" s="231"/>
      <c r="BG26" s="231"/>
      <c r="BH26" s="280">
        <f t="shared" ca="1" si="15"/>
        <v>12008.98274425713</v>
      </c>
      <c r="BI26" s="281">
        <f t="shared" ca="1" si="16"/>
        <v>3.7754280305038139</v>
      </c>
    </row>
    <row r="27" spans="3:61" ht="10.15" x14ac:dyDescent="0.3">
      <c r="C27" s="231" t="s">
        <v>17</v>
      </c>
      <c r="D27" s="231" t="s">
        <v>20</v>
      </c>
      <c r="E27" s="231"/>
      <c r="F27" s="231"/>
      <c r="G27" s="231"/>
      <c r="H27" s="231"/>
      <c r="I27" s="282"/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X27" s="232">
        <v>0</v>
      </c>
      <c r="Y27" s="232">
        <v>0</v>
      </c>
      <c r="Z27" s="232">
        <v>0</v>
      </c>
      <c r="AA27" s="232">
        <v>0</v>
      </c>
      <c r="AB27" s="232">
        <v>0</v>
      </c>
      <c r="AC27" s="232">
        <v>0</v>
      </c>
      <c r="AD27" s="232">
        <v>0</v>
      </c>
      <c r="AE27" s="232">
        <v>0</v>
      </c>
      <c r="AF27" s="232">
        <v>0</v>
      </c>
      <c r="AG27" s="232">
        <v>0</v>
      </c>
      <c r="AH27" s="232">
        <v>0</v>
      </c>
      <c r="AI27" s="232">
        <v>0</v>
      </c>
      <c r="AJ27" s="232">
        <v>0</v>
      </c>
      <c r="AK27" s="232">
        <v>0</v>
      </c>
      <c r="AL27" s="232">
        <v>0</v>
      </c>
      <c r="AM27" s="232">
        <v>0</v>
      </c>
      <c r="AN27" s="232">
        <v>0</v>
      </c>
      <c r="AO27" s="231"/>
      <c r="AP27" s="276">
        <f t="shared" ca="1" si="9"/>
        <v>0</v>
      </c>
      <c r="AQ27" s="277">
        <f t="shared" ca="1" si="10"/>
        <v>0</v>
      </c>
      <c r="AR27" s="231"/>
      <c r="AS27" s="231"/>
      <c r="AT27" s="277">
        <f t="shared" ca="1" si="11"/>
        <v>0</v>
      </c>
      <c r="AU27" s="277">
        <f t="shared" ca="1" si="11"/>
        <v>0</v>
      </c>
      <c r="AV27" s="277">
        <f t="shared" ca="1" si="11"/>
        <v>0</v>
      </c>
      <c r="AW27" s="231"/>
      <c r="AX27" s="231"/>
      <c r="AY27" s="278">
        <f t="shared" ca="1" si="12"/>
        <v>0</v>
      </c>
      <c r="AZ27" s="279">
        <f t="shared" ca="1" si="13"/>
        <v>0</v>
      </c>
      <c r="BA27" s="231"/>
      <c r="BB27" s="231"/>
      <c r="BC27" s="249">
        <f t="shared" ca="1" si="14"/>
        <v>0</v>
      </c>
      <c r="BD27" s="249">
        <f t="shared" ca="1" si="14"/>
        <v>0</v>
      </c>
      <c r="BE27" s="249">
        <f t="shared" ca="1" si="14"/>
        <v>0</v>
      </c>
      <c r="BF27" s="231"/>
      <c r="BG27" s="231"/>
      <c r="BH27" s="280">
        <f t="shared" ca="1" si="15"/>
        <v>0</v>
      </c>
      <c r="BI27" s="281">
        <f t="shared" ca="1" si="16"/>
        <v>0</v>
      </c>
    </row>
    <row r="28" spans="3:61" ht="10.15" x14ac:dyDescent="0.3">
      <c r="C28" s="231" t="s">
        <v>17</v>
      </c>
      <c r="D28" s="231" t="s">
        <v>21</v>
      </c>
      <c r="E28" s="231"/>
      <c r="F28" s="231"/>
      <c r="G28" s="231"/>
      <c r="H28" s="231"/>
      <c r="I28" s="282"/>
      <c r="J28" s="232">
        <v>0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0</v>
      </c>
      <c r="S28" s="232">
        <v>0</v>
      </c>
      <c r="T28" s="232">
        <v>0</v>
      </c>
      <c r="U28" s="232">
        <v>0</v>
      </c>
      <c r="V28" s="232">
        <v>0</v>
      </c>
      <c r="W28" s="232">
        <v>0</v>
      </c>
      <c r="X28" s="232">
        <v>0</v>
      </c>
      <c r="Y28" s="232">
        <v>0</v>
      </c>
      <c r="Z28" s="232">
        <v>0</v>
      </c>
      <c r="AA28" s="232">
        <v>0</v>
      </c>
      <c r="AB28" s="232">
        <v>0</v>
      </c>
      <c r="AC28" s="232">
        <v>0</v>
      </c>
      <c r="AD28" s="232">
        <v>0</v>
      </c>
      <c r="AE28" s="232">
        <v>0</v>
      </c>
      <c r="AF28" s="232">
        <v>0</v>
      </c>
      <c r="AG28" s="232">
        <v>0</v>
      </c>
      <c r="AH28" s="232">
        <v>0</v>
      </c>
      <c r="AI28" s="232">
        <v>0</v>
      </c>
      <c r="AJ28" s="232">
        <v>0</v>
      </c>
      <c r="AK28" s="232">
        <v>0</v>
      </c>
      <c r="AL28" s="232">
        <v>0</v>
      </c>
      <c r="AM28" s="232">
        <v>0</v>
      </c>
      <c r="AN28" s="232">
        <v>0</v>
      </c>
      <c r="AO28" s="231"/>
      <c r="AP28" s="276">
        <f t="shared" ca="1" si="9"/>
        <v>0</v>
      </c>
      <c r="AQ28" s="277">
        <f t="shared" ca="1" si="10"/>
        <v>0</v>
      </c>
      <c r="AR28" s="231"/>
      <c r="AS28" s="231"/>
      <c r="AT28" s="277">
        <f t="shared" ca="1" si="11"/>
        <v>0</v>
      </c>
      <c r="AU28" s="277">
        <f t="shared" ca="1" si="11"/>
        <v>0</v>
      </c>
      <c r="AV28" s="277">
        <f t="shared" ca="1" si="11"/>
        <v>0</v>
      </c>
      <c r="AW28" s="231"/>
      <c r="AX28" s="231"/>
      <c r="AY28" s="278">
        <f t="shared" ca="1" si="12"/>
        <v>0</v>
      </c>
      <c r="AZ28" s="279">
        <f t="shared" ca="1" si="13"/>
        <v>0</v>
      </c>
      <c r="BA28" s="231"/>
      <c r="BB28" s="231"/>
      <c r="BC28" s="249">
        <f t="shared" ca="1" si="14"/>
        <v>0</v>
      </c>
      <c r="BD28" s="249">
        <f t="shared" ca="1" si="14"/>
        <v>0</v>
      </c>
      <c r="BE28" s="249">
        <f t="shared" ca="1" si="14"/>
        <v>0</v>
      </c>
      <c r="BF28" s="231"/>
      <c r="BG28" s="231"/>
      <c r="BH28" s="280">
        <f t="shared" ca="1" si="15"/>
        <v>0</v>
      </c>
      <c r="BI28" s="281">
        <f t="shared" ca="1" si="16"/>
        <v>0</v>
      </c>
    </row>
    <row r="29" spans="3:61" ht="10.15" x14ac:dyDescent="0.3">
      <c r="C29" s="283" t="s">
        <v>22</v>
      </c>
      <c r="D29" s="283" t="s">
        <v>23</v>
      </c>
      <c r="E29" s="283"/>
      <c r="F29" s="283"/>
      <c r="G29" s="283"/>
      <c r="H29" s="283"/>
      <c r="I29" s="283"/>
      <c r="J29" s="284">
        <f>SUM(J25:J28)</f>
        <v>0</v>
      </c>
      <c r="K29" s="284">
        <f t="shared" ref="K29:Z29" si="17">SUM(K25:K28)</f>
        <v>0</v>
      </c>
      <c r="L29" s="284">
        <f t="shared" si="17"/>
        <v>0</v>
      </c>
      <c r="M29" s="284">
        <f t="shared" si="17"/>
        <v>0</v>
      </c>
      <c r="N29" s="284">
        <f t="shared" si="17"/>
        <v>0</v>
      </c>
      <c r="O29" s="284">
        <f t="shared" si="17"/>
        <v>0</v>
      </c>
      <c r="P29" s="284">
        <f t="shared" si="17"/>
        <v>0</v>
      </c>
      <c r="Q29" s="284">
        <f t="shared" si="17"/>
        <v>0</v>
      </c>
      <c r="R29" s="284">
        <f t="shared" si="17"/>
        <v>0</v>
      </c>
      <c r="S29" s="284">
        <f t="shared" si="17"/>
        <v>0</v>
      </c>
      <c r="T29" s="284">
        <f t="shared" si="17"/>
        <v>0</v>
      </c>
      <c r="U29" s="284">
        <f t="shared" si="17"/>
        <v>0</v>
      </c>
      <c r="V29" s="284">
        <f t="shared" si="17"/>
        <v>0.24748324501697852</v>
      </c>
      <c r="W29" s="284">
        <f t="shared" si="17"/>
        <v>0.2164759209407992</v>
      </c>
      <c r="X29" s="284">
        <f t="shared" si="17"/>
        <v>5.9559823712128732E-3</v>
      </c>
      <c r="Y29" s="284">
        <f t="shared" si="17"/>
        <v>0.25454868892971177</v>
      </c>
      <c r="Z29" s="284">
        <f t="shared" si="17"/>
        <v>0.32942778155125774</v>
      </c>
      <c r="AA29" s="284">
        <f t="shared" ref="AA29:AB29" si="18">SUM(AA25:AA28)</f>
        <v>0.20709246760110545</v>
      </c>
      <c r="AB29" s="284">
        <f t="shared" si="18"/>
        <v>0.15469792202192409</v>
      </c>
      <c r="AC29" s="284">
        <f t="shared" ref="AC29:AD29" si="19">SUM(AC25:AC28)</f>
        <v>5.1458112633181119E-2</v>
      </c>
      <c r="AD29" s="284">
        <f t="shared" si="19"/>
        <v>0</v>
      </c>
      <c r="AE29" s="284">
        <f t="shared" ref="AE29:AF29" si="20">SUM(AE25:AE28)</f>
        <v>2.4675529506336777E-3</v>
      </c>
      <c r="AF29" s="284">
        <f t="shared" si="20"/>
        <v>8.9535951319257956E-2</v>
      </c>
      <c r="AG29" s="284">
        <f t="shared" ref="AG29:AH29" si="21">SUM(AG25:AG28)</f>
        <v>0.29560883514289527</v>
      </c>
      <c r="AH29" s="284">
        <f t="shared" si="21"/>
        <v>0.13754860861191895</v>
      </c>
      <c r="AI29" s="284">
        <f t="shared" ref="AI29:AJ29" si="22">SUM(AI25:AI28)</f>
        <v>0.29411727033119645</v>
      </c>
      <c r="AJ29" s="284">
        <f t="shared" si="22"/>
        <v>9.3593372011251744E-2</v>
      </c>
      <c r="AK29" s="284">
        <f t="shared" ref="AK29:AL29" si="23">SUM(AK25:AK28)</f>
        <v>1.6065615149847404E-2</v>
      </c>
      <c r="AL29" s="284">
        <f t="shared" si="23"/>
        <v>1.2723307288317807E-2</v>
      </c>
      <c r="AM29" s="284">
        <f t="shared" ref="AM29" si="24">SUM(AM25:AM28)</f>
        <v>9.1138857398019496E-2</v>
      </c>
      <c r="AN29" s="231"/>
      <c r="AO29" s="231"/>
      <c r="AP29" s="285">
        <f t="shared" ca="1" si="9"/>
        <v>7.8415550109701693E-2</v>
      </c>
      <c r="AQ29" s="286">
        <f t="shared" ca="1" si="10"/>
        <v>6.1631420457557216</v>
      </c>
      <c r="AR29" s="231"/>
      <c r="AS29" s="231"/>
      <c r="AT29" s="286">
        <f t="shared" ca="1" si="11"/>
        <v>1</v>
      </c>
      <c r="AU29" s="286">
        <f t="shared" ca="1" si="11"/>
        <v>1</v>
      </c>
      <c r="AV29" s="286">
        <f t="shared" ca="1" si="11"/>
        <v>1</v>
      </c>
      <c r="AW29" s="231"/>
      <c r="AX29" s="231"/>
      <c r="AY29" s="287">
        <f t="shared" ca="1" si="12"/>
        <v>0</v>
      </c>
      <c r="AZ29" s="288">
        <f t="shared" ca="1" si="13"/>
        <v>0</v>
      </c>
      <c r="BA29" s="231"/>
      <c r="BB29" s="231"/>
      <c r="BC29" s="289">
        <f t="shared" ca="1" si="14"/>
        <v>2008.2018937309253</v>
      </c>
      <c r="BD29" s="289">
        <f t="shared" ca="1" si="14"/>
        <v>3180.8268220794516</v>
      </c>
      <c r="BE29" s="289">
        <f t="shared" ca="1" si="14"/>
        <v>15189.809566336582</v>
      </c>
      <c r="BF29" s="231"/>
      <c r="BG29" s="231"/>
      <c r="BH29" s="290">
        <f t="shared" ca="1" si="15"/>
        <v>12008.98274425713</v>
      </c>
      <c r="BI29" s="291">
        <f t="shared" ca="1" si="16"/>
        <v>3.7754280305038139</v>
      </c>
    </row>
    <row r="30" spans="3:61" ht="10.15" x14ac:dyDescent="0.3">
      <c r="C30" s="292" t="s">
        <v>17</v>
      </c>
      <c r="D30" s="292" t="s">
        <v>24</v>
      </c>
      <c r="E30" s="292"/>
      <c r="F30" s="292"/>
      <c r="G30" s="292"/>
      <c r="H30" s="293"/>
      <c r="I30" s="293"/>
      <c r="J30" s="294">
        <f t="shared" ref="J30:Z30" si="25">SUM(J31:J42)</f>
        <v>0</v>
      </c>
      <c r="K30" s="294">
        <f t="shared" si="25"/>
        <v>0</v>
      </c>
      <c r="L30" s="294">
        <f t="shared" si="25"/>
        <v>0</v>
      </c>
      <c r="M30" s="294">
        <f t="shared" si="25"/>
        <v>0</v>
      </c>
      <c r="N30" s="294">
        <f t="shared" si="25"/>
        <v>0</v>
      </c>
      <c r="O30" s="294">
        <f t="shared" si="25"/>
        <v>0</v>
      </c>
      <c r="P30" s="294">
        <f t="shared" si="25"/>
        <v>0</v>
      </c>
      <c r="Q30" s="294">
        <f t="shared" si="25"/>
        <v>0</v>
      </c>
      <c r="R30" s="294">
        <f t="shared" si="25"/>
        <v>0</v>
      </c>
      <c r="S30" s="294">
        <f t="shared" si="25"/>
        <v>0</v>
      </c>
      <c r="T30" s="294">
        <f t="shared" si="25"/>
        <v>0</v>
      </c>
      <c r="U30" s="294">
        <f t="shared" si="25"/>
        <v>0</v>
      </c>
      <c r="V30" s="294">
        <f t="shared" si="25"/>
        <v>0</v>
      </c>
      <c r="W30" s="294">
        <f t="shared" si="25"/>
        <v>0</v>
      </c>
      <c r="X30" s="294">
        <f t="shared" si="25"/>
        <v>0</v>
      </c>
      <c r="Y30" s="294">
        <f t="shared" si="25"/>
        <v>0</v>
      </c>
      <c r="Z30" s="294">
        <f t="shared" si="25"/>
        <v>0</v>
      </c>
      <c r="AA30" s="294">
        <f t="shared" ref="AA30:AB30" si="26">SUM(AA31:AA42)</f>
        <v>0</v>
      </c>
      <c r="AB30" s="294">
        <f t="shared" si="26"/>
        <v>0</v>
      </c>
      <c r="AC30" s="294">
        <f t="shared" ref="AC30:AD30" si="27">SUM(AC31:AC42)</f>
        <v>0</v>
      </c>
      <c r="AD30" s="294">
        <f t="shared" si="27"/>
        <v>0</v>
      </c>
      <c r="AE30" s="294">
        <f t="shared" ref="AE30:AF30" si="28">SUM(AE31:AE42)</f>
        <v>0</v>
      </c>
      <c r="AF30" s="294">
        <f t="shared" si="28"/>
        <v>0</v>
      </c>
      <c r="AG30" s="294">
        <f t="shared" ref="AG30:AH30" si="29">SUM(AG31:AG42)</f>
        <v>0</v>
      </c>
      <c r="AH30" s="294">
        <f t="shared" si="29"/>
        <v>0</v>
      </c>
      <c r="AI30" s="294">
        <f t="shared" ref="AI30:AJ30" si="30">SUM(AI31:AI42)</f>
        <v>0</v>
      </c>
      <c r="AJ30" s="294">
        <f t="shared" si="30"/>
        <v>0</v>
      </c>
      <c r="AK30" s="294">
        <f t="shared" ref="AK30:AL30" si="31">SUM(AK31:AK42)</f>
        <v>0</v>
      </c>
      <c r="AL30" s="294">
        <f t="shared" si="31"/>
        <v>0</v>
      </c>
      <c r="AM30" s="294">
        <f t="shared" ref="AM30" si="32">SUM(AM31:AM42)</f>
        <v>0</v>
      </c>
      <c r="AN30" s="231"/>
      <c r="AO30" s="231"/>
      <c r="AP30" s="295">
        <f t="shared" ca="1" si="9"/>
        <v>0</v>
      </c>
      <c r="AQ30" s="296">
        <f t="shared" ca="1" si="10"/>
        <v>0</v>
      </c>
      <c r="AR30" s="231"/>
      <c r="AS30" s="231"/>
      <c r="AT30" s="296">
        <f t="shared" ca="1" si="11"/>
        <v>0</v>
      </c>
      <c r="AU30" s="296">
        <f t="shared" ca="1" si="11"/>
        <v>0</v>
      </c>
      <c r="AV30" s="296">
        <f t="shared" ca="1" si="11"/>
        <v>0</v>
      </c>
      <c r="AW30" s="231"/>
      <c r="AX30" s="231"/>
      <c r="AY30" s="297">
        <f t="shared" ca="1" si="12"/>
        <v>0</v>
      </c>
      <c r="AZ30" s="298">
        <f t="shared" ca="1" si="13"/>
        <v>0</v>
      </c>
      <c r="BA30" s="231"/>
      <c r="BB30" s="231"/>
      <c r="BC30" s="299">
        <f t="shared" ca="1" si="14"/>
        <v>0</v>
      </c>
      <c r="BD30" s="299">
        <f t="shared" ca="1" si="14"/>
        <v>0</v>
      </c>
      <c r="BE30" s="299">
        <f t="shared" ca="1" si="14"/>
        <v>0</v>
      </c>
      <c r="BF30" s="231"/>
      <c r="BG30" s="231"/>
      <c r="BH30" s="300">
        <f t="shared" ca="1" si="15"/>
        <v>0</v>
      </c>
      <c r="BI30" s="301">
        <f t="shared" ca="1" si="16"/>
        <v>0</v>
      </c>
    </row>
    <row r="31" spans="3:61" ht="10.15" x14ac:dyDescent="0.3">
      <c r="C31" s="302"/>
      <c r="D31" s="302"/>
      <c r="E31" s="302" t="s">
        <v>25</v>
      </c>
      <c r="F31" s="302"/>
      <c r="G31" s="302"/>
      <c r="H31" s="302"/>
      <c r="I31" s="302"/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X31" s="232">
        <v>0</v>
      </c>
      <c r="Y31" s="232">
        <v>0</v>
      </c>
      <c r="Z31" s="232">
        <v>0</v>
      </c>
      <c r="AA31" s="232">
        <v>0</v>
      </c>
      <c r="AB31" s="232">
        <v>0</v>
      </c>
      <c r="AC31" s="232">
        <v>0</v>
      </c>
      <c r="AD31" s="232">
        <v>0</v>
      </c>
      <c r="AE31" s="232">
        <v>0</v>
      </c>
      <c r="AF31" s="232">
        <v>0</v>
      </c>
      <c r="AG31" s="232">
        <v>0</v>
      </c>
      <c r="AH31" s="232">
        <v>0</v>
      </c>
      <c r="AI31" s="232">
        <v>0</v>
      </c>
      <c r="AJ31" s="232">
        <v>0</v>
      </c>
      <c r="AK31" s="232">
        <v>0</v>
      </c>
      <c r="AL31" s="232">
        <v>0</v>
      </c>
      <c r="AM31" s="232">
        <v>0</v>
      </c>
      <c r="AN31" s="231"/>
      <c r="AO31" s="231"/>
      <c r="AP31" s="276">
        <f t="shared" ca="1" si="9"/>
        <v>0</v>
      </c>
      <c r="AQ31" s="277">
        <f t="shared" ca="1" si="10"/>
        <v>0</v>
      </c>
      <c r="AR31" s="231"/>
      <c r="AS31" s="231"/>
      <c r="AT31" s="277">
        <f t="shared" ca="1" si="11"/>
        <v>0</v>
      </c>
      <c r="AU31" s="277">
        <f t="shared" ca="1" si="11"/>
        <v>0</v>
      </c>
      <c r="AV31" s="277">
        <f t="shared" ca="1" si="11"/>
        <v>0</v>
      </c>
      <c r="AW31" s="231"/>
      <c r="AX31" s="231"/>
      <c r="AY31" s="278">
        <f t="shared" ca="1" si="12"/>
        <v>0</v>
      </c>
      <c r="AZ31" s="279">
        <f t="shared" ca="1" si="13"/>
        <v>0</v>
      </c>
      <c r="BA31" s="231"/>
      <c r="BB31" s="231"/>
      <c r="BC31" s="249">
        <f t="shared" ca="1" si="14"/>
        <v>0</v>
      </c>
      <c r="BD31" s="249">
        <f t="shared" ca="1" si="14"/>
        <v>0</v>
      </c>
      <c r="BE31" s="249">
        <f t="shared" ca="1" si="14"/>
        <v>0</v>
      </c>
      <c r="BF31" s="231"/>
      <c r="BG31" s="231"/>
      <c r="BH31" s="280">
        <f t="shared" ca="1" si="15"/>
        <v>0</v>
      </c>
      <c r="BI31" s="281">
        <f t="shared" ca="1" si="16"/>
        <v>0</v>
      </c>
    </row>
    <row r="32" spans="3:61" ht="10.15" x14ac:dyDescent="0.3">
      <c r="C32" s="302"/>
      <c r="D32" s="302"/>
      <c r="E32" s="302" t="s">
        <v>26</v>
      </c>
      <c r="F32" s="302"/>
      <c r="G32" s="302"/>
      <c r="H32" s="302"/>
      <c r="I32" s="302"/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X32" s="232">
        <v>0</v>
      </c>
      <c r="Y32" s="232">
        <v>0</v>
      </c>
      <c r="Z32" s="232">
        <v>0</v>
      </c>
      <c r="AA32" s="232">
        <v>0</v>
      </c>
      <c r="AB32" s="232">
        <v>0</v>
      </c>
      <c r="AC32" s="232">
        <v>0</v>
      </c>
      <c r="AD32" s="232">
        <v>0</v>
      </c>
      <c r="AE32" s="232">
        <v>0</v>
      </c>
      <c r="AF32" s="232">
        <v>0</v>
      </c>
      <c r="AG32" s="232">
        <v>0</v>
      </c>
      <c r="AH32" s="232">
        <v>0</v>
      </c>
      <c r="AI32" s="232">
        <v>0</v>
      </c>
      <c r="AJ32" s="232">
        <v>0</v>
      </c>
      <c r="AK32" s="232">
        <v>0</v>
      </c>
      <c r="AL32" s="232">
        <v>0</v>
      </c>
      <c r="AM32" s="232">
        <v>0</v>
      </c>
      <c r="AN32" s="231"/>
      <c r="AO32" s="231"/>
      <c r="AP32" s="276">
        <f t="shared" ca="1" si="9"/>
        <v>0</v>
      </c>
      <c r="AQ32" s="277">
        <f t="shared" ca="1" si="10"/>
        <v>0</v>
      </c>
      <c r="AR32" s="231"/>
      <c r="AS32" s="231"/>
      <c r="AT32" s="277">
        <f t="shared" ca="1" si="11"/>
        <v>0</v>
      </c>
      <c r="AU32" s="277">
        <f t="shared" ca="1" si="11"/>
        <v>0</v>
      </c>
      <c r="AV32" s="277">
        <f t="shared" ca="1" si="11"/>
        <v>0</v>
      </c>
      <c r="AW32" s="231"/>
      <c r="AX32" s="231"/>
      <c r="AY32" s="278">
        <f t="shared" ca="1" si="12"/>
        <v>0</v>
      </c>
      <c r="AZ32" s="279">
        <f t="shared" ca="1" si="13"/>
        <v>0</v>
      </c>
      <c r="BA32" s="231"/>
      <c r="BB32" s="231"/>
      <c r="BC32" s="249">
        <f t="shared" ca="1" si="14"/>
        <v>0</v>
      </c>
      <c r="BD32" s="249">
        <f t="shared" ca="1" si="14"/>
        <v>0</v>
      </c>
      <c r="BE32" s="249">
        <f t="shared" ca="1" si="14"/>
        <v>0</v>
      </c>
      <c r="BF32" s="231"/>
      <c r="BG32" s="231"/>
      <c r="BH32" s="280">
        <f t="shared" ca="1" si="15"/>
        <v>0</v>
      </c>
      <c r="BI32" s="281">
        <f t="shared" ca="1" si="16"/>
        <v>0</v>
      </c>
    </row>
    <row r="33" spans="3:61" ht="10.15" x14ac:dyDescent="0.3">
      <c r="C33" s="302"/>
      <c r="D33" s="302"/>
      <c r="E33" s="302" t="s">
        <v>27</v>
      </c>
      <c r="F33" s="231"/>
      <c r="G33" s="302"/>
      <c r="H33" s="282"/>
      <c r="I33" s="282"/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X33" s="232">
        <v>0</v>
      </c>
      <c r="Y33" s="232">
        <v>0</v>
      </c>
      <c r="Z33" s="232">
        <v>0</v>
      </c>
      <c r="AA33" s="232">
        <v>0</v>
      </c>
      <c r="AB33" s="232">
        <v>0</v>
      </c>
      <c r="AC33" s="232">
        <v>0</v>
      </c>
      <c r="AD33" s="232">
        <v>0</v>
      </c>
      <c r="AE33" s="232">
        <v>0</v>
      </c>
      <c r="AF33" s="232">
        <v>0</v>
      </c>
      <c r="AG33" s="232">
        <v>0</v>
      </c>
      <c r="AH33" s="232">
        <v>0</v>
      </c>
      <c r="AI33" s="232">
        <v>0</v>
      </c>
      <c r="AJ33" s="232">
        <v>0</v>
      </c>
      <c r="AK33" s="232">
        <v>0</v>
      </c>
      <c r="AL33" s="232">
        <v>0</v>
      </c>
      <c r="AM33" s="232">
        <v>0</v>
      </c>
      <c r="AN33" s="231"/>
      <c r="AO33" s="231"/>
      <c r="AP33" s="276">
        <f t="shared" ca="1" si="9"/>
        <v>0</v>
      </c>
      <c r="AQ33" s="277">
        <f t="shared" ca="1" si="10"/>
        <v>0</v>
      </c>
      <c r="AR33" s="231"/>
      <c r="AS33" s="231"/>
      <c r="AT33" s="277">
        <f t="shared" ca="1" si="11"/>
        <v>0</v>
      </c>
      <c r="AU33" s="277">
        <f t="shared" ca="1" si="11"/>
        <v>0</v>
      </c>
      <c r="AV33" s="277">
        <f t="shared" ca="1" si="11"/>
        <v>0</v>
      </c>
      <c r="AW33" s="231"/>
      <c r="AX33" s="231"/>
      <c r="AY33" s="278">
        <f t="shared" ca="1" si="12"/>
        <v>0</v>
      </c>
      <c r="AZ33" s="279">
        <f t="shared" ca="1" si="13"/>
        <v>0</v>
      </c>
      <c r="BA33" s="231"/>
      <c r="BB33" s="231"/>
      <c r="BC33" s="249">
        <f t="shared" ca="1" si="14"/>
        <v>0</v>
      </c>
      <c r="BD33" s="249">
        <f t="shared" ca="1" si="14"/>
        <v>0</v>
      </c>
      <c r="BE33" s="249">
        <f t="shared" ca="1" si="14"/>
        <v>0</v>
      </c>
      <c r="BF33" s="231"/>
      <c r="BG33" s="231"/>
      <c r="BH33" s="280">
        <f t="shared" ca="1" si="15"/>
        <v>0</v>
      </c>
      <c r="BI33" s="281">
        <f t="shared" ca="1" si="16"/>
        <v>0</v>
      </c>
    </row>
    <row r="34" spans="3:61" ht="10.15" x14ac:dyDescent="0.3">
      <c r="C34" s="302"/>
      <c r="D34" s="302"/>
      <c r="E34" s="302" t="s">
        <v>28</v>
      </c>
      <c r="F34" s="302"/>
      <c r="G34" s="302"/>
      <c r="H34" s="302"/>
      <c r="I34" s="302"/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>
        <v>0</v>
      </c>
      <c r="T34" s="232">
        <v>0</v>
      </c>
      <c r="U34" s="232">
        <v>0</v>
      </c>
      <c r="V34" s="232">
        <v>0</v>
      </c>
      <c r="W34" s="232">
        <v>0</v>
      </c>
      <c r="X34" s="232">
        <v>0</v>
      </c>
      <c r="Y34" s="232">
        <v>0</v>
      </c>
      <c r="Z34" s="232">
        <v>0</v>
      </c>
      <c r="AA34" s="232">
        <v>0</v>
      </c>
      <c r="AB34" s="232">
        <v>0</v>
      </c>
      <c r="AC34" s="232">
        <v>0</v>
      </c>
      <c r="AD34" s="232">
        <v>0</v>
      </c>
      <c r="AE34" s="232">
        <v>0</v>
      </c>
      <c r="AF34" s="232">
        <v>0</v>
      </c>
      <c r="AG34" s="232">
        <v>0</v>
      </c>
      <c r="AH34" s="232">
        <v>0</v>
      </c>
      <c r="AI34" s="232">
        <v>0</v>
      </c>
      <c r="AJ34" s="232">
        <v>0</v>
      </c>
      <c r="AK34" s="232">
        <v>0</v>
      </c>
      <c r="AL34" s="232">
        <v>0</v>
      </c>
      <c r="AM34" s="232">
        <v>0</v>
      </c>
      <c r="AN34" s="231"/>
      <c r="AO34" s="231"/>
      <c r="AP34" s="276">
        <f t="shared" ca="1" si="9"/>
        <v>0</v>
      </c>
      <c r="AQ34" s="277">
        <f t="shared" ca="1" si="10"/>
        <v>0</v>
      </c>
      <c r="AR34" s="231"/>
      <c r="AS34" s="231"/>
      <c r="AT34" s="277">
        <f t="shared" ca="1" si="11"/>
        <v>0</v>
      </c>
      <c r="AU34" s="277">
        <f t="shared" ca="1" si="11"/>
        <v>0</v>
      </c>
      <c r="AV34" s="277">
        <f t="shared" ca="1" si="11"/>
        <v>0</v>
      </c>
      <c r="AW34" s="231"/>
      <c r="AX34" s="231"/>
      <c r="AY34" s="278">
        <f t="shared" ca="1" si="12"/>
        <v>0</v>
      </c>
      <c r="AZ34" s="279">
        <f t="shared" ca="1" si="13"/>
        <v>0</v>
      </c>
      <c r="BA34" s="231"/>
      <c r="BB34" s="231"/>
      <c r="BC34" s="249">
        <f t="shared" ca="1" si="14"/>
        <v>0</v>
      </c>
      <c r="BD34" s="249">
        <f t="shared" ca="1" si="14"/>
        <v>0</v>
      </c>
      <c r="BE34" s="249">
        <f t="shared" ca="1" si="14"/>
        <v>0</v>
      </c>
      <c r="BF34" s="231"/>
      <c r="BG34" s="231"/>
      <c r="BH34" s="280">
        <f t="shared" ca="1" si="15"/>
        <v>0</v>
      </c>
      <c r="BI34" s="281">
        <f t="shared" ca="1" si="16"/>
        <v>0</v>
      </c>
    </row>
    <row r="35" spans="3:61" ht="10.15" x14ac:dyDescent="0.3">
      <c r="C35" s="302"/>
      <c r="D35" s="302"/>
      <c r="E35" s="303" t="s">
        <v>29</v>
      </c>
      <c r="F35" s="303"/>
      <c r="G35" s="303"/>
      <c r="H35" s="303"/>
      <c r="I35" s="303"/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X35" s="232">
        <v>0</v>
      </c>
      <c r="Y35" s="232">
        <v>0</v>
      </c>
      <c r="Z35" s="232">
        <v>0</v>
      </c>
      <c r="AA35" s="232">
        <v>0</v>
      </c>
      <c r="AB35" s="232">
        <v>0</v>
      </c>
      <c r="AC35" s="232">
        <v>0</v>
      </c>
      <c r="AD35" s="232">
        <v>0</v>
      </c>
      <c r="AE35" s="232">
        <v>0</v>
      </c>
      <c r="AF35" s="232">
        <v>0</v>
      </c>
      <c r="AG35" s="232">
        <v>0</v>
      </c>
      <c r="AH35" s="232">
        <v>0</v>
      </c>
      <c r="AI35" s="232">
        <v>0</v>
      </c>
      <c r="AJ35" s="232">
        <v>0</v>
      </c>
      <c r="AK35" s="232">
        <v>0</v>
      </c>
      <c r="AL35" s="232">
        <v>0</v>
      </c>
      <c r="AM35" s="232">
        <v>0</v>
      </c>
      <c r="AN35" s="231"/>
      <c r="AO35" s="231"/>
      <c r="AP35" s="304">
        <f t="shared" ca="1" si="9"/>
        <v>0</v>
      </c>
      <c r="AQ35" s="305">
        <f t="shared" ca="1" si="10"/>
        <v>0</v>
      </c>
      <c r="AR35" s="231"/>
      <c r="AS35" s="231"/>
      <c r="AT35" s="305">
        <f t="shared" ca="1" si="11"/>
        <v>0</v>
      </c>
      <c r="AU35" s="305">
        <f t="shared" ca="1" si="11"/>
        <v>0</v>
      </c>
      <c r="AV35" s="305">
        <f t="shared" ca="1" si="11"/>
        <v>0</v>
      </c>
      <c r="AW35" s="231"/>
      <c r="AX35" s="231"/>
      <c r="AY35" s="306">
        <f t="shared" ca="1" si="12"/>
        <v>0</v>
      </c>
      <c r="AZ35" s="307">
        <f t="shared" ca="1" si="13"/>
        <v>0</v>
      </c>
      <c r="BA35" s="231"/>
      <c r="BB35" s="231"/>
      <c r="BC35" s="308">
        <f t="shared" ca="1" si="14"/>
        <v>0</v>
      </c>
      <c r="BD35" s="308">
        <f t="shared" ca="1" si="14"/>
        <v>0</v>
      </c>
      <c r="BE35" s="308">
        <f t="shared" ca="1" si="14"/>
        <v>0</v>
      </c>
      <c r="BF35" s="231"/>
      <c r="BG35" s="231"/>
      <c r="BH35" s="309">
        <f t="shared" ca="1" si="15"/>
        <v>0</v>
      </c>
      <c r="BI35" s="310">
        <f t="shared" ca="1" si="16"/>
        <v>0</v>
      </c>
    </row>
    <row r="36" spans="3:61" ht="10.15" x14ac:dyDescent="0.3">
      <c r="C36" s="302"/>
      <c r="D36" s="302"/>
      <c r="E36" s="303" t="s">
        <v>30</v>
      </c>
      <c r="F36" s="282"/>
      <c r="G36" s="302"/>
      <c r="H36" s="302"/>
      <c r="I36" s="302"/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232">
        <v>0</v>
      </c>
      <c r="S36" s="232">
        <v>0</v>
      </c>
      <c r="T36" s="232">
        <v>0</v>
      </c>
      <c r="U36" s="232">
        <v>0</v>
      </c>
      <c r="V36" s="232">
        <v>0</v>
      </c>
      <c r="W36" s="232">
        <v>0</v>
      </c>
      <c r="X36" s="232">
        <v>0</v>
      </c>
      <c r="Y36" s="232">
        <v>0</v>
      </c>
      <c r="Z36" s="232">
        <v>0</v>
      </c>
      <c r="AA36" s="232">
        <v>0</v>
      </c>
      <c r="AB36" s="232">
        <v>0</v>
      </c>
      <c r="AC36" s="232">
        <v>0</v>
      </c>
      <c r="AD36" s="232">
        <v>0</v>
      </c>
      <c r="AE36" s="232">
        <v>0</v>
      </c>
      <c r="AF36" s="232">
        <v>0</v>
      </c>
      <c r="AG36" s="232">
        <v>0</v>
      </c>
      <c r="AH36" s="232">
        <v>0</v>
      </c>
      <c r="AI36" s="232">
        <v>0</v>
      </c>
      <c r="AJ36" s="232">
        <v>0</v>
      </c>
      <c r="AK36" s="232">
        <v>0</v>
      </c>
      <c r="AL36" s="232">
        <v>0</v>
      </c>
      <c r="AM36" s="232">
        <v>0</v>
      </c>
      <c r="AN36" s="231"/>
      <c r="AO36" s="231"/>
      <c r="AP36" s="276">
        <f t="shared" ca="1" si="9"/>
        <v>0</v>
      </c>
      <c r="AQ36" s="277">
        <f t="shared" ca="1" si="10"/>
        <v>0</v>
      </c>
      <c r="AR36" s="231"/>
      <c r="AS36" s="231"/>
      <c r="AT36" s="277">
        <f t="shared" ca="1" si="11"/>
        <v>0</v>
      </c>
      <c r="AU36" s="277">
        <f t="shared" ca="1" si="11"/>
        <v>0</v>
      </c>
      <c r="AV36" s="277">
        <f t="shared" ca="1" si="11"/>
        <v>0</v>
      </c>
      <c r="AW36" s="231"/>
      <c r="AX36" s="231"/>
      <c r="AY36" s="278">
        <f t="shared" ca="1" si="12"/>
        <v>0</v>
      </c>
      <c r="AZ36" s="279">
        <f t="shared" ca="1" si="13"/>
        <v>0</v>
      </c>
      <c r="BA36" s="231"/>
      <c r="BB36" s="231"/>
      <c r="BC36" s="249">
        <f t="shared" ca="1" si="14"/>
        <v>0</v>
      </c>
      <c r="BD36" s="249">
        <f t="shared" ca="1" si="14"/>
        <v>0</v>
      </c>
      <c r="BE36" s="249">
        <f t="shared" ca="1" si="14"/>
        <v>0</v>
      </c>
      <c r="BF36" s="231"/>
      <c r="BG36" s="231"/>
      <c r="BH36" s="280">
        <f t="shared" ca="1" si="15"/>
        <v>0</v>
      </c>
      <c r="BI36" s="281">
        <f t="shared" ca="1" si="16"/>
        <v>0</v>
      </c>
    </row>
    <row r="37" spans="3:61" ht="10.15" x14ac:dyDescent="0.3">
      <c r="C37" s="302"/>
      <c r="D37" s="302"/>
      <c r="E37" s="672" t="s">
        <v>147</v>
      </c>
      <c r="F37" s="282"/>
      <c r="G37" s="302"/>
      <c r="H37" s="302"/>
      <c r="I37" s="302"/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X37" s="232">
        <v>0</v>
      </c>
      <c r="Y37" s="232">
        <v>0</v>
      </c>
      <c r="Z37" s="232">
        <v>0</v>
      </c>
      <c r="AA37" s="232">
        <v>0</v>
      </c>
      <c r="AB37" s="232">
        <v>0</v>
      </c>
      <c r="AC37" s="232">
        <v>0</v>
      </c>
      <c r="AD37" s="232">
        <v>0</v>
      </c>
      <c r="AE37" s="232">
        <v>0</v>
      </c>
      <c r="AF37" s="232">
        <v>0</v>
      </c>
      <c r="AG37" s="232">
        <v>0</v>
      </c>
      <c r="AH37" s="232">
        <v>0</v>
      </c>
      <c r="AI37" s="232">
        <v>0</v>
      </c>
      <c r="AJ37" s="232">
        <v>0</v>
      </c>
      <c r="AK37" s="232">
        <v>0</v>
      </c>
      <c r="AL37" s="232">
        <v>0</v>
      </c>
      <c r="AM37" s="232">
        <v>0</v>
      </c>
      <c r="AN37" s="231"/>
      <c r="AO37" s="231"/>
      <c r="AP37" s="276"/>
      <c r="AQ37" s="277"/>
      <c r="AR37" s="231"/>
      <c r="AS37" s="231"/>
      <c r="AT37" s="277"/>
      <c r="AU37" s="277"/>
      <c r="AV37" s="277"/>
      <c r="AW37" s="231"/>
      <c r="AX37" s="231"/>
      <c r="AY37" s="278"/>
      <c r="AZ37" s="279"/>
      <c r="BA37" s="231"/>
      <c r="BB37" s="231"/>
      <c r="BC37" s="249"/>
      <c r="BD37" s="249"/>
      <c r="BE37" s="249"/>
      <c r="BF37" s="231"/>
      <c r="BG37" s="231"/>
      <c r="BH37" s="280"/>
      <c r="BI37" s="281"/>
    </row>
    <row r="38" spans="3:61" ht="10.15" x14ac:dyDescent="0.3">
      <c r="C38" s="302"/>
      <c r="D38" s="302"/>
      <c r="E38" s="311" t="s">
        <v>31</v>
      </c>
      <c r="F38" s="311"/>
      <c r="G38" s="311"/>
      <c r="H38" s="311"/>
      <c r="I38" s="311"/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X38" s="232">
        <v>0</v>
      </c>
      <c r="Y38" s="232">
        <v>0</v>
      </c>
      <c r="Z38" s="232">
        <v>0</v>
      </c>
      <c r="AA38" s="232">
        <v>0</v>
      </c>
      <c r="AB38" s="232">
        <v>0</v>
      </c>
      <c r="AC38" s="232">
        <v>0</v>
      </c>
      <c r="AD38" s="232">
        <v>0</v>
      </c>
      <c r="AE38" s="232">
        <v>0</v>
      </c>
      <c r="AF38" s="232">
        <v>0</v>
      </c>
      <c r="AG38" s="232">
        <v>0</v>
      </c>
      <c r="AH38" s="232">
        <v>0</v>
      </c>
      <c r="AI38" s="232">
        <v>0</v>
      </c>
      <c r="AJ38" s="232">
        <v>0</v>
      </c>
      <c r="AK38" s="232">
        <v>0</v>
      </c>
      <c r="AL38" s="232">
        <v>0</v>
      </c>
      <c r="AM38" s="232">
        <v>0</v>
      </c>
      <c r="AN38" s="231"/>
      <c r="AO38" s="231"/>
      <c r="AP38" s="304">
        <f t="shared" ca="1" si="9"/>
        <v>0</v>
      </c>
      <c r="AQ38" s="305">
        <f t="shared" ca="1" si="10"/>
        <v>0</v>
      </c>
      <c r="AR38" s="231"/>
      <c r="AS38" s="231"/>
      <c r="AT38" s="305">
        <f t="shared" ref="AT38:AV43" ca="1" si="33">IFERROR(OFFSET(AT38,0,-9)/OFFSET(AT$43,0,-9),0)</f>
        <v>0</v>
      </c>
      <c r="AU38" s="305">
        <f t="shared" ca="1" si="33"/>
        <v>0</v>
      </c>
      <c r="AV38" s="305">
        <f t="shared" ca="1" si="33"/>
        <v>0</v>
      </c>
      <c r="AW38" s="231"/>
      <c r="AX38" s="231"/>
      <c r="AY38" s="306">
        <f t="shared" ca="1" si="12"/>
        <v>0</v>
      </c>
      <c r="AZ38" s="307">
        <f t="shared" ca="1" si="13"/>
        <v>0</v>
      </c>
      <c r="BA38" s="231"/>
      <c r="BB38" s="231"/>
      <c r="BC38" s="308">
        <f t="shared" ca="1" si="14"/>
        <v>0</v>
      </c>
      <c r="BD38" s="308">
        <f t="shared" ca="1" si="14"/>
        <v>0</v>
      </c>
      <c r="BE38" s="308">
        <f t="shared" ca="1" si="14"/>
        <v>0</v>
      </c>
      <c r="BF38" s="231"/>
      <c r="BG38" s="231"/>
      <c r="BH38" s="309">
        <f t="shared" ca="1" si="15"/>
        <v>0</v>
      </c>
      <c r="BI38" s="310">
        <f t="shared" ca="1" si="16"/>
        <v>0</v>
      </c>
    </row>
    <row r="39" spans="3:61" ht="10.15" x14ac:dyDescent="0.3">
      <c r="C39" s="302"/>
      <c r="D39" s="302"/>
      <c r="E39" s="311" t="s">
        <v>32</v>
      </c>
      <c r="F39" s="231"/>
      <c r="G39" s="302"/>
      <c r="H39" s="282"/>
      <c r="I39" s="282"/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X39" s="232">
        <v>0</v>
      </c>
      <c r="Y39" s="232">
        <v>0</v>
      </c>
      <c r="Z39" s="232">
        <v>0</v>
      </c>
      <c r="AA39" s="232">
        <v>0</v>
      </c>
      <c r="AB39" s="232">
        <v>0</v>
      </c>
      <c r="AC39" s="232">
        <v>0</v>
      </c>
      <c r="AD39" s="232">
        <v>0</v>
      </c>
      <c r="AE39" s="232">
        <v>0</v>
      </c>
      <c r="AF39" s="232">
        <v>0</v>
      </c>
      <c r="AG39" s="232">
        <v>0</v>
      </c>
      <c r="AH39" s="232">
        <v>0</v>
      </c>
      <c r="AI39" s="232">
        <v>0</v>
      </c>
      <c r="AJ39" s="232">
        <v>0</v>
      </c>
      <c r="AK39" s="232">
        <v>0</v>
      </c>
      <c r="AL39" s="232">
        <v>0</v>
      </c>
      <c r="AM39" s="232">
        <v>0</v>
      </c>
      <c r="AN39" s="231"/>
      <c r="AO39" s="231"/>
      <c r="AP39" s="276">
        <f t="shared" ca="1" si="9"/>
        <v>0</v>
      </c>
      <c r="AQ39" s="277">
        <f t="shared" ca="1" si="10"/>
        <v>0</v>
      </c>
      <c r="AR39" s="231"/>
      <c r="AS39" s="231"/>
      <c r="AT39" s="277">
        <f t="shared" ca="1" si="33"/>
        <v>0</v>
      </c>
      <c r="AU39" s="277">
        <f t="shared" ca="1" si="33"/>
        <v>0</v>
      </c>
      <c r="AV39" s="277">
        <f t="shared" ca="1" si="33"/>
        <v>0</v>
      </c>
      <c r="AW39" s="231"/>
      <c r="AX39" s="231"/>
      <c r="AY39" s="278">
        <f t="shared" ca="1" si="12"/>
        <v>0</v>
      </c>
      <c r="AZ39" s="279">
        <f t="shared" ca="1" si="13"/>
        <v>0</v>
      </c>
      <c r="BA39" s="231"/>
      <c r="BB39" s="231"/>
      <c r="BC39" s="249">
        <f t="shared" ca="1" si="14"/>
        <v>0</v>
      </c>
      <c r="BD39" s="249">
        <f t="shared" ca="1" si="14"/>
        <v>0</v>
      </c>
      <c r="BE39" s="249">
        <f t="shared" ca="1" si="14"/>
        <v>0</v>
      </c>
      <c r="BF39" s="231"/>
      <c r="BG39" s="231"/>
      <c r="BH39" s="280">
        <f t="shared" ca="1" si="15"/>
        <v>0</v>
      </c>
      <c r="BI39" s="281">
        <f t="shared" ca="1" si="16"/>
        <v>0</v>
      </c>
    </row>
    <row r="40" spans="3:61" ht="10.15" x14ac:dyDescent="0.3">
      <c r="C40" s="302"/>
      <c r="D40" s="302"/>
      <c r="E40" s="311" t="s">
        <v>33</v>
      </c>
      <c r="F40" s="231"/>
      <c r="G40" s="302"/>
      <c r="H40" s="282"/>
      <c r="I40" s="282"/>
      <c r="J40" s="232">
        <v>0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X40" s="232">
        <v>0</v>
      </c>
      <c r="Y40" s="232">
        <v>0</v>
      </c>
      <c r="Z40" s="232">
        <v>0</v>
      </c>
      <c r="AA40" s="232">
        <v>0</v>
      </c>
      <c r="AB40" s="232">
        <v>0</v>
      </c>
      <c r="AC40" s="232">
        <v>0</v>
      </c>
      <c r="AD40" s="232">
        <v>0</v>
      </c>
      <c r="AE40" s="232">
        <v>0</v>
      </c>
      <c r="AF40" s="232">
        <v>0</v>
      </c>
      <c r="AG40" s="232">
        <v>0</v>
      </c>
      <c r="AH40" s="232">
        <v>0</v>
      </c>
      <c r="AI40" s="232">
        <v>0</v>
      </c>
      <c r="AJ40" s="232">
        <v>0</v>
      </c>
      <c r="AK40" s="232">
        <v>0</v>
      </c>
      <c r="AL40" s="232">
        <v>0</v>
      </c>
      <c r="AM40" s="232">
        <v>0</v>
      </c>
      <c r="AN40" s="231"/>
      <c r="AO40" s="231"/>
      <c r="AP40" s="276">
        <f t="shared" ca="1" si="9"/>
        <v>0</v>
      </c>
      <c r="AQ40" s="277">
        <f t="shared" ca="1" si="10"/>
        <v>0</v>
      </c>
      <c r="AR40" s="231"/>
      <c r="AS40" s="231"/>
      <c r="AT40" s="277">
        <f t="shared" ca="1" si="33"/>
        <v>0</v>
      </c>
      <c r="AU40" s="277">
        <f t="shared" ca="1" si="33"/>
        <v>0</v>
      </c>
      <c r="AV40" s="277">
        <f t="shared" ca="1" si="33"/>
        <v>0</v>
      </c>
      <c r="AW40" s="231"/>
      <c r="AX40" s="231"/>
      <c r="AY40" s="278">
        <f t="shared" ca="1" si="12"/>
        <v>0</v>
      </c>
      <c r="AZ40" s="279">
        <f t="shared" ca="1" si="13"/>
        <v>0</v>
      </c>
      <c r="BA40" s="231"/>
      <c r="BB40" s="231"/>
      <c r="BC40" s="249">
        <f t="shared" ca="1" si="14"/>
        <v>0</v>
      </c>
      <c r="BD40" s="249">
        <f t="shared" ca="1" si="14"/>
        <v>0</v>
      </c>
      <c r="BE40" s="249">
        <f t="shared" ca="1" si="14"/>
        <v>0</v>
      </c>
      <c r="BF40" s="231"/>
      <c r="BG40" s="231"/>
      <c r="BH40" s="280">
        <f t="shared" ca="1" si="15"/>
        <v>0</v>
      </c>
      <c r="BI40" s="281">
        <f t="shared" ca="1" si="16"/>
        <v>0</v>
      </c>
    </row>
    <row r="41" spans="3:61" ht="10.15" x14ac:dyDescent="0.3">
      <c r="C41" s="302"/>
      <c r="D41" s="302"/>
      <c r="E41" s="311" t="s">
        <v>34</v>
      </c>
      <c r="F41" s="231"/>
      <c r="G41" s="302"/>
      <c r="H41" s="282"/>
      <c r="I41" s="282"/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X41" s="232">
        <v>0</v>
      </c>
      <c r="Y41" s="232">
        <v>0</v>
      </c>
      <c r="Z41" s="232">
        <v>0</v>
      </c>
      <c r="AA41" s="232">
        <v>0</v>
      </c>
      <c r="AB41" s="232">
        <v>0</v>
      </c>
      <c r="AC41" s="232">
        <v>0</v>
      </c>
      <c r="AD41" s="232">
        <v>0</v>
      </c>
      <c r="AE41" s="232">
        <v>0</v>
      </c>
      <c r="AF41" s="232">
        <v>0</v>
      </c>
      <c r="AG41" s="232">
        <v>0</v>
      </c>
      <c r="AH41" s="232">
        <v>0</v>
      </c>
      <c r="AI41" s="232">
        <v>0</v>
      </c>
      <c r="AJ41" s="232">
        <v>0</v>
      </c>
      <c r="AK41" s="232">
        <v>0</v>
      </c>
      <c r="AL41" s="232">
        <v>0</v>
      </c>
      <c r="AM41" s="232">
        <v>0</v>
      </c>
      <c r="AN41" s="231"/>
      <c r="AO41" s="231"/>
      <c r="AP41" s="276">
        <f t="shared" ca="1" si="9"/>
        <v>0</v>
      </c>
      <c r="AQ41" s="277">
        <f t="shared" ca="1" si="10"/>
        <v>0</v>
      </c>
      <c r="AR41" s="231"/>
      <c r="AS41" s="231"/>
      <c r="AT41" s="277">
        <f t="shared" ca="1" si="33"/>
        <v>0</v>
      </c>
      <c r="AU41" s="277">
        <f t="shared" ca="1" si="33"/>
        <v>0</v>
      </c>
      <c r="AV41" s="277">
        <f t="shared" ca="1" si="33"/>
        <v>0</v>
      </c>
      <c r="AW41" s="231"/>
      <c r="AX41" s="231"/>
      <c r="AY41" s="278">
        <f t="shared" ca="1" si="12"/>
        <v>0</v>
      </c>
      <c r="AZ41" s="279">
        <f t="shared" ca="1" si="13"/>
        <v>0</v>
      </c>
      <c r="BA41" s="231"/>
      <c r="BB41" s="231"/>
      <c r="BC41" s="249">
        <f t="shared" ca="1" si="14"/>
        <v>0</v>
      </c>
      <c r="BD41" s="249">
        <f t="shared" ca="1" si="14"/>
        <v>0</v>
      </c>
      <c r="BE41" s="249">
        <f t="shared" ca="1" si="14"/>
        <v>0</v>
      </c>
      <c r="BF41" s="231"/>
      <c r="BG41" s="231"/>
      <c r="BH41" s="280">
        <f t="shared" ca="1" si="15"/>
        <v>0</v>
      </c>
      <c r="BI41" s="281">
        <f t="shared" ca="1" si="16"/>
        <v>0</v>
      </c>
    </row>
    <row r="42" spans="3:61" ht="10.15" x14ac:dyDescent="0.3">
      <c r="C42" s="302"/>
      <c r="D42" s="302"/>
      <c r="E42" s="303" t="s">
        <v>35</v>
      </c>
      <c r="F42" s="303"/>
      <c r="G42" s="303"/>
      <c r="H42" s="303"/>
      <c r="I42" s="303"/>
      <c r="J42" s="232">
        <v>0</v>
      </c>
      <c r="K42" s="232">
        <v>0</v>
      </c>
      <c r="L42" s="232">
        <v>0</v>
      </c>
      <c r="M42" s="232">
        <v>0</v>
      </c>
      <c r="N42" s="232">
        <v>0</v>
      </c>
      <c r="O42" s="232">
        <v>0</v>
      </c>
      <c r="P42" s="232">
        <v>0</v>
      </c>
      <c r="Q42" s="232">
        <v>0</v>
      </c>
      <c r="R42" s="232">
        <v>0</v>
      </c>
      <c r="S42" s="232">
        <v>0</v>
      </c>
      <c r="T42" s="232">
        <v>0</v>
      </c>
      <c r="U42" s="232">
        <v>0</v>
      </c>
      <c r="V42" s="232">
        <v>0</v>
      </c>
      <c r="W42" s="232">
        <v>0</v>
      </c>
      <c r="X42" s="232">
        <v>0</v>
      </c>
      <c r="Y42" s="232">
        <v>0</v>
      </c>
      <c r="Z42" s="232">
        <v>0</v>
      </c>
      <c r="AA42" s="232">
        <v>0</v>
      </c>
      <c r="AB42" s="232">
        <v>0</v>
      </c>
      <c r="AC42" s="232">
        <v>0</v>
      </c>
      <c r="AD42" s="232">
        <v>0</v>
      </c>
      <c r="AE42" s="232">
        <v>0</v>
      </c>
      <c r="AF42" s="232">
        <v>0</v>
      </c>
      <c r="AG42" s="232">
        <v>0</v>
      </c>
      <c r="AH42" s="232">
        <v>0</v>
      </c>
      <c r="AI42" s="232">
        <v>0</v>
      </c>
      <c r="AJ42" s="232">
        <v>0</v>
      </c>
      <c r="AK42" s="232">
        <v>0</v>
      </c>
      <c r="AL42" s="232">
        <v>0</v>
      </c>
      <c r="AM42" s="232">
        <v>0</v>
      </c>
      <c r="AN42" s="231"/>
      <c r="AO42" s="231"/>
      <c r="AP42" s="276">
        <f t="shared" ca="1" si="9"/>
        <v>0</v>
      </c>
      <c r="AQ42" s="277">
        <f t="shared" ca="1" si="10"/>
        <v>0</v>
      </c>
      <c r="AR42" s="231"/>
      <c r="AS42" s="231"/>
      <c r="AT42" s="277">
        <f t="shared" ca="1" si="33"/>
        <v>0</v>
      </c>
      <c r="AU42" s="277">
        <f t="shared" ca="1" si="33"/>
        <v>0</v>
      </c>
      <c r="AV42" s="277">
        <f t="shared" ca="1" si="33"/>
        <v>0</v>
      </c>
      <c r="AW42" s="231"/>
      <c r="AX42" s="231"/>
      <c r="AY42" s="278">
        <f t="shared" ca="1" si="12"/>
        <v>0</v>
      </c>
      <c r="AZ42" s="279">
        <f t="shared" ca="1" si="13"/>
        <v>0</v>
      </c>
      <c r="BA42" s="231"/>
      <c r="BB42" s="231"/>
      <c r="BC42" s="249">
        <f t="shared" ca="1" si="14"/>
        <v>0</v>
      </c>
      <c r="BD42" s="249">
        <f ca="1">IFERROR(OFFSET(BD42,0,-18)/BD$14*10^6,0)</f>
        <v>0</v>
      </c>
      <c r="BE42" s="249">
        <f ca="1">IFERROR(OFFSET(BE42,0,-18)/BE$14*10^6,0)</f>
        <v>0</v>
      </c>
      <c r="BF42" s="231"/>
      <c r="BG42" s="231"/>
      <c r="BH42" s="280">
        <f t="shared" ca="1" si="15"/>
        <v>0</v>
      </c>
      <c r="BI42" s="281">
        <f t="shared" ca="1" si="16"/>
        <v>0</v>
      </c>
    </row>
    <row r="43" spans="3:61" ht="10.15" x14ac:dyDescent="0.3">
      <c r="C43" s="312" t="s">
        <v>22</v>
      </c>
      <c r="D43" s="313" t="s">
        <v>36</v>
      </c>
      <c r="E43" s="313"/>
      <c r="F43" s="313"/>
      <c r="G43" s="313"/>
      <c r="H43" s="313"/>
      <c r="I43" s="313"/>
      <c r="J43" s="314">
        <f>SUM(J29:J30)</f>
        <v>0</v>
      </c>
      <c r="K43" s="314">
        <f t="shared" ref="K43:Z43" si="34">SUM(K29:K30)</f>
        <v>0</v>
      </c>
      <c r="L43" s="314">
        <f t="shared" si="34"/>
        <v>0</v>
      </c>
      <c r="M43" s="314">
        <f t="shared" si="34"/>
        <v>0</v>
      </c>
      <c r="N43" s="314">
        <f t="shared" si="34"/>
        <v>0</v>
      </c>
      <c r="O43" s="314">
        <f t="shared" si="34"/>
        <v>0</v>
      </c>
      <c r="P43" s="314">
        <f t="shared" si="34"/>
        <v>0</v>
      </c>
      <c r="Q43" s="314">
        <f t="shared" si="34"/>
        <v>0</v>
      </c>
      <c r="R43" s="314">
        <f t="shared" si="34"/>
        <v>0</v>
      </c>
      <c r="S43" s="314">
        <f t="shared" si="34"/>
        <v>0</v>
      </c>
      <c r="T43" s="314">
        <f t="shared" si="34"/>
        <v>0</v>
      </c>
      <c r="U43" s="314">
        <f t="shared" si="34"/>
        <v>0</v>
      </c>
      <c r="V43" s="314">
        <f t="shared" si="34"/>
        <v>0.24748324501697852</v>
      </c>
      <c r="W43" s="314">
        <f t="shared" si="34"/>
        <v>0.2164759209407992</v>
      </c>
      <c r="X43" s="314">
        <f t="shared" si="34"/>
        <v>5.9559823712128732E-3</v>
      </c>
      <c r="Y43" s="314">
        <f t="shared" si="34"/>
        <v>0.25454868892971177</v>
      </c>
      <c r="Z43" s="314">
        <f t="shared" si="34"/>
        <v>0.32942778155125774</v>
      </c>
      <c r="AA43" s="314">
        <f t="shared" ref="AA43:AB43" si="35">SUM(AA29:AA30)</f>
        <v>0.20709246760110545</v>
      </c>
      <c r="AB43" s="314">
        <f t="shared" si="35"/>
        <v>0.15469792202192409</v>
      </c>
      <c r="AC43" s="314">
        <f t="shared" ref="AC43:AD43" si="36">SUM(AC29:AC30)</f>
        <v>5.1458112633181119E-2</v>
      </c>
      <c r="AD43" s="314">
        <f t="shared" si="36"/>
        <v>0</v>
      </c>
      <c r="AE43" s="314">
        <f t="shared" ref="AE43:AF43" si="37">SUM(AE29:AE30)</f>
        <v>2.4675529506336777E-3</v>
      </c>
      <c r="AF43" s="314">
        <f t="shared" si="37"/>
        <v>8.9535951319257956E-2</v>
      </c>
      <c r="AG43" s="314">
        <f t="shared" ref="AG43:AH43" si="38">SUM(AG29:AG30)</f>
        <v>0.29560883514289527</v>
      </c>
      <c r="AH43" s="314">
        <f t="shared" si="38"/>
        <v>0.13754860861191895</v>
      </c>
      <c r="AI43" s="314">
        <f t="shared" ref="AI43:AJ43" si="39">SUM(AI29:AI30)</f>
        <v>0.29411727033119645</v>
      </c>
      <c r="AJ43" s="314">
        <f t="shared" si="39"/>
        <v>9.3593372011251744E-2</v>
      </c>
      <c r="AK43" s="314">
        <f t="shared" ref="AK43:AL43" si="40">SUM(AK29:AK30)</f>
        <v>1.6065615149847404E-2</v>
      </c>
      <c r="AL43" s="314">
        <f t="shared" si="40"/>
        <v>1.2723307288317807E-2</v>
      </c>
      <c r="AM43" s="314">
        <f t="shared" ref="AM43" si="41">SUM(AM29:AM30)</f>
        <v>9.1138857398019496E-2</v>
      </c>
      <c r="AN43" s="231"/>
      <c r="AO43" s="231"/>
      <c r="AP43" s="315">
        <f t="shared" ca="1" si="9"/>
        <v>7.8415550109701693E-2</v>
      </c>
      <c r="AQ43" s="316">
        <f t="shared" ca="1" si="10"/>
        <v>6.1631420457557216</v>
      </c>
      <c r="AR43" s="231"/>
      <c r="AS43" s="231"/>
      <c r="AT43" s="317">
        <f t="shared" ca="1" si="33"/>
        <v>1</v>
      </c>
      <c r="AU43" s="318">
        <f t="shared" ca="1" si="33"/>
        <v>1</v>
      </c>
      <c r="AV43" s="316">
        <f t="shared" ca="1" si="33"/>
        <v>1</v>
      </c>
      <c r="AW43" s="231"/>
      <c r="AX43" s="231"/>
      <c r="AY43" s="319">
        <f t="shared" ca="1" si="12"/>
        <v>0</v>
      </c>
      <c r="AZ43" s="320">
        <f t="shared" ca="1" si="13"/>
        <v>0</v>
      </c>
      <c r="BA43" s="231"/>
      <c r="BB43" s="231"/>
      <c r="BC43" s="321">
        <f t="shared" ca="1" si="14"/>
        <v>2008.2018937309253</v>
      </c>
      <c r="BD43" s="322">
        <f ca="1">IFERROR(OFFSET(BD43,0,-18)/BD$14*10^6,0)</f>
        <v>3180.8268220794516</v>
      </c>
      <c r="BE43" s="323">
        <f ca="1">IFERROR(OFFSET(BE43,0,-18)/BE$14*10^6,0)</f>
        <v>15189.809566336582</v>
      </c>
      <c r="BF43" s="231"/>
      <c r="BG43" s="231"/>
      <c r="BH43" s="324">
        <f t="shared" ca="1" si="15"/>
        <v>12008.98274425713</v>
      </c>
      <c r="BI43" s="325">
        <f t="shared" ca="1" si="16"/>
        <v>3.7754280305038139</v>
      </c>
    </row>
    <row r="44" spans="3:61" ht="10.15" x14ac:dyDescent="0.3">
      <c r="C44" s="326"/>
      <c r="D44" s="327" t="s">
        <v>37</v>
      </c>
      <c r="E44" s="328"/>
      <c r="F44" s="328"/>
      <c r="G44" s="328"/>
      <c r="H44" s="328"/>
      <c r="I44" s="328"/>
      <c r="J44" s="682">
        <f>IFERROR(J30/J$43,0)</f>
        <v>0</v>
      </c>
      <c r="K44" s="682">
        <f t="shared" ref="K44:Z44" si="42">IFERROR(K30/K$43,0)</f>
        <v>0</v>
      </c>
      <c r="L44" s="682">
        <f t="shared" si="42"/>
        <v>0</v>
      </c>
      <c r="M44" s="682">
        <f t="shared" si="42"/>
        <v>0</v>
      </c>
      <c r="N44" s="682">
        <f t="shared" si="42"/>
        <v>0</v>
      </c>
      <c r="O44" s="682">
        <f t="shared" si="42"/>
        <v>0</v>
      </c>
      <c r="P44" s="682">
        <f t="shared" si="42"/>
        <v>0</v>
      </c>
      <c r="Q44" s="682">
        <f t="shared" si="42"/>
        <v>0</v>
      </c>
      <c r="R44" s="682">
        <f t="shared" si="42"/>
        <v>0</v>
      </c>
      <c r="S44" s="682">
        <f t="shared" si="42"/>
        <v>0</v>
      </c>
      <c r="T44" s="682">
        <f t="shared" si="42"/>
        <v>0</v>
      </c>
      <c r="U44" s="682">
        <f t="shared" si="42"/>
        <v>0</v>
      </c>
      <c r="V44" s="682">
        <f t="shared" si="42"/>
        <v>0</v>
      </c>
      <c r="W44" s="682">
        <f t="shared" si="42"/>
        <v>0</v>
      </c>
      <c r="X44" s="682">
        <f t="shared" si="42"/>
        <v>0</v>
      </c>
      <c r="Y44" s="682">
        <f t="shared" si="42"/>
        <v>0</v>
      </c>
      <c r="Z44" s="682">
        <f t="shared" si="42"/>
        <v>0</v>
      </c>
      <c r="AA44" s="682">
        <f t="shared" ref="AA44:AB44" si="43">IFERROR(AA30/AA$43,0)</f>
        <v>0</v>
      </c>
      <c r="AB44" s="682">
        <f t="shared" si="43"/>
        <v>0</v>
      </c>
      <c r="AC44" s="682">
        <f t="shared" ref="AC44:AD44" si="44">IFERROR(AC30/AC$43,0)</f>
        <v>0</v>
      </c>
      <c r="AD44" s="682">
        <f t="shared" si="44"/>
        <v>0</v>
      </c>
      <c r="AE44" s="682">
        <f t="shared" ref="AE44:AF44" si="45">IFERROR(AE30/AE$43,0)</f>
        <v>0</v>
      </c>
      <c r="AF44" s="682">
        <f t="shared" si="45"/>
        <v>0</v>
      </c>
      <c r="AG44" s="682">
        <f t="shared" ref="AG44:AH44" si="46">IFERROR(AG30/AG$43,0)</f>
        <v>0</v>
      </c>
      <c r="AH44" s="682">
        <f t="shared" si="46"/>
        <v>0</v>
      </c>
      <c r="AI44" s="682">
        <f t="shared" ref="AI44:AJ44" si="47">IFERROR(AI30/AI$43,0)</f>
        <v>0</v>
      </c>
      <c r="AJ44" s="682">
        <f t="shared" si="47"/>
        <v>0</v>
      </c>
      <c r="AK44" s="682">
        <f t="shared" ref="AK44:AL44" si="48">IFERROR(AK30/AK$43,0)</f>
        <v>0</v>
      </c>
      <c r="AL44" s="682">
        <f t="shared" si="48"/>
        <v>0</v>
      </c>
      <c r="AM44" s="682">
        <f t="shared" ref="AM44" si="49">IFERROR(AM30/AM$43,0)</f>
        <v>0</v>
      </c>
      <c r="AN44" s="302"/>
      <c r="AO44" s="302"/>
      <c r="AP44" s="330"/>
      <c r="AQ44" s="331"/>
      <c r="AR44" s="302"/>
      <c r="AS44" s="302"/>
      <c r="AT44" s="332"/>
      <c r="AU44" s="333"/>
      <c r="AV44" s="331"/>
      <c r="AW44" s="302"/>
      <c r="AX44" s="302"/>
      <c r="AY44" s="334"/>
      <c r="AZ44" s="335"/>
      <c r="BA44" s="302"/>
      <c r="BB44" s="302"/>
      <c r="BC44" s="336"/>
      <c r="BD44" s="337"/>
      <c r="BE44" s="338"/>
      <c r="BF44" s="302"/>
      <c r="BG44" s="302"/>
      <c r="BH44" s="339"/>
      <c r="BI44" s="340"/>
    </row>
    <row r="45" spans="3:61" ht="10.15" x14ac:dyDescent="0.3">
      <c r="C45" s="231" t="s">
        <v>38</v>
      </c>
      <c r="D45" s="231" t="s">
        <v>39</v>
      </c>
      <c r="E45" s="231"/>
      <c r="F45" s="231"/>
      <c r="G45" s="231"/>
      <c r="H45" s="231"/>
      <c r="I45" s="231"/>
      <c r="J45" s="232">
        <v>0</v>
      </c>
      <c r="K45" s="232">
        <v>0</v>
      </c>
      <c r="L45" s="232">
        <v>0</v>
      </c>
      <c r="M45" s="232">
        <v>0</v>
      </c>
      <c r="N45" s="232">
        <v>0</v>
      </c>
      <c r="O45" s="232">
        <v>0</v>
      </c>
      <c r="P45" s="232">
        <v>0</v>
      </c>
      <c r="Q45" s="232">
        <v>0</v>
      </c>
      <c r="R45" s="232">
        <v>0</v>
      </c>
      <c r="S45" s="232">
        <v>0</v>
      </c>
      <c r="T45" s="232">
        <v>0</v>
      </c>
      <c r="U45" s="232">
        <v>0</v>
      </c>
      <c r="V45" s="232">
        <v>-0.3456113029424901</v>
      </c>
      <c r="W45" s="232">
        <v>-0.36516165643031445</v>
      </c>
      <c r="X45" s="232">
        <v>-9.1101468323433431E-3</v>
      </c>
      <c r="Y45" s="232">
        <v>-0.5189484379197058</v>
      </c>
      <c r="Z45" s="232">
        <v>-1.0371456434180579</v>
      </c>
      <c r="AA45" s="232">
        <v>-0.81985491626385953</v>
      </c>
      <c r="AB45" s="232">
        <v>-0.75181180450753737</v>
      </c>
      <c r="AC45" s="232">
        <v>-5.3898021308980207E-3</v>
      </c>
      <c r="AD45" s="232">
        <v>0</v>
      </c>
      <c r="AE45" s="232">
        <v>-1.1680581630213023E-2</v>
      </c>
      <c r="AF45" s="232">
        <v>-0.31636158705131678</v>
      </c>
      <c r="AG45" s="232">
        <v>-1.0424932691214772</v>
      </c>
      <c r="AH45" s="232">
        <v>-0.30581440701870422</v>
      </c>
      <c r="AI45" s="232">
        <v>-0.88573582671967377</v>
      </c>
      <c r="AJ45" s="232">
        <v>-0.33698353014142829</v>
      </c>
      <c r="AK45" s="232">
        <v>-0.15355345974883675</v>
      </c>
      <c r="AL45" s="232">
        <v>-8.8996846821359318E-2</v>
      </c>
      <c r="AM45" s="232">
        <v>-0.20621996847994539</v>
      </c>
      <c r="AN45" s="231"/>
      <c r="AO45" s="231"/>
      <c r="AP45" s="276">
        <f t="shared" ca="1" si="9"/>
        <v>-0.11722312165858607</v>
      </c>
      <c r="AQ45" s="277">
        <f ca="1">IFERROR(IF(OFFSET(AP45,0,-4)&lt;0,-(AP45/OFFSET(AP45,0,-4)),AP45/OFFSET(AP45,0,-4)),0)</f>
        <v>-1.3171603921415835</v>
      </c>
      <c r="AR45" s="231"/>
      <c r="AS45" s="231"/>
      <c r="AT45" s="277">
        <f t="shared" ref="AT45:AV48" ca="1" si="50">IFERROR(OFFSET(AT45,0,-9)/OFFSET(AT$43,0,-9),0)</f>
        <v>-9.5578948155181749</v>
      </c>
      <c r="AU45" s="277">
        <f t="shared" ca="1" si="50"/>
        <v>-6.9947887608651715</v>
      </c>
      <c r="AV45" s="277">
        <f t="shared" ca="1" si="50"/>
        <v>-2.2627008321965936</v>
      </c>
      <c r="AW45" s="231"/>
      <c r="AX45" s="231"/>
      <c r="AY45" s="278">
        <f ca="1">IFERROR(AV45-AU45,0)</f>
        <v>4.7320879286685784</v>
      </c>
      <c r="AZ45" s="279">
        <f ca="1">IFERROR(IF(AU45&lt;0,-(AY45/AU45),AY45/AU45),0)</f>
        <v>0.67651620233965093</v>
      </c>
      <c r="BA45" s="231"/>
      <c r="BB45" s="231"/>
      <c r="BC45" s="249">
        <f t="shared" ref="BC45:BE48" ca="1" si="51">IFERROR(OFFSET(BC45,0,-18)/BC$14*10^6,0)</f>
        <v>-19194.182468604595</v>
      </c>
      <c r="BD45" s="249">
        <f t="shared" ca="1" si="51"/>
        <v>-22249.211705339829</v>
      </c>
      <c r="BE45" s="249">
        <f t="shared" ca="1" si="51"/>
        <v>-34369.994746657561</v>
      </c>
      <c r="BF45" s="231"/>
      <c r="BG45" s="231"/>
      <c r="BH45" s="280">
        <f ca="1">IFERROR(BE45-BD45,0)</f>
        <v>-12120.783041317733</v>
      </c>
      <c r="BI45" s="281">
        <f ca="1">IFERROR(IF(BD45&lt;0,-(BH45/BD45),BH45/BD45),0)</f>
        <v>-0.54477359476105547</v>
      </c>
    </row>
    <row r="46" spans="3:61" ht="10.15" x14ac:dyDescent="0.3">
      <c r="C46" s="231" t="s">
        <v>38</v>
      </c>
      <c r="D46" s="231" t="s">
        <v>40</v>
      </c>
      <c r="E46" s="231"/>
      <c r="F46" s="231"/>
      <c r="G46" s="231"/>
      <c r="H46" s="231"/>
      <c r="I46" s="231"/>
      <c r="J46" s="232">
        <v>0</v>
      </c>
      <c r="K46" s="232">
        <v>0</v>
      </c>
      <c r="L46" s="232">
        <v>0</v>
      </c>
      <c r="M46" s="232">
        <v>0</v>
      </c>
      <c r="N46" s="232">
        <v>0</v>
      </c>
      <c r="O46" s="232">
        <v>0</v>
      </c>
      <c r="P46" s="232">
        <v>0</v>
      </c>
      <c r="Q46" s="232">
        <v>0</v>
      </c>
      <c r="R46" s="232">
        <v>0</v>
      </c>
      <c r="S46" s="232">
        <v>0</v>
      </c>
      <c r="T46" s="232">
        <v>0</v>
      </c>
      <c r="U46" s="232">
        <v>0</v>
      </c>
      <c r="V46" s="232">
        <v>-4.72246546291211E-2</v>
      </c>
      <c r="W46" s="232">
        <v>-4.6848473980150372E-2</v>
      </c>
      <c r="X46" s="232">
        <v>-2.7620046184229307E-3</v>
      </c>
      <c r="Y46" s="232">
        <v>-4.8892576241300355E-2</v>
      </c>
      <c r="Z46" s="232">
        <v>-0.11678867836842671</v>
      </c>
      <c r="AA46" s="232">
        <v>-7.8447504431794393E-2</v>
      </c>
      <c r="AB46" s="232">
        <v>-0.11692648302625251</v>
      </c>
      <c r="AC46" s="232">
        <v>-5.8700152207001519E-3</v>
      </c>
      <c r="AD46" s="232">
        <v>0</v>
      </c>
      <c r="AE46" s="232">
        <v>-2.5548432722295993E-3</v>
      </c>
      <c r="AF46" s="232">
        <v>-5.9105476090759036E-2</v>
      </c>
      <c r="AG46" s="232">
        <v>-0.11968560125722136</v>
      </c>
      <c r="AH46" s="232">
        <v>-4.4209569014988667E-2</v>
      </c>
      <c r="AI46" s="232">
        <v>-0.10991431777839719</v>
      </c>
      <c r="AJ46" s="232">
        <v>-4.2067619452258162E-2</v>
      </c>
      <c r="AK46" s="232">
        <v>-3.0410822034322312E-3</v>
      </c>
      <c r="AL46" s="232">
        <v>-4.9666935861363015E-4</v>
      </c>
      <c r="AM46" s="232">
        <v>-4.2743111554726697E-3</v>
      </c>
      <c r="AN46" s="231"/>
      <c r="AO46" s="231"/>
      <c r="AP46" s="276">
        <f t="shared" ca="1" si="9"/>
        <v>-3.7776417968590397E-3</v>
      </c>
      <c r="AQ46" s="277">
        <f ca="1">IFERROR(IF(OFFSET(AP46,0,-4)&lt;0,-(AP46/OFFSET(AP46,0,-4)),AP46/OFFSET(AP46,0,-4)),0)</f>
        <v>-7.6059489705660486</v>
      </c>
      <c r="AR46" s="231"/>
      <c r="AS46" s="231"/>
      <c r="AT46" s="277">
        <f t="shared" ca="1" si="50"/>
        <v>-0.18929136388911422</v>
      </c>
      <c r="AU46" s="277">
        <f t="shared" ca="1" si="50"/>
        <v>-3.9036183545583185E-2</v>
      </c>
      <c r="AV46" s="277">
        <f t="shared" ca="1" si="50"/>
        <v>-4.689888898657131E-2</v>
      </c>
      <c r="AW46" s="231"/>
      <c r="AX46" s="231"/>
      <c r="AY46" s="278">
        <f ca="1">IFERROR(AV46-AU46,0)</f>
        <v>-7.8627054409881256E-3</v>
      </c>
      <c r="AZ46" s="279">
        <f ca="1">IFERROR(IF(AU46&lt;0,-(AY46/AU46),AY46/AU46),0)</f>
        <v>-0.20142095683628286</v>
      </c>
      <c r="BA46" s="231"/>
      <c r="BB46" s="231"/>
      <c r="BC46" s="249">
        <f t="shared" ca="1" si="51"/>
        <v>-380.13527542902892</v>
      </c>
      <c r="BD46" s="249">
        <f t="shared" ca="1" si="51"/>
        <v>-124.16733965340754</v>
      </c>
      <c r="BE46" s="249">
        <f t="shared" ca="1" si="51"/>
        <v>-712.38519257877829</v>
      </c>
      <c r="BF46" s="231"/>
      <c r="BG46" s="231"/>
      <c r="BH46" s="280">
        <f ca="1">IFERROR(BE46-BD46,0)</f>
        <v>-588.21785292537072</v>
      </c>
      <c r="BI46" s="281">
        <f ca="1">IFERROR(IF(BD46&lt;0,-(BH46/BD46),BH46/BD46),0)</f>
        <v>-4.7372993137106985</v>
      </c>
    </row>
    <row r="47" spans="3:61" ht="10.15" x14ac:dyDescent="0.3">
      <c r="C47" s="231" t="s">
        <v>38</v>
      </c>
      <c r="D47" s="341" t="s">
        <v>41</v>
      </c>
      <c r="E47" s="341"/>
      <c r="F47" s="341"/>
      <c r="G47" s="341"/>
      <c r="H47" s="341"/>
      <c r="I47" s="341"/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2">
        <v>0</v>
      </c>
      <c r="Q47" s="232">
        <v>0</v>
      </c>
      <c r="R47" s="232">
        <v>0</v>
      </c>
      <c r="S47" s="232">
        <v>0</v>
      </c>
      <c r="T47" s="232">
        <v>0</v>
      </c>
      <c r="U47" s="232">
        <v>0</v>
      </c>
      <c r="V47" s="232">
        <v>-1.2704424419135617E-2</v>
      </c>
      <c r="W47" s="232">
        <v>-1.151841798034707E-2</v>
      </c>
      <c r="X47" s="232">
        <v>-5.1657514663395164E-4</v>
      </c>
      <c r="Y47" s="232">
        <v>-1.3920615739941545E-2</v>
      </c>
      <c r="Z47" s="232">
        <v>-2.7366414042112038E-2</v>
      </c>
      <c r="AA47" s="232">
        <v>-2.072763622950639E-2</v>
      </c>
      <c r="AB47" s="232">
        <v>-1.4135115562999939E-2</v>
      </c>
      <c r="AC47" s="232">
        <v>-9.3632673769660066E-4</v>
      </c>
      <c r="AD47" s="232">
        <v>0</v>
      </c>
      <c r="AE47" s="232">
        <v>-9.3614379982803444E-5</v>
      </c>
      <c r="AF47" s="232">
        <v>-5.9960493705501225E-3</v>
      </c>
      <c r="AG47" s="232">
        <v>-2.0634159455599432E-2</v>
      </c>
      <c r="AH47" s="232">
        <v>-6.0131697970061569E-3</v>
      </c>
      <c r="AI47" s="232">
        <v>-7.043681937985634E-3</v>
      </c>
      <c r="AJ47" s="232">
        <v>-4.4782387873105168E-5</v>
      </c>
      <c r="AK47" s="232">
        <v>0</v>
      </c>
      <c r="AL47" s="232">
        <v>-1.0983995432263241E-2</v>
      </c>
      <c r="AM47" s="232">
        <v>-7.3546794147776528E-4</v>
      </c>
      <c r="AN47" s="231"/>
      <c r="AO47" s="231"/>
      <c r="AP47" s="304">
        <f t="shared" ca="1" si="9"/>
        <v>1.0248527490785475E-2</v>
      </c>
      <c r="AQ47" s="305">
        <f ca="1">IFERROR(IF(OFFSET(AP47,0,-4)&lt;0,-(AP47/OFFSET(AP47,0,-4)),AP47/OFFSET(AP47,0,-4)),0)</f>
        <v>0.93304185658003103</v>
      </c>
      <c r="AR47" s="231"/>
      <c r="AS47" s="231"/>
      <c r="AT47" s="305">
        <f t="shared" ca="1" si="50"/>
        <v>0</v>
      </c>
      <c r="AU47" s="305">
        <f t="shared" ca="1" si="50"/>
        <v>-0.8632971902162927</v>
      </c>
      <c r="AV47" s="305">
        <f t="shared" ca="1" si="50"/>
        <v>-8.0697516128147937E-3</v>
      </c>
      <c r="AW47" s="231"/>
      <c r="AX47" s="231"/>
      <c r="AY47" s="306">
        <f ca="1">IFERROR(AV47-AU47,0)</f>
        <v>0.85522743860347794</v>
      </c>
      <c r="AZ47" s="307">
        <f ca="1">IFERROR(IF(AU47&lt;0,-(AY47/AU47),AY47/AU47),0)</f>
        <v>0.99065240602625737</v>
      </c>
      <c r="BA47" s="231"/>
      <c r="BB47" s="231"/>
      <c r="BC47" s="308">
        <f t="shared" ca="1" si="51"/>
        <v>0</v>
      </c>
      <c r="BD47" s="308">
        <f t="shared" ca="1" si="51"/>
        <v>-2745.9988580658101</v>
      </c>
      <c r="BE47" s="308">
        <f t="shared" ca="1" si="51"/>
        <v>-122.57799024629422</v>
      </c>
      <c r="BF47" s="231"/>
      <c r="BG47" s="231"/>
      <c r="BH47" s="309">
        <f ca="1">IFERROR(BE47-BD47,0)</f>
        <v>2623.4208678195159</v>
      </c>
      <c r="BI47" s="310">
        <f ca="1">IFERROR(IF(BD47&lt;0,-(BH47/BD47),BH47/BD47),0)</f>
        <v>0.9553612377200208</v>
      </c>
    </row>
    <row r="48" spans="3:61" ht="10.15" x14ac:dyDescent="0.3">
      <c r="C48" s="292"/>
      <c r="D48" s="292" t="s">
        <v>42</v>
      </c>
      <c r="E48" s="292"/>
      <c r="F48" s="292"/>
      <c r="G48" s="292"/>
      <c r="H48" s="292"/>
      <c r="I48" s="292"/>
      <c r="J48" s="294">
        <f>SUM(J29,J45:J47)</f>
        <v>0</v>
      </c>
      <c r="K48" s="294">
        <f t="shared" ref="K48:AA48" si="52">SUM(K29,K45:K47)</f>
        <v>0</v>
      </c>
      <c r="L48" s="294">
        <f t="shared" si="52"/>
        <v>0</v>
      </c>
      <c r="M48" s="294">
        <f t="shared" si="52"/>
        <v>0</v>
      </c>
      <c r="N48" s="294">
        <f t="shared" si="52"/>
        <v>0</v>
      </c>
      <c r="O48" s="294">
        <f t="shared" si="52"/>
        <v>0</v>
      </c>
      <c r="P48" s="294">
        <f t="shared" si="52"/>
        <v>0</v>
      </c>
      <c r="Q48" s="294">
        <f t="shared" si="52"/>
        <v>0</v>
      </c>
      <c r="R48" s="294">
        <f t="shared" si="52"/>
        <v>0</v>
      </c>
      <c r="S48" s="294">
        <f t="shared" si="52"/>
        <v>0</v>
      </c>
      <c r="T48" s="294">
        <f t="shared" si="52"/>
        <v>0</v>
      </c>
      <c r="U48" s="294">
        <f t="shared" si="52"/>
        <v>0</v>
      </c>
      <c r="V48" s="294">
        <f t="shared" si="52"/>
        <v>-0.15805713697376828</v>
      </c>
      <c r="W48" s="294">
        <f t="shared" si="52"/>
        <v>-0.20705262745001268</v>
      </c>
      <c r="X48" s="294">
        <f t="shared" si="52"/>
        <v>-6.4327442261873525E-3</v>
      </c>
      <c r="Y48" s="294">
        <f t="shared" si="52"/>
        <v>-0.32721294097123588</v>
      </c>
      <c r="Z48" s="294">
        <f t="shared" si="52"/>
        <v>-0.851872954277339</v>
      </c>
      <c r="AA48" s="294">
        <f t="shared" si="52"/>
        <v>-0.71193758932405482</v>
      </c>
      <c r="AB48" s="294">
        <f t="shared" ref="AB48:AC48" si="53">SUM(AB29,AB45:AB47)</f>
        <v>-0.72817548107486574</v>
      </c>
      <c r="AC48" s="294">
        <f t="shared" si="53"/>
        <v>3.9261968543886347E-2</v>
      </c>
      <c r="AD48" s="294">
        <f t="shared" ref="AD48:AE48" si="54">SUM(AD29,AD45:AD47)</f>
        <v>0</v>
      </c>
      <c r="AE48" s="294">
        <f t="shared" si="54"/>
        <v>-1.1861486331791748E-2</v>
      </c>
      <c r="AF48" s="294">
        <f t="shared" ref="AF48:AG48" si="55">SUM(AF29,AF45:AF47)</f>
        <v>-0.29192716119336803</v>
      </c>
      <c r="AG48" s="294">
        <f t="shared" si="55"/>
        <v>-0.88720419469140277</v>
      </c>
      <c r="AH48" s="294">
        <f t="shared" ref="AH48:AI48" si="56">SUM(AH29,AH45:AH47)</f>
        <v>-0.21848853721878009</v>
      </c>
      <c r="AI48" s="294">
        <f t="shared" si="56"/>
        <v>-0.70857655610486014</v>
      </c>
      <c r="AJ48" s="294">
        <f t="shared" ref="AJ48:AK48" si="57">SUM(AJ29,AJ45:AJ47)</f>
        <v>-0.28550255997030782</v>
      </c>
      <c r="AK48" s="294">
        <f t="shared" si="57"/>
        <v>-0.14052892680242157</v>
      </c>
      <c r="AL48" s="294">
        <f t="shared" ref="AL48:AM48" si="58">SUM(AL29,AL45:AL47)</f>
        <v>-8.7754204323918381E-2</v>
      </c>
      <c r="AM48" s="294">
        <f t="shared" si="58"/>
        <v>-0.12009089017887632</v>
      </c>
      <c r="AN48" s="231"/>
      <c r="AO48" s="231"/>
      <c r="AP48" s="295">
        <f t="shared" ca="1" si="9"/>
        <v>-3.2336685854957942E-2</v>
      </c>
      <c r="AQ48" s="296">
        <f ca="1">IFERROR(IF(OFFSET(AP48,0,-4)&lt;0,-(AP48/OFFSET(AP48,0,-4)),AP48/OFFSET(AP48,0,-4)),0)</f>
        <v>-0.36849158515068686</v>
      </c>
      <c r="AR48" s="231"/>
      <c r="AS48" s="231"/>
      <c r="AT48" s="296">
        <f t="shared" ca="1" si="50"/>
        <v>-8.7471861794072883</v>
      </c>
      <c r="AU48" s="296">
        <f t="shared" ca="1" si="50"/>
        <v>-6.8971221346270477</v>
      </c>
      <c r="AV48" s="296">
        <f t="shared" ca="1" si="50"/>
        <v>-1.3176694727959797</v>
      </c>
      <c r="AW48" s="231"/>
      <c r="AX48" s="231"/>
      <c r="AY48" s="297">
        <f ca="1">IFERROR(AV48-AU48,0)</f>
        <v>5.579452661831068</v>
      </c>
      <c r="AZ48" s="298">
        <f ca="1">IFERROR(IF(AU48&lt;0,-(AY48/AU48),AY48/AU48),0)</f>
        <v>0.80895372779023134</v>
      </c>
      <c r="BA48" s="231"/>
      <c r="BB48" s="231"/>
      <c r="BC48" s="299">
        <f t="shared" ca="1" si="51"/>
        <v>-17566.115850302696</v>
      </c>
      <c r="BD48" s="299">
        <f t="shared" ca="1" si="51"/>
        <v>-21938.551080979596</v>
      </c>
      <c r="BE48" s="299">
        <f t="shared" ca="1" si="51"/>
        <v>-20015.148363146054</v>
      </c>
      <c r="BF48" s="231"/>
      <c r="BG48" s="231"/>
      <c r="BH48" s="300">
        <f ca="1">IFERROR(BE48-BD48,0)</f>
        <v>1923.4027178335418</v>
      </c>
      <c r="BI48" s="301">
        <f ca="1">IFERROR(IF(BD48&lt;0,-(BH48/BD48),BH48/BD48),0)</f>
        <v>8.7672276566208782E-2</v>
      </c>
    </row>
    <row r="49" spans="3:61" ht="10.15" x14ac:dyDescent="0.3">
      <c r="C49" s="292"/>
      <c r="D49" s="342" t="s">
        <v>43</v>
      </c>
      <c r="E49" s="292"/>
      <c r="F49" s="292"/>
      <c r="G49" s="292"/>
      <c r="H49" s="292"/>
      <c r="I49" s="292"/>
      <c r="J49" s="683">
        <f>IFERROR(J48/J$29,0)</f>
        <v>0</v>
      </c>
      <c r="K49" s="683">
        <f t="shared" ref="K49:Z49" si="59">IFERROR(K48/K$29,0)</f>
        <v>0</v>
      </c>
      <c r="L49" s="683">
        <f t="shared" si="59"/>
        <v>0</v>
      </c>
      <c r="M49" s="683">
        <f t="shared" si="59"/>
        <v>0</v>
      </c>
      <c r="N49" s="683">
        <f t="shared" si="59"/>
        <v>0</v>
      </c>
      <c r="O49" s="683">
        <f t="shared" si="59"/>
        <v>0</v>
      </c>
      <c r="P49" s="683">
        <f t="shared" si="59"/>
        <v>0</v>
      </c>
      <c r="Q49" s="683">
        <f t="shared" si="59"/>
        <v>0</v>
      </c>
      <c r="R49" s="683">
        <f t="shared" si="59"/>
        <v>0</v>
      </c>
      <c r="S49" s="683">
        <f t="shared" si="59"/>
        <v>0</v>
      </c>
      <c r="T49" s="683">
        <f t="shared" si="59"/>
        <v>0</v>
      </c>
      <c r="U49" s="683">
        <f t="shared" si="59"/>
        <v>0</v>
      </c>
      <c r="V49" s="683">
        <f t="shared" si="59"/>
        <v>-0.63865793000623061</v>
      </c>
      <c r="W49" s="683">
        <f t="shared" si="59"/>
        <v>-0.95646955351970275</v>
      </c>
      <c r="X49" s="683">
        <f t="shared" si="59"/>
        <v>-1.0800475597911132</v>
      </c>
      <c r="Y49" s="683">
        <f t="shared" si="59"/>
        <v>-1.2854630772095188</v>
      </c>
      <c r="Z49" s="683">
        <f t="shared" si="59"/>
        <v>-2.5859171629846003</v>
      </c>
      <c r="AA49" s="683">
        <f t="shared" ref="AA49:AB49" si="60">IFERROR(AA48/AA$29,0)</f>
        <v>-3.4377763593766484</v>
      </c>
      <c r="AB49" s="683">
        <f t="shared" si="60"/>
        <v>-4.7070799113362831</v>
      </c>
      <c r="AC49" s="683">
        <f t="shared" ref="AC49:AD49" si="61">IFERROR(AC48/AC$29,0)</f>
        <v>0.76298889591550079</v>
      </c>
      <c r="AD49" s="683">
        <f t="shared" si="61"/>
        <v>0</v>
      </c>
      <c r="AE49" s="683">
        <f t="shared" ref="AE49:AF49" si="62">IFERROR(AE48/AE$29,0)</f>
        <v>-4.8069835051546388</v>
      </c>
      <c r="AF49" s="683">
        <f t="shared" si="62"/>
        <v>-3.260446299972227</v>
      </c>
      <c r="AG49" s="683">
        <f t="shared" ref="AG49:AH49" si="63">IFERROR(AG48/AG$29,0)</f>
        <v>-3.0012776656778017</v>
      </c>
      <c r="AH49" s="683">
        <f t="shared" si="63"/>
        <v>-1.5884460004624683</v>
      </c>
      <c r="AI49" s="683">
        <f t="shared" ref="AI49:AJ49" si="64">IFERROR(AI48/AI$29,0)</f>
        <v>-2.4091633765910916</v>
      </c>
      <c r="AJ49" s="683">
        <f t="shared" si="64"/>
        <v>-3.0504570338162926</v>
      </c>
      <c r="AK49" s="683">
        <f t="shared" ref="AK49:AL49" si="65">IFERROR(AK48/AK$29,0)</f>
        <v>-8.7471861794072883</v>
      </c>
      <c r="AL49" s="683">
        <f t="shared" si="65"/>
        <v>-6.8971221346270477</v>
      </c>
      <c r="AM49" s="683">
        <f t="shared" ref="AM49" si="66">IFERROR(AM48/AM$29,0)</f>
        <v>-1.3176694727959797</v>
      </c>
      <c r="AN49" s="231"/>
      <c r="AO49" s="231"/>
      <c r="AP49" s="295"/>
      <c r="AQ49" s="296"/>
      <c r="AR49" s="231"/>
      <c r="AS49" s="231"/>
      <c r="AT49" s="296"/>
      <c r="AU49" s="296"/>
      <c r="AV49" s="296"/>
      <c r="AW49" s="231"/>
      <c r="AX49" s="231"/>
      <c r="AY49" s="297"/>
      <c r="AZ49" s="298"/>
      <c r="BA49" s="231"/>
      <c r="BB49" s="231"/>
      <c r="BC49" s="299"/>
      <c r="BD49" s="299"/>
      <c r="BE49" s="299"/>
      <c r="BF49" s="231"/>
      <c r="BG49" s="231"/>
      <c r="BH49" s="300"/>
      <c r="BI49" s="301"/>
    </row>
    <row r="50" spans="3:61" ht="10.15" x14ac:dyDescent="0.3">
      <c r="C50" s="231" t="s">
        <v>38</v>
      </c>
      <c r="D50" s="231" t="s">
        <v>44</v>
      </c>
      <c r="E50" s="341"/>
      <c r="F50" s="341"/>
      <c r="G50" s="341"/>
      <c r="H50" s="341"/>
      <c r="I50" s="341"/>
      <c r="J50" s="344">
        <v>0</v>
      </c>
      <c r="K50" s="344">
        <v>0</v>
      </c>
      <c r="L50" s="344">
        <v>0</v>
      </c>
      <c r="M50" s="344">
        <v>0</v>
      </c>
      <c r="N50" s="344">
        <v>0</v>
      </c>
      <c r="O50" s="344">
        <v>0</v>
      </c>
      <c r="P50" s="344">
        <v>0</v>
      </c>
      <c r="Q50" s="344">
        <v>0</v>
      </c>
      <c r="R50" s="344">
        <v>0</v>
      </c>
      <c r="S50" s="344">
        <v>0</v>
      </c>
      <c r="T50" s="344">
        <v>0</v>
      </c>
      <c r="U50" s="344">
        <v>0</v>
      </c>
      <c r="V50" s="344">
        <v>0</v>
      </c>
      <c r="W50" s="344">
        <v>0</v>
      </c>
      <c r="X50" s="344">
        <v>0</v>
      </c>
      <c r="Y50" s="344">
        <v>0</v>
      </c>
      <c r="Z50" s="344">
        <v>0</v>
      </c>
      <c r="AA50" s="344">
        <v>0</v>
      </c>
      <c r="AB50" s="344">
        <v>0</v>
      </c>
      <c r="AC50" s="344">
        <v>0</v>
      </c>
      <c r="AD50" s="344">
        <v>0</v>
      </c>
      <c r="AE50" s="344">
        <v>0</v>
      </c>
      <c r="AF50" s="344">
        <v>0</v>
      </c>
      <c r="AG50" s="344">
        <v>0</v>
      </c>
      <c r="AH50" s="344">
        <v>0</v>
      </c>
      <c r="AI50" s="344">
        <v>0</v>
      </c>
      <c r="AJ50" s="344">
        <v>0</v>
      </c>
      <c r="AK50" s="344">
        <v>0</v>
      </c>
      <c r="AL50" s="344">
        <v>0</v>
      </c>
      <c r="AM50" s="344">
        <v>0</v>
      </c>
      <c r="AN50" s="231"/>
      <c r="AO50" s="231"/>
      <c r="AP50" s="304">
        <f t="shared" ca="1" si="9"/>
        <v>0</v>
      </c>
      <c r="AQ50" s="305">
        <f t="shared" ref="AQ50:AQ63" ca="1" si="67">IFERROR(IF(OFFSET(AP50,0,-4)&lt;0,-(AP50/OFFSET(AP50,0,-4)),AP50/OFFSET(AP50,0,-4)),0)</f>
        <v>0</v>
      </c>
      <c r="AR50" s="231"/>
      <c r="AS50" s="231"/>
      <c r="AT50" s="305">
        <f t="shared" ref="AT50:AV63" ca="1" si="68">IFERROR(OFFSET(AT50,0,-9)/OFFSET(AT$43,0,-9),0)</f>
        <v>0</v>
      </c>
      <c r="AU50" s="305">
        <f t="shared" ca="1" si="68"/>
        <v>0</v>
      </c>
      <c r="AV50" s="305">
        <f t="shared" ca="1" si="68"/>
        <v>0</v>
      </c>
      <c r="AW50" s="231"/>
      <c r="AX50" s="231"/>
      <c r="AY50" s="306">
        <f t="shared" ref="AY50:AY63" ca="1" si="69">IFERROR(AV50-AU50,0)</f>
        <v>0</v>
      </c>
      <c r="AZ50" s="307">
        <f t="shared" ref="AZ50:AZ63" ca="1" si="70">IFERROR(IF(AU50&lt;0,-(AY50/AU50),AY50/AU50),0)</f>
        <v>0</v>
      </c>
      <c r="BA50" s="231"/>
      <c r="BB50" s="231"/>
      <c r="BC50" s="308">
        <f t="shared" ref="BC50:BE63" ca="1" si="71">IFERROR(OFFSET(BC50,0,-18)/BC$14*10^6,0)</f>
        <v>0</v>
      </c>
      <c r="BD50" s="308">
        <f t="shared" ca="1" si="71"/>
        <v>0</v>
      </c>
      <c r="BE50" s="308">
        <f t="shared" ca="1" si="71"/>
        <v>0</v>
      </c>
      <c r="BF50" s="231"/>
      <c r="BG50" s="231"/>
      <c r="BH50" s="309">
        <f t="shared" ref="BH50:BH63" ca="1" si="72">IFERROR(BE50-BD50,0)</f>
        <v>0</v>
      </c>
      <c r="BI50" s="310">
        <f t="shared" ref="BI50:BI63" ca="1" si="73">IFERROR(IF(BD50&lt;0,-(BH50/BD50),BH50/BD50),0)</f>
        <v>0</v>
      </c>
    </row>
    <row r="51" spans="3:61" ht="10.15" x14ac:dyDescent="0.3">
      <c r="C51" s="231"/>
      <c r="D51" s="231"/>
      <c r="E51" s="303" t="s">
        <v>45</v>
      </c>
      <c r="F51" s="303"/>
      <c r="G51" s="303"/>
      <c r="H51" s="303"/>
      <c r="I51" s="303"/>
      <c r="J51" s="344">
        <v>0</v>
      </c>
      <c r="K51" s="344">
        <v>0</v>
      </c>
      <c r="L51" s="344">
        <v>0</v>
      </c>
      <c r="M51" s="344">
        <v>0</v>
      </c>
      <c r="N51" s="344">
        <v>0</v>
      </c>
      <c r="O51" s="344">
        <v>0</v>
      </c>
      <c r="P51" s="344">
        <v>0</v>
      </c>
      <c r="Q51" s="344">
        <v>0</v>
      </c>
      <c r="R51" s="344">
        <v>0</v>
      </c>
      <c r="S51" s="344">
        <v>0</v>
      </c>
      <c r="T51" s="344">
        <v>0</v>
      </c>
      <c r="U51" s="344">
        <v>0</v>
      </c>
      <c r="V51" s="344">
        <v>0</v>
      </c>
      <c r="W51" s="344">
        <v>0</v>
      </c>
      <c r="X51" s="344">
        <v>0</v>
      </c>
      <c r="Y51" s="344">
        <v>0</v>
      </c>
      <c r="Z51" s="344">
        <v>0</v>
      </c>
      <c r="AA51" s="344">
        <v>0</v>
      </c>
      <c r="AB51" s="344">
        <v>0</v>
      </c>
      <c r="AC51" s="344">
        <v>0</v>
      </c>
      <c r="AD51" s="344">
        <v>0</v>
      </c>
      <c r="AE51" s="344">
        <v>0</v>
      </c>
      <c r="AF51" s="344">
        <v>0</v>
      </c>
      <c r="AG51" s="344">
        <v>0</v>
      </c>
      <c r="AH51" s="344">
        <v>0</v>
      </c>
      <c r="AI51" s="344">
        <v>0</v>
      </c>
      <c r="AJ51" s="344">
        <v>0</v>
      </c>
      <c r="AK51" s="344">
        <v>0</v>
      </c>
      <c r="AL51" s="344">
        <v>0</v>
      </c>
      <c r="AM51" s="344">
        <v>0</v>
      </c>
      <c r="AN51" s="231"/>
      <c r="AO51" s="231"/>
      <c r="AP51" s="304">
        <f t="shared" ca="1" si="9"/>
        <v>0</v>
      </c>
      <c r="AQ51" s="305">
        <f t="shared" ca="1" si="67"/>
        <v>0</v>
      </c>
      <c r="AR51" s="231"/>
      <c r="AS51" s="231"/>
      <c r="AT51" s="305">
        <f t="shared" ca="1" si="68"/>
        <v>0</v>
      </c>
      <c r="AU51" s="305">
        <f t="shared" ca="1" si="68"/>
        <v>0</v>
      </c>
      <c r="AV51" s="305">
        <f t="shared" ca="1" si="68"/>
        <v>0</v>
      </c>
      <c r="AW51" s="231"/>
      <c r="AX51" s="231"/>
      <c r="AY51" s="306">
        <f t="shared" ca="1" si="69"/>
        <v>0</v>
      </c>
      <c r="AZ51" s="307">
        <f t="shared" ca="1" si="70"/>
        <v>0</v>
      </c>
      <c r="BA51" s="231"/>
      <c r="BB51" s="231"/>
      <c r="BC51" s="308">
        <f t="shared" ca="1" si="71"/>
        <v>0</v>
      </c>
      <c r="BD51" s="308">
        <f t="shared" ca="1" si="71"/>
        <v>0</v>
      </c>
      <c r="BE51" s="308">
        <f t="shared" ca="1" si="71"/>
        <v>0</v>
      </c>
      <c r="BF51" s="231"/>
      <c r="BG51" s="231"/>
      <c r="BH51" s="309">
        <f t="shared" ca="1" si="72"/>
        <v>0</v>
      </c>
      <c r="BI51" s="310">
        <f t="shared" ca="1" si="73"/>
        <v>0</v>
      </c>
    </row>
    <row r="52" spans="3:61" ht="10.15" x14ac:dyDescent="0.3">
      <c r="C52" s="302"/>
      <c r="D52" s="302"/>
      <c r="E52" s="303" t="s">
        <v>46</v>
      </c>
      <c r="F52" s="303"/>
      <c r="G52" s="303"/>
      <c r="H52" s="303"/>
      <c r="I52" s="303"/>
      <c r="J52" s="344">
        <v>0</v>
      </c>
      <c r="K52" s="344">
        <v>0</v>
      </c>
      <c r="L52" s="344">
        <v>0</v>
      </c>
      <c r="M52" s="344">
        <v>0</v>
      </c>
      <c r="N52" s="344">
        <v>0</v>
      </c>
      <c r="O52" s="344">
        <v>0</v>
      </c>
      <c r="P52" s="344">
        <v>0</v>
      </c>
      <c r="Q52" s="344">
        <v>0</v>
      </c>
      <c r="R52" s="344">
        <v>0</v>
      </c>
      <c r="S52" s="344">
        <v>0</v>
      </c>
      <c r="T52" s="344">
        <v>0</v>
      </c>
      <c r="U52" s="344">
        <v>0</v>
      </c>
      <c r="V52" s="344">
        <v>0</v>
      </c>
      <c r="W52" s="344">
        <v>0</v>
      </c>
      <c r="X52" s="344">
        <v>0</v>
      </c>
      <c r="Y52" s="344">
        <v>0</v>
      </c>
      <c r="Z52" s="344">
        <v>0</v>
      </c>
      <c r="AA52" s="344">
        <v>0</v>
      </c>
      <c r="AB52" s="344">
        <v>0</v>
      </c>
      <c r="AC52" s="344">
        <v>0</v>
      </c>
      <c r="AD52" s="344">
        <v>0</v>
      </c>
      <c r="AE52" s="344">
        <v>0</v>
      </c>
      <c r="AF52" s="344">
        <v>0</v>
      </c>
      <c r="AG52" s="344">
        <v>0</v>
      </c>
      <c r="AH52" s="344">
        <v>0</v>
      </c>
      <c r="AI52" s="344">
        <v>0</v>
      </c>
      <c r="AJ52" s="344">
        <v>0</v>
      </c>
      <c r="AK52" s="344">
        <v>0</v>
      </c>
      <c r="AL52" s="344">
        <v>0</v>
      </c>
      <c r="AM52" s="344">
        <v>0</v>
      </c>
      <c r="AN52" s="231"/>
      <c r="AO52" s="231"/>
      <c r="AP52" s="304">
        <f t="shared" ca="1" si="9"/>
        <v>0</v>
      </c>
      <c r="AQ52" s="305">
        <f t="shared" ca="1" si="67"/>
        <v>0</v>
      </c>
      <c r="AR52" s="231"/>
      <c r="AS52" s="231"/>
      <c r="AT52" s="305">
        <f t="shared" ca="1" si="68"/>
        <v>0</v>
      </c>
      <c r="AU52" s="305">
        <f t="shared" ca="1" si="68"/>
        <v>0</v>
      </c>
      <c r="AV52" s="305">
        <f t="shared" ca="1" si="68"/>
        <v>0</v>
      </c>
      <c r="AW52" s="231"/>
      <c r="AX52" s="231"/>
      <c r="AY52" s="306">
        <f t="shared" ca="1" si="69"/>
        <v>0</v>
      </c>
      <c r="AZ52" s="307">
        <f t="shared" ca="1" si="70"/>
        <v>0</v>
      </c>
      <c r="BA52" s="231"/>
      <c r="BB52" s="231"/>
      <c r="BC52" s="308">
        <f t="shared" ca="1" si="71"/>
        <v>0</v>
      </c>
      <c r="BD52" s="308">
        <f t="shared" ca="1" si="71"/>
        <v>0</v>
      </c>
      <c r="BE52" s="308">
        <f t="shared" ca="1" si="71"/>
        <v>0</v>
      </c>
      <c r="BF52" s="231"/>
      <c r="BG52" s="231"/>
      <c r="BH52" s="309">
        <f t="shared" ca="1" si="72"/>
        <v>0</v>
      </c>
      <c r="BI52" s="310">
        <f t="shared" ca="1" si="73"/>
        <v>0</v>
      </c>
    </row>
    <row r="53" spans="3:61" ht="10.15" x14ac:dyDescent="0.3">
      <c r="C53" s="302"/>
      <c r="D53" s="302"/>
      <c r="E53" s="311" t="s">
        <v>47</v>
      </c>
      <c r="F53" s="303"/>
      <c r="G53" s="303"/>
      <c r="H53" s="303"/>
      <c r="I53" s="303"/>
      <c r="J53" s="344">
        <v>0</v>
      </c>
      <c r="K53" s="344">
        <v>0</v>
      </c>
      <c r="L53" s="344">
        <v>0</v>
      </c>
      <c r="M53" s="344">
        <v>0</v>
      </c>
      <c r="N53" s="344">
        <v>0</v>
      </c>
      <c r="O53" s="344">
        <v>0</v>
      </c>
      <c r="P53" s="344">
        <v>0</v>
      </c>
      <c r="Q53" s="344">
        <v>0</v>
      </c>
      <c r="R53" s="344">
        <v>0</v>
      </c>
      <c r="S53" s="344">
        <v>0</v>
      </c>
      <c r="T53" s="344">
        <v>0</v>
      </c>
      <c r="U53" s="344">
        <v>0</v>
      </c>
      <c r="V53" s="344">
        <v>0</v>
      </c>
      <c r="W53" s="344">
        <v>0</v>
      </c>
      <c r="X53" s="344">
        <v>0</v>
      </c>
      <c r="Y53" s="344">
        <v>0</v>
      </c>
      <c r="Z53" s="344">
        <v>0</v>
      </c>
      <c r="AA53" s="344">
        <v>0</v>
      </c>
      <c r="AB53" s="344">
        <v>0</v>
      </c>
      <c r="AC53" s="344">
        <v>0</v>
      </c>
      <c r="AD53" s="344">
        <v>0</v>
      </c>
      <c r="AE53" s="344">
        <v>0</v>
      </c>
      <c r="AF53" s="344">
        <v>0</v>
      </c>
      <c r="AG53" s="344">
        <v>0</v>
      </c>
      <c r="AH53" s="344">
        <v>0</v>
      </c>
      <c r="AI53" s="344">
        <v>0</v>
      </c>
      <c r="AJ53" s="344">
        <v>0</v>
      </c>
      <c r="AK53" s="344">
        <v>0</v>
      </c>
      <c r="AL53" s="344">
        <v>0</v>
      </c>
      <c r="AM53" s="344">
        <v>0</v>
      </c>
      <c r="AN53" s="231"/>
      <c r="AO53" s="231"/>
      <c r="AP53" s="304">
        <f t="shared" ca="1" si="9"/>
        <v>0</v>
      </c>
      <c r="AQ53" s="305">
        <f t="shared" ca="1" si="67"/>
        <v>0</v>
      </c>
      <c r="AR53" s="231"/>
      <c r="AS53" s="231"/>
      <c r="AT53" s="305">
        <f t="shared" ca="1" si="68"/>
        <v>0</v>
      </c>
      <c r="AU53" s="305">
        <f t="shared" ca="1" si="68"/>
        <v>0</v>
      </c>
      <c r="AV53" s="305">
        <f t="shared" ca="1" si="68"/>
        <v>0</v>
      </c>
      <c r="AW53" s="231"/>
      <c r="AX53" s="231"/>
      <c r="AY53" s="306">
        <f t="shared" ca="1" si="69"/>
        <v>0</v>
      </c>
      <c r="AZ53" s="307">
        <f t="shared" ca="1" si="70"/>
        <v>0</v>
      </c>
      <c r="BA53" s="231"/>
      <c r="BB53" s="231"/>
      <c r="BC53" s="308">
        <f t="shared" ca="1" si="71"/>
        <v>0</v>
      </c>
      <c r="BD53" s="308">
        <f t="shared" ca="1" si="71"/>
        <v>0</v>
      </c>
      <c r="BE53" s="308">
        <f t="shared" ca="1" si="71"/>
        <v>0</v>
      </c>
      <c r="BF53" s="231"/>
      <c r="BG53" s="231"/>
      <c r="BH53" s="309">
        <f t="shared" ca="1" si="72"/>
        <v>0</v>
      </c>
      <c r="BI53" s="310">
        <f t="shared" ca="1" si="73"/>
        <v>0</v>
      </c>
    </row>
    <row r="54" spans="3:61" ht="10.15" x14ac:dyDescent="0.3">
      <c r="C54" s="302"/>
      <c r="D54" s="302"/>
      <c r="E54" s="260" t="s">
        <v>48</v>
      </c>
      <c r="F54" s="302"/>
      <c r="G54" s="302"/>
      <c r="H54" s="302"/>
      <c r="I54" s="302"/>
      <c r="J54" s="344">
        <v>0</v>
      </c>
      <c r="K54" s="344">
        <v>0</v>
      </c>
      <c r="L54" s="344">
        <v>0</v>
      </c>
      <c r="M54" s="344">
        <v>0</v>
      </c>
      <c r="N54" s="344">
        <v>0</v>
      </c>
      <c r="O54" s="344">
        <v>0</v>
      </c>
      <c r="P54" s="344">
        <v>0</v>
      </c>
      <c r="Q54" s="344">
        <v>0</v>
      </c>
      <c r="R54" s="344">
        <v>0</v>
      </c>
      <c r="S54" s="344">
        <v>0</v>
      </c>
      <c r="T54" s="344">
        <v>0</v>
      </c>
      <c r="U54" s="344">
        <v>0</v>
      </c>
      <c r="V54" s="344">
        <v>0</v>
      </c>
      <c r="W54" s="344">
        <v>0</v>
      </c>
      <c r="X54" s="344">
        <v>0</v>
      </c>
      <c r="Y54" s="344">
        <v>0</v>
      </c>
      <c r="Z54" s="344">
        <v>0</v>
      </c>
      <c r="AA54" s="344">
        <v>0</v>
      </c>
      <c r="AB54" s="344">
        <v>0</v>
      </c>
      <c r="AC54" s="344">
        <v>0</v>
      </c>
      <c r="AD54" s="344">
        <v>0</v>
      </c>
      <c r="AE54" s="344">
        <v>0</v>
      </c>
      <c r="AF54" s="344">
        <v>0</v>
      </c>
      <c r="AG54" s="344">
        <v>0</v>
      </c>
      <c r="AH54" s="344">
        <v>0</v>
      </c>
      <c r="AI54" s="344">
        <v>0</v>
      </c>
      <c r="AJ54" s="344">
        <v>0</v>
      </c>
      <c r="AK54" s="344">
        <v>0</v>
      </c>
      <c r="AL54" s="344">
        <v>0</v>
      </c>
      <c r="AM54" s="344">
        <v>0</v>
      </c>
      <c r="AN54" s="231"/>
      <c r="AO54" s="231"/>
      <c r="AP54" s="276">
        <f t="shared" ca="1" si="9"/>
        <v>0</v>
      </c>
      <c r="AQ54" s="277">
        <f t="shared" ca="1" si="67"/>
        <v>0</v>
      </c>
      <c r="AR54" s="231"/>
      <c r="AS54" s="231"/>
      <c r="AT54" s="277">
        <f t="shared" ca="1" si="68"/>
        <v>0</v>
      </c>
      <c r="AU54" s="277">
        <f t="shared" ca="1" si="68"/>
        <v>0</v>
      </c>
      <c r="AV54" s="277">
        <f t="shared" ca="1" si="68"/>
        <v>0</v>
      </c>
      <c r="AW54" s="231"/>
      <c r="AX54" s="231"/>
      <c r="AY54" s="278">
        <f t="shared" ca="1" si="69"/>
        <v>0</v>
      </c>
      <c r="AZ54" s="279">
        <f t="shared" ca="1" si="70"/>
        <v>0</v>
      </c>
      <c r="BA54" s="231"/>
      <c r="BB54" s="231"/>
      <c r="BC54" s="249">
        <f t="shared" ca="1" si="71"/>
        <v>0</v>
      </c>
      <c r="BD54" s="249">
        <f t="shared" ca="1" si="71"/>
        <v>0</v>
      </c>
      <c r="BE54" s="249">
        <f t="shared" ca="1" si="71"/>
        <v>0</v>
      </c>
      <c r="BF54" s="231"/>
      <c r="BG54" s="231"/>
      <c r="BH54" s="280">
        <f t="shared" ca="1" si="72"/>
        <v>0</v>
      </c>
      <c r="BI54" s="281">
        <f t="shared" ca="1" si="73"/>
        <v>0</v>
      </c>
    </row>
    <row r="55" spans="3:61" ht="10.15" x14ac:dyDescent="0.3">
      <c r="C55" s="302"/>
      <c r="D55" s="302"/>
      <c r="E55" s="260" t="s">
        <v>49</v>
      </c>
      <c r="F55" s="302"/>
      <c r="G55" s="302"/>
      <c r="H55" s="302"/>
      <c r="I55" s="302"/>
      <c r="J55" s="344">
        <v>0</v>
      </c>
      <c r="K55" s="344">
        <v>0</v>
      </c>
      <c r="L55" s="344">
        <v>0</v>
      </c>
      <c r="M55" s="344">
        <v>0</v>
      </c>
      <c r="N55" s="344">
        <v>0</v>
      </c>
      <c r="O55" s="344">
        <v>0</v>
      </c>
      <c r="P55" s="344">
        <v>0</v>
      </c>
      <c r="Q55" s="344">
        <v>0</v>
      </c>
      <c r="R55" s="344">
        <v>0</v>
      </c>
      <c r="S55" s="344">
        <v>0</v>
      </c>
      <c r="T55" s="344">
        <v>0</v>
      </c>
      <c r="U55" s="344">
        <v>0</v>
      </c>
      <c r="V55" s="344">
        <v>0</v>
      </c>
      <c r="W55" s="344">
        <v>0</v>
      </c>
      <c r="X55" s="344">
        <v>0</v>
      </c>
      <c r="Y55" s="344">
        <v>0</v>
      </c>
      <c r="Z55" s="344">
        <v>0</v>
      </c>
      <c r="AA55" s="344">
        <v>0</v>
      </c>
      <c r="AB55" s="344">
        <v>0</v>
      </c>
      <c r="AC55" s="344">
        <v>0</v>
      </c>
      <c r="AD55" s="344">
        <v>0</v>
      </c>
      <c r="AE55" s="344">
        <v>0</v>
      </c>
      <c r="AF55" s="344">
        <v>0</v>
      </c>
      <c r="AG55" s="344">
        <v>0</v>
      </c>
      <c r="AH55" s="344">
        <v>0</v>
      </c>
      <c r="AI55" s="344">
        <v>0</v>
      </c>
      <c r="AJ55" s="344">
        <v>0</v>
      </c>
      <c r="AK55" s="344">
        <v>0</v>
      </c>
      <c r="AL55" s="344">
        <v>0</v>
      </c>
      <c r="AM55" s="344">
        <v>0</v>
      </c>
      <c r="AN55" s="231"/>
      <c r="AO55" s="231"/>
      <c r="AP55" s="276">
        <f t="shared" ca="1" si="9"/>
        <v>0</v>
      </c>
      <c r="AQ55" s="277">
        <f t="shared" ca="1" si="67"/>
        <v>0</v>
      </c>
      <c r="AR55" s="231"/>
      <c r="AS55" s="231"/>
      <c r="AT55" s="277">
        <f t="shared" ca="1" si="68"/>
        <v>0</v>
      </c>
      <c r="AU55" s="277">
        <f t="shared" ca="1" si="68"/>
        <v>0</v>
      </c>
      <c r="AV55" s="277">
        <f t="shared" ca="1" si="68"/>
        <v>0</v>
      </c>
      <c r="AW55" s="231"/>
      <c r="AX55" s="231"/>
      <c r="AY55" s="278">
        <f t="shared" ca="1" si="69"/>
        <v>0</v>
      </c>
      <c r="AZ55" s="279">
        <f t="shared" ca="1" si="70"/>
        <v>0</v>
      </c>
      <c r="BA55" s="231"/>
      <c r="BB55" s="231"/>
      <c r="BC55" s="249">
        <f t="shared" ca="1" si="71"/>
        <v>0</v>
      </c>
      <c r="BD55" s="249">
        <f t="shared" ca="1" si="71"/>
        <v>0</v>
      </c>
      <c r="BE55" s="249">
        <f t="shared" ca="1" si="71"/>
        <v>0</v>
      </c>
      <c r="BF55" s="231"/>
      <c r="BG55" s="231"/>
      <c r="BH55" s="280">
        <f t="shared" ca="1" si="72"/>
        <v>0</v>
      </c>
      <c r="BI55" s="281">
        <f t="shared" ca="1" si="73"/>
        <v>0</v>
      </c>
    </row>
    <row r="56" spans="3:61" ht="10.15" x14ac:dyDescent="0.3">
      <c r="C56" s="302"/>
      <c r="D56" s="302"/>
      <c r="E56" s="260" t="s">
        <v>50</v>
      </c>
      <c r="F56" s="282"/>
      <c r="G56" s="231"/>
      <c r="H56" s="231"/>
      <c r="I56" s="231"/>
      <c r="J56" s="344">
        <v>0</v>
      </c>
      <c r="K56" s="344">
        <v>0</v>
      </c>
      <c r="L56" s="344">
        <v>0</v>
      </c>
      <c r="M56" s="344">
        <v>0</v>
      </c>
      <c r="N56" s="344">
        <v>0</v>
      </c>
      <c r="O56" s="344">
        <v>0</v>
      </c>
      <c r="P56" s="344">
        <v>0</v>
      </c>
      <c r="Q56" s="344">
        <v>0</v>
      </c>
      <c r="R56" s="344">
        <v>0</v>
      </c>
      <c r="S56" s="344">
        <v>0</v>
      </c>
      <c r="T56" s="344">
        <v>0</v>
      </c>
      <c r="U56" s="344">
        <v>0</v>
      </c>
      <c r="V56" s="344">
        <v>0</v>
      </c>
      <c r="W56" s="344">
        <v>0</v>
      </c>
      <c r="X56" s="344">
        <v>0</v>
      </c>
      <c r="Y56" s="344">
        <v>0</v>
      </c>
      <c r="Z56" s="344">
        <v>0</v>
      </c>
      <c r="AA56" s="344">
        <v>0</v>
      </c>
      <c r="AB56" s="344">
        <v>0</v>
      </c>
      <c r="AC56" s="344">
        <v>0</v>
      </c>
      <c r="AD56" s="344">
        <v>0</v>
      </c>
      <c r="AE56" s="344">
        <v>0</v>
      </c>
      <c r="AF56" s="344">
        <v>0</v>
      </c>
      <c r="AG56" s="344">
        <v>0</v>
      </c>
      <c r="AH56" s="344">
        <v>0</v>
      </c>
      <c r="AI56" s="344">
        <v>0</v>
      </c>
      <c r="AJ56" s="344">
        <v>0</v>
      </c>
      <c r="AK56" s="344">
        <v>0</v>
      </c>
      <c r="AL56" s="344">
        <v>0</v>
      </c>
      <c r="AM56" s="344">
        <v>0</v>
      </c>
      <c r="AN56" s="231"/>
      <c r="AO56" s="231"/>
      <c r="AP56" s="276">
        <f t="shared" ca="1" si="9"/>
        <v>0</v>
      </c>
      <c r="AQ56" s="277">
        <f t="shared" ca="1" si="67"/>
        <v>0</v>
      </c>
      <c r="AR56" s="231"/>
      <c r="AS56" s="231"/>
      <c r="AT56" s="277">
        <f t="shared" ca="1" si="68"/>
        <v>0</v>
      </c>
      <c r="AU56" s="277">
        <f t="shared" ca="1" si="68"/>
        <v>0</v>
      </c>
      <c r="AV56" s="277">
        <f t="shared" ca="1" si="68"/>
        <v>0</v>
      </c>
      <c r="AW56" s="231"/>
      <c r="AX56" s="231"/>
      <c r="AY56" s="278">
        <f t="shared" ca="1" si="69"/>
        <v>0</v>
      </c>
      <c r="AZ56" s="279">
        <f t="shared" ca="1" si="70"/>
        <v>0</v>
      </c>
      <c r="BA56" s="231"/>
      <c r="BB56" s="231"/>
      <c r="BC56" s="249">
        <f t="shared" ca="1" si="71"/>
        <v>0</v>
      </c>
      <c r="BD56" s="249">
        <f t="shared" ca="1" si="71"/>
        <v>0</v>
      </c>
      <c r="BE56" s="249">
        <f t="shared" ca="1" si="71"/>
        <v>0</v>
      </c>
      <c r="BF56" s="231"/>
      <c r="BG56" s="231"/>
      <c r="BH56" s="280">
        <f t="shared" ca="1" si="72"/>
        <v>0</v>
      </c>
      <c r="BI56" s="281">
        <f t="shared" ca="1" si="73"/>
        <v>0</v>
      </c>
    </row>
    <row r="57" spans="3:61" ht="10.15" x14ac:dyDescent="0.3">
      <c r="C57" s="302"/>
      <c r="D57" s="302"/>
      <c r="E57" s="260" t="s">
        <v>51</v>
      </c>
      <c r="F57" s="231"/>
      <c r="G57" s="231"/>
      <c r="H57" s="282"/>
      <c r="I57" s="282"/>
      <c r="J57" s="344">
        <v>0</v>
      </c>
      <c r="K57" s="344">
        <v>0</v>
      </c>
      <c r="L57" s="344">
        <v>0</v>
      </c>
      <c r="M57" s="344">
        <v>0</v>
      </c>
      <c r="N57" s="344">
        <v>0</v>
      </c>
      <c r="O57" s="344">
        <v>0</v>
      </c>
      <c r="P57" s="344">
        <v>0</v>
      </c>
      <c r="Q57" s="344">
        <v>0</v>
      </c>
      <c r="R57" s="344">
        <v>0</v>
      </c>
      <c r="S57" s="344">
        <v>0</v>
      </c>
      <c r="T57" s="344">
        <v>0</v>
      </c>
      <c r="U57" s="344">
        <v>0</v>
      </c>
      <c r="V57" s="344">
        <v>0</v>
      </c>
      <c r="W57" s="344">
        <v>0</v>
      </c>
      <c r="X57" s="344">
        <v>0</v>
      </c>
      <c r="Y57" s="344">
        <v>0</v>
      </c>
      <c r="Z57" s="344">
        <v>0</v>
      </c>
      <c r="AA57" s="344">
        <v>0</v>
      </c>
      <c r="AB57" s="344">
        <v>0</v>
      </c>
      <c r="AC57" s="344">
        <v>0</v>
      </c>
      <c r="AD57" s="344">
        <v>0</v>
      </c>
      <c r="AE57" s="344">
        <v>0</v>
      </c>
      <c r="AF57" s="344">
        <v>0</v>
      </c>
      <c r="AG57" s="344">
        <v>0</v>
      </c>
      <c r="AH57" s="344">
        <v>0</v>
      </c>
      <c r="AI57" s="344">
        <v>0</v>
      </c>
      <c r="AJ57" s="344">
        <v>0</v>
      </c>
      <c r="AK57" s="344">
        <v>0</v>
      </c>
      <c r="AL57" s="344">
        <v>0</v>
      </c>
      <c r="AM57" s="344">
        <v>0</v>
      </c>
      <c r="AN57" s="231"/>
      <c r="AO57" s="231"/>
      <c r="AP57" s="276">
        <f t="shared" ca="1" si="9"/>
        <v>0</v>
      </c>
      <c r="AQ57" s="277">
        <f t="shared" ca="1" si="67"/>
        <v>0</v>
      </c>
      <c r="AR57" s="231"/>
      <c r="AS57" s="231"/>
      <c r="AT57" s="277">
        <f t="shared" ca="1" si="68"/>
        <v>0</v>
      </c>
      <c r="AU57" s="277">
        <f t="shared" ca="1" si="68"/>
        <v>0</v>
      </c>
      <c r="AV57" s="277">
        <f t="shared" ca="1" si="68"/>
        <v>0</v>
      </c>
      <c r="AW57" s="231"/>
      <c r="AX57" s="231"/>
      <c r="AY57" s="278">
        <f t="shared" ca="1" si="69"/>
        <v>0</v>
      </c>
      <c r="AZ57" s="279">
        <f t="shared" ca="1" si="70"/>
        <v>0</v>
      </c>
      <c r="BA57" s="231"/>
      <c r="BB57" s="231"/>
      <c r="BC57" s="249">
        <f t="shared" ca="1" si="71"/>
        <v>0</v>
      </c>
      <c r="BD57" s="249">
        <f t="shared" ca="1" si="71"/>
        <v>0</v>
      </c>
      <c r="BE57" s="249">
        <f t="shared" ca="1" si="71"/>
        <v>0</v>
      </c>
      <c r="BF57" s="231"/>
      <c r="BG57" s="231"/>
      <c r="BH57" s="280">
        <f t="shared" ca="1" si="72"/>
        <v>0</v>
      </c>
      <c r="BI57" s="281">
        <f t="shared" ca="1" si="73"/>
        <v>0</v>
      </c>
    </row>
    <row r="58" spans="3:61" ht="10.15" x14ac:dyDescent="0.3">
      <c r="C58" s="302"/>
      <c r="D58" s="302"/>
      <c r="E58" s="302" t="s">
        <v>52</v>
      </c>
      <c r="F58" s="260"/>
      <c r="G58" s="302"/>
      <c r="H58" s="302"/>
      <c r="I58" s="302"/>
      <c r="J58" s="344">
        <v>0</v>
      </c>
      <c r="K58" s="344">
        <v>0</v>
      </c>
      <c r="L58" s="344">
        <v>0</v>
      </c>
      <c r="M58" s="344">
        <v>0</v>
      </c>
      <c r="N58" s="344">
        <v>0</v>
      </c>
      <c r="O58" s="344">
        <v>0</v>
      </c>
      <c r="P58" s="344">
        <v>0</v>
      </c>
      <c r="Q58" s="344">
        <v>0</v>
      </c>
      <c r="R58" s="344">
        <v>0</v>
      </c>
      <c r="S58" s="344">
        <v>0</v>
      </c>
      <c r="T58" s="344">
        <v>0</v>
      </c>
      <c r="U58" s="344">
        <v>0</v>
      </c>
      <c r="V58" s="344">
        <v>0</v>
      </c>
      <c r="W58" s="344">
        <v>0</v>
      </c>
      <c r="X58" s="344">
        <v>0</v>
      </c>
      <c r="Y58" s="344">
        <v>0</v>
      </c>
      <c r="Z58" s="344">
        <v>0</v>
      </c>
      <c r="AA58" s="344">
        <v>0</v>
      </c>
      <c r="AB58" s="344">
        <v>0</v>
      </c>
      <c r="AC58" s="344">
        <v>0</v>
      </c>
      <c r="AD58" s="344">
        <v>0</v>
      </c>
      <c r="AE58" s="344">
        <v>0</v>
      </c>
      <c r="AF58" s="344">
        <v>0</v>
      </c>
      <c r="AG58" s="344">
        <v>0</v>
      </c>
      <c r="AH58" s="344">
        <v>0</v>
      </c>
      <c r="AI58" s="344">
        <v>0</v>
      </c>
      <c r="AJ58" s="344">
        <v>0</v>
      </c>
      <c r="AK58" s="344">
        <v>0</v>
      </c>
      <c r="AL58" s="344">
        <v>0</v>
      </c>
      <c r="AM58" s="344">
        <v>0</v>
      </c>
      <c r="AN58" s="231"/>
      <c r="AO58" s="231"/>
      <c r="AP58" s="276">
        <f t="shared" ca="1" si="9"/>
        <v>0</v>
      </c>
      <c r="AQ58" s="277">
        <f t="shared" ca="1" si="67"/>
        <v>0</v>
      </c>
      <c r="AR58" s="231"/>
      <c r="AS58" s="231"/>
      <c r="AT58" s="277">
        <f t="shared" ca="1" si="68"/>
        <v>0</v>
      </c>
      <c r="AU58" s="277">
        <f t="shared" ca="1" si="68"/>
        <v>0</v>
      </c>
      <c r="AV58" s="277">
        <f t="shared" ca="1" si="68"/>
        <v>0</v>
      </c>
      <c r="AW58" s="231"/>
      <c r="AX58" s="231"/>
      <c r="AY58" s="278">
        <f t="shared" ca="1" si="69"/>
        <v>0</v>
      </c>
      <c r="AZ58" s="279">
        <f t="shared" ca="1" si="70"/>
        <v>0</v>
      </c>
      <c r="BA58" s="231"/>
      <c r="BB58" s="231"/>
      <c r="BC58" s="249">
        <f t="shared" ca="1" si="71"/>
        <v>0</v>
      </c>
      <c r="BD58" s="249">
        <f t="shared" ca="1" si="71"/>
        <v>0</v>
      </c>
      <c r="BE58" s="249">
        <f t="shared" ca="1" si="71"/>
        <v>0</v>
      </c>
      <c r="BF58" s="231"/>
      <c r="BG58" s="231"/>
      <c r="BH58" s="280">
        <f t="shared" ca="1" si="72"/>
        <v>0</v>
      </c>
      <c r="BI58" s="281">
        <f t="shared" ca="1" si="73"/>
        <v>0</v>
      </c>
    </row>
    <row r="59" spans="3:61" ht="10.15" x14ac:dyDescent="0.3">
      <c r="C59" s="302"/>
      <c r="D59" s="302"/>
      <c r="E59" s="311" t="s">
        <v>32</v>
      </c>
      <c r="F59" s="231"/>
      <c r="G59" s="231"/>
      <c r="H59" s="282"/>
      <c r="I59" s="282"/>
      <c r="J59" s="344">
        <v>0</v>
      </c>
      <c r="K59" s="344">
        <v>0</v>
      </c>
      <c r="L59" s="344">
        <v>0</v>
      </c>
      <c r="M59" s="344">
        <v>0</v>
      </c>
      <c r="N59" s="344">
        <v>0</v>
      </c>
      <c r="O59" s="344">
        <v>0</v>
      </c>
      <c r="P59" s="344">
        <v>0</v>
      </c>
      <c r="Q59" s="344">
        <v>0</v>
      </c>
      <c r="R59" s="344">
        <v>0</v>
      </c>
      <c r="S59" s="344">
        <v>0</v>
      </c>
      <c r="T59" s="344">
        <v>0</v>
      </c>
      <c r="U59" s="344">
        <v>0</v>
      </c>
      <c r="V59" s="344">
        <v>0</v>
      </c>
      <c r="W59" s="344">
        <v>0</v>
      </c>
      <c r="X59" s="344">
        <v>0</v>
      </c>
      <c r="Y59" s="344">
        <v>0</v>
      </c>
      <c r="Z59" s="344">
        <v>0</v>
      </c>
      <c r="AA59" s="344">
        <v>0</v>
      </c>
      <c r="AB59" s="344">
        <v>0</v>
      </c>
      <c r="AC59" s="344">
        <v>0</v>
      </c>
      <c r="AD59" s="344">
        <v>0</v>
      </c>
      <c r="AE59" s="344">
        <v>0</v>
      </c>
      <c r="AF59" s="344">
        <v>0</v>
      </c>
      <c r="AG59" s="344">
        <v>0</v>
      </c>
      <c r="AH59" s="344">
        <v>0</v>
      </c>
      <c r="AI59" s="344">
        <v>0</v>
      </c>
      <c r="AJ59" s="344">
        <v>0</v>
      </c>
      <c r="AK59" s="344">
        <v>0</v>
      </c>
      <c r="AL59" s="344">
        <v>0</v>
      </c>
      <c r="AM59" s="344">
        <v>0</v>
      </c>
      <c r="AN59" s="231"/>
      <c r="AO59" s="231"/>
      <c r="AP59" s="276">
        <f t="shared" ca="1" si="9"/>
        <v>0</v>
      </c>
      <c r="AQ59" s="277">
        <f t="shared" ca="1" si="67"/>
        <v>0</v>
      </c>
      <c r="AR59" s="231"/>
      <c r="AS59" s="231"/>
      <c r="AT59" s="277">
        <f t="shared" ca="1" si="68"/>
        <v>0</v>
      </c>
      <c r="AU59" s="277">
        <f t="shared" ca="1" si="68"/>
        <v>0</v>
      </c>
      <c r="AV59" s="277">
        <f t="shared" ca="1" si="68"/>
        <v>0</v>
      </c>
      <c r="AW59" s="231"/>
      <c r="AX59" s="231"/>
      <c r="AY59" s="278">
        <f t="shared" ca="1" si="69"/>
        <v>0</v>
      </c>
      <c r="AZ59" s="279">
        <f t="shared" ca="1" si="70"/>
        <v>0</v>
      </c>
      <c r="BA59" s="231"/>
      <c r="BB59" s="231"/>
      <c r="BC59" s="249">
        <f t="shared" ca="1" si="71"/>
        <v>0</v>
      </c>
      <c r="BD59" s="249">
        <f t="shared" ca="1" si="71"/>
        <v>0</v>
      </c>
      <c r="BE59" s="249">
        <f t="shared" ca="1" si="71"/>
        <v>0</v>
      </c>
      <c r="BF59" s="231"/>
      <c r="BG59" s="231"/>
      <c r="BH59" s="280">
        <f t="shared" ca="1" si="72"/>
        <v>0</v>
      </c>
      <c r="BI59" s="281">
        <f t="shared" ca="1" si="73"/>
        <v>0</v>
      </c>
    </row>
    <row r="60" spans="3:61" ht="10.15" x14ac:dyDescent="0.3">
      <c r="C60" s="302"/>
      <c r="D60" s="302"/>
      <c r="E60" s="311" t="s">
        <v>33</v>
      </c>
      <c r="F60" s="231"/>
      <c r="G60" s="231"/>
      <c r="H60" s="282"/>
      <c r="I60" s="282"/>
      <c r="J60" s="344">
        <v>0</v>
      </c>
      <c r="K60" s="344">
        <v>0</v>
      </c>
      <c r="L60" s="344">
        <v>0</v>
      </c>
      <c r="M60" s="344">
        <v>0</v>
      </c>
      <c r="N60" s="344">
        <v>0</v>
      </c>
      <c r="O60" s="344">
        <v>0</v>
      </c>
      <c r="P60" s="344">
        <v>0</v>
      </c>
      <c r="Q60" s="344">
        <v>0</v>
      </c>
      <c r="R60" s="344">
        <v>0</v>
      </c>
      <c r="S60" s="344">
        <v>0</v>
      </c>
      <c r="T60" s="344">
        <v>0</v>
      </c>
      <c r="U60" s="344">
        <v>0</v>
      </c>
      <c r="V60" s="344">
        <v>0</v>
      </c>
      <c r="W60" s="344">
        <v>0</v>
      </c>
      <c r="X60" s="344">
        <v>0</v>
      </c>
      <c r="Y60" s="344">
        <v>0</v>
      </c>
      <c r="Z60" s="344">
        <v>0</v>
      </c>
      <c r="AA60" s="344">
        <v>0</v>
      </c>
      <c r="AB60" s="344">
        <v>0</v>
      </c>
      <c r="AC60" s="344">
        <v>0</v>
      </c>
      <c r="AD60" s="344">
        <v>0</v>
      </c>
      <c r="AE60" s="344">
        <v>0</v>
      </c>
      <c r="AF60" s="344">
        <v>0</v>
      </c>
      <c r="AG60" s="344">
        <v>0</v>
      </c>
      <c r="AH60" s="344">
        <v>0</v>
      </c>
      <c r="AI60" s="344">
        <v>0</v>
      </c>
      <c r="AJ60" s="344">
        <v>0</v>
      </c>
      <c r="AK60" s="344">
        <v>0</v>
      </c>
      <c r="AL60" s="344">
        <v>0</v>
      </c>
      <c r="AM60" s="344">
        <v>0</v>
      </c>
      <c r="AN60" s="231"/>
      <c r="AO60" s="231"/>
      <c r="AP60" s="276">
        <f t="shared" ca="1" si="9"/>
        <v>0</v>
      </c>
      <c r="AQ60" s="277">
        <f t="shared" ca="1" si="67"/>
        <v>0</v>
      </c>
      <c r="AR60" s="231"/>
      <c r="AS60" s="231"/>
      <c r="AT60" s="277">
        <f t="shared" ca="1" si="68"/>
        <v>0</v>
      </c>
      <c r="AU60" s="277">
        <f t="shared" ca="1" si="68"/>
        <v>0</v>
      </c>
      <c r="AV60" s="277">
        <f t="shared" ca="1" si="68"/>
        <v>0</v>
      </c>
      <c r="AW60" s="231"/>
      <c r="AX60" s="231"/>
      <c r="AY60" s="278">
        <f t="shared" ca="1" si="69"/>
        <v>0</v>
      </c>
      <c r="AZ60" s="279">
        <f t="shared" ca="1" si="70"/>
        <v>0</v>
      </c>
      <c r="BA60" s="231"/>
      <c r="BB60" s="231"/>
      <c r="BC60" s="249">
        <f t="shared" ca="1" si="71"/>
        <v>0</v>
      </c>
      <c r="BD60" s="249">
        <f t="shared" ca="1" si="71"/>
        <v>0</v>
      </c>
      <c r="BE60" s="249">
        <f t="shared" ca="1" si="71"/>
        <v>0</v>
      </c>
      <c r="BF60" s="231"/>
      <c r="BG60" s="231"/>
      <c r="BH60" s="280">
        <f t="shared" ca="1" si="72"/>
        <v>0</v>
      </c>
      <c r="BI60" s="281">
        <f t="shared" ca="1" si="73"/>
        <v>0</v>
      </c>
    </row>
    <row r="61" spans="3:61" ht="10.15" x14ac:dyDescent="0.3">
      <c r="C61" s="302"/>
      <c r="D61" s="302"/>
      <c r="E61" s="311" t="s">
        <v>34</v>
      </c>
      <c r="F61" s="231"/>
      <c r="G61" s="231"/>
      <c r="H61" s="282"/>
      <c r="I61" s="282"/>
      <c r="J61" s="344">
        <v>0</v>
      </c>
      <c r="K61" s="344">
        <v>0</v>
      </c>
      <c r="L61" s="344">
        <v>0</v>
      </c>
      <c r="M61" s="344">
        <v>0</v>
      </c>
      <c r="N61" s="344">
        <v>0</v>
      </c>
      <c r="O61" s="344">
        <v>0</v>
      </c>
      <c r="P61" s="344">
        <v>0</v>
      </c>
      <c r="Q61" s="344">
        <v>0</v>
      </c>
      <c r="R61" s="344">
        <v>0</v>
      </c>
      <c r="S61" s="344">
        <v>0</v>
      </c>
      <c r="T61" s="344">
        <v>0</v>
      </c>
      <c r="U61" s="344">
        <v>0</v>
      </c>
      <c r="V61" s="344">
        <v>0</v>
      </c>
      <c r="W61" s="344">
        <v>0</v>
      </c>
      <c r="X61" s="344">
        <v>0</v>
      </c>
      <c r="Y61" s="344">
        <v>0</v>
      </c>
      <c r="Z61" s="344">
        <v>0</v>
      </c>
      <c r="AA61" s="344">
        <v>0</v>
      </c>
      <c r="AB61" s="344">
        <v>0</v>
      </c>
      <c r="AC61" s="344">
        <v>0</v>
      </c>
      <c r="AD61" s="344">
        <v>0</v>
      </c>
      <c r="AE61" s="344">
        <v>0</v>
      </c>
      <c r="AF61" s="344">
        <v>0</v>
      </c>
      <c r="AG61" s="344">
        <v>0</v>
      </c>
      <c r="AH61" s="344">
        <v>0</v>
      </c>
      <c r="AI61" s="344">
        <v>0</v>
      </c>
      <c r="AJ61" s="344">
        <v>0</v>
      </c>
      <c r="AK61" s="344">
        <v>0</v>
      </c>
      <c r="AL61" s="344">
        <v>0</v>
      </c>
      <c r="AM61" s="344">
        <v>0</v>
      </c>
      <c r="AN61" s="231"/>
      <c r="AO61" s="231"/>
      <c r="AP61" s="276">
        <f t="shared" ca="1" si="9"/>
        <v>0</v>
      </c>
      <c r="AQ61" s="277">
        <f t="shared" ca="1" si="67"/>
        <v>0</v>
      </c>
      <c r="AR61" s="231"/>
      <c r="AS61" s="231"/>
      <c r="AT61" s="277">
        <f t="shared" ca="1" si="68"/>
        <v>0</v>
      </c>
      <c r="AU61" s="277">
        <f t="shared" ca="1" si="68"/>
        <v>0</v>
      </c>
      <c r="AV61" s="277">
        <f t="shared" ca="1" si="68"/>
        <v>0</v>
      </c>
      <c r="AW61" s="231"/>
      <c r="AX61" s="231"/>
      <c r="AY61" s="278">
        <f t="shared" ca="1" si="69"/>
        <v>0</v>
      </c>
      <c r="AZ61" s="279">
        <f t="shared" ca="1" si="70"/>
        <v>0</v>
      </c>
      <c r="BA61" s="231"/>
      <c r="BB61" s="231"/>
      <c r="BC61" s="249">
        <f t="shared" ca="1" si="71"/>
        <v>0</v>
      </c>
      <c r="BD61" s="249">
        <f t="shared" ca="1" si="71"/>
        <v>0</v>
      </c>
      <c r="BE61" s="249">
        <f t="shared" ca="1" si="71"/>
        <v>0</v>
      </c>
      <c r="BF61" s="231"/>
      <c r="BG61" s="231"/>
      <c r="BH61" s="280">
        <f t="shared" ca="1" si="72"/>
        <v>0</v>
      </c>
      <c r="BI61" s="281">
        <f t="shared" ca="1" si="73"/>
        <v>0</v>
      </c>
    </row>
    <row r="62" spans="3:61" ht="10.15" x14ac:dyDescent="0.3">
      <c r="C62" s="302"/>
      <c r="D62" s="302"/>
      <c r="E62" s="260" t="s">
        <v>53</v>
      </c>
      <c r="F62" s="302"/>
      <c r="G62" s="302"/>
      <c r="H62" s="302"/>
      <c r="I62" s="302"/>
      <c r="J62" s="344">
        <v>0</v>
      </c>
      <c r="K62" s="344">
        <v>0</v>
      </c>
      <c r="L62" s="344">
        <v>0</v>
      </c>
      <c r="M62" s="344">
        <v>0</v>
      </c>
      <c r="N62" s="344">
        <v>0</v>
      </c>
      <c r="O62" s="344">
        <v>0</v>
      </c>
      <c r="P62" s="344">
        <v>0</v>
      </c>
      <c r="Q62" s="344">
        <v>0</v>
      </c>
      <c r="R62" s="344">
        <v>0</v>
      </c>
      <c r="S62" s="344">
        <v>0</v>
      </c>
      <c r="T62" s="344">
        <v>0</v>
      </c>
      <c r="U62" s="344">
        <v>0</v>
      </c>
      <c r="V62" s="344">
        <v>0</v>
      </c>
      <c r="W62" s="344">
        <v>0</v>
      </c>
      <c r="X62" s="344">
        <v>0</v>
      </c>
      <c r="Y62" s="344">
        <v>0</v>
      </c>
      <c r="Z62" s="344">
        <v>0</v>
      </c>
      <c r="AA62" s="344">
        <v>0</v>
      </c>
      <c r="AB62" s="344">
        <v>0</v>
      </c>
      <c r="AC62" s="344">
        <v>0</v>
      </c>
      <c r="AD62" s="344">
        <v>0</v>
      </c>
      <c r="AE62" s="344">
        <v>0</v>
      </c>
      <c r="AF62" s="344">
        <v>0</v>
      </c>
      <c r="AG62" s="344">
        <v>0</v>
      </c>
      <c r="AH62" s="344">
        <v>0</v>
      </c>
      <c r="AI62" s="344">
        <v>0</v>
      </c>
      <c r="AJ62" s="344">
        <v>0</v>
      </c>
      <c r="AK62" s="344">
        <v>0</v>
      </c>
      <c r="AL62" s="344">
        <v>0</v>
      </c>
      <c r="AM62" s="344">
        <v>0</v>
      </c>
      <c r="AN62" s="231"/>
      <c r="AO62" s="231"/>
      <c r="AP62" s="276">
        <f t="shared" ca="1" si="9"/>
        <v>0</v>
      </c>
      <c r="AQ62" s="277">
        <f t="shared" ca="1" si="67"/>
        <v>0</v>
      </c>
      <c r="AR62" s="231"/>
      <c r="AS62" s="231"/>
      <c r="AT62" s="277">
        <f t="shared" ca="1" si="68"/>
        <v>0</v>
      </c>
      <c r="AU62" s="277">
        <f t="shared" ca="1" si="68"/>
        <v>0</v>
      </c>
      <c r="AV62" s="277">
        <f t="shared" ca="1" si="68"/>
        <v>0</v>
      </c>
      <c r="AW62" s="231"/>
      <c r="AX62" s="231"/>
      <c r="AY62" s="278">
        <f t="shared" ca="1" si="69"/>
        <v>0</v>
      </c>
      <c r="AZ62" s="279">
        <f t="shared" ca="1" si="70"/>
        <v>0</v>
      </c>
      <c r="BA62" s="231"/>
      <c r="BB62" s="231"/>
      <c r="BC62" s="249">
        <f t="shared" ca="1" si="71"/>
        <v>0</v>
      </c>
      <c r="BD62" s="249">
        <f t="shared" ca="1" si="71"/>
        <v>0</v>
      </c>
      <c r="BE62" s="249">
        <f t="shared" ca="1" si="71"/>
        <v>0</v>
      </c>
      <c r="BF62" s="231"/>
      <c r="BG62" s="231"/>
      <c r="BH62" s="280">
        <f t="shared" ca="1" si="72"/>
        <v>0</v>
      </c>
      <c r="BI62" s="281">
        <f t="shared" ca="1" si="73"/>
        <v>0</v>
      </c>
    </row>
    <row r="63" spans="3:61" ht="10.15" x14ac:dyDescent="0.3">
      <c r="C63" s="292"/>
      <c r="D63" s="292" t="s">
        <v>54</v>
      </c>
      <c r="E63" s="292"/>
      <c r="F63" s="292"/>
      <c r="G63" s="292"/>
      <c r="H63" s="292"/>
      <c r="I63" s="292"/>
      <c r="J63" s="345">
        <f>SUM(J30,J50)</f>
        <v>0</v>
      </c>
      <c r="K63" s="345">
        <f t="shared" ref="K63:Z63" si="74">SUM(K30,K50)</f>
        <v>0</v>
      </c>
      <c r="L63" s="345">
        <f t="shared" si="74"/>
        <v>0</v>
      </c>
      <c r="M63" s="345">
        <f t="shared" si="74"/>
        <v>0</v>
      </c>
      <c r="N63" s="345">
        <f t="shared" si="74"/>
        <v>0</v>
      </c>
      <c r="O63" s="345">
        <f t="shared" si="74"/>
        <v>0</v>
      </c>
      <c r="P63" s="345">
        <f t="shared" si="74"/>
        <v>0</v>
      </c>
      <c r="Q63" s="345">
        <f t="shared" si="74"/>
        <v>0</v>
      </c>
      <c r="R63" s="345">
        <f t="shared" si="74"/>
        <v>0</v>
      </c>
      <c r="S63" s="345">
        <f t="shared" si="74"/>
        <v>0</v>
      </c>
      <c r="T63" s="345">
        <f t="shared" si="74"/>
        <v>0</v>
      </c>
      <c r="U63" s="345">
        <f t="shared" si="74"/>
        <v>0</v>
      </c>
      <c r="V63" s="345">
        <f t="shared" si="74"/>
        <v>0</v>
      </c>
      <c r="W63" s="345">
        <f t="shared" si="74"/>
        <v>0</v>
      </c>
      <c r="X63" s="345">
        <f t="shared" si="74"/>
        <v>0</v>
      </c>
      <c r="Y63" s="345">
        <f t="shared" si="74"/>
        <v>0</v>
      </c>
      <c r="Z63" s="345">
        <f t="shared" si="74"/>
        <v>0</v>
      </c>
      <c r="AA63" s="345">
        <f t="shared" ref="AA63:AB63" si="75">SUM(AA30,AA50)</f>
        <v>0</v>
      </c>
      <c r="AB63" s="345">
        <f t="shared" si="75"/>
        <v>0</v>
      </c>
      <c r="AC63" s="345">
        <f t="shared" ref="AC63:AD63" si="76">SUM(AC30,AC50)</f>
        <v>0</v>
      </c>
      <c r="AD63" s="345">
        <f t="shared" si="76"/>
        <v>0</v>
      </c>
      <c r="AE63" s="345">
        <f t="shared" ref="AE63:AF63" si="77">SUM(AE30,AE50)</f>
        <v>0</v>
      </c>
      <c r="AF63" s="345">
        <f t="shared" si="77"/>
        <v>0</v>
      </c>
      <c r="AG63" s="345">
        <f t="shared" ref="AG63:AH63" si="78">SUM(AG30,AG50)</f>
        <v>0</v>
      </c>
      <c r="AH63" s="345">
        <f t="shared" si="78"/>
        <v>0</v>
      </c>
      <c r="AI63" s="345">
        <f t="shared" ref="AI63:AJ63" si="79">SUM(AI30,AI50)</f>
        <v>0</v>
      </c>
      <c r="AJ63" s="345">
        <f t="shared" si="79"/>
        <v>0</v>
      </c>
      <c r="AK63" s="345">
        <f t="shared" ref="AK63:AL63" si="80">SUM(AK30,AK50)</f>
        <v>0</v>
      </c>
      <c r="AL63" s="345">
        <f t="shared" si="80"/>
        <v>0</v>
      </c>
      <c r="AM63" s="345">
        <f t="shared" ref="AM63" si="81">SUM(AM30,AM50)</f>
        <v>0</v>
      </c>
      <c r="AN63" s="231"/>
      <c r="AO63" s="231"/>
      <c r="AP63" s="295">
        <f t="shared" ca="1" si="9"/>
        <v>0</v>
      </c>
      <c r="AQ63" s="296">
        <f t="shared" ca="1" si="67"/>
        <v>0</v>
      </c>
      <c r="AR63" s="231"/>
      <c r="AS63" s="231"/>
      <c r="AT63" s="296">
        <f t="shared" ca="1" si="68"/>
        <v>0</v>
      </c>
      <c r="AU63" s="296">
        <f t="shared" ca="1" si="68"/>
        <v>0</v>
      </c>
      <c r="AV63" s="296">
        <f t="shared" ca="1" si="68"/>
        <v>0</v>
      </c>
      <c r="AW63" s="231"/>
      <c r="AX63" s="231"/>
      <c r="AY63" s="297">
        <f t="shared" ca="1" si="69"/>
        <v>0</v>
      </c>
      <c r="AZ63" s="298">
        <f t="shared" ca="1" si="70"/>
        <v>0</v>
      </c>
      <c r="BA63" s="231"/>
      <c r="BB63" s="231"/>
      <c r="BC63" s="299">
        <f t="shared" ca="1" si="71"/>
        <v>0</v>
      </c>
      <c r="BD63" s="299">
        <f t="shared" ca="1" si="71"/>
        <v>0</v>
      </c>
      <c r="BE63" s="299">
        <f t="shared" ca="1" si="71"/>
        <v>0</v>
      </c>
      <c r="BF63" s="231"/>
      <c r="BG63" s="231"/>
      <c r="BH63" s="300">
        <f t="shared" ca="1" si="72"/>
        <v>0</v>
      </c>
      <c r="BI63" s="301">
        <f t="shared" ca="1" si="73"/>
        <v>0</v>
      </c>
    </row>
    <row r="64" spans="3:61" ht="10.15" x14ac:dyDescent="0.3">
      <c r="C64" s="292"/>
      <c r="D64" s="342" t="s">
        <v>55</v>
      </c>
      <c r="E64" s="292"/>
      <c r="F64" s="292"/>
      <c r="G64" s="292"/>
      <c r="H64" s="292"/>
      <c r="I64" s="292"/>
      <c r="J64" s="684">
        <f>IFERROR(J63/J$30,0)</f>
        <v>0</v>
      </c>
      <c r="K64" s="684">
        <f t="shared" ref="K64:Z64" si="82">IFERROR(K63/K$30,0)</f>
        <v>0</v>
      </c>
      <c r="L64" s="684">
        <f t="shared" si="82"/>
        <v>0</v>
      </c>
      <c r="M64" s="684">
        <f t="shared" si="82"/>
        <v>0</v>
      </c>
      <c r="N64" s="684">
        <f t="shared" si="82"/>
        <v>0</v>
      </c>
      <c r="O64" s="684">
        <f t="shared" si="82"/>
        <v>0</v>
      </c>
      <c r="P64" s="684">
        <f t="shared" si="82"/>
        <v>0</v>
      </c>
      <c r="Q64" s="684">
        <f t="shared" si="82"/>
        <v>0</v>
      </c>
      <c r="R64" s="684">
        <f t="shared" si="82"/>
        <v>0</v>
      </c>
      <c r="S64" s="684">
        <f t="shared" si="82"/>
        <v>0</v>
      </c>
      <c r="T64" s="684">
        <f t="shared" si="82"/>
        <v>0</v>
      </c>
      <c r="U64" s="684">
        <f t="shared" si="82"/>
        <v>0</v>
      </c>
      <c r="V64" s="684">
        <f t="shared" si="82"/>
        <v>0</v>
      </c>
      <c r="W64" s="684">
        <f t="shared" si="82"/>
        <v>0</v>
      </c>
      <c r="X64" s="684">
        <f t="shared" si="82"/>
        <v>0</v>
      </c>
      <c r="Y64" s="684">
        <f t="shared" si="82"/>
        <v>0</v>
      </c>
      <c r="Z64" s="684">
        <f t="shared" si="82"/>
        <v>0</v>
      </c>
      <c r="AA64" s="684">
        <f t="shared" ref="AA64:AB64" si="83">IFERROR(AA63/AA$30,0)</f>
        <v>0</v>
      </c>
      <c r="AB64" s="684">
        <f t="shared" si="83"/>
        <v>0</v>
      </c>
      <c r="AC64" s="684">
        <f t="shared" ref="AC64:AD64" si="84">IFERROR(AC63/AC$30,0)</f>
        <v>0</v>
      </c>
      <c r="AD64" s="684">
        <f t="shared" si="84"/>
        <v>0</v>
      </c>
      <c r="AE64" s="684">
        <f t="shared" ref="AE64:AF64" si="85">IFERROR(AE63/AE$30,0)</f>
        <v>0</v>
      </c>
      <c r="AF64" s="684">
        <f t="shared" si="85"/>
        <v>0</v>
      </c>
      <c r="AG64" s="684">
        <f t="shared" ref="AG64:AH64" si="86">IFERROR(AG63/AG$30,0)</f>
        <v>0</v>
      </c>
      <c r="AH64" s="684">
        <f t="shared" si="86"/>
        <v>0</v>
      </c>
      <c r="AI64" s="684">
        <f t="shared" ref="AI64:AJ64" si="87">IFERROR(AI63/AI$30,0)</f>
        <v>0</v>
      </c>
      <c r="AJ64" s="684">
        <f t="shared" si="87"/>
        <v>0</v>
      </c>
      <c r="AK64" s="684">
        <f t="shared" ref="AK64:AL64" si="88">IFERROR(AK63/AK$30,0)</f>
        <v>0</v>
      </c>
      <c r="AL64" s="684">
        <f t="shared" si="88"/>
        <v>0</v>
      </c>
      <c r="AM64" s="684">
        <f t="shared" ref="AM64" si="89">IFERROR(AM63/AM$30,0)</f>
        <v>0</v>
      </c>
      <c r="AN64" s="231"/>
      <c r="AO64" s="231"/>
      <c r="AP64" s="295"/>
      <c r="AQ64" s="296"/>
      <c r="AR64" s="231"/>
      <c r="AS64" s="231"/>
      <c r="AT64" s="296"/>
      <c r="AU64" s="296"/>
      <c r="AV64" s="296"/>
      <c r="AW64" s="231"/>
      <c r="AX64" s="231"/>
      <c r="AY64" s="297"/>
      <c r="AZ64" s="298"/>
      <c r="BA64" s="231"/>
      <c r="BB64" s="231"/>
      <c r="BC64" s="299"/>
      <c r="BD64" s="299"/>
      <c r="BE64" s="299"/>
      <c r="BF64" s="231"/>
      <c r="BG64" s="231"/>
      <c r="BH64" s="300"/>
      <c r="BI64" s="301"/>
    </row>
    <row r="65" spans="3:61" ht="10.25" customHeight="1" x14ac:dyDescent="0.3">
      <c r="J65" s="669"/>
      <c r="K65" s="669"/>
      <c r="L65" s="669"/>
      <c r="M65" s="669"/>
      <c r="N65" s="669"/>
      <c r="O65" s="669"/>
      <c r="P65" s="669"/>
      <c r="Q65" s="669"/>
      <c r="R65" s="669"/>
      <c r="S65" s="669"/>
      <c r="T65" s="669"/>
      <c r="U65" s="669"/>
      <c r="V65" s="669"/>
      <c r="W65" s="669"/>
      <c r="X65" s="669"/>
      <c r="Y65" s="669"/>
      <c r="Z65" s="669"/>
      <c r="AA65" s="669"/>
      <c r="AB65" s="669"/>
      <c r="AC65" s="669"/>
      <c r="AD65" s="669"/>
      <c r="AE65" s="669"/>
      <c r="AF65" s="669"/>
      <c r="AG65" s="669"/>
      <c r="AH65" s="669"/>
      <c r="AI65" s="669"/>
      <c r="AJ65" s="669"/>
      <c r="AK65" s="669"/>
      <c r="AL65" s="669"/>
      <c r="AM65" s="669"/>
    </row>
    <row r="66" spans="3:61" ht="10.15" x14ac:dyDescent="0.3">
      <c r="C66" s="347" t="s">
        <v>22</v>
      </c>
      <c r="D66" s="347" t="s">
        <v>56</v>
      </c>
      <c r="E66" s="347"/>
      <c r="F66" s="348"/>
      <c r="G66" s="347"/>
      <c r="H66" s="347"/>
      <c r="I66" s="347"/>
      <c r="J66" s="349">
        <f>SUM(J43,J45:J47,J50)</f>
        <v>0</v>
      </c>
      <c r="K66" s="349">
        <f t="shared" ref="K66:AA66" si="90">SUM(K43,K45:K47,K50)</f>
        <v>0</v>
      </c>
      <c r="L66" s="349">
        <f t="shared" si="90"/>
        <v>0</v>
      </c>
      <c r="M66" s="349">
        <f t="shared" si="90"/>
        <v>0</v>
      </c>
      <c r="N66" s="349">
        <f t="shared" si="90"/>
        <v>0</v>
      </c>
      <c r="O66" s="349">
        <f t="shared" si="90"/>
        <v>0</v>
      </c>
      <c r="P66" s="349">
        <f t="shared" si="90"/>
        <v>0</v>
      </c>
      <c r="Q66" s="349">
        <f t="shared" si="90"/>
        <v>0</v>
      </c>
      <c r="R66" s="349">
        <f t="shared" si="90"/>
        <v>0</v>
      </c>
      <c r="S66" s="349">
        <f t="shared" si="90"/>
        <v>0</v>
      </c>
      <c r="T66" s="349">
        <f t="shared" si="90"/>
        <v>0</v>
      </c>
      <c r="U66" s="349">
        <f t="shared" si="90"/>
        <v>0</v>
      </c>
      <c r="V66" s="349">
        <f t="shared" si="90"/>
        <v>-0.15805713697376828</v>
      </c>
      <c r="W66" s="349">
        <f t="shared" si="90"/>
        <v>-0.20705262745001268</v>
      </c>
      <c r="X66" s="349">
        <f t="shared" si="90"/>
        <v>-6.4327442261873525E-3</v>
      </c>
      <c r="Y66" s="349">
        <f t="shared" si="90"/>
        <v>-0.32721294097123588</v>
      </c>
      <c r="Z66" s="349">
        <f t="shared" si="90"/>
        <v>-0.851872954277339</v>
      </c>
      <c r="AA66" s="349">
        <f t="shared" si="90"/>
        <v>-0.71193758932405482</v>
      </c>
      <c r="AB66" s="349">
        <f t="shared" ref="AB66:AC66" si="91">SUM(AB43,AB45:AB47,AB50)</f>
        <v>-0.72817548107486574</v>
      </c>
      <c r="AC66" s="349">
        <f t="shared" si="91"/>
        <v>3.9261968543886347E-2</v>
      </c>
      <c r="AD66" s="349">
        <f t="shared" ref="AD66:AE66" si="92">SUM(AD43,AD45:AD47,AD50)</f>
        <v>0</v>
      </c>
      <c r="AE66" s="349">
        <f t="shared" si="92"/>
        <v>-1.1861486331791748E-2</v>
      </c>
      <c r="AF66" s="349">
        <f t="shared" ref="AF66:AG66" si="93">SUM(AF43,AF45:AF47,AF50)</f>
        <v>-0.29192716119336803</v>
      </c>
      <c r="AG66" s="349">
        <f t="shared" si="93"/>
        <v>-0.88720419469140277</v>
      </c>
      <c r="AH66" s="349">
        <f t="shared" ref="AH66:AI66" si="94">SUM(AH43,AH45:AH47,AH50)</f>
        <v>-0.21848853721878009</v>
      </c>
      <c r="AI66" s="349">
        <f t="shared" si="94"/>
        <v>-0.70857655610486014</v>
      </c>
      <c r="AJ66" s="349">
        <f t="shared" ref="AJ66:AK66" si="95">SUM(AJ43,AJ45:AJ47,AJ50)</f>
        <v>-0.28550255997030782</v>
      </c>
      <c r="AK66" s="349">
        <f t="shared" si="95"/>
        <v>-0.14052892680242157</v>
      </c>
      <c r="AL66" s="349">
        <f t="shared" ref="AL66:AM66" si="96">SUM(AL43,AL45:AL47,AL50)</f>
        <v>-8.7754204323918381E-2</v>
      </c>
      <c r="AM66" s="349">
        <f t="shared" si="96"/>
        <v>-0.12009089017887632</v>
      </c>
      <c r="AN66" s="231"/>
      <c r="AO66" s="231"/>
      <c r="AP66" s="350">
        <f ca="1">IFERROR(OFFSET(AP66,0,-3)-OFFSET(AP66,0,-4),0)</f>
        <v>-3.2336685854957942E-2</v>
      </c>
      <c r="AQ66" s="351">
        <f ca="1">IFERROR(IF(OFFSET(AP66,0,-4)&lt;0,-(AP66/OFFSET(AP66,0,-4)),AP66/OFFSET(AP66,0,-4)),0)</f>
        <v>-0.36849158515068686</v>
      </c>
      <c r="AR66" s="231"/>
      <c r="AS66" s="231"/>
      <c r="AT66" s="351">
        <f ca="1">IFERROR(OFFSET(AT66,0,-9)/OFFSET(AT$43,0,-9),0)</f>
        <v>-8.7471861794072883</v>
      </c>
      <c r="AU66" s="351">
        <f ca="1">IFERROR(OFFSET(AU66,0,-9)/OFFSET(AU$43,0,-9),0)</f>
        <v>-6.8971221346270477</v>
      </c>
      <c r="AV66" s="351">
        <f ca="1">IFERROR(OFFSET(AV66,0,-9)/OFFSET(AV$43,0,-9),0)</f>
        <v>-1.3176694727959797</v>
      </c>
      <c r="AW66" s="231"/>
      <c r="AX66" s="231"/>
      <c r="AY66" s="352">
        <f ca="1">IFERROR(AV66-AU66,0)</f>
        <v>5.579452661831068</v>
      </c>
      <c r="AZ66" s="353">
        <f ca="1">IFERROR(IF(AU66&lt;0,-(AY66/AU66),AY66/AU66),0)</f>
        <v>0.80895372779023134</v>
      </c>
      <c r="BA66" s="231"/>
      <c r="BB66" s="231"/>
      <c r="BC66" s="354">
        <f ca="1">IFERROR(OFFSET(BC66,0,-18)/BC$14*10^6,0)</f>
        <v>-17566.115850302696</v>
      </c>
      <c r="BD66" s="354">
        <f ca="1">IFERROR(OFFSET(BD66,0,-18)/BD$14*10^6,0)</f>
        <v>-21938.551080979596</v>
      </c>
      <c r="BE66" s="354">
        <f ca="1">IFERROR(OFFSET(BE66,0,-18)/BE$14*10^6,0)</f>
        <v>-20015.148363146054</v>
      </c>
      <c r="BF66" s="231"/>
      <c r="BG66" s="231"/>
      <c r="BH66" s="355">
        <f ca="1">IFERROR(BE66-BD66,0)</f>
        <v>1923.4027178335418</v>
      </c>
      <c r="BI66" s="356">
        <f ca="1">IFERROR(IF(BD66&lt;0,-(BH66/BD66),BH66/BD66),0)</f>
        <v>8.7672276566208782E-2</v>
      </c>
    </row>
    <row r="67" spans="3:61" ht="10.15" x14ac:dyDescent="0.3">
      <c r="C67" s="357"/>
      <c r="D67" s="358" t="s">
        <v>57</v>
      </c>
      <c r="E67" s="358"/>
      <c r="F67" s="359"/>
      <c r="G67" s="358"/>
      <c r="H67" s="358"/>
      <c r="I67" s="358"/>
      <c r="J67" s="685">
        <f>IFERROR(J66/J$43,0)</f>
        <v>0</v>
      </c>
      <c r="K67" s="685">
        <f t="shared" ref="K67:Z67" si="97">IFERROR(K66/K$43,0)</f>
        <v>0</v>
      </c>
      <c r="L67" s="685">
        <f t="shared" si="97"/>
        <v>0</v>
      </c>
      <c r="M67" s="685">
        <f t="shared" si="97"/>
        <v>0</v>
      </c>
      <c r="N67" s="685">
        <f t="shared" si="97"/>
        <v>0</v>
      </c>
      <c r="O67" s="685">
        <f t="shared" si="97"/>
        <v>0</v>
      </c>
      <c r="P67" s="685">
        <f t="shared" si="97"/>
        <v>0</v>
      </c>
      <c r="Q67" s="685">
        <f t="shared" si="97"/>
        <v>0</v>
      </c>
      <c r="R67" s="685">
        <f t="shared" si="97"/>
        <v>0</v>
      </c>
      <c r="S67" s="685">
        <f t="shared" si="97"/>
        <v>0</v>
      </c>
      <c r="T67" s="685">
        <f t="shared" si="97"/>
        <v>0</v>
      </c>
      <c r="U67" s="685">
        <f t="shared" si="97"/>
        <v>0</v>
      </c>
      <c r="V67" s="685">
        <f t="shared" si="97"/>
        <v>-0.63865793000623061</v>
      </c>
      <c r="W67" s="685">
        <f t="shared" si="97"/>
        <v>-0.95646955351970275</v>
      </c>
      <c r="X67" s="685">
        <f t="shared" si="97"/>
        <v>-1.0800475597911132</v>
      </c>
      <c r="Y67" s="685">
        <f t="shared" si="97"/>
        <v>-1.2854630772095188</v>
      </c>
      <c r="Z67" s="685">
        <f t="shared" si="97"/>
        <v>-2.5859171629846003</v>
      </c>
      <c r="AA67" s="685">
        <f t="shared" ref="AA67:AB67" si="98">IFERROR(AA66/AA$43,0)</f>
        <v>-3.4377763593766484</v>
      </c>
      <c r="AB67" s="685">
        <f t="shared" si="98"/>
        <v>-4.7070799113362831</v>
      </c>
      <c r="AC67" s="685">
        <f t="shared" ref="AC67:AD67" si="99">IFERROR(AC66/AC$43,0)</f>
        <v>0.76298889591550079</v>
      </c>
      <c r="AD67" s="685">
        <f t="shared" si="99"/>
        <v>0</v>
      </c>
      <c r="AE67" s="685">
        <f t="shared" ref="AE67:AF67" si="100">IFERROR(AE66/AE$43,0)</f>
        <v>-4.8069835051546388</v>
      </c>
      <c r="AF67" s="685">
        <f t="shared" si="100"/>
        <v>-3.260446299972227</v>
      </c>
      <c r="AG67" s="685">
        <f t="shared" ref="AG67:AH67" si="101">IFERROR(AG66/AG$43,0)</f>
        <v>-3.0012776656778017</v>
      </c>
      <c r="AH67" s="685">
        <f t="shared" si="101"/>
        <v>-1.5884460004624683</v>
      </c>
      <c r="AI67" s="685">
        <f t="shared" ref="AI67:AJ67" si="102">IFERROR(AI66/AI$43,0)</f>
        <v>-2.4091633765910916</v>
      </c>
      <c r="AJ67" s="685">
        <f t="shared" si="102"/>
        <v>-3.0504570338162926</v>
      </c>
      <c r="AK67" s="685">
        <f t="shared" ref="AK67:AL67" si="103">IFERROR(AK66/AK$43,0)</f>
        <v>-8.7471861794072883</v>
      </c>
      <c r="AL67" s="685">
        <f t="shared" si="103"/>
        <v>-6.8971221346270477</v>
      </c>
      <c r="AM67" s="685">
        <f t="shared" ref="AM67" si="104">IFERROR(AM66/AM$43,0)</f>
        <v>-1.3176694727959797</v>
      </c>
      <c r="AN67" s="231"/>
      <c r="AO67" s="231"/>
      <c r="AP67" s="361"/>
      <c r="AQ67" s="362"/>
      <c r="AR67" s="231"/>
      <c r="AS67" s="231"/>
      <c r="AT67" s="362"/>
      <c r="AU67" s="362"/>
      <c r="AV67" s="362"/>
      <c r="AW67" s="231"/>
      <c r="AX67" s="231"/>
      <c r="AY67" s="363"/>
      <c r="AZ67" s="364"/>
      <c r="BA67" s="231"/>
      <c r="BB67" s="231"/>
      <c r="BC67" s="365"/>
      <c r="BD67" s="365"/>
      <c r="BE67" s="365"/>
      <c r="BF67" s="231"/>
      <c r="BG67" s="231"/>
      <c r="BH67" s="366"/>
      <c r="BI67" s="367"/>
    </row>
    <row r="68" spans="3:61" ht="10.15" x14ac:dyDescent="0.3">
      <c r="C68" s="231" t="s">
        <v>38</v>
      </c>
      <c r="D68" s="231" t="s">
        <v>58</v>
      </c>
      <c r="E68" s="231"/>
      <c r="F68" s="231"/>
      <c r="G68" s="231"/>
      <c r="H68" s="231"/>
      <c r="I68" s="231"/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X68" s="232">
        <v>0</v>
      </c>
      <c r="Y68" s="232">
        <v>0</v>
      </c>
      <c r="Z68" s="232">
        <v>1.4073655533782585</v>
      </c>
      <c r="AA68" s="232">
        <v>0.40919761039792601</v>
      </c>
      <c r="AB68" s="232">
        <v>0.89960364185144026</v>
      </c>
      <c r="AC68" s="232">
        <v>0</v>
      </c>
      <c r="AD68" s="232">
        <v>0</v>
      </c>
      <c r="AE68" s="232">
        <v>0</v>
      </c>
      <c r="AF68" s="232">
        <v>0</v>
      </c>
      <c r="AG68" s="232">
        <v>0</v>
      </c>
      <c r="AH68" s="232">
        <v>0</v>
      </c>
      <c r="AI68" s="232">
        <v>0</v>
      </c>
      <c r="AJ68" s="232">
        <v>3.685016897171433E-2</v>
      </c>
      <c r="AK68" s="232">
        <v>0.15615755391004152</v>
      </c>
      <c r="AL68" s="232">
        <v>0</v>
      </c>
      <c r="AM68" s="232">
        <v>0</v>
      </c>
      <c r="AN68" s="231"/>
      <c r="AO68" s="231"/>
      <c r="AP68" s="276">
        <f ca="1">IFERROR(OFFSET(AP68,0,-3)-OFFSET(AP68,0,-4),0)</f>
        <v>0</v>
      </c>
      <c r="AQ68" s="277">
        <f ca="1">IFERROR(IF(OFFSET(AP68,0,-4)&lt;0,-(AP68/OFFSET(AP68,0,-4)),AP68/OFFSET(AP68,0,-4)),0)</f>
        <v>0</v>
      </c>
      <c r="AR68" s="231"/>
      <c r="AS68" s="231"/>
      <c r="AT68" s="277">
        <f t="shared" ref="AT68:AV69" ca="1" si="105">IFERROR(OFFSET(AT68,0,-9)/OFFSET(AT$43,0,-9),0)</f>
        <v>9.7199859733677698</v>
      </c>
      <c r="AU68" s="277">
        <f t="shared" ca="1" si="105"/>
        <v>0</v>
      </c>
      <c r="AV68" s="277">
        <f t="shared" ca="1" si="105"/>
        <v>0</v>
      </c>
      <c r="AW68" s="231"/>
      <c r="AX68" s="231"/>
      <c r="AY68" s="278">
        <f ca="1">IFERROR(AV68-AU68,0)</f>
        <v>0</v>
      </c>
      <c r="AZ68" s="279">
        <f ca="1">IFERROR(IF(AU68&lt;0,-(AY68/AU68),AY68/AU68),0)</f>
        <v>0</v>
      </c>
      <c r="BA68" s="231"/>
      <c r="BB68" s="231"/>
      <c r="BC68" s="249">
        <f t="shared" ref="BC68:BE69" ca="1" si="106">IFERROR(OFFSET(BC68,0,-18)/BC$14*10^6,0)</f>
        <v>19519.69423875519</v>
      </c>
      <c r="BD68" s="249">
        <f t="shared" ca="1" si="106"/>
        <v>0</v>
      </c>
      <c r="BE68" s="249">
        <f t="shared" ca="1" si="106"/>
        <v>0</v>
      </c>
      <c r="BF68" s="231"/>
      <c r="BG68" s="231"/>
      <c r="BH68" s="280">
        <f ca="1">IFERROR(BE68-BD68,0)</f>
        <v>0</v>
      </c>
      <c r="BI68" s="281">
        <f ca="1">IFERROR(IF(BD68&lt;0,-(BH68/BD68),BH68/BD68),0)</f>
        <v>0</v>
      </c>
    </row>
    <row r="69" spans="3:61" ht="10.15" x14ac:dyDescent="0.3">
      <c r="C69" s="347" t="s">
        <v>22</v>
      </c>
      <c r="D69" s="347" t="s">
        <v>59</v>
      </c>
      <c r="E69" s="347"/>
      <c r="F69" s="348"/>
      <c r="G69" s="347"/>
      <c r="H69" s="347"/>
      <c r="I69" s="347"/>
      <c r="J69" s="349">
        <f>SUM(J66,J68)</f>
        <v>0</v>
      </c>
      <c r="K69" s="349">
        <f t="shared" ref="K69:AA69" si="107">SUM(K66,K68)</f>
        <v>0</v>
      </c>
      <c r="L69" s="349">
        <f t="shared" si="107"/>
        <v>0</v>
      </c>
      <c r="M69" s="349">
        <f t="shared" si="107"/>
        <v>0</v>
      </c>
      <c r="N69" s="349">
        <f t="shared" si="107"/>
        <v>0</v>
      </c>
      <c r="O69" s="349">
        <f t="shared" si="107"/>
        <v>0</v>
      </c>
      <c r="P69" s="349">
        <f t="shared" si="107"/>
        <v>0</v>
      </c>
      <c r="Q69" s="349">
        <f t="shared" si="107"/>
        <v>0</v>
      </c>
      <c r="R69" s="349">
        <f t="shared" si="107"/>
        <v>0</v>
      </c>
      <c r="S69" s="349">
        <f t="shared" si="107"/>
        <v>0</v>
      </c>
      <c r="T69" s="349">
        <f t="shared" si="107"/>
        <v>0</v>
      </c>
      <c r="U69" s="349">
        <f t="shared" si="107"/>
        <v>0</v>
      </c>
      <c r="V69" s="349">
        <f t="shared" si="107"/>
        <v>-0.15805713697376828</v>
      </c>
      <c r="W69" s="349">
        <f t="shared" si="107"/>
        <v>-0.20705262745001268</v>
      </c>
      <c r="X69" s="349">
        <f t="shared" si="107"/>
        <v>-6.4327442261873525E-3</v>
      </c>
      <c r="Y69" s="349">
        <f t="shared" si="107"/>
        <v>-0.32721294097123588</v>
      </c>
      <c r="Z69" s="349">
        <f t="shared" si="107"/>
        <v>0.55549259910091953</v>
      </c>
      <c r="AA69" s="349">
        <f t="shared" si="107"/>
        <v>-0.30273997892612881</v>
      </c>
      <c r="AB69" s="349">
        <f t="shared" ref="AB69:AC69" si="108">SUM(AB66,AB68)</f>
        <v>0.17142816077657452</v>
      </c>
      <c r="AC69" s="349">
        <f t="shared" si="108"/>
        <v>3.9261968543886347E-2</v>
      </c>
      <c r="AD69" s="349">
        <f t="shared" ref="AD69:AE69" si="109">SUM(AD66,AD68)</f>
        <v>0</v>
      </c>
      <c r="AE69" s="349">
        <f t="shared" si="109"/>
        <v>-1.1861486331791748E-2</v>
      </c>
      <c r="AF69" s="349">
        <f t="shared" ref="AF69:AG69" si="110">SUM(AF66,AF68)</f>
        <v>-0.29192716119336803</v>
      </c>
      <c r="AG69" s="349">
        <f t="shared" si="110"/>
        <v>-0.88720419469140277</v>
      </c>
      <c r="AH69" s="349">
        <f t="shared" ref="AH69:AI69" si="111">SUM(AH66,AH68)</f>
        <v>-0.21848853721878009</v>
      </c>
      <c r="AI69" s="349">
        <f t="shared" si="111"/>
        <v>-0.70857655610486014</v>
      </c>
      <c r="AJ69" s="349">
        <f t="shared" ref="AJ69:AK69" si="112">SUM(AJ66,AJ68)</f>
        <v>-0.24865239099859349</v>
      </c>
      <c r="AK69" s="349">
        <f t="shared" si="112"/>
        <v>1.5628627107619947E-2</v>
      </c>
      <c r="AL69" s="349">
        <f t="shared" ref="AL69:AM69" si="113">SUM(AL66,AL68)</f>
        <v>-8.7754204323918381E-2</v>
      </c>
      <c r="AM69" s="349">
        <f t="shared" si="113"/>
        <v>-0.12009089017887632</v>
      </c>
      <c r="AN69" s="231"/>
      <c r="AO69" s="231"/>
      <c r="AP69" s="350">
        <f ca="1">IFERROR(OFFSET(AP69,0,-3)-OFFSET(AP69,0,-4),0)</f>
        <v>-3.2336685854957942E-2</v>
      </c>
      <c r="AQ69" s="351">
        <f ca="1">IFERROR(IF(OFFSET(AP69,0,-4)&lt;0,-(AP69/OFFSET(AP69,0,-4)),AP69/OFFSET(AP69,0,-4)),0)</f>
        <v>-0.36849158515068686</v>
      </c>
      <c r="AR69" s="231"/>
      <c r="AS69" s="231"/>
      <c r="AT69" s="351">
        <f t="shared" ca="1" si="105"/>
        <v>0.97279979396048166</v>
      </c>
      <c r="AU69" s="351">
        <f t="shared" ca="1" si="105"/>
        <v>-6.8971221346270477</v>
      </c>
      <c r="AV69" s="351">
        <f t="shared" ca="1" si="105"/>
        <v>-1.3176694727959797</v>
      </c>
      <c r="AW69" s="231"/>
      <c r="AX69" s="231"/>
      <c r="AY69" s="352">
        <f ca="1">IFERROR(AV69-AU69,0)</f>
        <v>5.579452661831068</v>
      </c>
      <c r="AZ69" s="353">
        <f ca="1">IFERROR(IF(AU69&lt;0,-(AY69/AU69),AY69/AU69),0)</f>
        <v>0.80895372779023134</v>
      </c>
      <c r="BA69" s="231"/>
      <c r="BB69" s="231"/>
      <c r="BC69" s="354">
        <f t="shared" ca="1" si="106"/>
        <v>1953.5783884524933</v>
      </c>
      <c r="BD69" s="354">
        <f t="shared" ca="1" si="106"/>
        <v>-21938.551080979596</v>
      </c>
      <c r="BE69" s="354">
        <f t="shared" ca="1" si="106"/>
        <v>-20015.148363146054</v>
      </c>
      <c r="BF69" s="231"/>
      <c r="BG69" s="231"/>
      <c r="BH69" s="355">
        <f ca="1">IFERROR(BE69-BD69,0)</f>
        <v>1923.4027178335418</v>
      </c>
      <c r="BI69" s="356">
        <f ca="1">IFERROR(IF(BD69&lt;0,-(BH69/BD69),BH69/BD69),0)</f>
        <v>8.7672276566208782E-2</v>
      </c>
    </row>
    <row r="70" spans="3:61" ht="10.15" x14ac:dyDescent="0.3">
      <c r="C70" s="357"/>
      <c r="D70" s="358" t="s">
        <v>60</v>
      </c>
      <c r="E70" s="358"/>
      <c r="F70" s="359"/>
      <c r="G70" s="358"/>
      <c r="H70" s="358"/>
      <c r="I70" s="358"/>
      <c r="J70" s="685">
        <f>IFERROR(J69/J$43,0)</f>
        <v>0</v>
      </c>
      <c r="K70" s="685">
        <f t="shared" ref="K70:Z70" si="114">IFERROR(K69/K$43,0)</f>
        <v>0</v>
      </c>
      <c r="L70" s="685">
        <f t="shared" si="114"/>
        <v>0</v>
      </c>
      <c r="M70" s="685">
        <f t="shared" si="114"/>
        <v>0</v>
      </c>
      <c r="N70" s="685">
        <f t="shared" si="114"/>
        <v>0</v>
      </c>
      <c r="O70" s="685">
        <f t="shared" si="114"/>
        <v>0</v>
      </c>
      <c r="P70" s="685">
        <f t="shared" si="114"/>
        <v>0</v>
      </c>
      <c r="Q70" s="685">
        <f t="shared" si="114"/>
        <v>0</v>
      </c>
      <c r="R70" s="685">
        <f t="shared" si="114"/>
        <v>0</v>
      </c>
      <c r="S70" s="685">
        <f t="shared" si="114"/>
        <v>0</v>
      </c>
      <c r="T70" s="685">
        <f t="shared" si="114"/>
        <v>0</v>
      </c>
      <c r="U70" s="685">
        <f t="shared" si="114"/>
        <v>0</v>
      </c>
      <c r="V70" s="685">
        <f t="shared" si="114"/>
        <v>-0.63865793000623061</v>
      </c>
      <c r="W70" s="685">
        <f t="shared" si="114"/>
        <v>-0.95646955351970275</v>
      </c>
      <c r="X70" s="685">
        <f t="shared" si="114"/>
        <v>-1.0800475597911132</v>
      </c>
      <c r="Y70" s="685">
        <f t="shared" si="114"/>
        <v>-1.2854630772095188</v>
      </c>
      <c r="Z70" s="685">
        <f t="shared" si="114"/>
        <v>1.6862348296343881</v>
      </c>
      <c r="AA70" s="685">
        <f t="shared" ref="AA70:AB70" si="115">IFERROR(AA69/AA$43,0)</f>
        <v>-1.4618589581406523</v>
      </c>
      <c r="AB70" s="685">
        <f t="shared" si="115"/>
        <v>1.1081477923942598</v>
      </c>
      <c r="AC70" s="685">
        <f t="shared" ref="AC70:AD70" si="116">IFERROR(AC69/AC$43,0)</f>
        <v>0.76298889591550079</v>
      </c>
      <c r="AD70" s="685">
        <f t="shared" si="116"/>
        <v>0</v>
      </c>
      <c r="AE70" s="685">
        <f t="shared" ref="AE70:AF70" si="117">IFERROR(AE69/AE$43,0)</f>
        <v>-4.8069835051546388</v>
      </c>
      <c r="AF70" s="685">
        <f t="shared" si="117"/>
        <v>-3.260446299972227</v>
      </c>
      <c r="AG70" s="685">
        <f t="shared" ref="AG70:AH70" si="118">IFERROR(AG69/AG$43,0)</f>
        <v>-3.0012776656778017</v>
      </c>
      <c r="AH70" s="685">
        <f t="shared" si="118"/>
        <v>-1.5884460004624683</v>
      </c>
      <c r="AI70" s="685">
        <f t="shared" ref="AI70:AJ70" si="119">IFERROR(AI69/AI$43,0)</f>
        <v>-2.4091633765910916</v>
      </c>
      <c r="AJ70" s="685">
        <f t="shared" si="119"/>
        <v>-2.6567307668827302</v>
      </c>
      <c r="AK70" s="685">
        <f t="shared" ref="AK70:AL70" si="120">IFERROR(AK69/AK$43,0)</f>
        <v>0.97279979396048166</v>
      </c>
      <c r="AL70" s="685">
        <f t="shared" si="120"/>
        <v>-6.8971221346270477</v>
      </c>
      <c r="AM70" s="685">
        <f t="shared" ref="AM70" si="121">IFERROR(AM69/AM$43,0)</f>
        <v>-1.3176694727959797</v>
      </c>
      <c r="AN70" s="231"/>
      <c r="AO70" s="231"/>
      <c r="AP70" s="361"/>
      <c r="AQ70" s="362"/>
      <c r="AR70" s="231"/>
      <c r="AS70" s="231"/>
      <c r="AT70" s="362"/>
      <c r="AU70" s="362"/>
      <c r="AV70" s="362"/>
      <c r="AW70" s="231"/>
      <c r="AX70" s="231"/>
      <c r="AY70" s="363"/>
      <c r="AZ70" s="364"/>
      <c r="BA70" s="231"/>
      <c r="BB70" s="231"/>
      <c r="BC70" s="365"/>
      <c r="BD70" s="365"/>
      <c r="BE70" s="365"/>
      <c r="BF70" s="231"/>
      <c r="BG70" s="231"/>
      <c r="BH70" s="366"/>
      <c r="BI70" s="367"/>
    </row>
    <row r="71" spans="3:61" ht="10.15" x14ac:dyDescent="0.3">
      <c r="C71" s="231" t="s">
        <v>38</v>
      </c>
      <c r="D71" s="231" t="s">
        <v>61</v>
      </c>
      <c r="E71" s="231"/>
      <c r="F71" s="231"/>
      <c r="G71" s="231"/>
      <c r="H71" s="231"/>
      <c r="I71" s="231"/>
      <c r="J71" s="232">
        <v>0</v>
      </c>
      <c r="K71" s="232">
        <v>0</v>
      </c>
      <c r="L71" s="232">
        <v>0</v>
      </c>
      <c r="M71" s="232">
        <v>0</v>
      </c>
      <c r="N71" s="232">
        <v>0</v>
      </c>
      <c r="O71" s="232">
        <v>0</v>
      </c>
      <c r="P71" s="232">
        <v>0</v>
      </c>
      <c r="Q71" s="232">
        <v>0</v>
      </c>
      <c r="R71" s="232">
        <v>0</v>
      </c>
      <c r="S71" s="232">
        <v>0</v>
      </c>
      <c r="T71" s="232">
        <v>0</v>
      </c>
      <c r="U71" s="232">
        <v>0</v>
      </c>
      <c r="V71" s="232">
        <v>0</v>
      </c>
      <c r="W71" s="232">
        <v>0</v>
      </c>
      <c r="X71" s="232">
        <v>0</v>
      </c>
      <c r="Y71" s="232">
        <v>0</v>
      </c>
      <c r="Z71" s="232">
        <v>0</v>
      </c>
      <c r="AA71" s="232">
        <v>0</v>
      </c>
      <c r="AB71" s="232">
        <v>0</v>
      </c>
      <c r="AC71" s="232">
        <v>0</v>
      </c>
      <c r="AD71" s="232">
        <v>0</v>
      </c>
      <c r="AE71" s="232">
        <v>0</v>
      </c>
      <c r="AF71" s="232">
        <v>0</v>
      </c>
      <c r="AG71" s="232">
        <v>0</v>
      </c>
      <c r="AH71" s="232">
        <v>0</v>
      </c>
      <c r="AI71" s="232">
        <v>0</v>
      </c>
      <c r="AJ71" s="232">
        <v>0</v>
      </c>
      <c r="AK71" s="232">
        <v>0</v>
      </c>
      <c r="AL71" s="232">
        <v>0</v>
      </c>
      <c r="AM71" s="232">
        <v>0</v>
      </c>
      <c r="AN71" s="231"/>
      <c r="AO71" s="231"/>
      <c r="AP71" s="276">
        <f t="shared" ref="AP71:AP76" ca="1" si="122">IFERROR(OFFSET(AP71,0,-3)-OFFSET(AP71,0,-4),0)</f>
        <v>0</v>
      </c>
      <c r="AQ71" s="277">
        <f t="shared" ref="AQ71:AQ76" ca="1" si="123">IFERROR(IF(OFFSET(AP71,0,-4)&lt;0,-(AP71/OFFSET(AP71,0,-4)),AP71/OFFSET(AP71,0,-4)),0)</f>
        <v>0</v>
      </c>
      <c r="AR71" s="231"/>
      <c r="AS71" s="231"/>
      <c r="AT71" s="277">
        <f t="shared" ref="AT71:AV76" ca="1" si="124">IFERROR(OFFSET(AT71,0,-9)/OFFSET(AT$43,0,-9),0)</f>
        <v>0</v>
      </c>
      <c r="AU71" s="277">
        <f t="shared" ca="1" si="124"/>
        <v>0</v>
      </c>
      <c r="AV71" s="277">
        <f t="shared" ca="1" si="124"/>
        <v>0</v>
      </c>
      <c r="AW71" s="231"/>
      <c r="AX71" s="231"/>
      <c r="AY71" s="278">
        <f t="shared" ref="AY71:AY76" ca="1" si="125">IFERROR(AV71-AU71,0)</f>
        <v>0</v>
      </c>
      <c r="AZ71" s="279">
        <f t="shared" ref="AZ71:AZ76" ca="1" si="126">IFERROR(IF(AU71&lt;0,-(AY71/AU71),AY71/AU71),0)</f>
        <v>0</v>
      </c>
      <c r="BA71" s="231"/>
      <c r="BB71" s="231"/>
      <c r="BC71" s="249">
        <f t="shared" ref="BC71:BE76" ca="1" si="127">IFERROR(OFFSET(BC71,0,-18)/BC$14*10^6,0)</f>
        <v>0</v>
      </c>
      <c r="BD71" s="249">
        <f t="shared" ca="1" si="127"/>
        <v>0</v>
      </c>
      <c r="BE71" s="249">
        <f t="shared" ca="1" si="127"/>
        <v>0</v>
      </c>
      <c r="BF71" s="231"/>
      <c r="BG71" s="231"/>
      <c r="BH71" s="280">
        <f t="shared" ref="BH71:BH76" ca="1" si="128">IFERROR(BE71-BD71,0)</f>
        <v>0</v>
      </c>
      <c r="BI71" s="281">
        <f t="shared" ref="BI71:BI76" ca="1" si="129">IFERROR(IF(BD71&lt;0,-(BH71/BD71),BH71/BD71),0)</f>
        <v>0</v>
      </c>
    </row>
    <row r="72" spans="3:61" ht="10.15" x14ac:dyDescent="0.3">
      <c r="C72" s="231" t="s">
        <v>38</v>
      </c>
      <c r="D72" s="231" t="s">
        <v>62</v>
      </c>
      <c r="E72" s="231"/>
      <c r="F72" s="231"/>
      <c r="G72" s="231"/>
      <c r="H72" s="231"/>
      <c r="I72" s="231"/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  <c r="T72" s="232">
        <v>0</v>
      </c>
      <c r="U72" s="232">
        <v>0</v>
      </c>
      <c r="V72" s="232">
        <v>0</v>
      </c>
      <c r="W72" s="232">
        <v>0</v>
      </c>
      <c r="X72" s="232">
        <v>0</v>
      </c>
      <c r="Y72" s="232">
        <v>0</v>
      </c>
      <c r="Z72" s="232">
        <v>0</v>
      </c>
      <c r="AA72" s="232">
        <v>0</v>
      </c>
      <c r="AB72" s="232">
        <v>0</v>
      </c>
      <c r="AC72" s="232">
        <v>0</v>
      </c>
      <c r="AD72" s="232">
        <v>0</v>
      </c>
      <c r="AE72" s="232">
        <v>0</v>
      </c>
      <c r="AF72" s="232">
        <v>0</v>
      </c>
      <c r="AG72" s="232">
        <v>0</v>
      </c>
      <c r="AH72" s="232">
        <v>0</v>
      </c>
      <c r="AI72" s="232">
        <v>0</v>
      </c>
      <c r="AJ72" s="232">
        <v>0</v>
      </c>
      <c r="AK72" s="232">
        <v>0</v>
      </c>
      <c r="AL72" s="232">
        <v>0</v>
      </c>
      <c r="AM72" s="232">
        <v>0</v>
      </c>
      <c r="AN72" s="231"/>
      <c r="AO72" s="231"/>
      <c r="AP72" s="276">
        <f t="shared" ca="1" si="122"/>
        <v>0</v>
      </c>
      <c r="AQ72" s="277">
        <f t="shared" ca="1" si="123"/>
        <v>0</v>
      </c>
      <c r="AR72" s="231"/>
      <c r="AS72" s="231"/>
      <c r="AT72" s="277">
        <f t="shared" ca="1" si="124"/>
        <v>0</v>
      </c>
      <c r="AU72" s="277">
        <f t="shared" ca="1" si="124"/>
        <v>0</v>
      </c>
      <c r="AV72" s="277">
        <f t="shared" ca="1" si="124"/>
        <v>0</v>
      </c>
      <c r="AW72" s="231"/>
      <c r="AX72" s="231"/>
      <c r="AY72" s="278">
        <f t="shared" ca="1" si="125"/>
        <v>0</v>
      </c>
      <c r="AZ72" s="279">
        <f t="shared" ca="1" si="126"/>
        <v>0</v>
      </c>
      <c r="BA72" s="231"/>
      <c r="BB72" s="231"/>
      <c r="BC72" s="249">
        <f t="shared" ca="1" si="127"/>
        <v>0</v>
      </c>
      <c r="BD72" s="249">
        <f t="shared" ca="1" si="127"/>
        <v>0</v>
      </c>
      <c r="BE72" s="249">
        <f t="shared" ca="1" si="127"/>
        <v>0</v>
      </c>
      <c r="BF72" s="231"/>
      <c r="BG72" s="231"/>
      <c r="BH72" s="280">
        <f t="shared" ca="1" si="128"/>
        <v>0</v>
      </c>
      <c r="BI72" s="281">
        <f t="shared" ca="1" si="129"/>
        <v>0</v>
      </c>
    </row>
    <row r="73" spans="3:61" ht="10.15" x14ac:dyDescent="0.3">
      <c r="C73" s="231" t="s">
        <v>38</v>
      </c>
      <c r="D73" s="231" t="s">
        <v>63</v>
      </c>
      <c r="E73" s="231"/>
      <c r="F73" s="231"/>
      <c r="G73" s="231"/>
      <c r="H73" s="231"/>
      <c r="I73" s="231"/>
      <c r="J73" s="232">
        <v>0</v>
      </c>
      <c r="K73" s="232">
        <v>0</v>
      </c>
      <c r="L73" s="232">
        <v>0</v>
      </c>
      <c r="M73" s="232">
        <v>0</v>
      </c>
      <c r="N73" s="232">
        <v>0</v>
      </c>
      <c r="O73" s="232">
        <v>0</v>
      </c>
      <c r="P73" s="232">
        <v>0</v>
      </c>
      <c r="Q73" s="232">
        <v>0</v>
      </c>
      <c r="R73" s="232">
        <v>0</v>
      </c>
      <c r="S73" s="232">
        <v>0</v>
      </c>
      <c r="T73" s="232">
        <v>0</v>
      </c>
      <c r="U73" s="232">
        <v>0</v>
      </c>
      <c r="V73" s="232">
        <v>0</v>
      </c>
      <c r="W73" s="232">
        <v>0</v>
      </c>
      <c r="X73" s="232">
        <v>0</v>
      </c>
      <c r="Y73" s="232">
        <v>0</v>
      </c>
      <c r="Z73" s="232">
        <v>0</v>
      </c>
      <c r="AA73" s="232">
        <v>0</v>
      </c>
      <c r="AB73" s="232">
        <v>0</v>
      </c>
      <c r="AC73" s="232">
        <v>0</v>
      </c>
      <c r="AD73" s="232">
        <v>0</v>
      </c>
      <c r="AE73" s="232">
        <v>0</v>
      </c>
      <c r="AF73" s="232">
        <v>0</v>
      </c>
      <c r="AG73" s="232">
        <v>0</v>
      </c>
      <c r="AH73" s="232">
        <v>0</v>
      </c>
      <c r="AI73" s="232">
        <v>0</v>
      </c>
      <c r="AJ73" s="232">
        <v>0</v>
      </c>
      <c r="AK73" s="232">
        <v>0</v>
      </c>
      <c r="AL73" s="232">
        <v>0</v>
      </c>
      <c r="AM73" s="232">
        <v>0</v>
      </c>
      <c r="AN73" s="231"/>
      <c r="AO73" s="231"/>
      <c r="AP73" s="276">
        <f t="shared" ca="1" si="122"/>
        <v>0</v>
      </c>
      <c r="AQ73" s="277">
        <f t="shared" ca="1" si="123"/>
        <v>0</v>
      </c>
      <c r="AR73" s="231"/>
      <c r="AS73" s="231"/>
      <c r="AT73" s="277">
        <f t="shared" ca="1" si="124"/>
        <v>0</v>
      </c>
      <c r="AU73" s="277">
        <f t="shared" ca="1" si="124"/>
        <v>0</v>
      </c>
      <c r="AV73" s="277">
        <f t="shared" ca="1" si="124"/>
        <v>0</v>
      </c>
      <c r="AW73" s="231"/>
      <c r="AX73" s="231"/>
      <c r="AY73" s="278">
        <f t="shared" ca="1" si="125"/>
        <v>0</v>
      </c>
      <c r="AZ73" s="279">
        <f t="shared" ca="1" si="126"/>
        <v>0</v>
      </c>
      <c r="BA73" s="231"/>
      <c r="BB73" s="231"/>
      <c r="BC73" s="249">
        <f t="shared" ca="1" si="127"/>
        <v>0</v>
      </c>
      <c r="BD73" s="249">
        <f t="shared" ca="1" si="127"/>
        <v>0</v>
      </c>
      <c r="BE73" s="249">
        <f t="shared" ca="1" si="127"/>
        <v>0</v>
      </c>
      <c r="BF73" s="231"/>
      <c r="BG73" s="231"/>
      <c r="BH73" s="280">
        <f t="shared" ca="1" si="128"/>
        <v>0</v>
      </c>
      <c r="BI73" s="281">
        <f t="shared" ca="1" si="129"/>
        <v>0</v>
      </c>
    </row>
    <row r="74" spans="3:61" ht="10.15" x14ac:dyDescent="0.3">
      <c r="C74" s="231" t="s">
        <v>38</v>
      </c>
      <c r="D74" s="231" t="s">
        <v>64</v>
      </c>
      <c r="E74" s="231"/>
      <c r="F74" s="231"/>
      <c r="G74" s="231"/>
      <c r="H74" s="231"/>
      <c r="I74" s="231"/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X74" s="232">
        <v>0</v>
      </c>
      <c r="Y74" s="232">
        <v>0</v>
      </c>
      <c r="Z74" s="232">
        <v>0</v>
      </c>
      <c r="AA74" s="232">
        <v>0</v>
      </c>
      <c r="AB74" s="232">
        <v>0</v>
      </c>
      <c r="AC74" s="232">
        <v>0</v>
      </c>
      <c r="AD74" s="232">
        <v>0</v>
      </c>
      <c r="AE74" s="232">
        <v>0</v>
      </c>
      <c r="AF74" s="232">
        <v>0</v>
      </c>
      <c r="AG74" s="232">
        <v>0</v>
      </c>
      <c r="AH74" s="232">
        <v>0</v>
      </c>
      <c r="AI74" s="232">
        <v>0</v>
      </c>
      <c r="AJ74" s="232">
        <v>0</v>
      </c>
      <c r="AK74" s="232">
        <v>0</v>
      </c>
      <c r="AL74" s="232">
        <v>0</v>
      </c>
      <c r="AM74" s="232">
        <v>0</v>
      </c>
      <c r="AN74" s="231"/>
      <c r="AO74" s="231"/>
      <c r="AP74" s="276">
        <f t="shared" ca="1" si="122"/>
        <v>0</v>
      </c>
      <c r="AQ74" s="277">
        <f t="shared" ca="1" si="123"/>
        <v>0</v>
      </c>
      <c r="AR74" s="231"/>
      <c r="AS74" s="231"/>
      <c r="AT74" s="277">
        <f t="shared" ca="1" si="124"/>
        <v>0</v>
      </c>
      <c r="AU74" s="277">
        <f t="shared" ca="1" si="124"/>
        <v>0</v>
      </c>
      <c r="AV74" s="277">
        <f t="shared" ca="1" si="124"/>
        <v>0</v>
      </c>
      <c r="AW74" s="231"/>
      <c r="AX74" s="231"/>
      <c r="AY74" s="278">
        <f t="shared" ca="1" si="125"/>
        <v>0</v>
      </c>
      <c r="AZ74" s="279">
        <f t="shared" ca="1" si="126"/>
        <v>0</v>
      </c>
      <c r="BA74" s="231"/>
      <c r="BB74" s="231"/>
      <c r="BC74" s="249">
        <f t="shared" ca="1" si="127"/>
        <v>0</v>
      </c>
      <c r="BD74" s="249">
        <f t="shared" ca="1" si="127"/>
        <v>0</v>
      </c>
      <c r="BE74" s="249">
        <f t="shared" ca="1" si="127"/>
        <v>0</v>
      </c>
      <c r="BF74" s="231"/>
      <c r="BG74" s="231"/>
      <c r="BH74" s="280">
        <f t="shared" ca="1" si="128"/>
        <v>0</v>
      </c>
      <c r="BI74" s="281">
        <f t="shared" ca="1" si="129"/>
        <v>0</v>
      </c>
    </row>
    <row r="75" spans="3:61" ht="10.15" x14ac:dyDescent="0.3">
      <c r="C75" s="231" t="s">
        <v>38</v>
      </c>
      <c r="D75" s="231" t="s">
        <v>65</v>
      </c>
      <c r="E75" s="231"/>
      <c r="F75" s="231"/>
      <c r="G75" s="231"/>
      <c r="H75" s="231"/>
      <c r="I75" s="231"/>
      <c r="J75" s="232">
        <v>0</v>
      </c>
      <c r="K75" s="232">
        <v>0</v>
      </c>
      <c r="L75" s="232">
        <v>0</v>
      </c>
      <c r="M75" s="232">
        <v>0</v>
      </c>
      <c r="N75" s="232">
        <v>0</v>
      </c>
      <c r="O75" s="232">
        <v>0</v>
      </c>
      <c r="P75" s="232">
        <v>0</v>
      </c>
      <c r="Q75" s="232">
        <v>0</v>
      </c>
      <c r="R75" s="232">
        <v>0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X75" s="232">
        <v>0</v>
      </c>
      <c r="Y75" s="232">
        <v>0</v>
      </c>
      <c r="Z75" s="232">
        <v>0</v>
      </c>
      <c r="AA75" s="232">
        <v>0</v>
      </c>
      <c r="AB75" s="232">
        <v>0</v>
      </c>
      <c r="AC75" s="232">
        <v>0</v>
      </c>
      <c r="AD75" s="232">
        <v>0</v>
      </c>
      <c r="AE75" s="232">
        <v>0</v>
      </c>
      <c r="AF75" s="232">
        <v>0</v>
      </c>
      <c r="AG75" s="232">
        <v>0</v>
      </c>
      <c r="AH75" s="232">
        <v>0</v>
      </c>
      <c r="AI75" s="232">
        <v>0</v>
      </c>
      <c r="AJ75" s="232">
        <v>0</v>
      </c>
      <c r="AK75" s="232">
        <v>0</v>
      </c>
      <c r="AL75" s="232">
        <v>0</v>
      </c>
      <c r="AM75" s="232">
        <v>0</v>
      </c>
      <c r="AN75" s="231"/>
      <c r="AO75" s="231"/>
      <c r="AP75" s="276">
        <f t="shared" ca="1" si="122"/>
        <v>0</v>
      </c>
      <c r="AQ75" s="277">
        <f t="shared" ca="1" si="123"/>
        <v>0</v>
      </c>
      <c r="AR75" s="231"/>
      <c r="AS75" s="231"/>
      <c r="AT75" s="277">
        <f t="shared" ca="1" si="124"/>
        <v>0</v>
      </c>
      <c r="AU75" s="277">
        <f t="shared" ca="1" si="124"/>
        <v>0</v>
      </c>
      <c r="AV75" s="277">
        <f t="shared" ca="1" si="124"/>
        <v>0</v>
      </c>
      <c r="AW75" s="231"/>
      <c r="AX75" s="231"/>
      <c r="AY75" s="278">
        <f t="shared" ca="1" si="125"/>
        <v>0</v>
      </c>
      <c r="AZ75" s="279">
        <f t="shared" ca="1" si="126"/>
        <v>0</v>
      </c>
      <c r="BA75" s="231"/>
      <c r="BB75" s="231"/>
      <c r="BC75" s="249">
        <f t="shared" ca="1" si="127"/>
        <v>0</v>
      </c>
      <c r="BD75" s="249">
        <f t="shared" ca="1" si="127"/>
        <v>0</v>
      </c>
      <c r="BE75" s="249">
        <f t="shared" ca="1" si="127"/>
        <v>0</v>
      </c>
      <c r="BF75" s="231"/>
      <c r="BG75" s="231"/>
      <c r="BH75" s="280">
        <f t="shared" ca="1" si="128"/>
        <v>0</v>
      </c>
      <c r="BI75" s="281">
        <f t="shared" ca="1" si="129"/>
        <v>0</v>
      </c>
    </row>
    <row r="76" spans="3:61" ht="10.15" x14ac:dyDescent="0.3">
      <c r="C76" s="312" t="s">
        <v>22</v>
      </c>
      <c r="D76" s="313" t="s">
        <v>66</v>
      </c>
      <c r="E76" s="313"/>
      <c r="F76" s="313"/>
      <c r="G76" s="313"/>
      <c r="H76" s="313"/>
      <c r="I76" s="313"/>
      <c r="J76" s="368">
        <f>SUM(J69,J71:J75)</f>
        <v>0</v>
      </c>
      <c r="K76" s="368">
        <f t="shared" ref="K76:AA76" si="130">SUM(K69,K71:K75)</f>
        <v>0</v>
      </c>
      <c r="L76" s="368">
        <f t="shared" si="130"/>
        <v>0</v>
      </c>
      <c r="M76" s="368">
        <f t="shared" si="130"/>
        <v>0</v>
      </c>
      <c r="N76" s="368">
        <f t="shared" si="130"/>
        <v>0</v>
      </c>
      <c r="O76" s="368">
        <f t="shared" si="130"/>
        <v>0</v>
      </c>
      <c r="P76" s="368">
        <f t="shared" si="130"/>
        <v>0</v>
      </c>
      <c r="Q76" s="368">
        <f t="shared" si="130"/>
        <v>0</v>
      </c>
      <c r="R76" s="368">
        <f t="shared" si="130"/>
        <v>0</v>
      </c>
      <c r="S76" s="368">
        <f t="shared" si="130"/>
        <v>0</v>
      </c>
      <c r="T76" s="368">
        <f t="shared" si="130"/>
        <v>0</v>
      </c>
      <c r="U76" s="368">
        <f t="shared" si="130"/>
        <v>0</v>
      </c>
      <c r="V76" s="368">
        <f t="shared" si="130"/>
        <v>-0.15805713697376828</v>
      </c>
      <c r="W76" s="368">
        <f t="shared" si="130"/>
        <v>-0.20705262745001268</v>
      </c>
      <c r="X76" s="368">
        <f t="shared" si="130"/>
        <v>-6.4327442261873525E-3</v>
      </c>
      <c r="Y76" s="368">
        <f t="shared" si="130"/>
        <v>-0.32721294097123588</v>
      </c>
      <c r="Z76" s="368">
        <f t="shared" si="130"/>
        <v>0.55549259910091953</v>
      </c>
      <c r="AA76" s="368">
        <f t="shared" si="130"/>
        <v>-0.30273997892612881</v>
      </c>
      <c r="AB76" s="368">
        <f t="shared" ref="AB76:AC76" si="131">SUM(AB69,AB71:AB75)</f>
        <v>0.17142816077657452</v>
      </c>
      <c r="AC76" s="368">
        <f t="shared" si="131"/>
        <v>3.9261968543886347E-2</v>
      </c>
      <c r="AD76" s="368">
        <f t="shared" ref="AD76:AE76" si="132">SUM(AD69,AD71:AD75)</f>
        <v>0</v>
      </c>
      <c r="AE76" s="368">
        <f t="shared" si="132"/>
        <v>-1.1861486331791748E-2</v>
      </c>
      <c r="AF76" s="368">
        <f t="shared" ref="AF76:AG76" si="133">SUM(AF69,AF71:AF75)</f>
        <v>-0.29192716119336803</v>
      </c>
      <c r="AG76" s="368">
        <f t="shared" si="133"/>
        <v>-0.88720419469140277</v>
      </c>
      <c r="AH76" s="368">
        <f t="shared" ref="AH76:AI76" si="134">SUM(AH69,AH71:AH75)</f>
        <v>-0.21848853721878009</v>
      </c>
      <c r="AI76" s="368">
        <f t="shared" si="134"/>
        <v>-0.70857655610486014</v>
      </c>
      <c r="AJ76" s="368">
        <f t="shared" ref="AJ76:AK76" si="135">SUM(AJ69,AJ71:AJ75)</f>
        <v>-0.24865239099859349</v>
      </c>
      <c r="AK76" s="368">
        <f t="shared" si="135"/>
        <v>1.5628627107619947E-2</v>
      </c>
      <c r="AL76" s="368">
        <f t="shared" ref="AL76:AM76" si="136">SUM(AL69,AL71:AL75)</f>
        <v>-8.7754204323918381E-2</v>
      </c>
      <c r="AM76" s="368">
        <f t="shared" si="136"/>
        <v>-0.12009089017887632</v>
      </c>
      <c r="AN76" s="231"/>
      <c r="AO76" s="231"/>
      <c r="AP76" s="315">
        <f t="shared" ca="1" si="122"/>
        <v>-3.2336685854957942E-2</v>
      </c>
      <c r="AQ76" s="316">
        <f t="shared" ca="1" si="123"/>
        <v>-0.36849158515068686</v>
      </c>
      <c r="AR76" s="231"/>
      <c r="AS76" s="231"/>
      <c r="AT76" s="317">
        <f t="shared" ca="1" si="124"/>
        <v>0.97279979396048166</v>
      </c>
      <c r="AU76" s="318">
        <f t="shared" ca="1" si="124"/>
        <v>-6.8971221346270477</v>
      </c>
      <c r="AV76" s="316">
        <f t="shared" ca="1" si="124"/>
        <v>-1.3176694727959797</v>
      </c>
      <c r="AW76" s="231"/>
      <c r="AX76" s="231"/>
      <c r="AY76" s="319">
        <f t="shared" ca="1" si="125"/>
        <v>5.579452661831068</v>
      </c>
      <c r="AZ76" s="320">
        <f t="shared" ca="1" si="126"/>
        <v>0.80895372779023134</v>
      </c>
      <c r="BA76" s="231"/>
      <c r="BB76" s="231"/>
      <c r="BC76" s="321">
        <f t="shared" ca="1" si="127"/>
        <v>1953.5783884524933</v>
      </c>
      <c r="BD76" s="322">
        <f t="shared" ca="1" si="127"/>
        <v>-21938.551080979596</v>
      </c>
      <c r="BE76" s="323">
        <f t="shared" ca="1" si="127"/>
        <v>-20015.148363146054</v>
      </c>
      <c r="BF76" s="231"/>
      <c r="BG76" s="231"/>
      <c r="BH76" s="324">
        <f t="shared" ca="1" si="128"/>
        <v>1923.4027178335418</v>
      </c>
      <c r="BI76" s="325">
        <f t="shared" ca="1" si="129"/>
        <v>8.7672276566208782E-2</v>
      </c>
    </row>
    <row r="77" spans="3:61" ht="10.15" x14ac:dyDescent="0.3">
      <c r="C77" s="326"/>
      <c r="D77" s="327" t="s">
        <v>67</v>
      </c>
      <c r="E77" s="328"/>
      <c r="F77" s="328"/>
      <c r="G77" s="328"/>
      <c r="H77" s="328"/>
      <c r="I77" s="328"/>
      <c r="J77" s="686">
        <f>IFERROR(J76/J$43,0)</f>
        <v>0</v>
      </c>
      <c r="K77" s="686">
        <f t="shared" ref="K77:Z77" si="137">IFERROR(K76/K$43,0)</f>
        <v>0</v>
      </c>
      <c r="L77" s="686">
        <f t="shared" si="137"/>
        <v>0</v>
      </c>
      <c r="M77" s="686">
        <f t="shared" si="137"/>
        <v>0</v>
      </c>
      <c r="N77" s="686">
        <f t="shared" si="137"/>
        <v>0</v>
      </c>
      <c r="O77" s="686">
        <f t="shared" si="137"/>
        <v>0</v>
      </c>
      <c r="P77" s="686">
        <f t="shared" si="137"/>
        <v>0</v>
      </c>
      <c r="Q77" s="686">
        <f t="shared" si="137"/>
        <v>0</v>
      </c>
      <c r="R77" s="686">
        <f t="shared" si="137"/>
        <v>0</v>
      </c>
      <c r="S77" s="686">
        <f t="shared" si="137"/>
        <v>0</v>
      </c>
      <c r="T77" s="686">
        <f t="shared" si="137"/>
        <v>0</v>
      </c>
      <c r="U77" s="686">
        <f t="shared" si="137"/>
        <v>0</v>
      </c>
      <c r="V77" s="686">
        <f t="shared" si="137"/>
        <v>-0.63865793000623061</v>
      </c>
      <c r="W77" s="686">
        <f t="shared" si="137"/>
        <v>-0.95646955351970275</v>
      </c>
      <c r="X77" s="686">
        <f t="shared" si="137"/>
        <v>-1.0800475597911132</v>
      </c>
      <c r="Y77" s="686">
        <f t="shared" si="137"/>
        <v>-1.2854630772095188</v>
      </c>
      <c r="Z77" s="686">
        <f t="shared" si="137"/>
        <v>1.6862348296343881</v>
      </c>
      <c r="AA77" s="686">
        <f t="shared" ref="AA77:AB77" si="138">IFERROR(AA76/AA$43,0)</f>
        <v>-1.4618589581406523</v>
      </c>
      <c r="AB77" s="686">
        <f t="shared" si="138"/>
        <v>1.1081477923942598</v>
      </c>
      <c r="AC77" s="686">
        <f t="shared" ref="AC77:AD77" si="139">IFERROR(AC76/AC$43,0)</f>
        <v>0.76298889591550079</v>
      </c>
      <c r="AD77" s="686">
        <f t="shared" si="139"/>
        <v>0</v>
      </c>
      <c r="AE77" s="686">
        <f t="shared" ref="AE77:AF77" si="140">IFERROR(AE76/AE$43,0)</f>
        <v>-4.8069835051546388</v>
      </c>
      <c r="AF77" s="686">
        <f t="shared" si="140"/>
        <v>-3.260446299972227</v>
      </c>
      <c r="AG77" s="686">
        <f t="shared" ref="AG77:AH77" si="141">IFERROR(AG76/AG$43,0)</f>
        <v>-3.0012776656778017</v>
      </c>
      <c r="AH77" s="686">
        <f t="shared" si="141"/>
        <v>-1.5884460004624683</v>
      </c>
      <c r="AI77" s="686">
        <f t="shared" ref="AI77:AJ77" si="142">IFERROR(AI76/AI$43,0)</f>
        <v>-2.4091633765910916</v>
      </c>
      <c r="AJ77" s="686">
        <f t="shared" si="142"/>
        <v>-2.6567307668827302</v>
      </c>
      <c r="AK77" s="686">
        <f t="shared" ref="AK77:AL77" si="143">IFERROR(AK76/AK$43,0)</f>
        <v>0.97279979396048166</v>
      </c>
      <c r="AL77" s="686">
        <f t="shared" si="143"/>
        <v>-6.8971221346270477</v>
      </c>
      <c r="AM77" s="686">
        <f t="shared" ref="AM77" si="144">IFERROR(AM76/AM$43,0)</f>
        <v>-1.3176694727959797</v>
      </c>
      <c r="AN77" s="231"/>
      <c r="AO77" s="231"/>
      <c r="AP77" s="330"/>
      <c r="AQ77" s="331"/>
      <c r="AR77" s="231"/>
      <c r="AS77" s="231"/>
      <c r="AT77" s="332"/>
      <c r="AU77" s="333"/>
      <c r="AV77" s="331"/>
      <c r="AW77" s="231"/>
      <c r="AX77" s="231"/>
      <c r="AY77" s="334"/>
      <c r="AZ77" s="335"/>
      <c r="BA77" s="231"/>
      <c r="BB77" s="231"/>
      <c r="BC77" s="336"/>
      <c r="BD77" s="337"/>
      <c r="BE77" s="338"/>
      <c r="BF77" s="231"/>
      <c r="BG77" s="231"/>
      <c r="BH77" s="339"/>
      <c r="BI77" s="340"/>
    </row>
    <row r="78" spans="3:61" ht="10.15" x14ac:dyDescent="0.3">
      <c r="C78" s="231" t="s">
        <v>38</v>
      </c>
      <c r="D78" s="231" t="s">
        <v>68</v>
      </c>
      <c r="E78" s="231"/>
      <c r="F78" s="231"/>
      <c r="G78" s="231"/>
      <c r="H78" s="231"/>
      <c r="I78" s="231"/>
      <c r="J78" s="232">
        <v>0</v>
      </c>
      <c r="K78" s="232">
        <v>0</v>
      </c>
      <c r="L78" s="232">
        <v>0</v>
      </c>
      <c r="M78" s="232">
        <v>0</v>
      </c>
      <c r="N78" s="232">
        <v>0</v>
      </c>
      <c r="O78" s="232">
        <v>0</v>
      </c>
      <c r="P78" s="232">
        <v>0</v>
      </c>
      <c r="Q78" s="232">
        <v>0</v>
      </c>
      <c r="R78" s="232">
        <v>0</v>
      </c>
      <c r="S78" s="232">
        <v>0</v>
      </c>
      <c r="T78" s="232">
        <v>0</v>
      </c>
      <c r="U78" s="232">
        <v>0</v>
      </c>
      <c r="V78" s="232">
        <v>0</v>
      </c>
      <c r="W78" s="232">
        <v>0</v>
      </c>
      <c r="X78" s="232">
        <v>0</v>
      </c>
      <c r="Y78" s="232">
        <v>0</v>
      </c>
      <c r="Z78" s="232">
        <v>0</v>
      </c>
      <c r="AA78" s="232">
        <v>0</v>
      </c>
      <c r="AB78" s="232">
        <v>0</v>
      </c>
      <c r="AC78" s="232">
        <v>0</v>
      </c>
      <c r="AD78" s="232">
        <v>0</v>
      </c>
      <c r="AE78" s="232">
        <v>0</v>
      </c>
      <c r="AF78" s="232">
        <v>0</v>
      </c>
      <c r="AG78" s="232">
        <v>0</v>
      </c>
      <c r="AH78" s="232">
        <v>0</v>
      </c>
      <c r="AI78" s="232">
        <v>0</v>
      </c>
      <c r="AJ78" s="232">
        <v>0</v>
      </c>
      <c r="AK78" s="232">
        <v>0</v>
      </c>
      <c r="AL78" s="232">
        <v>0</v>
      </c>
      <c r="AM78" s="232">
        <v>0</v>
      </c>
      <c r="AN78" s="231"/>
      <c r="AO78" s="231"/>
      <c r="AP78" s="276">
        <f ca="1">IFERROR(OFFSET(AP78,0,-3)-OFFSET(AP78,0,-4),0)</f>
        <v>0</v>
      </c>
      <c r="AQ78" s="277">
        <f ca="1">IFERROR(IF(OFFSET(AP78,0,-4)&lt;0,-(AP78/OFFSET(AP78,0,-4)),AP78/OFFSET(AP78,0,-4)),0)</f>
        <v>0</v>
      </c>
      <c r="AR78" s="231"/>
      <c r="AS78" s="231"/>
      <c r="AT78" s="277">
        <f t="shared" ref="AT78:AV79" ca="1" si="145">IFERROR(OFFSET(AT78,0,-9)/OFFSET(AT$43,0,-9),0)</f>
        <v>0</v>
      </c>
      <c r="AU78" s="277">
        <f t="shared" ca="1" si="145"/>
        <v>0</v>
      </c>
      <c r="AV78" s="277">
        <f t="shared" ca="1" si="145"/>
        <v>0</v>
      </c>
      <c r="AW78" s="231"/>
      <c r="AX78" s="231"/>
      <c r="AY78" s="278">
        <f ca="1">IFERROR(AV78-AU78,0)</f>
        <v>0</v>
      </c>
      <c r="AZ78" s="279">
        <f ca="1">IFERROR(IF(AU78&lt;0,-(AY78/AU78),AY78/AU78),0)</f>
        <v>0</v>
      </c>
      <c r="BA78" s="231"/>
      <c r="BB78" s="231"/>
      <c r="BC78" s="249">
        <f t="shared" ref="BC78:BE79" ca="1" si="146">IFERROR(OFFSET(BC78,0,-18)/BC$14*10^6,0)</f>
        <v>0</v>
      </c>
      <c r="BD78" s="249">
        <f t="shared" ca="1" si="146"/>
        <v>0</v>
      </c>
      <c r="BE78" s="249">
        <f t="shared" ca="1" si="146"/>
        <v>0</v>
      </c>
      <c r="BF78" s="231"/>
      <c r="BG78" s="231"/>
      <c r="BH78" s="280">
        <f ca="1">IFERROR(BE78-BD78,0)</f>
        <v>0</v>
      </c>
      <c r="BI78" s="281">
        <f ca="1">IFERROR(IF(BD78&lt;0,-(BH78/BD78),BH78/BD78),0)</f>
        <v>0</v>
      </c>
    </row>
    <row r="79" spans="3:61" ht="10.15" x14ac:dyDescent="0.3">
      <c r="C79" s="347" t="s">
        <v>22</v>
      </c>
      <c r="D79" s="347" t="s">
        <v>69</v>
      </c>
      <c r="E79" s="347"/>
      <c r="F79" s="348"/>
      <c r="G79" s="347"/>
      <c r="H79" s="347"/>
      <c r="I79" s="347"/>
      <c r="J79" s="349">
        <f>SUM(J76,J78)</f>
        <v>0</v>
      </c>
      <c r="K79" s="349">
        <f t="shared" ref="K79:Z79" si="147">SUM(K76,K78)</f>
        <v>0</v>
      </c>
      <c r="L79" s="349">
        <f t="shared" si="147"/>
        <v>0</v>
      </c>
      <c r="M79" s="349">
        <f t="shared" si="147"/>
        <v>0</v>
      </c>
      <c r="N79" s="349">
        <f t="shared" si="147"/>
        <v>0</v>
      </c>
      <c r="O79" s="349">
        <f t="shared" si="147"/>
        <v>0</v>
      </c>
      <c r="P79" s="349">
        <f t="shared" si="147"/>
        <v>0</v>
      </c>
      <c r="Q79" s="349">
        <f t="shared" si="147"/>
        <v>0</v>
      </c>
      <c r="R79" s="349">
        <f t="shared" si="147"/>
        <v>0</v>
      </c>
      <c r="S79" s="349">
        <f t="shared" si="147"/>
        <v>0</v>
      </c>
      <c r="T79" s="349">
        <f t="shared" si="147"/>
        <v>0</v>
      </c>
      <c r="U79" s="349">
        <f t="shared" si="147"/>
        <v>0</v>
      </c>
      <c r="V79" s="349">
        <f t="shared" si="147"/>
        <v>-0.15805713697376828</v>
      </c>
      <c r="W79" s="349">
        <f t="shared" si="147"/>
        <v>-0.20705262745001268</v>
      </c>
      <c r="X79" s="349">
        <f t="shared" si="147"/>
        <v>-6.4327442261873525E-3</v>
      </c>
      <c r="Y79" s="349">
        <f t="shared" si="147"/>
        <v>-0.32721294097123588</v>
      </c>
      <c r="Z79" s="349">
        <f t="shared" si="147"/>
        <v>0.55549259910091953</v>
      </c>
      <c r="AA79" s="349">
        <f t="shared" ref="AA79:AB79" si="148">SUM(AA76,AA78)</f>
        <v>-0.30273997892612881</v>
      </c>
      <c r="AB79" s="349">
        <f t="shared" si="148"/>
        <v>0.17142816077657452</v>
      </c>
      <c r="AC79" s="349">
        <f t="shared" ref="AC79:AD79" si="149">SUM(AC76,AC78)</f>
        <v>3.9261968543886347E-2</v>
      </c>
      <c r="AD79" s="349">
        <f t="shared" si="149"/>
        <v>0</v>
      </c>
      <c r="AE79" s="349">
        <f t="shared" ref="AE79:AF79" si="150">SUM(AE76,AE78)</f>
        <v>-1.1861486331791748E-2</v>
      </c>
      <c r="AF79" s="349">
        <f t="shared" si="150"/>
        <v>-0.29192716119336803</v>
      </c>
      <c r="AG79" s="349">
        <f t="shared" ref="AG79:AH79" si="151">SUM(AG76,AG78)</f>
        <v>-0.88720419469140277</v>
      </c>
      <c r="AH79" s="349">
        <f t="shared" si="151"/>
        <v>-0.21848853721878009</v>
      </c>
      <c r="AI79" s="349">
        <f t="shared" ref="AI79:AJ79" si="152">SUM(AI76,AI78)</f>
        <v>-0.70857655610486014</v>
      </c>
      <c r="AJ79" s="349">
        <f t="shared" si="152"/>
        <v>-0.24865239099859349</v>
      </c>
      <c r="AK79" s="349">
        <f t="shared" ref="AK79:AL79" si="153">SUM(AK76,AK78)</f>
        <v>1.5628627107619947E-2</v>
      </c>
      <c r="AL79" s="349">
        <f t="shared" si="153"/>
        <v>-8.7754204323918381E-2</v>
      </c>
      <c r="AM79" s="349">
        <f t="shared" ref="AM79" si="154">SUM(AM76,AM78)</f>
        <v>-0.12009089017887632</v>
      </c>
      <c r="AN79" s="231"/>
      <c r="AO79" s="231"/>
      <c r="AP79" s="350">
        <f ca="1">IFERROR(OFFSET(AP79,0,-3)-OFFSET(AP79,0,-4),0)</f>
        <v>-3.2336685854957942E-2</v>
      </c>
      <c r="AQ79" s="351">
        <f ca="1">IFERROR(IF(OFFSET(AP79,0,-4)&lt;0,-(AP79/OFFSET(AP79,0,-4)),AP79/OFFSET(AP79,0,-4)),0)</f>
        <v>-0.36849158515068686</v>
      </c>
      <c r="AR79" s="231"/>
      <c r="AS79" s="231"/>
      <c r="AT79" s="351">
        <f t="shared" ca="1" si="145"/>
        <v>0.97279979396048166</v>
      </c>
      <c r="AU79" s="351">
        <f t="shared" ca="1" si="145"/>
        <v>-6.8971221346270477</v>
      </c>
      <c r="AV79" s="351">
        <f t="shared" ca="1" si="145"/>
        <v>-1.3176694727959797</v>
      </c>
      <c r="AW79" s="231"/>
      <c r="AX79" s="231"/>
      <c r="AY79" s="352">
        <f ca="1">IFERROR(AV79-AU79,0)</f>
        <v>5.579452661831068</v>
      </c>
      <c r="AZ79" s="353">
        <f ca="1">IFERROR(IF(AU79&lt;0,-(AY79/AU79),AY79/AU79),0)</f>
        <v>0.80895372779023134</v>
      </c>
      <c r="BA79" s="231"/>
      <c r="BB79" s="231"/>
      <c r="BC79" s="354">
        <f t="shared" ca="1" si="146"/>
        <v>1953.5783884524933</v>
      </c>
      <c r="BD79" s="354">
        <f t="shared" ca="1" si="146"/>
        <v>-21938.551080979596</v>
      </c>
      <c r="BE79" s="354">
        <f t="shared" ca="1" si="146"/>
        <v>-20015.148363146054</v>
      </c>
      <c r="BF79" s="231"/>
      <c r="BG79" s="231"/>
      <c r="BH79" s="355">
        <f ca="1">IFERROR(BE79-BD79,0)</f>
        <v>1923.4027178335418</v>
      </c>
      <c r="BI79" s="356">
        <f ca="1">IFERROR(IF(BD79&lt;0,-(BH79/BD79),BH79/BD79),0)</f>
        <v>8.7672276566208782E-2</v>
      </c>
    </row>
    <row r="80" spans="3:61" ht="10.15" x14ac:dyDescent="0.3">
      <c r="C80" s="357"/>
      <c r="D80" s="358" t="s">
        <v>70</v>
      </c>
      <c r="E80" s="358"/>
      <c r="F80" s="359"/>
      <c r="G80" s="358"/>
      <c r="H80" s="358"/>
      <c r="I80" s="358"/>
      <c r="J80" s="685">
        <f>IFERROR(J79/J$43,0)</f>
        <v>0</v>
      </c>
      <c r="K80" s="685">
        <f t="shared" ref="K80:Z80" si="155">IFERROR(K79/K$43,0)</f>
        <v>0</v>
      </c>
      <c r="L80" s="685">
        <f t="shared" si="155"/>
        <v>0</v>
      </c>
      <c r="M80" s="685">
        <f t="shared" si="155"/>
        <v>0</v>
      </c>
      <c r="N80" s="685">
        <f t="shared" si="155"/>
        <v>0</v>
      </c>
      <c r="O80" s="685">
        <f t="shared" si="155"/>
        <v>0</v>
      </c>
      <c r="P80" s="685">
        <f t="shared" si="155"/>
        <v>0</v>
      </c>
      <c r="Q80" s="685">
        <f t="shared" si="155"/>
        <v>0</v>
      </c>
      <c r="R80" s="685">
        <f t="shared" si="155"/>
        <v>0</v>
      </c>
      <c r="S80" s="685">
        <f t="shared" si="155"/>
        <v>0</v>
      </c>
      <c r="T80" s="685">
        <f t="shared" si="155"/>
        <v>0</v>
      </c>
      <c r="U80" s="685">
        <f t="shared" si="155"/>
        <v>0</v>
      </c>
      <c r="V80" s="685">
        <f t="shared" si="155"/>
        <v>-0.63865793000623061</v>
      </c>
      <c r="W80" s="685">
        <f t="shared" si="155"/>
        <v>-0.95646955351970275</v>
      </c>
      <c r="X80" s="685">
        <f t="shared" si="155"/>
        <v>-1.0800475597911132</v>
      </c>
      <c r="Y80" s="685">
        <f t="shared" si="155"/>
        <v>-1.2854630772095188</v>
      </c>
      <c r="Z80" s="685">
        <f t="shared" si="155"/>
        <v>1.6862348296343881</v>
      </c>
      <c r="AA80" s="685">
        <f t="shared" ref="AA80:AB80" si="156">IFERROR(AA79/AA$43,0)</f>
        <v>-1.4618589581406523</v>
      </c>
      <c r="AB80" s="685">
        <f t="shared" si="156"/>
        <v>1.1081477923942598</v>
      </c>
      <c r="AC80" s="685">
        <f t="shared" ref="AC80:AD80" si="157">IFERROR(AC79/AC$43,0)</f>
        <v>0.76298889591550079</v>
      </c>
      <c r="AD80" s="685">
        <f t="shared" si="157"/>
        <v>0</v>
      </c>
      <c r="AE80" s="685">
        <f t="shared" ref="AE80:AF80" si="158">IFERROR(AE79/AE$43,0)</f>
        <v>-4.8069835051546388</v>
      </c>
      <c r="AF80" s="685">
        <f t="shared" si="158"/>
        <v>-3.260446299972227</v>
      </c>
      <c r="AG80" s="685">
        <f t="shared" ref="AG80:AH80" si="159">IFERROR(AG79/AG$43,0)</f>
        <v>-3.0012776656778017</v>
      </c>
      <c r="AH80" s="685">
        <f t="shared" si="159"/>
        <v>-1.5884460004624683</v>
      </c>
      <c r="AI80" s="685">
        <f t="shared" ref="AI80:AJ80" si="160">IFERROR(AI79/AI$43,0)</f>
        <v>-2.4091633765910916</v>
      </c>
      <c r="AJ80" s="685">
        <f t="shared" si="160"/>
        <v>-2.6567307668827302</v>
      </c>
      <c r="AK80" s="685">
        <f t="shared" ref="AK80:AL80" si="161">IFERROR(AK79/AK$43,0)</f>
        <v>0.97279979396048166</v>
      </c>
      <c r="AL80" s="685">
        <f t="shared" si="161"/>
        <v>-6.8971221346270477</v>
      </c>
      <c r="AM80" s="685">
        <f t="shared" ref="AM80" si="162">IFERROR(AM79/AM$43,0)</f>
        <v>-1.3176694727959797</v>
      </c>
      <c r="AN80" s="231"/>
      <c r="AO80" s="231"/>
      <c r="AP80" s="361"/>
      <c r="AQ80" s="362"/>
      <c r="AR80" s="231"/>
      <c r="AS80" s="231"/>
      <c r="AT80" s="362"/>
      <c r="AU80" s="362"/>
      <c r="AV80" s="362"/>
      <c r="AW80" s="231"/>
      <c r="AX80" s="231"/>
      <c r="AY80" s="363"/>
      <c r="AZ80" s="364"/>
      <c r="BA80" s="231"/>
      <c r="BB80" s="231"/>
      <c r="BC80" s="365"/>
      <c r="BD80" s="365"/>
      <c r="BE80" s="365"/>
      <c r="BF80" s="231"/>
      <c r="BG80" s="231"/>
      <c r="BH80" s="366"/>
      <c r="BI80" s="367"/>
    </row>
    <row r="81" spans="1:63" ht="10.15" x14ac:dyDescent="0.3">
      <c r="C81" s="231" t="s">
        <v>38</v>
      </c>
      <c r="D81" s="231" t="s">
        <v>71</v>
      </c>
      <c r="E81" s="231"/>
      <c r="F81" s="231"/>
      <c r="G81" s="231"/>
      <c r="H81" s="231"/>
      <c r="I81" s="231"/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X81" s="232">
        <v>0</v>
      </c>
      <c r="Y81" s="232">
        <v>0</v>
      </c>
      <c r="Z81" s="232">
        <v>0</v>
      </c>
      <c r="AA81" s="232">
        <v>0</v>
      </c>
      <c r="AB81" s="232">
        <v>0</v>
      </c>
      <c r="AC81" s="232">
        <v>0</v>
      </c>
      <c r="AD81" s="232">
        <v>0</v>
      </c>
      <c r="AE81" s="232">
        <v>0</v>
      </c>
      <c r="AF81" s="232">
        <v>0</v>
      </c>
      <c r="AG81" s="232">
        <v>0</v>
      </c>
      <c r="AH81" s="232">
        <v>0</v>
      </c>
      <c r="AI81" s="232">
        <v>0</v>
      </c>
      <c r="AJ81" s="232">
        <v>0</v>
      </c>
      <c r="AK81" s="232">
        <v>0</v>
      </c>
      <c r="AL81" s="232">
        <v>0</v>
      </c>
      <c r="AM81" s="232">
        <v>0</v>
      </c>
      <c r="AN81" s="231"/>
      <c r="AO81" s="231"/>
      <c r="AP81" s="276">
        <f ca="1">IFERROR(OFFSET(AP81,0,-3)-OFFSET(AP81,0,-4),0)</f>
        <v>0</v>
      </c>
      <c r="AQ81" s="277">
        <f ca="1">IFERROR(IF(OFFSET(AP81,0,-4)&lt;0,-(AP81/OFFSET(AP81,0,-4)),AP81/OFFSET(AP81,0,-4)),0)</f>
        <v>0</v>
      </c>
      <c r="AR81" s="231"/>
      <c r="AS81" s="231"/>
      <c r="AT81" s="277">
        <f t="shared" ref="AT81:AV83" ca="1" si="163">IFERROR(OFFSET(AT81,0,-9)/OFFSET(AT$43,0,-9),0)</f>
        <v>0</v>
      </c>
      <c r="AU81" s="277">
        <f t="shared" ca="1" si="163"/>
        <v>0</v>
      </c>
      <c r="AV81" s="277">
        <f t="shared" ca="1" si="163"/>
        <v>0</v>
      </c>
      <c r="AW81" s="231"/>
      <c r="AX81" s="231"/>
      <c r="AY81" s="278">
        <f ca="1">IFERROR(AV81-AU81,0)</f>
        <v>0</v>
      </c>
      <c r="AZ81" s="279">
        <f ca="1">IFERROR(IF(AU81&lt;0,-(AY81/AU81),AY81/AU81),0)</f>
        <v>0</v>
      </c>
      <c r="BA81" s="231"/>
      <c r="BB81" s="231"/>
      <c r="BC81" s="249">
        <f t="shared" ref="BC81:BE83" ca="1" si="164">IFERROR(OFFSET(BC81,0,-18)/BC$14*10^6,0)</f>
        <v>0</v>
      </c>
      <c r="BD81" s="249">
        <f t="shared" ca="1" si="164"/>
        <v>0</v>
      </c>
      <c r="BE81" s="249">
        <f t="shared" ca="1" si="164"/>
        <v>0</v>
      </c>
      <c r="BF81" s="231"/>
      <c r="BG81" s="231"/>
      <c r="BH81" s="280">
        <f ca="1">IFERROR(BE81-BD81,0)</f>
        <v>0</v>
      </c>
      <c r="BI81" s="281">
        <f ca="1">IFERROR(IF(BD81&lt;0,-(BH81/BD81),BH81/BD81),0)</f>
        <v>0</v>
      </c>
    </row>
    <row r="82" spans="1:63" ht="10.15" x14ac:dyDescent="0.3">
      <c r="C82" s="231" t="s">
        <v>38</v>
      </c>
      <c r="D82" s="231" t="s">
        <v>72</v>
      </c>
      <c r="E82" s="231"/>
      <c r="F82" s="231"/>
      <c r="G82" s="231"/>
      <c r="H82" s="231"/>
      <c r="I82" s="231"/>
      <c r="J82" s="232">
        <v>0</v>
      </c>
      <c r="K82" s="232">
        <v>0</v>
      </c>
      <c r="L82" s="232">
        <v>0</v>
      </c>
      <c r="M82" s="232">
        <v>0</v>
      </c>
      <c r="N82" s="232">
        <v>0</v>
      </c>
      <c r="O82" s="232">
        <v>0</v>
      </c>
      <c r="P82" s="232">
        <v>0</v>
      </c>
      <c r="Q82" s="232">
        <v>0</v>
      </c>
      <c r="R82" s="232">
        <v>0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X82" s="232">
        <v>0</v>
      </c>
      <c r="Y82" s="232">
        <v>0</v>
      </c>
      <c r="Z82" s="232">
        <v>0</v>
      </c>
      <c r="AA82" s="232">
        <v>0</v>
      </c>
      <c r="AB82" s="232">
        <v>0</v>
      </c>
      <c r="AC82" s="232">
        <v>0</v>
      </c>
      <c r="AD82" s="232">
        <v>0</v>
      </c>
      <c r="AE82" s="232">
        <v>0</v>
      </c>
      <c r="AF82" s="232">
        <v>0</v>
      </c>
      <c r="AG82" s="232">
        <v>0</v>
      </c>
      <c r="AH82" s="232">
        <v>0</v>
      </c>
      <c r="AI82" s="232">
        <v>0</v>
      </c>
      <c r="AJ82" s="232">
        <v>0</v>
      </c>
      <c r="AK82" s="232">
        <v>0</v>
      </c>
      <c r="AL82" s="232">
        <v>0</v>
      </c>
      <c r="AM82" s="232">
        <v>0</v>
      </c>
      <c r="AN82" s="231"/>
      <c r="AO82" s="231"/>
      <c r="AP82" s="276">
        <f ca="1">IFERROR(OFFSET(AP82,0,-3)-OFFSET(AP82,0,-4),0)</f>
        <v>0</v>
      </c>
      <c r="AQ82" s="277">
        <f ca="1">IFERROR(IF(OFFSET(AP82,0,-4)&lt;0,-(AP82/OFFSET(AP82,0,-4)),AP82/OFFSET(AP82,0,-4)),0)</f>
        <v>0</v>
      </c>
      <c r="AR82" s="231"/>
      <c r="AS82" s="231"/>
      <c r="AT82" s="277">
        <f t="shared" ca="1" si="163"/>
        <v>0</v>
      </c>
      <c r="AU82" s="277">
        <f t="shared" ca="1" si="163"/>
        <v>0</v>
      </c>
      <c r="AV82" s="277">
        <f t="shared" ca="1" si="163"/>
        <v>0</v>
      </c>
      <c r="AW82" s="231"/>
      <c r="AX82" s="231"/>
      <c r="AY82" s="278">
        <f ca="1">IFERROR(AV82-AU82,0)</f>
        <v>0</v>
      </c>
      <c r="AZ82" s="279">
        <f ca="1">IFERROR(IF(AU82&lt;0,-(AY82/AU82),AY82/AU82),0)</f>
        <v>0</v>
      </c>
      <c r="BA82" s="231"/>
      <c r="BB82" s="231"/>
      <c r="BC82" s="249">
        <f t="shared" ca="1" si="164"/>
        <v>0</v>
      </c>
      <c r="BD82" s="249">
        <f t="shared" ca="1" si="164"/>
        <v>0</v>
      </c>
      <c r="BE82" s="249">
        <f t="shared" ca="1" si="164"/>
        <v>0</v>
      </c>
      <c r="BF82" s="231"/>
      <c r="BG82" s="231"/>
      <c r="BH82" s="280">
        <f ca="1">IFERROR(BE82-BD82,0)</f>
        <v>0</v>
      </c>
      <c r="BI82" s="281">
        <f ca="1">IFERROR(IF(BD82&lt;0,-(BH82/BD82),BH82/BD82),0)</f>
        <v>0</v>
      </c>
    </row>
    <row r="83" spans="1:63" ht="10.15" x14ac:dyDescent="0.3">
      <c r="C83" s="347" t="s">
        <v>22</v>
      </c>
      <c r="D83" s="347" t="s">
        <v>73</v>
      </c>
      <c r="E83" s="347"/>
      <c r="F83" s="348"/>
      <c r="G83" s="347"/>
      <c r="H83" s="347"/>
      <c r="I83" s="347"/>
      <c r="J83" s="349">
        <f>SUM(J79,J81:J82)</f>
        <v>0</v>
      </c>
      <c r="K83" s="349">
        <f t="shared" ref="K83:Z83" si="165">SUM(K79,K81:K82)</f>
        <v>0</v>
      </c>
      <c r="L83" s="349">
        <f t="shared" si="165"/>
        <v>0</v>
      </c>
      <c r="M83" s="349">
        <f t="shared" si="165"/>
        <v>0</v>
      </c>
      <c r="N83" s="349">
        <f t="shared" si="165"/>
        <v>0</v>
      </c>
      <c r="O83" s="349">
        <f t="shared" si="165"/>
        <v>0</v>
      </c>
      <c r="P83" s="349">
        <f t="shared" si="165"/>
        <v>0</v>
      </c>
      <c r="Q83" s="349">
        <f t="shared" si="165"/>
        <v>0</v>
      </c>
      <c r="R83" s="349">
        <f t="shared" si="165"/>
        <v>0</v>
      </c>
      <c r="S83" s="349">
        <f t="shared" si="165"/>
        <v>0</v>
      </c>
      <c r="T83" s="349">
        <f t="shared" si="165"/>
        <v>0</v>
      </c>
      <c r="U83" s="349">
        <f t="shared" si="165"/>
        <v>0</v>
      </c>
      <c r="V83" s="349">
        <f t="shared" si="165"/>
        <v>-0.15805713697376828</v>
      </c>
      <c r="W83" s="349">
        <f t="shared" si="165"/>
        <v>-0.20705262745001268</v>
      </c>
      <c r="X83" s="349">
        <f t="shared" si="165"/>
        <v>-6.4327442261873525E-3</v>
      </c>
      <c r="Y83" s="349">
        <f t="shared" si="165"/>
        <v>-0.32721294097123588</v>
      </c>
      <c r="Z83" s="349">
        <f t="shared" si="165"/>
        <v>0.55549259910091953</v>
      </c>
      <c r="AA83" s="349">
        <f t="shared" ref="AA83:AB83" si="166">SUM(AA79,AA81:AA82)</f>
        <v>-0.30273997892612881</v>
      </c>
      <c r="AB83" s="349">
        <f t="shared" si="166"/>
        <v>0.17142816077657452</v>
      </c>
      <c r="AC83" s="349">
        <f t="shared" ref="AC83:AD83" si="167">SUM(AC79,AC81:AC82)</f>
        <v>3.9261968543886347E-2</v>
      </c>
      <c r="AD83" s="349">
        <f t="shared" si="167"/>
        <v>0</v>
      </c>
      <c r="AE83" s="349">
        <f t="shared" ref="AE83:AF83" si="168">SUM(AE79,AE81:AE82)</f>
        <v>-1.1861486331791748E-2</v>
      </c>
      <c r="AF83" s="349">
        <f t="shared" si="168"/>
        <v>-0.29192716119336803</v>
      </c>
      <c r="AG83" s="349">
        <f t="shared" ref="AG83:AH83" si="169">SUM(AG79,AG81:AG82)</f>
        <v>-0.88720419469140277</v>
      </c>
      <c r="AH83" s="349">
        <f t="shared" si="169"/>
        <v>-0.21848853721878009</v>
      </c>
      <c r="AI83" s="349">
        <f t="shared" ref="AI83:AJ83" si="170">SUM(AI79,AI81:AI82)</f>
        <v>-0.70857655610486014</v>
      </c>
      <c r="AJ83" s="349">
        <f t="shared" si="170"/>
        <v>-0.24865239099859349</v>
      </c>
      <c r="AK83" s="349">
        <f t="shared" ref="AK83:AL83" si="171">SUM(AK79,AK81:AK82)</f>
        <v>1.5628627107619947E-2</v>
      </c>
      <c r="AL83" s="349">
        <f t="shared" si="171"/>
        <v>-8.7754204323918381E-2</v>
      </c>
      <c r="AM83" s="349">
        <f t="shared" ref="AM83" si="172">SUM(AM79,AM81:AM82)</f>
        <v>-0.12009089017887632</v>
      </c>
      <c r="AN83" s="231"/>
      <c r="AO83" s="231"/>
      <c r="AP83" s="350">
        <f ca="1">IFERROR(OFFSET(AP83,0,-3)-OFFSET(AP83,0,-4),0)</f>
        <v>-3.2336685854957942E-2</v>
      </c>
      <c r="AQ83" s="351">
        <f ca="1">IFERROR(IF(OFFSET(AP83,0,-4)&lt;0,-(AP83/OFFSET(AP83,0,-4)),AP83/OFFSET(AP83,0,-4)),0)</f>
        <v>-0.36849158515068686</v>
      </c>
      <c r="AR83" s="231"/>
      <c r="AS83" s="231"/>
      <c r="AT83" s="351">
        <f t="shared" ca="1" si="163"/>
        <v>0.97279979396048166</v>
      </c>
      <c r="AU83" s="351">
        <f t="shared" ca="1" si="163"/>
        <v>-6.8971221346270477</v>
      </c>
      <c r="AV83" s="351">
        <f t="shared" ca="1" si="163"/>
        <v>-1.3176694727959797</v>
      </c>
      <c r="AW83" s="231"/>
      <c r="AX83" s="231"/>
      <c r="AY83" s="352">
        <f ca="1">IFERROR(AV83-AU83,0)</f>
        <v>5.579452661831068</v>
      </c>
      <c r="AZ83" s="353">
        <f ca="1">IFERROR(IF(AU83&lt;0,-(AY83/AU83),AY83/AU83),0)</f>
        <v>0.80895372779023134</v>
      </c>
      <c r="BA83" s="231"/>
      <c r="BB83" s="231"/>
      <c r="BC83" s="354">
        <f t="shared" ca="1" si="164"/>
        <v>1953.5783884524933</v>
      </c>
      <c r="BD83" s="354">
        <f t="shared" ca="1" si="164"/>
        <v>-21938.551080979596</v>
      </c>
      <c r="BE83" s="354">
        <f t="shared" ca="1" si="164"/>
        <v>-20015.148363146054</v>
      </c>
      <c r="BF83" s="231"/>
      <c r="BG83" s="231"/>
      <c r="BH83" s="355">
        <f ca="1">IFERROR(BE83-BD83,0)</f>
        <v>1923.4027178335418</v>
      </c>
      <c r="BI83" s="356">
        <f ca="1">IFERROR(IF(BD83&lt;0,-(BH83/BD83),BH83/BD83),0)</f>
        <v>8.7672276566208782E-2</v>
      </c>
    </row>
    <row r="84" spans="1:63" ht="10.15" x14ac:dyDescent="0.3">
      <c r="C84" s="357"/>
      <c r="D84" s="358" t="s">
        <v>74</v>
      </c>
      <c r="E84" s="358"/>
      <c r="F84" s="358"/>
      <c r="G84" s="358"/>
      <c r="H84" s="358"/>
      <c r="I84" s="358"/>
      <c r="J84" s="685">
        <f>IFERROR(J83/J$43,0)</f>
        <v>0</v>
      </c>
      <c r="K84" s="685">
        <f t="shared" ref="K84:Z84" si="173">IFERROR(K83/K$43,0)</f>
        <v>0</v>
      </c>
      <c r="L84" s="685">
        <f t="shared" si="173"/>
        <v>0</v>
      </c>
      <c r="M84" s="685">
        <f t="shared" si="173"/>
        <v>0</v>
      </c>
      <c r="N84" s="685">
        <f t="shared" si="173"/>
        <v>0</v>
      </c>
      <c r="O84" s="685">
        <f t="shared" si="173"/>
        <v>0</v>
      </c>
      <c r="P84" s="685">
        <f t="shared" si="173"/>
        <v>0</v>
      </c>
      <c r="Q84" s="685">
        <f t="shared" si="173"/>
        <v>0</v>
      </c>
      <c r="R84" s="685">
        <f t="shared" si="173"/>
        <v>0</v>
      </c>
      <c r="S84" s="685">
        <f t="shared" si="173"/>
        <v>0</v>
      </c>
      <c r="T84" s="685">
        <f t="shared" si="173"/>
        <v>0</v>
      </c>
      <c r="U84" s="685">
        <f t="shared" si="173"/>
        <v>0</v>
      </c>
      <c r="V84" s="685">
        <f t="shared" si="173"/>
        <v>-0.63865793000623061</v>
      </c>
      <c r="W84" s="685">
        <f t="shared" si="173"/>
        <v>-0.95646955351970275</v>
      </c>
      <c r="X84" s="685">
        <f t="shared" si="173"/>
        <v>-1.0800475597911132</v>
      </c>
      <c r="Y84" s="685">
        <f t="shared" si="173"/>
        <v>-1.2854630772095188</v>
      </c>
      <c r="Z84" s="685">
        <f t="shared" si="173"/>
        <v>1.6862348296343881</v>
      </c>
      <c r="AA84" s="685">
        <f t="shared" ref="AA84:AB84" si="174">IFERROR(AA83/AA$43,0)</f>
        <v>-1.4618589581406523</v>
      </c>
      <c r="AB84" s="685">
        <f t="shared" si="174"/>
        <v>1.1081477923942598</v>
      </c>
      <c r="AC84" s="685">
        <f t="shared" ref="AC84:AD84" si="175">IFERROR(AC83/AC$43,0)</f>
        <v>0.76298889591550079</v>
      </c>
      <c r="AD84" s="685">
        <f t="shared" si="175"/>
        <v>0</v>
      </c>
      <c r="AE84" s="685">
        <f t="shared" ref="AE84:AF84" si="176">IFERROR(AE83/AE$43,0)</f>
        <v>-4.8069835051546388</v>
      </c>
      <c r="AF84" s="685">
        <f t="shared" si="176"/>
        <v>-3.260446299972227</v>
      </c>
      <c r="AG84" s="685">
        <f t="shared" ref="AG84:AH84" si="177">IFERROR(AG83/AG$43,0)</f>
        <v>-3.0012776656778017</v>
      </c>
      <c r="AH84" s="685">
        <f t="shared" si="177"/>
        <v>-1.5884460004624683</v>
      </c>
      <c r="AI84" s="685">
        <f t="shared" ref="AI84:AJ84" si="178">IFERROR(AI83/AI$43,0)</f>
        <v>-2.4091633765910916</v>
      </c>
      <c r="AJ84" s="685">
        <f t="shared" si="178"/>
        <v>-2.6567307668827302</v>
      </c>
      <c r="AK84" s="685">
        <f t="shared" ref="AK84:AL84" si="179">IFERROR(AK83/AK$43,0)</f>
        <v>0.97279979396048166</v>
      </c>
      <c r="AL84" s="685">
        <f t="shared" si="179"/>
        <v>-6.8971221346270477</v>
      </c>
      <c r="AM84" s="685">
        <f t="shared" ref="AM84" si="180">IFERROR(AM83/AM$43,0)</f>
        <v>-1.3176694727959797</v>
      </c>
      <c r="AN84" s="231"/>
      <c r="AO84" s="231"/>
      <c r="AP84" s="361"/>
      <c r="AQ84" s="362"/>
      <c r="AR84" s="231"/>
      <c r="AS84" s="231"/>
      <c r="AT84" s="362"/>
      <c r="AU84" s="362"/>
      <c r="AV84" s="362"/>
      <c r="AW84" s="231"/>
      <c r="AX84" s="231"/>
      <c r="AY84" s="363"/>
      <c r="AZ84" s="364"/>
      <c r="BA84" s="231"/>
      <c r="BB84" s="231"/>
      <c r="BC84" s="365"/>
      <c r="BD84" s="365"/>
      <c r="BE84" s="365"/>
      <c r="BF84" s="231"/>
      <c r="BG84" s="231"/>
      <c r="BH84" s="366"/>
      <c r="BI84" s="367"/>
    </row>
    <row r="85" spans="1:63" ht="10.15" x14ac:dyDescent="0.3">
      <c r="C85" s="231" t="s">
        <v>38</v>
      </c>
      <c r="D85" s="231" t="s">
        <v>75</v>
      </c>
      <c r="E85" s="231"/>
      <c r="F85" s="231"/>
      <c r="G85" s="231"/>
      <c r="H85" s="231"/>
      <c r="I85" s="231"/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X85" s="232">
        <v>0</v>
      </c>
      <c r="Y85" s="232">
        <v>0</v>
      </c>
      <c r="Z85" s="232">
        <v>0</v>
      </c>
      <c r="AA85" s="232">
        <v>0</v>
      </c>
      <c r="AB85" s="232">
        <v>0</v>
      </c>
      <c r="AC85" s="232">
        <v>0</v>
      </c>
      <c r="AD85" s="232">
        <v>0</v>
      </c>
      <c r="AE85" s="232">
        <v>0</v>
      </c>
      <c r="AF85" s="232">
        <v>0</v>
      </c>
      <c r="AG85" s="232">
        <v>0</v>
      </c>
      <c r="AH85" s="232">
        <v>0</v>
      </c>
      <c r="AI85" s="232">
        <v>0</v>
      </c>
      <c r="AJ85" s="232">
        <v>0</v>
      </c>
      <c r="AK85" s="232">
        <v>0</v>
      </c>
      <c r="AL85" s="232">
        <v>0</v>
      </c>
      <c r="AM85" s="232">
        <v>0</v>
      </c>
      <c r="AN85" s="231"/>
      <c r="AO85" s="231"/>
      <c r="AP85" s="276">
        <f ca="1">IFERROR(OFFSET(AP85,0,-3)-OFFSET(AP85,0,-4),0)</f>
        <v>0</v>
      </c>
      <c r="AQ85" s="277">
        <f ca="1">IFERROR(IF(OFFSET(AP85,0,-4)&lt;0,-(AP85/OFFSET(AP85,0,-4)),AP85/OFFSET(AP85,0,-4)),0)</f>
        <v>0</v>
      </c>
      <c r="AR85" s="231"/>
      <c r="AS85" s="231"/>
      <c r="AT85" s="277">
        <f t="shared" ref="AT85:AV87" ca="1" si="181">IFERROR(OFFSET(AT85,0,-9)/OFFSET(AT$43,0,-9),0)</f>
        <v>0</v>
      </c>
      <c r="AU85" s="277">
        <f t="shared" ca="1" si="181"/>
        <v>0</v>
      </c>
      <c r="AV85" s="277">
        <f t="shared" ca="1" si="181"/>
        <v>0</v>
      </c>
      <c r="AW85" s="231"/>
      <c r="AX85" s="231"/>
      <c r="AY85" s="278">
        <f ca="1">IFERROR(AV85-AU85,0)</f>
        <v>0</v>
      </c>
      <c r="AZ85" s="279">
        <f ca="1">IFERROR(IF(AU85&lt;0,-(AY85/AU85),AY85/AU85),0)</f>
        <v>0</v>
      </c>
      <c r="BA85" s="231"/>
      <c r="BB85" s="231"/>
      <c r="BC85" s="249">
        <f t="shared" ref="BC85:BE87" ca="1" si="182">IFERROR(OFFSET(BC85,0,-18)/BC$14*10^6,0)</f>
        <v>0</v>
      </c>
      <c r="BD85" s="249">
        <f t="shared" ca="1" si="182"/>
        <v>0</v>
      </c>
      <c r="BE85" s="249">
        <f t="shared" ca="1" si="182"/>
        <v>0</v>
      </c>
      <c r="BF85" s="231"/>
      <c r="BG85" s="231"/>
      <c r="BH85" s="280">
        <f ca="1">IFERROR(BE85-BD85,0)</f>
        <v>0</v>
      </c>
      <c r="BI85" s="281">
        <f ca="1">IFERROR(IF(BD85&lt;0,-(BH85/BD85),BH85/BD85),0)</f>
        <v>0</v>
      </c>
    </row>
    <row r="86" spans="1:63" ht="10.15" x14ac:dyDescent="0.3">
      <c r="C86" s="231" t="s">
        <v>38</v>
      </c>
      <c r="D86" s="231" t="s">
        <v>76</v>
      </c>
      <c r="E86" s="231"/>
      <c r="F86" s="231"/>
      <c r="G86" s="231"/>
      <c r="H86" s="231"/>
      <c r="I86" s="231"/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X86" s="232">
        <v>0</v>
      </c>
      <c r="Y86" s="232">
        <v>0</v>
      </c>
      <c r="Z86" s="232">
        <v>0</v>
      </c>
      <c r="AA86" s="232">
        <v>0</v>
      </c>
      <c r="AB86" s="232">
        <v>0</v>
      </c>
      <c r="AC86" s="232">
        <v>0</v>
      </c>
      <c r="AD86" s="232">
        <v>0</v>
      </c>
      <c r="AE86" s="232">
        <v>0</v>
      </c>
      <c r="AF86" s="232">
        <v>0</v>
      </c>
      <c r="AG86" s="232">
        <v>0</v>
      </c>
      <c r="AH86" s="232">
        <v>0</v>
      </c>
      <c r="AI86" s="232">
        <v>0</v>
      </c>
      <c r="AJ86" s="232">
        <v>0</v>
      </c>
      <c r="AK86" s="232">
        <v>0</v>
      </c>
      <c r="AL86" s="232">
        <v>0</v>
      </c>
      <c r="AM86" s="232">
        <v>0</v>
      </c>
      <c r="AN86" s="231"/>
      <c r="AO86" s="231"/>
      <c r="AP86" s="276">
        <f ca="1">IFERROR(OFFSET(AP86,0,-3)-OFFSET(AP86,0,-4),0)</f>
        <v>0</v>
      </c>
      <c r="AQ86" s="277">
        <f ca="1">IFERROR(IF(OFFSET(AP86,0,-4)&lt;0,-(AP86/OFFSET(AP86,0,-4)),AP86/OFFSET(AP86,0,-4)),0)</f>
        <v>0</v>
      </c>
      <c r="AR86" s="231"/>
      <c r="AS86" s="231"/>
      <c r="AT86" s="277">
        <f t="shared" ca="1" si="181"/>
        <v>0</v>
      </c>
      <c r="AU86" s="277">
        <f t="shared" ca="1" si="181"/>
        <v>0</v>
      </c>
      <c r="AV86" s="277">
        <f t="shared" ca="1" si="181"/>
        <v>0</v>
      </c>
      <c r="AW86" s="231"/>
      <c r="AX86" s="231"/>
      <c r="AY86" s="278">
        <f ca="1">IFERROR(AV86-AU86,0)</f>
        <v>0</v>
      </c>
      <c r="AZ86" s="279">
        <f ca="1">IFERROR(IF(AU86&lt;0,-(AY86/AU86),AY86/AU86),0)</f>
        <v>0</v>
      </c>
      <c r="BA86" s="231"/>
      <c r="BB86" s="231"/>
      <c r="BC86" s="249">
        <f t="shared" ca="1" si="182"/>
        <v>0</v>
      </c>
      <c r="BD86" s="249">
        <f t="shared" ca="1" si="182"/>
        <v>0</v>
      </c>
      <c r="BE86" s="249">
        <f t="shared" ca="1" si="182"/>
        <v>0</v>
      </c>
      <c r="BF86" s="231"/>
      <c r="BG86" s="231"/>
      <c r="BH86" s="280">
        <f ca="1">IFERROR(BE86-BD86,0)</f>
        <v>0</v>
      </c>
      <c r="BI86" s="281">
        <f ca="1">IFERROR(IF(BD86&lt;0,-(BH86/BD86),BH86/BD86),0)</f>
        <v>0</v>
      </c>
    </row>
    <row r="87" spans="1:63" ht="10.15" x14ac:dyDescent="0.3">
      <c r="C87" s="347" t="s">
        <v>22</v>
      </c>
      <c r="D87" s="347" t="s">
        <v>77</v>
      </c>
      <c r="E87" s="347"/>
      <c r="F87" s="348"/>
      <c r="G87" s="347"/>
      <c r="H87" s="347"/>
      <c r="I87" s="347"/>
      <c r="J87" s="349">
        <f>SUM(J83,J85:J86)</f>
        <v>0</v>
      </c>
      <c r="K87" s="349">
        <f t="shared" ref="K87:Z87" si="183">SUM(K83,K85:K86)</f>
        <v>0</v>
      </c>
      <c r="L87" s="349">
        <f t="shared" si="183"/>
        <v>0</v>
      </c>
      <c r="M87" s="349">
        <f t="shared" si="183"/>
        <v>0</v>
      </c>
      <c r="N87" s="349">
        <f t="shared" si="183"/>
        <v>0</v>
      </c>
      <c r="O87" s="349">
        <f t="shared" si="183"/>
        <v>0</v>
      </c>
      <c r="P87" s="349">
        <f t="shared" si="183"/>
        <v>0</v>
      </c>
      <c r="Q87" s="349">
        <f t="shared" si="183"/>
        <v>0</v>
      </c>
      <c r="R87" s="349">
        <f t="shared" si="183"/>
        <v>0</v>
      </c>
      <c r="S87" s="349">
        <f t="shared" si="183"/>
        <v>0</v>
      </c>
      <c r="T87" s="349">
        <f t="shared" si="183"/>
        <v>0</v>
      </c>
      <c r="U87" s="349">
        <f t="shared" si="183"/>
        <v>0</v>
      </c>
      <c r="V87" s="349">
        <f t="shared" si="183"/>
        <v>-0.15805713697376828</v>
      </c>
      <c r="W87" s="349">
        <f t="shared" si="183"/>
        <v>-0.20705262745001268</v>
      </c>
      <c r="X87" s="349">
        <f t="shared" si="183"/>
        <v>-6.4327442261873525E-3</v>
      </c>
      <c r="Y87" s="349">
        <f t="shared" si="183"/>
        <v>-0.32721294097123588</v>
      </c>
      <c r="Z87" s="349">
        <f t="shared" si="183"/>
        <v>0.55549259910091953</v>
      </c>
      <c r="AA87" s="349">
        <f t="shared" ref="AA87:AB87" si="184">SUM(AA83,AA85:AA86)</f>
        <v>-0.30273997892612881</v>
      </c>
      <c r="AB87" s="349">
        <f t="shared" si="184"/>
        <v>0.17142816077657452</v>
      </c>
      <c r="AC87" s="349">
        <f t="shared" ref="AC87:AD87" si="185">SUM(AC83,AC85:AC86)</f>
        <v>3.9261968543886347E-2</v>
      </c>
      <c r="AD87" s="349">
        <f t="shared" si="185"/>
        <v>0</v>
      </c>
      <c r="AE87" s="349">
        <f t="shared" ref="AE87:AF87" si="186">SUM(AE83,AE85:AE86)</f>
        <v>-1.1861486331791748E-2</v>
      </c>
      <c r="AF87" s="349">
        <f t="shared" si="186"/>
        <v>-0.29192716119336803</v>
      </c>
      <c r="AG87" s="349">
        <f t="shared" ref="AG87:AH87" si="187">SUM(AG83,AG85:AG86)</f>
        <v>-0.88720419469140277</v>
      </c>
      <c r="AH87" s="349">
        <f t="shared" si="187"/>
        <v>-0.21848853721878009</v>
      </c>
      <c r="AI87" s="349">
        <f t="shared" ref="AI87:AJ87" si="188">SUM(AI83,AI85:AI86)</f>
        <v>-0.70857655610486014</v>
      </c>
      <c r="AJ87" s="349">
        <f t="shared" si="188"/>
        <v>-0.24865239099859349</v>
      </c>
      <c r="AK87" s="349">
        <f t="shared" ref="AK87:AL87" si="189">SUM(AK83,AK85:AK86)</f>
        <v>1.5628627107619947E-2</v>
      </c>
      <c r="AL87" s="349">
        <f t="shared" si="189"/>
        <v>-8.7754204323918381E-2</v>
      </c>
      <c r="AM87" s="349">
        <f t="shared" ref="AM87" si="190">SUM(AM83,AM85:AM86)</f>
        <v>-0.12009089017887632</v>
      </c>
      <c r="AN87" s="231"/>
      <c r="AO87" s="231"/>
      <c r="AP87" s="350">
        <f ca="1">IFERROR(OFFSET(AP87,0,-3)-OFFSET(AP87,0,-4),0)</f>
        <v>-3.2336685854957942E-2</v>
      </c>
      <c r="AQ87" s="351">
        <f ca="1">IFERROR(IF(OFFSET(AP87,0,-4)&lt;0,-(AP87/OFFSET(AP87,0,-4)),AP87/OFFSET(AP87,0,-4)),0)</f>
        <v>-0.36849158515068686</v>
      </c>
      <c r="AR87" s="231"/>
      <c r="AS87" s="231"/>
      <c r="AT87" s="351">
        <f t="shared" ca="1" si="181"/>
        <v>0.97279979396048166</v>
      </c>
      <c r="AU87" s="351">
        <f t="shared" ca="1" si="181"/>
        <v>-6.8971221346270477</v>
      </c>
      <c r="AV87" s="351">
        <f t="shared" ca="1" si="181"/>
        <v>-1.3176694727959797</v>
      </c>
      <c r="AW87" s="231"/>
      <c r="AX87" s="231"/>
      <c r="AY87" s="352">
        <f ca="1">IFERROR(AV87-AU87,0)</f>
        <v>5.579452661831068</v>
      </c>
      <c r="AZ87" s="353">
        <f ca="1">IFERROR(IF(AU87&lt;0,-(AY87/AU87),AY87/AU87),0)</f>
        <v>0.80895372779023134</v>
      </c>
      <c r="BA87" s="231"/>
      <c r="BB87" s="231"/>
      <c r="BC87" s="354">
        <f t="shared" ca="1" si="182"/>
        <v>1953.5783884524933</v>
      </c>
      <c r="BD87" s="354">
        <f t="shared" ca="1" si="182"/>
        <v>-21938.551080979596</v>
      </c>
      <c r="BE87" s="354">
        <f t="shared" ca="1" si="182"/>
        <v>-20015.148363146054</v>
      </c>
      <c r="BF87" s="231"/>
      <c r="BG87" s="231"/>
      <c r="BH87" s="355">
        <f ca="1">IFERROR(BE87-BD87,0)</f>
        <v>1923.4027178335418</v>
      </c>
      <c r="BI87" s="356">
        <f ca="1">IFERROR(IF(BD87&lt;0,-(BH87/BD87),BH87/BD87),0)</f>
        <v>8.7672276566208782E-2</v>
      </c>
    </row>
    <row r="88" spans="1:63" ht="10.15" x14ac:dyDescent="0.3">
      <c r="C88" s="357"/>
      <c r="D88" s="358" t="s">
        <v>78</v>
      </c>
      <c r="E88" s="358"/>
      <c r="F88" s="358"/>
      <c r="G88" s="358"/>
      <c r="H88" s="358"/>
      <c r="I88" s="358"/>
      <c r="J88" s="685">
        <f>IFERROR(J87/J$43,0)</f>
        <v>0</v>
      </c>
      <c r="K88" s="685">
        <f t="shared" ref="K88:Z88" si="191">IFERROR(K87/K$43,0)</f>
        <v>0</v>
      </c>
      <c r="L88" s="685">
        <f t="shared" si="191"/>
        <v>0</v>
      </c>
      <c r="M88" s="685">
        <f t="shared" si="191"/>
        <v>0</v>
      </c>
      <c r="N88" s="685">
        <f t="shared" si="191"/>
        <v>0</v>
      </c>
      <c r="O88" s="685">
        <f t="shared" si="191"/>
        <v>0</v>
      </c>
      <c r="P88" s="685">
        <f t="shared" si="191"/>
        <v>0</v>
      </c>
      <c r="Q88" s="685">
        <f t="shared" si="191"/>
        <v>0</v>
      </c>
      <c r="R88" s="685">
        <f t="shared" si="191"/>
        <v>0</v>
      </c>
      <c r="S88" s="685">
        <f t="shared" si="191"/>
        <v>0</v>
      </c>
      <c r="T88" s="685">
        <f t="shared" si="191"/>
        <v>0</v>
      </c>
      <c r="U88" s="685">
        <f t="shared" si="191"/>
        <v>0</v>
      </c>
      <c r="V88" s="685">
        <f t="shared" si="191"/>
        <v>-0.63865793000623061</v>
      </c>
      <c r="W88" s="685">
        <f t="shared" si="191"/>
        <v>-0.95646955351970275</v>
      </c>
      <c r="X88" s="685">
        <f t="shared" si="191"/>
        <v>-1.0800475597911132</v>
      </c>
      <c r="Y88" s="685">
        <f t="shared" si="191"/>
        <v>-1.2854630772095188</v>
      </c>
      <c r="Z88" s="685">
        <f t="shared" si="191"/>
        <v>1.6862348296343881</v>
      </c>
      <c r="AA88" s="685">
        <f t="shared" ref="AA88:AB88" si="192">IFERROR(AA87/AA$43,0)</f>
        <v>-1.4618589581406523</v>
      </c>
      <c r="AB88" s="685">
        <f t="shared" si="192"/>
        <v>1.1081477923942598</v>
      </c>
      <c r="AC88" s="685">
        <f t="shared" ref="AC88:AD88" si="193">IFERROR(AC87/AC$43,0)</f>
        <v>0.76298889591550079</v>
      </c>
      <c r="AD88" s="685">
        <f t="shared" si="193"/>
        <v>0</v>
      </c>
      <c r="AE88" s="685">
        <f t="shared" ref="AE88:AF88" si="194">IFERROR(AE87/AE$43,0)</f>
        <v>-4.8069835051546388</v>
      </c>
      <c r="AF88" s="685">
        <f t="shared" si="194"/>
        <v>-3.260446299972227</v>
      </c>
      <c r="AG88" s="685">
        <f t="shared" ref="AG88:AH88" si="195">IFERROR(AG87/AG$43,0)</f>
        <v>-3.0012776656778017</v>
      </c>
      <c r="AH88" s="685">
        <f t="shared" si="195"/>
        <v>-1.5884460004624683</v>
      </c>
      <c r="AI88" s="685">
        <f t="shared" ref="AI88:AJ88" si="196">IFERROR(AI87/AI$43,0)</f>
        <v>-2.4091633765910916</v>
      </c>
      <c r="AJ88" s="685">
        <f t="shared" si="196"/>
        <v>-2.6567307668827302</v>
      </c>
      <c r="AK88" s="685">
        <f t="shared" ref="AK88:AL88" si="197">IFERROR(AK87/AK$43,0)</f>
        <v>0.97279979396048166</v>
      </c>
      <c r="AL88" s="685">
        <f t="shared" si="197"/>
        <v>-6.8971221346270477</v>
      </c>
      <c r="AM88" s="685">
        <f t="shared" ref="AM88" si="198">IFERROR(AM87/AM$43,0)</f>
        <v>-1.3176694727959797</v>
      </c>
      <c r="AN88" s="231"/>
      <c r="AO88" s="231"/>
      <c r="AP88" s="361"/>
      <c r="AQ88" s="362"/>
      <c r="AR88" s="231"/>
      <c r="AS88" s="231"/>
      <c r="AT88" s="362"/>
      <c r="AU88" s="362"/>
      <c r="AV88" s="362"/>
      <c r="AW88" s="231"/>
      <c r="AX88" s="231"/>
      <c r="AY88" s="363"/>
      <c r="AZ88" s="364"/>
      <c r="BA88" s="231"/>
      <c r="BB88" s="231"/>
      <c r="BC88" s="365"/>
      <c r="BD88" s="365"/>
      <c r="BE88" s="365"/>
      <c r="BF88" s="231"/>
      <c r="BG88" s="231"/>
      <c r="BH88" s="366"/>
      <c r="BI88" s="367"/>
    </row>
    <row r="89" spans="1:63" ht="10.15" x14ac:dyDescent="0.3">
      <c r="C89" s="231" t="s">
        <v>38</v>
      </c>
      <c r="D89" s="231" t="s">
        <v>79</v>
      </c>
      <c r="E89" s="231"/>
      <c r="F89" s="231"/>
      <c r="G89" s="231"/>
      <c r="H89" s="231"/>
      <c r="I89" s="231"/>
      <c r="J89" s="232">
        <v>0</v>
      </c>
      <c r="K89" s="232">
        <v>0</v>
      </c>
      <c r="L89" s="232">
        <v>0</v>
      </c>
      <c r="M89" s="232">
        <v>0</v>
      </c>
      <c r="N89" s="232">
        <v>0</v>
      </c>
      <c r="O89" s="232">
        <v>0</v>
      </c>
      <c r="P89" s="232">
        <v>0</v>
      </c>
      <c r="Q89" s="232">
        <v>0</v>
      </c>
      <c r="R89" s="232">
        <v>0</v>
      </c>
      <c r="S89" s="232">
        <v>0</v>
      </c>
      <c r="T89" s="232">
        <v>0</v>
      </c>
      <c r="U89" s="232">
        <v>0</v>
      </c>
      <c r="V89" s="232">
        <v>0</v>
      </c>
      <c r="W89" s="232">
        <v>0</v>
      </c>
      <c r="X89" s="232">
        <v>0</v>
      </c>
      <c r="Y89" s="232">
        <v>0</v>
      </c>
      <c r="Z89" s="232">
        <v>0</v>
      </c>
      <c r="AA89" s="232">
        <v>0</v>
      </c>
      <c r="AB89" s="232">
        <v>0</v>
      </c>
      <c r="AC89" s="232">
        <v>0</v>
      </c>
      <c r="AD89" s="232">
        <v>0</v>
      </c>
      <c r="AE89" s="232">
        <v>0</v>
      </c>
      <c r="AF89" s="232">
        <v>0</v>
      </c>
      <c r="AG89" s="232">
        <v>0</v>
      </c>
      <c r="AH89" s="232">
        <v>0</v>
      </c>
      <c r="AI89" s="232">
        <v>0</v>
      </c>
      <c r="AJ89" s="232">
        <v>0</v>
      </c>
      <c r="AK89" s="232">
        <v>0</v>
      </c>
      <c r="AL89" s="232">
        <v>0</v>
      </c>
      <c r="AM89" s="232">
        <v>0</v>
      </c>
      <c r="AN89" s="231"/>
      <c r="AO89" s="231"/>
      <c r="AP89" s="276">
        <f ca="1">IFERROR(OFFSET(AP89,0,-3)-OFFSET(AP89,0,-4),0)</f>
        <v>0</v>
      </c>
      <c r="AQ89" s="277">
        <f ca="1">IFERROR(IF(OFFSET(AP89,0,-4)&lt;0,-(AP89/OFFSET(AP89,0,-4)),AP89/OFFSET(AP89,0,-4)),0)</f>
        <v>0</v>
      </c>
      <c r="AR89" s="231"/>
      <c r="AS89" s="231"/>
      <c r="AT89" s="277">
        <f t="shared" ref="AT89:AV94" ca="1" si="199">IFERROR(OFFSET(AT89,0,-9)/OFFSET(AT$43,0,-9),0)</f>
        <v>0</v>
      </c>
      <c r="AU89" s="277">
        <f t="shared" ca="1" si="199"/>
        <v>0</v>
      </c>
      <c r="AV89" s="277">
        <f t="shared" ca="1" si="199"/>
        <v>0</v>
      </c>
      <c r="AW89" s="231"/>
      <c r="AX89" s="231"/>
      <c r="AY89" s="278">
        <f ca="1">IFERROR(AV89-AU89,0)</f>
        <v>0</v>
      </c>
      <c r="AZ89" s="279">
        <f ca="1">IFERROR(IF(AU89&lt;0,-(AY89/AU89),AY89/AU89),0)</f>
        <v>0</v>
      </c>
      <c r="BA89" s="231"/>
      <c r="BB89" s="231"/>
      <c r="BC89" s="249">
        <f t="shared" ref="BC89:BE94" ca="1" si="200">IFERROR(OFFSET(BC89,0,-18)/BC$14*10^6,0)</f>
        <v>0</v>
      </c>
      <c r="BD89" s="249">
        <f t="shared" ca="1" si="200"/>
        <v>0</v>
      </c>
      <c r="BE89" s="249">
        <f t="shared" ca="1" si="200"/>
        <v>0</v>
      </c>
      <c r="BF89" s="231"/>
      <c r="BG89" s="231"/>
      <c r="BH89" s="280">
        <f ca="1">IFERROR(BE89-BD89,0)</f>
        <v>0</v>
      </c>
      <c r="BI89" s="281">
        <f ca="1">IFERROR(IF(BD89&lt;0,-(BH89/BD89),BH89/BD89),0)</f>
        <v>0</v>
      </c>
    </row>
    <row r="90" spans="1:63" customFormat="1" ht="10.15" x14ac:dyDescent="0.3">
      <c r="A90" s="1"/>
      <c r="B90" s="2"/>
      <c r="C90" s="2"/>
      <c r="D90" s="2"/>
      <c r="E90" s="2" t="s">
        <v>149</v>
      </c>
      <c r="F90" s="2"/>
      <c r="G90" s="2"/>
      <c r="H90" s="2"/>
      <c r="I90" s="2"/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2"/>
      <c r="AO90" s="2"/>
      <c r="AP90" s="54">
        <f t="shared" ref="AP90:AP93" ca="1" si="201">IFERROR(OFFSET(AP90,0,-3)-OFFSET(AP90,0,-4),0)</f>
        <v>0</v>
      </c>
      <c r="AQ90" s="55">
        <f t="shared" ref="AQ90:AQ93" ca="1" si="202">IFERROR(IF(OFFSET(AP90,0,-4)&lt;0,-(AP90/OFFSET(AP90,0,-4)),AP90/OFFSET(AP90,0,-4)),0)</f>
        <v>0</v>
      </c>
      <c r="AR90" s="2"/>
      <c r="AS90" s="2"/>
      <c r="AT90" s="55">
        <f t="shared" ca="1" si="199"/>
        <v>0</v>
      </c>
      <c r="AU90" s="55">
        <f t="shared" ca="1" si="199"/>
        <v>0</v>
      </c>
      <c r="AV90" s="55">
        <f t="shared" ca="1" si="199"/>
        <v>0</v>
      </c>
      <c r="AW90" s="2"/>
      <c r="AX90" s="2"/>
      <c r="AY90" s="56">
        <f t="shared" ref="AY90:AY93" ca="1" si="203">IFERROR(AV90-AU90,0)</f>
        <v>0</v>
      </c>
      <c r="AZ90" s="57">
        <f t="shared" ref="AZ90:AZ93" ca="1" si="204">IFERROR(IF(AU90&lt;0,-(AY90/AU90),AY90/AU90),0)</f>
        <v>0</v>
      </c>
      <c r="BA90" s="2"/>
      <c r="BB90" s="2"/>
      <c r="BC90" s="27">
        <f t="shared" ca="1" si="200"/>
        <v>0</v>
      </c>
      <c r="BD90" s="27">
        <f t="shared" ca="1" si="200"/>
        <v>0</v>
      </c>
      <c r="BE90" s="27">
        <f t="shared" ca="1" si="200"/>
        <v>0</v>
      </c>
      <c r="BF90" s="2"/>
      <c r="BG90" s="2"/>
      <c r="BH90" s="58">
        <f t="shared" ref="BH90:BH93" ca="1" si="205">IFERROR(BE90-BD90,0)</f>
        <v>0</v>
      </c>
      <c r="BI90" s="59">
        <f t="shared" ref="BI90:BI93" ca="1" si="206">IFERROR(IF(BD90&lt;0,-(BH90/BD90),BH90/BD90),0)</f>
        <v>0</v>
      </c>
      <c r="BJ90" s="2"/>
      <c r="BK90" s="2"/>
    </row>
    <row r="91" spans="1:63" customFormat="1" ht="10.15" x14ac:dyDescent="0.3">
      <c r="A91" s="1"/>
      <c r="B91" s="2"/>
      <c r="C91" s="2"/>
      <c r="D91" s="2"/>
      <c r="E91" s="2" t="s">
        <v>150</v>
      </c>
      <c r="F91" s="2"/>
      <c r="G91" s="2"/>
      <c r="H91" s="2"/>
      <c r="I91" s="2"/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2"/>
      <c r="AO91" s="2"/>
      <c r="AP91" s="54">
        <f t="shared" ca="1" si="201"/>
        <v>0</v>
      </c>
      <c r="AQ91" s="55">
        <f t="shared" ca="1" si="202"/>
        <v>0</v>
      </c>
      <c r="AR91" s="2"/>
      <c r="AS91" s="2"/>
      <c r="AT91" s="55">
        <f t="shared" ca="1" si="199"/>
        <v>0</v>
      </c>
      <c r="AU91" s="55">
        <f t="shared" ca="1" si="199"/>
        <v>0</v>
      </c>
      <c r="AV91" s="55">
        <f t="shared" ca="1" si="199"/>
        <v>0</v>
      </c>
      <c r="AW91" s="2"/>
      <c r="AX91" s="2"/>
      <c r="AY91" s="56">
        <f t="shared" ca="1" si="203"/>
        <v>0</v>
      </c>
      <c r="AZ91" s="57">
        <f t="shared" ca="1" si="204"/>
        <v>0</v>
      </c>
      <c r="BA91" s="2"/>
      <c r="BB91" s="2"/>
      <c r="BC91" s="27">
        <f t="shared" ca="1" si="200"/>
        <v>0</v>
      </c>
      <c r="BD91" s="27">
        <f t="shared" ca="1" si="200"/>
        <v>0</v>
      </c>
      <c r="BE91" s="27">
        <f t="shared" ca="1" si="200"/>
        <v>0</v>
      </c>
      <c r="BF91" s="2"/>
      <c r="BG91" s="2"/>
      <c r="BH91" s="58">
        <f t="shared" ca="1" si="205"/>
        <v>0</v>
      </c>
      <c r="BI91" s="59">
        <f t="shared" ca="1" si="206"/>
        <v>0</v>
      </c>
      <c r="BJ91" s="2"/>
      <c r="BK91" s="2"/>
    </row>
    <row r="92" spans="1:63" customFormat="1" ht="10.15" x14ac:dyDescent="0.3">
      <c r="A92" s="1"/>
      <c r="B92" s="2"/>
      <c r="C92" s="2"/>
      <c r="D92" s="2"/>
      <c r="E92" s="2" t="s">
        <v>151</v>
      </c>
      <c r="F92" s="2"/>
      <c r="G92" s="2"/>
      <c r="H92" s="2"/>
      <c r="I92" s="2"/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2"/>
      <c r="AO92" s="2"/>
      <c r="AP92" s="54">
        <f t="shared" ca="1" si="201"/>
        <v>0</v>
      </c>
      <c r="AQ92" s="55">
        <f t="shared" ca="1" si="202"/>
        <v>0</v>
      </c>
      <c r="AR92" s="2"/>
      <c r="AS92" s="2"/>
      <c r="AT92" s="55">
        <f t="shared" ca="1" si="199"/>
        <v>0</v>
      </c>
      <c r="AU92" s="55">
        <f t="shared" ca="1" si="199"/>
        <v>0</v>
      </c>
      <c r="AV92" s="55">
        <f t="shared" ca="1" si="199"/>
        <v>0</v>
      </c>
      <c r="AW92" s="2"/>
      <c r="AX92" s="2"/>
      <c r="AY92" s="56">
        <f t="shared" ca="1" si="203"/>
        <v>0</v>
      </c>
      <c r="AZ92" s="57">
        <f t="shared" ca="1" si="204"/>
        <v>0</v>
      </c>
      <c r="BA92" s="2"/>
      <c r="BB92" s="2"/>
      <c r="BC92" s="27">
        <f t="shared" ca="1" si="200"/>
        <v>0</v>
      </c>
      <c r="BD92" s="27">
        <f t="shared" ca="1" si="200"/>
        <v>0</v>
      </c>
      <c r="BE92" s="27">
        <f t="shared" ca="1" si="200"/>
        <v>0</v>
      </c>
      <c r="BF92" s="2"/>
      <c r="BG92" s="2"/>
      <c r="BH92" s="58">
        <f t="shared" ca="1" si="205"/>
        <v>0</v>
      </c>
      <c r="BI92" s="59">
        <f t="shared" ca="1" si="206"/>
        <v>0</v>
      </c>
      <c r="BJ92" s="2"/>
      <c r="BK92" s="2"/>
    </row>
    <row r="93" spans="1:63" customFormat="1" ht="10.15" x14ac:dyDescent="0.3">
      <c r="A93" s="1"/>
      <c r="B93" s="2"/>
      <c r="C93" s="2"/>
      <c r="D93" s="2"/>
      <c r="E93" s="2" t="s">
        <v>152</v>
      </c>
      <c r="F93" s="2"/>
      <c r="G93" s="2"/>
      <c r="H93" s="2"/>
      <c r="I93" s="2"/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2"/>
      <c r="AO93" s="2"/>
      <c r="AP93" s="54">
        <f t="shared" ca="1" si="201"/>
        <v>0</v>
      </c>
      <c r="AQ93" s="55">
        <f t="shared" ca="1" si="202"/>
        <v>0</v>
      </c>
      <c r="AR93" s="2"/>
      <c r="AS93" s="2"/>
      <c r="AT93" s="55">
        <f t="shared" ca="1" si="199"/>
        <v>0</v>
      </c>
      <c r="AU93" s="55">
        <f t="shared" ca="1" si="199"/>
        <v>0</v>
      </c>
      <c r="AV93" s="55">
        <f t="shared" ca="1" si="199"/>
        <v>0</v>
      </c>
      <c r="AW93" s="2"/>
      <c r="AX93" s="2"/>
      <c r="AY93" s="56">
        <f t="shared" ca="1" si="203"/>
        <v>0</v>
      </c>
      <c r="AZ93" s="57">
        <f t="shared" ca="1" si="204"/>
        <v>0</v>
      </c>
      <c r="BA93" s="2"/>
      <c r="BB93" s="2"/>
      <c r="BC93" s="27">
        <f t="shared" ca="1" si="200"/>
        <v>0</v>
      </c>
      <c r="BD93" s="27">
        <f t="shared" ca="1" si="200"/>
        <v>0</v>
      </c>
      <c r="BE93" s="27">
        <f t="shared" ca="1" si="200"/>
        <v>0</v>
      </c>
      <c r="BF93" s="2"/>
      <c r="BG93" s="2"/>
      <c r="BH93" s="58">
        <f t="shared" ca="1" si="205"/>
        <v>0</v>
      </c>
      <c r="BI93" s="59">
        <f t="shared" ca="1" si="206"/>
        <v>0</v>
      </c>
      <c r="BJ93" s="2"/>
      <c r="BK93" s="2"/>
    </row>
    <row r="94" spans="1:63" ht="10.15" x14ac:dyDescent="0.3">
      <c r="C94" s="370" t="s">
        <v>22</v>
      </c>
      <c r="D94" s="371" t="s">
        <v>80</v>
      </c>
      <c r="E94" s="371"/>
      <c r="F94" s="371"/>
      <c r="G94" s="371"/>
      <c r="H94" s="371"/>
      <c r="I94" s="371"/>
      <c r="J94" s="372">
        <f>SUM(J87,J89)</f>
        <v>0</v>
      </c>
      <c r="K94" s="372">
        <f t="shared" ref="K94:Z94" si="207">SUM(K87,K89)</f>
        <v>0</v>
      </c>
      <c r="L94" s="372">
        <f t="shared" si="207"/>
        <v>0</v>
      </c>
      <c r="M94" s="372">
        <f t="shared" si="207"/>
        <v>0</v>
      </c>
      <c r="N94" s="372">
        <f t="shared" si="207"/>
        <v>0</v>
      </c>
      <c r="O94" s="372">
        <f t="shared" si="207"/>
        <v>0</v>
      </c>
      <c r="P94" s="372">
        <f t="shared" si="207"/>
        <v>0</v>
      </c>
      <c r="Q94" s="372">
        <f t="shared" si="207"/>
        <v>0</v>
      </c>
      <c r="R94" s="372">
        <f t="shared" si="207"/>
        <v>0</v>
      </c>
      <c r="S94" s="372">
        <f t="shared" si="207"/>
        <v>0</v>
      </c>
      <c r="T94" s="372">
        <f t="shared" si="207"/>
        <v>0</v>
      </c>
      <c r="U94" s="372">
        <f t="shared" si="207"/>
        <v>0</v>
      </c>
      <c r="V94" s="372">
        <f t="shared" si="207"/>
        <v>-0.15805713697376828</v>
      </c>
      <c r="W94" s="372">
        <f t="shared" si="207"/>
        <v>-0.20705262745001268</v>
      </c>
      <c r="X94" s="372">
        <f t="shared" si="207"/>
        <v>-6.4327442261873525E-3</v>
      </c>
      <c r="Y94" s="372">
        <f t="shared" si="207"/>
        <v>-0.32721294097123588</v>
      </c>
      <c r="Z94" s="372">
        <f t="shared" si="207"/>
        <v>0.55549259910091953</v>
      </c>
      <c r="AA94" s="372">
        <f t="shared" ref="AA94:AB94" si="208">SUM(AA87,AA89)</f>
        <v>-0.30273997892612881</v>
      </c>
      <c r="AB94" s="372">
        <f t="shared" si="208"/>
        <v>0.17142816077657452</v>
      </c>
      <c r="AC94" s="372">
        <f t="shared" ref="AC94:AD94" si="209">SUM(AC87,AC89)</f>
        <v>3.9261968543886347E-2</v>
      </c>
      <c r="AD94" s="372">
        <f t="shared" si="209"/>
        <v>0</v>
      </c>
      <c r="AE94" s="372">
        <f t="shared" ref="AE94:AF94" si="210">SUM(AE87,AE89)</f>
        <v>-1.1861486331791748E-2</v>
      </c>
      <c r="AF94" s="372">
        <f t="shared" si="210"/>
        <v>-0.29192716119336803</v>
      </c>
      <c r="AG94" s="372">
        <f t="shared" ref="AG94:AH94" si="211">SUM(AG87,AG89)</f>
        <v>-0.88720419469140277</v>
      </c>
      <c r="AH94" s="372">
        <f t="shared" si="211"/>
        <v>-0.21848853721878009</v>
      </c>
      <c r="AI94" s="372">
        <f t="shared" ref="AI94:AJ94" si="212">SUM(AI87,AI89)</f>
        <v>-0.70857655610486014</v>
      </c>
      <c r="AJ94" s="372">
        <f t="shared" si="212"/>
        <v>-0.24865239099859349</v>
      </c>
      <c r="AK94" s="372">
        <f t="shared" ref="AK94:AL94" si="213">SUM(AK87,AK89)</f>
        <v>1.5628627107619947E-2</v>
      </c>
      <c r="AL94" s="372">
        <f t="shared" si="213"/>
        <v>-8.7754204323918381E-2</v>
      </c>
      <c r="AM94" s="372">
        <f t="shared" ref="AM94" si="214">SUM(AM87,AM89)</f>
        <v>-0.12009089017887632</v>
      </c>
      <c r="AN94" s="231"/>
      <c r="AO94" s="231"/>
      <c r="AP94" s="373">
        <f ca="1">IFERROR(OFFSET(AP94,0,-3)-OFFSET(AP94,0,-4),0)</f>
        <v>-3.2336685854957942E-2</v>
      </c>
      <c r="AQ94" s="374">
        <f ca="1">IFERROR(IF(OFFSET(AP94,0,-4)&lt;0,-(AP94/OFFSET(AP94,0,-4)),AP94/OFFSET(AP94,0,-4)),0)</f>
        <v>-0.36849158515068686</v>
      </c>
      <c r="AR94" s="231"/>
      <c r="AS94" s="231"/>
      <c r="AT94" s="375">
        <f t="shared" ca="1" si="199"/>
        <v>0.97279979396048166</v>
      </c>
      <c r="AU94" s="376">
        <f t="shared" ca="1" si="199"/>
        <v>-6.8971221346270477</v>
      </c>
      <c r="AV94" s="374">
        <f t="shared" ca="1" si="199"/>
        <v>-1.3176694727959797</v>
      </c>
      <c r="AW94" s="231"/>
      <c r="AX94" s="231"/>
      <c r="AY94" s="377">
        <f ca="1">IFERROR(AV94-AU94,0)</f>
        <v>5.579452661831068</v>
      </c>
      <c r="AZ94" s="378">
        <f ca="1">IFERROR(IF(AU94&lt;0,-(AY94/AU94),AY94/AU94),0)</f>
        <v>0.80895372779023134</v>
      </c>
      <c r="BA94" s="231"/>
      <c r="BB94" s="231"/>
      <c r="BC94" s="379">
        <f t="shared" ca="1" si="200"/>
        <v>1953.5783884524933</v>
      </c>
      <c r="BD94" s="380">
        <f t="shared" ca="1" si="200"/>
        <v>-21938.551080979596</v>
      </c>
      <c r="BE94" s="381">
        <f t="shared" ca="1" si="200"/>
        <v>-20015.148363146054</v>
      </c>
      <c r="BF94" s="231"/>
      <c r="BG94" s="231"/>
      <c r="BH94" s="382">
        <f ca="1">IFERROR(BE94-BD94,0)</f>
        <v>1923.4027178335418</v>
      </c>
      <c r="BI94" s="383">
        <f ca="1">IFERROR(IF(BD94&lt;0,-(BH94/BD94),BH94/BD94),0)</f>
        <v>8.7672276566208782E-2</v>
      </c>
    </row>
    <row r="95" spans="1:63" ht="10.15" x14ac:dyDescent="0.3">
      <c r="C95" s="384"/>
      <c r="D95" s="385" t="s">
        <v>81</v>
      </c>
      <c r="E95" s="386"/>
      <c r="F95" s="386"/>
      <c r="G95" s="386"/>
      <c r="H95" s="386"/>
      <c r="I95" s="386"/>
      <c r="J95" s="687">
        <f>IFERROR(J94/J$43,0)</f>
        <v>0</v>
      </c>
      <c r="K95" s="687">
        <f t="shared" ref="K95:Z95" si="215">IFERROR(K94/K$43,0)</f>
        <v>0</v>
      </c>
      <c r="L95" s="687">
        <f t="shared" si="215"/>
        <v>0</v>
      </c>
      <c r="M95" s="687">
        <f t="shared" si="215"/>
        <v>0</v>
      </c>
      <c r="N95" s="687">
        <f t="shared" si="215"/>
        <v>0</v>
      </c>
      <c r="O95" s="687">
        <f t="shared" si="215"/>
        <v>0</v>
      </c>
      <c r="P95" s="687">
        <f t="shared" si="215"/>
        <v>0</v>
      </c>
      <c r="Q95" s="687">
        <f t="shared" si="215"/>
        <v>0</v>
      </c>
      <c r="R95" s="687">
        <f t="shared" si="215"/>
        <v>0</v>
      </c>
      <c r="S95" s="687">
        <f t="shared" si="215"/>
        <v>0</v>
      </c>
      <c r="T95" s="687">
        <f t="shared" si="215"/>
        <v>0</v>
      </c>
      <c r="U95" s="687">
        <f t="shared" si="215"/>
        <v>0</v>
      </c>
      <c r="V95" s="687">
        <f t="shared" si="215"/>
        <v>-0.63865793000623061</v>
      </c>
      <c r="W95" s="687">
        <f t="shared" si="215"/>
        <v>-0.95646955351970275</v>
      </c>
      <c r="X95" s="687">
        <f t="shared" si="215"/>
        <v>-1.0800475597911132</v>
      </c>
      <c r="Y95" s="687">
        <f t="shared" si="215"/>
        <v>-1.2854630772095188</v>
      </c>
      <c r="Z95" s="687">
        <f t="shared" si="215"/>
        <v>1.6862348296343881</v>
      </c>
      <c r="AA95" s="687">
        <f t="shared" ref="AA95:AB95" si="216">IFERROR(AA94/AA$43,0)</f>
        <v>-1.4618589581406523</v>
      </c>
      <c r="AB95" s="687">
        <f t="shared" si="216"/>
        <v>1.1081477923942598</v>
      </c>
      <c r="AC95" s="687">
        <f t="shared" ref="AC95:AD95" si="217">IFERROR(AC94/AC$43,0)</f>
        <v>0.76298889591550079</v>
      </c>
      <c r="AD95" s="687">
        <f t="shared" si="217"/>
        <v>0</v>
      </c>
      <c r="AE95" s="687">
        <f t="shared" ref="AE95:AF95" si="218">IFERROR(AE94/AE$43,0)</f>
        <v>-4.8069835051546388</v>
      </c>
      <c r="AF95" s="687">
        <f t="shared" si="218"/>
        <v>-3.260446299972227</v>
      </c>
      <c r="AG95" s="687">
        <f t="shared" ref="AG95:AH95" si="219">IFERROR(AG94/AG$43,0)</f>
        <v>-3.0012776656778017</v>
      </c>
      <c r="AH95" s="687">
        <f t="shared" si="219"/>
        <v>-1.5884460004624683</v>
      </c>
      <c r="AI95" s="687">
        <f t="shared" ref="AI95:AJ95" si="220">IFERROR(AI94/AI$43,0)</f>
        <v>-2.4091633765910916</v>
      </c>
      <c r="AJ95" s="687">
        <f t="shared" si="220"/>
        <v>-2.6567307668827302</v>
      </c>
      <c r="AK95" s="687">
        <f t="shared" ref="AK95:AL95" si="221">IFERROR(AK94/AK$43,0)</f>
        <v>0.97279979396048166</v>
      </c>
      <c r="AL95" s="687">
        <f t="shared" si="221"/>
        <v>-6.8971221346270477</v>
      </c>
      <c r="AM95" s="687">
        <f t="shared" ref="AM95" si="222">IFERROR(AM94/AM$43,0)</f>
        <v>-1.3176694727959797</v>
      </c>
      <c r="AN95" s="231"/>
      <c r="AO95" s="231"/>
      <c r="AP95" s="388"/>
      <c r="AQ95" s="389"/>
      <c r="AR95" s="231"/>
      <c r="AS95" s="231"/>
      <c r="AT95" s="390"/>
      <c r="AU95" s="391"/>
      <c r="AV95" s="389"/>
      <c r="AW95" s="231"/>
      <c r="AX95" s="231"/>
      <c r="AY95" s="392"/>
      <c r="AZ95" s="393"/>
      <c r="BA95" s="231"/>
      <c r="BB95" s="231"/>
      <c r="BC95" s="394"/>
      <c r="BD95" s="395"/>
      <c r="BE95" s="396"/>
      <c r="BF95" s="231"/>
      <c r="BG95" s="231"/>
      <c r="BH95" s="397"/>
      <c r="BI95" s="398"/>
    </row>
    <row r="96" spans="1:63" ht="10.15" x14ac:dyDescent="0.3">
      <c r="C96" s="231" t="s">
        <v>38</v>
      </c>
      <c r="D96" s="231" t="s">
        <v>82</v>
      </c>
      <c r="E96" s="231"/>
      <c r="F96" s="231"/>
      <c r="G96" s="231"/>
      <c r="H96" s="231"/>
      <c r="I96" s="231"/>
      <c r="J96" s="232">
        <v>0</v>
      </c>
      <c r="K96" s="232">
        <v>0</v>
      </c>
      <c r="L96" s="232">
        <v>0</v>
      </c>
      <c r="M96" s="232">
        <v>0</v>
      </c>
      <c r="N96" s="232">
        <v>0</v>
      </c>
      <c r="O96" s="232">
        <v>0</v>
      </c>
      <c r="P96" s="232">
        <v>0</v>
      </c>
      <c r="Q96" s="232">
        <v>0</v>
      </c>
      <c r="R96" s="232">
        <v>0</v>
      </c>
      <c r="S96" s="232">
        <v>0</v>
      </c>
      <c r="T96" s="232">
        <v>0</v>
      </c>
      <c r="U96" s="232">
        <v>0</v>
      </c>
      <c r="V96" s="232">
        <v>0</v>
      </c>
      <c r="W96" s="232">
        <v>0</v>
      </c>
      <c r="X96" s="232">
        <v>0</v>
      </c>
      <c r="Y96" s="232">
        <v>0</v>
      </c>
      <c r="Z96" s="232">
        <v>0</v>
      </c>
      <c r="AA96" s="232">
        <v>0</v>
      </c>
      <c r="AB96" s="232">
        <v>0</v>
      </c>
      <c r="AC96" s="232">
        <v>0</v>
      </c>
      <c r="AD96" s="232">
        <v>0</v>
      </c>
      <c r="AE96" s="232">
        <v>0</v>
      </c>
      <c r="AF96" s="232">
        <v>0</v>
      </c>
      <c r="AG96" s="232">
        <v>0</v>
      </c>
      <c r="AH96" s="232">
        <v>0</v>
      </c>
      <c r="AI96" s="232">
        <v>0</v>
      </c>
      <c r="AJ96" s="232">
        <v>0</v>
      </c>
      <c r="AK96" s="232">
        <v>0</v>
      </c>
      <c r="AL96" s="232">
        <v>0</v>
      </c>
      <c r="AM96" s="232">
        <v>0</v>
      </c>
      <c r="AN96" s="231"/>
      <c r="AO96" s="231"/>
      <c r="AP96" s="276">
        <f ca="1">IFERROR(OFFSET(AP96,0,-3)-OFFSET(AP96,0,-4),0)</f>
        <v>0</v>
      </c>
      <c r="AQ96" s="277">
        <f ca="1">IFERROR(IF(OFFSET(AP96,0,-4)&lt;0,-(AP96/OFFSET(AP96,0,-4)),AP96/OFFSET(AP96,0,-4)),0)</f>
        <v>0</v>
      </c>
      <c r="AR96" s="231"/>
      <c r="AS96" s="231"/>
      <c r="AT96" s="277">
        <f t="shared" ref="AT96:AV100" ca="1" si="223">IFERROR(OFFSET(AT96,0,-9)/OFFSET(AT$43,0,-9),0)</f>
        <v>0</v>
      </c>
      <c r="AU96" s="277">
        <f t="shared" ca="1" si="223"/>
        <v>0</v>
      </c>
      <c r="AV96" s="277">
        <f t="shared" ca="1" si="223"/>
        <v>0</v>
      </c>
      <c r="AW96" s="231"/>
      <c r="AX96" s="231"/>
      <c r="AY96" s="278">
        <f ca="1">IFERROR(AV96-AU96,0)</f>
        <v>0</v>
      </c>
      <c r="AZ96" s="279">
        <f ca="1">IFERROR(IF(AU96&lt;0,-(AY96/AU96),AY96/AU96),0)</f>
        <v>0</v>
      </c>
      <c r="BA96" s="231"/>
      <c r="BB96" s="231"/>
      <c r="BC96" s="249">
        <f t="shared" ref="BC96:BE100" ca="1" si="224">IFERROR(OFFSET(BC96,0,-18)/BC$14*10^6,0)</f>
        <v>0</v>
      </c>
      <c r="BD96" s="249">
        <f t="shared" ca="1" si="224"/>
        <v>0</v>
      </c>
      <c r="BE96" s="249">
        <f t="shared" ca="1" si="224"/>
        <v>0</v>
      </c>
      <c r="BF96" s="231"/>
      <c r="BG96" s="231"/>
      <c r="BH96" s="280">
        <f ca="1">IFERROR(BE96-BD96,0)</f>
        <v>0</v>
      </c>
      <c r="BI96" s="281">
        <f ca="1">IFERROR(IF(BD96&lt;0,-(BH96/BD96),BH96/BD96),0)</f>
        <v>0</v>
      </c>
    </row>
    <row r="97" spans="1:63" ht="10.15" x14ac:dyDescent="0.3">
      <c r="C97" s="231" t="s">
        <v>38</v>
      </c>
      <c r="D97" s="231" t="s">
        <v>83</v>
      </c>
      <c r="E97" s="231"/>
      <c r="F97" s="231"/>
      <c r="G97" s="231"/>
      <c r="H97" s="231"/>
      <c r="I97" s="231"/>
      <c r="J97" s="232">
        <v>0</v>
      </c>
      <c r="K97" s="232">
        <v>0</v>
      </c>
      <c r="L97" s="232">
        <v>0</v>
      </c>
      <c r="M97" s="232">
        <v>0</v>
      </c>
      <c r="N97" s="232">
        <v>0</v>
      </c>
      <c r="O97" s="232">
        <v>0</v>
      </c>
      <c r="P97" s="232">
        <v>0</v>
      </c>
      <c r="Q97" s="232">
        <v>0</v>
      </c>
      <c r="R97" s="232">
        <v>0</v>
      </c>
      <c r="S97" s="232">
        <v>0</v>
      </c>
      <c r="T97" s="232">
        <v>0</v>
      </c>
      <c r="U97" s="232">
        <v>0</v>
      </c>
      <c r="V97" s="232">
        <v>0</v>
      </c>
      <c r="W97" s="232">
        <v>0</v>
      </c>
      <c r="X97" s="232">
        <v>0</v>
      </c>
      <c r="Y97" s="232">
        <v>0</v>
      </c>
      <c r="Z97" s="232">
        <v>0</v>
      </c>
      <c r="AA97" s="232">
        <v>0</v>
      </c>
      <c r="AB97" s="232">
        <v>0</v>
      </c>
      <c r="AC97" s="232">
        <v>0</v>
      </c>
      <c r="AD97" s="232">
        <v>0</v>
      </c>
      <c r="AE97" s="232">
        <v>0</v>
      </c>
      <c r="AF97" s="232">
        <v>0</v>
      </c>
      <c r="AG97" s="232">
        <v>0</v>
      </c>
      <c r="AH97" s="232">
        <v>0</v>
      </c>
      <c r="AI97" s="232">
        <v>0</v>
      </c>
      <c r="AJ97" s="232">
        <v>0</v>
      </c>
      <c r="AK97" s="232">
        <v>0</v>
      </c>
      <c r="AL97" s="232">
        <v>0</v>
      </c>
      <c r="AM97" s="232">
        <v>0</v>
      </c>
      <c r="AN97" s="231"/>
      <c r="AO97" s="231"/>
      <c r="AP97" s="276">
        <f ca="1">IFERROR(OFFSET(AP97,0,-3)-OFFSET(AP97,0,-4),0)</f>
        <v>0</v>
      </c>
      <c r="AQ97" s="277">
        <f ca="1">IFERROR(IF(OFFSET(AP97,0,-4)&lt;0,-(AP97/OFFSET(AP97,0,-4)),AP97/OFFSET(AP97,0,-4)),0)</f>
        <v>0</v>
      </c>
      <c r="AR97" s="231"/>
      <c r="AS97" s="231"/>
      <c r="AT97" s="277">
        <f t="shared" ca="1" si="223"/>
        <v>0</v>
      </c>
      <c r="AU97" s="277">
        <f t="shared" ca="1" si="223"/>
        <v>0</v>
      </c>
      <c r="AV97" s="277">
        <f t="shared" ca="1" si="223"/>
        <v>0</v>
      </c>
      <c r="AW97" s="231"/>
      <c r="AX97" s="231"/>
      <c r="AY97" s="278">
        <f ca="1">IFERROR(AV97-AU97,0)</f>
        <v>0</v>
      </c>
      <c r="AZ97" s="279">
        <f ca="1">IFERROR(IF(AU97&lt;0,-(AY97/AU97),AY97/AU97),0)</f>
        <v>0</v>
      </c>
      <c r="BA97" s="231"/>
      <c r="BB97" s="231"/>
      <c r="BC97" s="249">
        <f t="shared" ca="1" si="224"/>
        <v>0</v>
      </c>
      <c r="BD97" s="249">
        <f t="shared" ca="1" si="224"/>
        <v>0</v>
      </c>
      <c r="BE97" s="249">
        <f t="shared" ca="1" si="224"/>
        <v>0</v>
      </c>
      <c r="BF97" s="231"/>
      <c r="BG97" s="231"/>
      <c r="BH97" s="280">
        <f ca="1">IFERROR(BE97-BD97,0)</f>
        <v>0</v>
      </c>
      <c r="BI97" s="281">
        <f ca="1">IFERROR(IF(BD97&lt;0,-(BH97/BD97),BH97/BD97),0)</f>
        <v>0</v>
      </c>
    </row>
    <row r="98" spans="1:63" ht="10.15" x14ac:dyDescent="0.3">
      <c r="C98" s="231" t="s">
        <v>38</v>
      </c>
      <c r="D98" s="231" t="s">
        <v>84</v>
      </c>
      <c r="E98" s="231"/>
      <c r="F98" s="231"/>
      <c r="G98" s="231"/>
      <c r="H98" s="231"/>
      <c r="I98" s="282"/>
      <c r="J98" s="232">
        <v>0</v>
      </c>
      <c r="K98" s="232">
        <v>0</v>
      </c>
      <c r="L98" s="232">
        <v>0</v>
      </c>
      <c r="M98" s="232">
        <v>0</v>
      </c>
      <c r="N98" s="232">
        <v>0</v>
      </c>
      <c r="O98" s="232">
        <v>0</v>
      </c>
      <c r="P98" s="232">
        <v>0</v>
      </c>
      <c r="Q98" s="232">
        <v>0</v>
      </c>
      <c r="R98" s="232">
        <v>0</v>
      </c>
      <c r="S98" s="232">
        <v>0</v>
      </c>
      <c r="T98" s="232">
        <v>0</v>
      </c>
      <c r="U98" s="232">
        <v>0</v>
      </c>
      <c r="V98" s="232">
        <v>0</v>
      </c>
      <c r="W98" s="232">
        <v>0</v>
      </c>
      <c r="X98" s="232">
        <v>0</v>
      </c>
      <c r="Y98" s="232">
        <v>0</v>
      </c>
      <c r="Z98" s="232">
        <v>0</v>
      </c>
      <c r="AA98" s="232">
        <v>0</v>
      </c>
      <c r="AB98" s="232">
        <v>0</v>
      </c>
      <c r="AC98" s="232">
        <v>0</v>
      </c>
      <c r="AD98" s="232">
        <v>0</v>
      </c>
      <c r="AE98" s="232">
        <v>0</v>
      </c>
      <c r="AF98" s="232">
        <v>0</v>
      </c>
      <c r="AG98" s="232">
        <v>0</v>
      </c>
      <c r="AH98" s="232">
        <v>0</v>
      </c>
      <c r="AI98" s="232">
        <v>0</v>
      </c>
      <c r="AJ98" s="232">
        <v>0</v>
      </c>
      <c r="AK98" s="232">
        <v>0</v>
      </c>
      <c r="AL98" s="232">
        <v>0</v>
      </c>
      <c r="AM98" s="232">
        <v>0</v>
      </c>
      <c r="AN98" s="231"/>
      <c r="AO98" s="231"/>
      <c r="AP98" s="276">
        <f ca="1">IFERROR(OFFSET(AP98,0,-3)-OFFSET(AP98,0,-4),0)</f>
        <v>0</v>
      </c>
      <c r="AQ98" s="277">
        <f ca="1">IFERROR(IF(OFFSET(AP98,0,-4)&lt;0,-(AP98/OFFSET(AP98,0,-4)),AP98/OFFSET(AP98,0,-4)),0)</f>
        <v>0</v>
      </c>
      <c r="AR98" s="231"/>
      <c r="AS98" s="231"/>
      <c r="AT98" s="277">
        <f t="shared" ca="1" si="223"/>
        <v>0</v>
      </c>
      <c r="AU98" s="277">
        <f t="shared" ca="1" si="223"/>
        <v>0</v>
      </c>
      <c r="AV98" s="277">
        <f t="shared" ca="1" si="223"/>
        <v>0</v>
      </c>
      <c r="AW98" s="231"/>
      <c r="AX98" s="231"/>
      <c r="AY98" s="278">
        <f ca="1">IFERROR(AV98-AU98,0)</f>
        <v>0</v>
      </c>
      <c r="AZ98" s="279">
        <f ca="1">IFERROR(IF(AU98&lt;0,-(AY98/AU98),AY98/AU98),0)</f>
        <v>0</v>
      </c>
      <c r="BA98" s="231"/>
      <c r="BB98" s="231"/>
      <c r="BC98" s="249">
        <f t="shared" ca="1" si="224"/>
        <v>0</v>
      </c>
      <c r="BD98" s="249">
        <f t="shared" ca="1" si="224"/>
        <v>0</v>
      </c>
      <c r="BE98" s="249">
        <f t="shared" ca="1" si="224"/>
        <v>0</v>
      </c>
      <c r="BF98" s="231"/>
      <c r="BG98" s="231"/>
      <c r="BH98" s="280">
        <f ca="1">IFERROR(BE98-BD98,0)</f>
        <v>0</v>
      </c>
      <c r="BI98" s="281">
        <f ca="1">IFERROR(IF(BD98&lt;0,-(BH98/BD98),BH98/BD98),0)</f>
        <v>0</v>
      </c>
    </row>
    <row r="99" spans="1:63" ht="10.15" x14ac:dyDescent="0.3">
      <c r="C99" s="231" t="s">
        <v>38</v>
      </c>
      <c r="D99" s="231" t="s">
        <v>85</v>
      </c>
      <c r="E99" s="231"/>
      <c r="F99" s="231"/>
      <c r="G99" s="231"/>
      <c r="H99" s="231"/>
      <c r="I99" s="231"/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X99" s="232">
        <v>0</v>
      </c>
      <c r="Y99" s="232">
        <v>0</v>
      </c>
      <c r="Z99" s="232">
        <v>0</v>
      </c>
      <c r="AA99" s="232">
        <v>0</v>
      </c>
      <c r="AB99" s="232">
        <v>0</v>
      </c>
      <c r="AC99" s="232">
        <v>0</v>
      </c>
      <c r="AD99" s="232">
        <v>0</v>
      </c>
      <c r="AE99" s="232">
        <v>0</v>
      </c>
      <c r="AF99" s="232">
        <v>0</v>
      </c>
      <c r="AG99" s="232">
        <v>0</v>
      </c>
      <c r="AH99" s="232">
        <v>0</v>
      </c>
      <c r="AI99" s="232">
        <v>0</v>
      </c>
      <c r="AJ99" s="232">
        <v>0</v>
      </c>
      <c r="AK99" s="232">
        <v>0</v>
      </c>
      <c r="AL99" s="232">
        <v>0</v>
      </c>
      <c r="AM99" s="232">
        <v>0</v>
      </c>
      <c r="AN99" s="231"/>
      <c r="AO99" s="231"/>
      <c r="AP99" s="276">
        <f ca="1">IFERROR(OFFSET(AP99,0,-3)-OFFSET(AP99,0,-4),0)</f>
        <v>0</v>
      </c>
      <c r="AQ99" s="277">
        <f ca="1">IFERROR(IF(OFFSET(AP99,0,-4)&lt;0,-(AP99/OFFSET(AP99,0,-4)),AP99/OFFSET(AP99,0,-4)),0)</f>
        <v>0</v>
      </c>
      <c r="AR99" s="231"/>
      <c r="AS99" s="231"/>
      <c r="AT99" s="277">
        <f t="shared" ca="1" si="223"/>
        <v>0</v>
      </c>
      <c r="AU99" s="277">
        <f t="shared" ca="1" si="223"/>
        <v>0</v>
      </c>
      <c r="AV99" s="277">
        <f t="shared" ca="1" si="223"/>
        <v>0</v>
      </c>
      <c r="AW99" s="231"/>
      <c r="AX99" s="231"/>
      <c r="AY99" s="278">
        <f ca="1">IFERROR(AV99-AU99,0)</f>
        <v>0</v>
      </c>
      <c r="AZ99" s="279">
        <f ca="1">IFERROR(IF(AU99&lt;0,-(AY99/AU99),AY99/AU99),0)</f>
        <v>0</v>
      </c>
      <c r="BA99" s="231"/>
      <c r="BB99" s="231"/>
      <c r="BC99" s="249">
        <f t="shared" ca="1" si="224"/>
        <v>0</v>
      </c>
      <c r="BD99" s="249">
        <f t="shared" ca="1" si="224"/>
        <v>0</v>
      </c>
      <c r="BE99" s="249">
        <f t="shared" ca="1" si="224"/>
        <v>0</v>
      </c>
      <c r="BF99" s="231"/>
      <c r="BG99" s="231"/>
      <c r="BH99" s="280">
        <f ca="1">IFERROR(BE99-BD99,0)</f>
        <v>0</v>
      </c>
      <c r="BI99" s="281">
        <f ca="1">IFERROR(IF(BD99&lt;0,-(BH99/BD99),BH99/BD99),0)</f>
        <v>0</v>
      </c>
    </row>
    <row r="100" spans="1:63" ht="10.15" x14ac:dyDescent="0.3">
      <c r="C100" s="347" t="s">
        <v>22</v>
      </c>
      <c r="D100" s="347" t="s">
        <v>86</v>
      </c>
      <c r="E100" s="347"/>
      <c r="F100" s="348"/>
      <c r="G100" s="347"/>
      <c r="H100" s="347"/>
      <c r="I100" s="347"/>
      <c r="J100" s="349">
        <f>SUM(J94,J96:J99)</f>
        <v>0</v>
      </c>
      <c r="K100" s="349">
        <f t="shared" ref="K100:Z100" si="225">SUM(K94,K96:K99)</f>
        <v>0</v>
      </c>
      <c r="L100" s="349">
        <f t="shared" si="225"/>
        <v>0</v>
      </c>
      <c r="M100" s="349">
        <f t="shared" si="225"/>
        <v>0</v>
      </c>
      <c r="N100" s="349">
        <f t="shared" si="225"/>
        <v>0</v>
      </c>
      <c r="O100" s="349">
        <f t="shared" si="225"/>
        <v>0</v>
      </c>
      <c r="P100" s="349">
        <f t="shared" si="225"/>
        <v>0</v>
      </c>
      <c r="Q100" s="349">
        <f t="shared" si="225"/>
        <v>0</v>
      </c>
      <c r="R100" s="349">
        <f t="shared" si="225"/>
        <v>0</v>
      </c>
      <c r="S100" s="349">
        <f t="shared" si="225"/>
        <v>0</v>
      </c>
      <c r="T100" s="349">
        <f t="shared" si="225"/>
        <v>0</v>
      </c>
      <c r="U100" s="349">
        <f t="shared" si="225"/>
        <v>0</v>
      </c>
      <c r="V100" s="349">
        <f t="shared" si="225"/>
        <v>-0.15805713697376828</v>
      </c>
      <c r="W100" s="349">
        <f t="shared" si="225"/>
        <v>-0.20705262745001268</v>
      </c>
      <c r="X100" s="349">
        <f t="shared" si="225"/>
        <v>-6.4327442261873525E-3</v>
      </c>
      <c r="Y100" s="349">
        <f t="shared" si="225"/>
        <v>-0.32721294097123588</v>
      </c>
      <c r="Z100" s="349">
        <f t="shared" si="225"/>
        <v>0.55549259910091953</v>
      </c>
      <c r="AA100" s="349">
        <f t="shared" ref="AA100:AB100" si="226">SUM(AA94,AA96:AA99)</f>
        <v>-0.30273997892612881</v>
      </c>
      <c r="AB100" s="349">
        <f t="shared" si="226"/>
        <v>0.17142816077657452</v>
      </c>
      <c r="AC100" s="349">
        <f t="shared" ref="AC100:AD100" si="227">SUM(AC94,AC96:AC99)</f>
        <v>3.9261968543886347E-2</v>
      </c>
      <c r="AD100" s="349">
        <f t="shared" si="227"/>
        <v>0</v>
      </c>
      <c r="AE100" s="349">
        <f t="shared" ref="AE100:AF100" si="228">SUM(AE94,AE96:AE99)</f>
        <v>-1.1861486331791748E-2</v>
      </c>
      <c r="AF100" s="349">
        <f t="shared" si="228"/>
        <v>-0.29192716119336803</v>
      </c>
      <c r="AG100" s="349">
        <f t="shared" ref="AG100:AH100" si="229">SUM(AG94,AG96:AG99)</f>
        <v>-0.88720419469140277</v>
      </c>
      <c r="AH100" s="349">
        <f t="shared" si="229"/>
        <v>-0.21848853721878009</v>
      </c>
      <c r="AI100" s="349">
        <f t="shared" ref="AI100:AJ100" si="230">SUM(AI94,AI96:AI99)</f>
        <v>-0.70857655610486014</v>
      </c>
      <c r="AJ100" s="349">
        <f t="shared" si="230"/>
        <v>-0.24865239099859349</v>
      </c>
      <c r="AK100" s="349">
        <f t="shared" ref="AK100:AL100" si="231">SUM(AK94,AK96:AK99)</f>
        <v>1.5628627107619947E-2</v>
      </c>
      <c r="AL100" s="349">
        <f t="shared" si="231"/>
        <v>-8.7754204323918381E-2</v>
      </c>
      <c r="AM100" s="349">
        <f t="shared" ref="AM100" si="232">SUM(AM94,AM96:AM99)</f>
        <v>-0.12009089017887632</v>
      </c>
      <c r="AN100" s="231"/>
      <c r="AO100" s="231"/>
      <c r="AP100" s="350">
        <f ca="1">IFERROR(OFFSET(AP100,0,-3)-OFFSET(AP100,0,-4),0)</f>
        <v>-3.2336685854957942E-2</v>
      </c>
      <c r="AQ100" s="351">
        <f ca="1">IFERROR(IF(OFFSET(AP100,0,-4)&lt;0,-(AP100/OFFSET(AP100,0,-4)),AP100/OFFSET(AP100,0,-4)),0)</f>
        <v>-0.36849158515068686</v>
      </c>
      <c r="AR100" s="231"/>
      <c r="AS100" s="231"/>
      <c r="AT100" s="351">
        <f t="shared" ca="1" si="223"/>
        <v>0.97279979396048166</v>
      </c>
      <c r="AU100" s="351">
        <f t="shared" ca="1" si="223"/>
        <v>-6.8971221346270477</v>
      </c>
      <c r="AV100" s="351">
        <f t="shared" ca="1" si="223"/>
        <v>-1.3176694727959797</v>
      </c>
      <c r="AW100" s="231"/>
      <c r="AX100" s="231"/>
      <c r="AY100" s="352">
        <f ca="1">IFERROR(AV100-AU100,0)</f>
        <v>5.579452661831068</v>
      </c>
      <c r="AZ100" s="353">
        <f ca="1">IFERROR(IF(AU100&lt;0,-(AY100/AU100),AY100/AU100),0)</f>
        <v>0.80895372779023134</v>
      </c>
      <c r="BA100" s="231"/>
      <c r="BB100" s="231"/>
      <c r="BC100" s="354">
        <f t="shared" ca="1" si="224"/>
        <v>1953.5783884524933</v>
      </c>
      <c r="BD100" s="354">
        <f t="shared" ca="1" si="224"/>
        <v>-21938.551080979596</v>
      </c>
      <c r="BE100" s="354">
        <f t="shared" ca="1" si="224"/>
        <v>-20015.148363146054</v>
      </c>
      <c r="BF100" s="231"/>
      <c r="BG100" s="231"/>
      <c r="BH100" s="355">
        <f ca="1">IFERROR(BE100-BD100,0)</f>
        <v>1923.4027178335418</v>
      </c>
      <c r="BI100" s="356">
        <f ca="1">IFERROR(IF(BD100&lt;0,-(BH100/BD100),BH100/BD100),0)</f>
        <v>8.7672276566208782E-2</v>
      </c>
    </row>
    <row r="101" spans="1:63" ht="10.15" x14ac:dyDescent="0.3">
      <c r="C101" s="357"/>
      <c r="D101" s="358" t="s">
        <v>87</v>
      </c>
      <c r="E101" s="358"/>
      <c r="F101" s="359"/>
      <c r="G101" s="358"/>
      <c r="H101" s="358"/>
      <c r="I101" s="358"/>
      <c r="J101" s="685">
        <f>IFERROR(J100/J$43,0)</f>
        <v>0</v>
      </c>
      <c r="K101" s="685">
        <f t="shared" ref="K101:Z101" si="233">IFERROR(K100/K$43,0)</f>
        <v>0</v>
      </c>
      <c r="L101" s="685">
        <f t="shared" si="233"/>
        <v>0</v>
      </c>
      <c r="M101" s="685">
        <f t="shared" si="233"/>
        <v>0</v>
      </c>
      <c r="N101" s="685">
        <f t="shared" si="233"/>
        <v>0</v>
      </c>
      <c r="O101" s="685">
        <f t="shared" si="233"/>
        <v>0</v>
      </c>
      <c r="P101" s="685">
        <f t="shared" si="233"/>
        <v>0</v>
      </c>
      <c r="Q101" s="685">
        <f t="shared" si="233"/>
        <v>0</v>
      </c>
      <c r="R101" s="685">
        <f t="shared" si="233"/>
        <v>0</v>
      </c>
      <c r="S101" s="685">
        <f t="shared" si="233"/>
        <v>0</v>
      </c>
      <c r="T101" s="685">
        <f t="shared" si="233"/>
        <v>0</v>
      </c>
      <c r="U101" s="685">
        <f t="shared" si="233"/>
        <v>0</v>
      </c>
      <c r="V101" s="685">
        <f t="shared" si="233"/>
        <v>-0.63865793000623061</v>
      </c>
      <c r="W101" s="685">
        <f t="shared" si="233"/>
        <v>-0.95646955351970275</v>
      </c>
      <c r="X101" s="685">
        <f t="shared" si="233"/>
        <v>-1.0800475597911132</v>
      </c>
      <c r="Y101" s="685">
        <f t="shared" si="233"/>
        <v>-1.2854630772095188</v>
      </c>
      <c r="Z101" s="685">
        <f t="shared" si="233"/>
        <v>1.6862348296343881</v>
      </c>
      <c r="AA101" s="685">
        <f t="shared" ref="AA101:AB101" si="234">IFERROR(AA100/AA$43,0)</f>
        <v>-1.4618589581406523</v>
      </c>
      <c r="AB101" s="685">
        <f t="shared" si="234"/>
        <v>1.1081477923942598</v>
      </c>
      <c r="AC101" s="685">
        <f t="shared" ref="AC101:AD101" si="235">IFERROR(AC100/AC$43,0)</f>
        <v>0.76298889591550079</v>
      </c>
      <c r="AD101" s="685">
        <f t="shared" si="235"/>
        <v>0</v>
      </c>
      <c r="AE101" s="685">
        <f t="shared" ref="AE101:AF101" si="236">IFERROR(AE100/AE$43,0)</f>
        <v>-4.8069835051546388</v>
      </c>
      <c r="AF101" s="685">
        <f t="shared" si="236"/>
        <v>-3.260446299972227</v>
      </c>
      <c r="AG101" s="685">
        <f t="shared" ref="AG101:AH101" si="237">IFERROR(AG100/AG$43,0)</f>
        <v>-3.0012776656778017</v>
      </c>
      <c r="AH101" s="685">
        <f t="shared" si="237"/>
        <v>-1.5884460004624683</v>
      </c>
      <c r="AI101" s="685">
        <f t="shared" ref="AI101:AJ101" si="238">IFERROR(AI100/AI$43,0)</f>
        <v>-2.4091633765910916</v>
      </c>
      <c r="AJ101" s="685">
        <f t="shared" si="238"/>
        <v>-2.6567307668827302</v>
      </c>
      <c r="AK101" s="685">
        <f t="shared" ref="AK101:AL101" si="239">IFERROR(AK100/AK$43,0)</f>
        <v>0.97279979396048166</v>
      </c>
      <c r="AL101" s="685">
        <f t="shared" si="239"/>
        <v>-6.8971221346270477</v>
      </c>
      <c r="AM101" s="685">
        <f t="shared" ref="AM101" si="240">IFERROR(AM100/AM$43,0)</f>
        <v>-1.3176694727959797</v>
      </c>
      <c r="AN101" s="231"/>
      <c r="AO101" s="231"/>
      <c r="AP101" s="361"/>
      <c r="AQ101" s="362"/>
      <c r="AR101" s="231"/>
      <c r="AS101" s="231"/>
      <c r="AT101" s="362"/>
      <c r="AU101" s="362"/>
      <c r="AV101" s="362"/>
      <c r="AW101" s="231"/>
      <c r="AX101" s="231"/>
      <c r="AY101" s="363"/>
      <c r="AZ101" s="364"/>
      <c r="BA101" s="231"/>
      <c r="BB101" s="231"/>
      <c r="BC101" s="365"/>
      <c r="BD101" s="365"/>
      <c r="BE101" s="365"/>
      <c r="BF101" s="231"/>
      <c r="BG101" s="231"/>
      <c r="BH101" s="366"/>
      <c r="BI101" s="367"/>
    </row>
    <row r="102" spans="1:63" ht="10.15" x14ac:dyDescent="0.3">
      <c r="C102" s="231" t="s">
        <v>38</v>
      </c>
      <c r="D102" s="231" t="s">
        <v>88</v>
      </c>
      <c r="E102" s="231"/>
      <c r="F102" s="231"/>
      <c r="G102" s="231"/>
      <c r="H102" s="231"/>
      <c r="I102" s="231"/>
      <c r="J102" s="232">
        <v>0</v>
      </c>
      <c r="K102" s="232">
        <v>0</v>
      </c>
      <c r="L102" s="232">
        <v>0</v>
      </c>
      <c r="M102" s="232">
        <v>0</v>
      </c>
      <c r="N102" s="232">
        <v>0</v>
      </c>
      <c r="O102" s="232">
        <v>0</v>
      </c>
      <c r="P102" s="232">
        <v>0</v>
      </c>
      <c r="Q102" s="232">
        <v>0</v>
      </c>
      <c r="R102" s="232">
        <v>0</v>
      </c>
      <c r="S102" s="232">
        <v>0</v>
      </c>
      <c r="T102" s="232">
        <v>0</v>
      </c>
      <c r="U102" s="232">
        <v>0</v>
      </c>
      <c r="V102" s="232">
        <v>0</v>
      </c>
      <c r="W102" s="232">
        <v>0</v>
      </c>
      <c r="X102" s="232">
        <v>0</v>
      </c>
      <c r="Y102" s="232">
        <v>0</v>
      </c>
      <c r="Z102" s="232">
        <v>0</v>
      </c>
      <c r="AA102" s="232">
        <v>0</v>
      </c>
      <c r="AB102" s="232">
        <v>0</v>
      </c>
      <c r="AC102" s="232">
        <v>0</v>
      </c>
      <c r="AD102" s="232">
        <v>0</v>
      </c>
      <c r="AE102" s="232">
        <v>0</v>
      </c>
      <c r="AF102" s="232">
        <v>0</v>
      </c>
      <c r="AG102" s="232">
        <v>0</v>
      </c>
      <c r="AH102" s="232">
        <v>0</v>
      </c>
      <c r="AI102" s="232">
        <v>0</v>
      </c>
      <c r="AJ102" s="232">
        <v>0</v>
      </c>
      <c r="AK102" s="232">
        <v>0</v>
      </c>
      <c r="AL102" s="232">
        <v>0</v>
      </c>
      <c r="AM102" s="232">
        <v>0</v>
      </c>
      <c r="AN102" s="231"/>
      <c r="AO102" s="231"/>
      <c r="AP102" s="276">
        <f ca="1">IFERROR(OFFSET(AP102,0,-3)-OFFSET(AP102,0,-4),0)</f>
        <v>0</v>
      </c>
      <c r="AQ102" s="277">
        <f ca="1">IFERROR(IF(OFFSET(AP102,0,-4)&lt;0,-(AP102/OFFSET(AP102,0,-4)),AP102/OFFSET(AP102,0,-4)),0)</f>
        <v>0</v>
      </c>
      <c r="AR102" s="231"/>
      <c r="AS102" s="231"/>
      <c r="AT102" s="277">
        <f t="shared" ref="AT102:AV103" ca="1" si="241">IFERROR(OFFSET(AT102,0,-9)/OFFSET(AT$43,0,-9),0)</f>
        <v>0</v>
      </c>
      <c r="AU102" s="277">
        <f t="shared" ca="1" si="241"/>
        <v>0</v>
      </c>
      <c r="AV102" s="277">
        <f t="shared" ca="1" si="241"/>
        <v>0</v>
      </c>
      <c r="AW102" s="231"/>
      <c r="AX102" s="231"/>
      <c r="AY102" s="278">
        <f ca="1">IFERROR(AV102-AU102,0)</f>
        <v>0</v>
      </c>
      <c r="AZ102" s="279">
        <f ca="1">IFERROR(IF(AU102&lt;0,-(AY102/AU102),AY102/AU102),0)</f>
        <v>0</v>
      </c>
      <c r="BA102" s="231"/>
      <c r="BB102" s="231"/>
      <c r="BC102" s="249">
        <f t="shared" ref="BC102:BE103" ca="1" si="242">IFERROR(OFFSET(BC102,0,-18)/BC$14*10^6,0)</f>
        <v>0</v>
      </c>
      <c r="BD102" s="249">
        <f t="shared" ca="1" si="242"/>
        <v>0</v>
      </c>
      <c r="BE102" s="249">
        <f t="shared" ca="1" si="242"/>
        <v>0</v>
      </c>
      <c r="BF102" s="231"/>
      <c r="BG102" s="231"/>
      <c r="BH102" s="280">
        <f ca="1">IFERROR(BE102-BD102,0)</f>
        <v>0</v>
      </c>
      <c r="BI102" s="281">
        <f ca="1">IFERROR(IF(BD102&lt;0,-(BH102/BD102),BH102/BD102),0)</f>
        <v>0</v>
      </c>
    </row>
    <row r="103" spans="1:63" ht="10.15" x14ac:dyDescent="0.3">
      <c r="C103" s="347" t="s">
        <v>22</v>
      </c>
      <c r="D103" s="347" t="s">
        <v>89</v>
      </c>
      <c r="E103" s="347"/>
      <c r="F103" s="348"/>
      <c r="G103" s="347"/>
      <c r="H103" s="347"/>
      <c r="I103" s="347"/>
      <c r="J103" s="349">
        <f>SUM(J100,J102)</f>
        <v>0</v>
      </c>
      <c r="K103" s="349">
        <f t="shared" ref="K103:Z103" si="243">SUM(K100,K102)</f>
        <v>0</v>
      </c>
      <c r="L103" s="349">
        <f t="shared" si="243"/>
        <v>0</v>
      </c>
      <c r="M103" s="349">
        <f t="shared" si="243"/>
        <v>0</v>
      </c>
      <c r="N103" s="349">
        <f t="shared" si="243"/>
        <v>0</v>
      </c>
      <c r="O103" s="349">
        <f t="shared" si="243"/>
        <v>0</v>
      </c>
      <c r="P103" s="349">
        <f t="shared" si="243"/>
        <v>0</v>
      </c>
      <c r="Q103" s="349">
        <f t="shared" si="243"/>
        <v>0</v>
      </c>
      <c r="R103" s="349">
        <f t="shared" si="243"/>
        <v>0</v>
      </c>
      <c r="S103" s="349">
        <f t="shared" si="243"/>
        <v>0</v>
      </c>
      <c r="T103" s="349">
        <f t="shared" si="243"/>
        <v>0</v>
      </c>
      <c r="U103" s="349">
        <f t="shared" si="243"/>
        <v>0</v>
      </c>
      <c r="V103" s="349">
        <f t="shared" si="243"/>
        <v>-0.15805713697376828</v>
      </c>
      <c r="W103" s="349">
        <f t="shared" si="243"/>
        <v>-0.20705262745001268</v>
      </c>
      <c r="X103" s="349">
        <f t="shared" si="243"/>
        <v>-6.4327442261873525E-3</v>
      </c>
      <c r="Y103" s="349">
        <f t="shared" si="243"/>
        <v>-0.32721294097123588</v>
      </c>
      <c r="Z103" s="349">
        <f t="shared" si="243"/>
        <v>0.55549259910091953</v>
      </c>
      <c r="AA103" s="349">
        <f t="shared" ref="AA103:AB103" si="244">SUM(AA100,AA102)</f>
        <v>-0.30273997892612881</v>
      </c>
      <c r="AB103" s="349">
        <f t="shared" si="244"/>
        <v>0.17142816077657452</v>
      </c>
      <c r="AC103" s="349">
        <f t="shared" ref="AC103:AD103" si="245">SUM(AC100,AC102)</f>
        <v>3.9261968543886347E-2</v>
      </c>
      <c r="AD103" s="349">
        <f t="shared" si="245"/>
        <v>0</v>
      </c>
      <c r="AE103" s="349">
        <f t="shared" ref="AE103:AF103" si="246">SUM(AE100,AE102)</f>
        <v>-1.1861486331791748E-2</v>
      </c>
      <c r="AF103" s="349">
        <f t="shared" si="246"/>
        <v>-0.29192716119336803</v>
      </c>
      <c r="AG103" s="349">
        <f t="shared" ref="AG103:AH103" si="247">SUM(AG100,AG102)</f>
        <v>-0.88720419469140277</v>
      </c>
      <c r="AH103" s="349">
        <f t="shared" si="247"/>
        <v>-0.21848853721878009</v>
      </c>
      <c r="AI103" s="349">
        <f t="shared" ref="AI103:AJ103" si="248">SUM(AI100,AI102)</f>
        <v>-0.70857655610486014</v>
      </c>
      <c r="AJ103" s="349">
        <f t="shared" si="248"/>
        <v>-0.24865239099859349</v>
      </c>
      <c r="AK103" s="349">
        <f t="shared" ref="AK103:AL103" si="249">SUM(AK100,AK102)</f>
        <v>1.5628627107619947E-2</v>
      </c>
      <c r="AL103" s="349">
        <f t="shared" si="249"/>
        <v>-8.7754204323918381E-2</v>
      </c>
      <c r="AM103" s="349">
        <f t="shared" ref="AM103" si="250">SUM(AM100,AM102)</f>
        <v>-0.12009089017887632</v>
      </c>
      <c r="AN103" s="231"/>
      <c r="AO103" s="231"/>
      <c r="AP103" s="350">
        <f ca="1">IFERROR(OFFSET(AP103,0,-3)-OFFSET(AP103,0,-4),0)</f>
        <v>-3.2336685854957942E-2</v>
      </c>
      <c r="AQ103" s="351">
        <f ca="1">IFERROR(IF(OFFSET(AP103,0,-4)&lt;0,-(AP103/OFFSET(AP103,0,-4)),AP103/OFFSET(AP103,0,-4)),0)</f>
        <v>-0.36849158515068686</v>
      </c>
      <c r="AR103" s="231"/>
      <c r="AS103" s="231"/>
      <c r="AT103" s="351">
        <f t="shared" ca="1" si="241"/>
        <v>0.97279979396048166</v>
      </c>
      <c r="AU103" s="351">
        <f t="shared" ca="1" si="241"/>
        <v>-6.8971221346270477</v>
      </c>
      <c r="AV103" s="351">
        <f t="shared" ca="1" si="241"/>
        <v>-1.3176694727959797</v>
      </c>
      <c r="AW103" s="231"/>
      <c r="AX103" s="231"/>
      <c r="AY103" s="352">
        <f ca="1">IFERROR(AV103-AU103,0)</f>
        <v>5.579452661831068</v>
      </c>
      <c r="AZ103" s="353">
        <f ca="1">IFERROR(IF(AU103&lt;0,-(AY103/AU103),AY103/AU103),0)</f>
        <v>0.80895372779023134</v>
      </c>
      <c r="BA103" s="231"/>
      <c r="BB103" s="231"/>
      <c r="BC103" s="354">
        <f t="shared" ca="1" si="242"/>
        <v>1953.5783884524933</v>
      </c>
      <c r="BD103" s="354">
        <f t="shared" ca="1" si="242"/>
        <v>-21938.551080979596</v>
      </c>
      <c r="BE103" s="354">
        <f t="shared" ca="1" si="242"/>
        <v>-20015.148363146054</v>
      </c>
      <c r="BF103" s="231"/>
      <c r="BG103" s="231"/>
      <c r="BH103" s="355">
        <f ca="1">IFERROR(BE103-BD103,0)</f>
        <v>1923.4027178335418</v>
      </c>
      <c r="BI103" s="356">
        <f ca="1">IFERROR(IF(BD103&lt;0,-(BH103/BD103),BH103/BD103),0)</f>
        <v>8.7672276566208782E-2</v>
      </c>
    </row>
    <row r="104" spans="1:63" ht="10.15" x14ac:dyDescent="0.3">
      <c r="C104" s="357"/>
      <c r="D104" s="358" t="s">
        <v>90</v>
      </c>
      <c r="E104" s="358"/>
      <c r="F104" s="359"/>
      <c r="G104" s="358"/>
      <c r="H104" s="358"/>
      <c r="I104" s="358"/>
      <c r="J104" s="685">
        <f>IFERROR(J103/J$43,0)</f>
        <v>0</v>
      </c>
      <c r="K104" s="685">
        <f t="shared" ref="K104:Z104" si="251">IFERROR(K103/K$43,0)</f>
        <v>0</v>
      </c>
      <c r="L104" s="685">
        <f t="shared" si="251"/>
        <v>0</v>
      </c>
      <c r="M104" s="685">
        <f t="shared" si="251"/>
        <v>0</v>
      </c>
      <c r="N104" s="685">
        <f t="shared" si="251"/>
        <v>0</v>
      </c>
      <c r="O104" s="685">
        <f t="shared" si="251"/>
        <v>0</v>
      </c>
      <c r="P104" s="685">
        <f t="shared" si="251"/>
        <v>0</v>
      </c>
      <c r="Q104" s="685">
        <f t="shared" si="251"/>
        <v>0</v>
      </c>
      <c r="R104" s="685">
        <f t="shared" si="251"/>
        <v>0</v>
      </c>
      <c r="S104" s="685">
        <f t="shared" si="251"/>
        <v>0</v>
      </c>
      <c r="T104" s="685">
        <f t="shared" si="251"/>
        <v>0</v>
      </c>
      <c r="U104" s="685">
        <f t="shared" si="251"/>
        <v>0</v>
      </c>
      <c r="V104" s="685">
        <f t="shared" si="251"/>
        <v>-0.63865793000623061</v>
      </c>
      <c r="W104" s="685">
        <f t="shared" si="251"/>
        <v>-0.95646955351970275</v>
      </c>
      <c r="X104" s="685">
        <f t="shared" si="251"/>
        <v>-1.0800475597911132</v>
      </c>
      <c r="Y104" s="685">
        <f t="shared" si="251"/>
        <v>-1.2854630772095188</v>
      </c>
      <c r="Z104" s="685">
        <f t="shared" si="251"/>
        <v>1.6862348296343881</v>
      </c>
      <c r="AA104" s="685">
        <f t="shared" ref="AA104:AB104" si="252">IFERROR(AA103/AA$43,0)</f>
        <v>-1.4618589581406523</v>
      </c>
      <c r="AB104" s="685">
        <f t="shared" si="252"/>
        <v>1.1081477923942598</v>
      </c>
      <c r="AC104" s="685">
        <f t="shared" ref="AC104:AD104" si="253">IFERROR(AC103/AC$43,0)</f>
        <v>0.76298889591550079</v>
      </c>
      <c r="AD104" s="685">
        <f t="shared" si="253"/>
        <v>0</v>
      </c>
      <c r="AE104" s="685">
        <f t="shared" ref="AE104:AF104" si="254">IFERROR(AE103/AE$43,0)</f>
        <v>-4.8069835051546388</v>
      </c>
      <c r="AF104" s="685">
        <f t="shared" si="254"/>
        <v>-3.260446299972227</v>
      </c>
      <c r="AG104" s="685">
        <f t="shared" ref="AG104:AH104" si="255">IFERROR(AG103/AG$43,0)</f>
        <v>-3.0012776656778017</v>
      </c>
      <c r="AH104" s="685">
        <f t="shared" si="255"/>
        <v>-1.5884460004624683</v>
      </c>
      <c r="AI104" s="685">
        <f t="shared" ref="AI104:AJ104" si="256">IFERROR(AI103/AI$43,0)</f>
        <v>-2.4091633765910916</v>
      </c>
      <c r="AJ104" s="685">
        <f t="shared" si="256"/>
        <v>-2.6567307668827302</v>
      </c>
      <c r="AK104" s="685">
        <f t="shared" ref="AK104:AL104" si="257">IFERROR(AK103/AK$43,0)</f>
        <v>0.97279979396048166</v>
      </c>
      <c r="AL104" s="685">
        <f t="shared" si="257"/>
        <v>-6.8971221346270477</v>
      </c>
      <c r="AM104" s="685">
        <f t="shared" ref="AM104" si="258">IFERROR(AM103/AM$43,0)</f>
        <v>-1.3176694727959797</v>
      </c>
      <c r="AN104" s="231"/>
      <c r="AO104" s="231"/>
      <c r="AP104" s="361"/>
      <c r="AQ104" s="362"/>
      <c r="AR104" s="231"/>
      <c r="AS104" s="231"/>
      <c r="AT104" s="362"/>
      <c r="AU104" s="362"/>
      <c r="AV104" s="362"/>
      <c r="AW104" s="231"/>
      <c r="AX104" s="231"/>
      <c r="AY104" s="363"/>
      <c r="AZ104" s="364"/>
      <c r="BA104" s="231"/>
      <c r="BB104" s="231"/>
      <c r="BC104" s="365"/>
      <c r="BD104" s="365"/>
      <c r="BE104" s="365"/>
      <c r="BF104" s="231"/>
      <c r="BG104" s="231"/>
      <c r="BH104" s="366"/>
      <c r="BI104" s="367"/>
    </row>
    <row r="105" spans="1:63" ht="10.15" x14ac:dyDescent="0.3">
      <c r="C105" s="231" t="s">
        <v>38</v>
      </c>
      <c r="D105" s="231" t="s">
        <v>91</v>
      </c>
      <c r="E105" s="231"/>
      <c r="F105" s="231"/>
      <c r="G105" s="231"/>
      <c r="H105" s="231"/>
      <c r="I105" s="231"/>
      <c r="J105" s="232">
        <v>0</v>
      </c>
      <c r="K105" s="232">
        <v>0</v>
      </c>
      <c r="L105" s="232">
        <v>0</v>
      </c>
      <c r="M105" s="232">
        <v>0</v>
      </c>
      <c r="N105" s="232">
        <v>0</v>
      </c>
      <c r="O105" s="232">
        <v>0</v>
      </c>
      <c r="P105" s="232">
        <v>0</v>
      </c>
      <c r="Q105" s="232">
        <v>0</v>
      </c>
      <c r="R105" s="232">
        <v>0</v>
      </c>
      <c r="S105" s="232">
        <v>0</v>
      </c>
      <c r="T105" s="232">
        <v>0</v>
      </c>
      <c r="U105" s="232">
        <v>0</v>
      </c>
      <c r="V105" s="232">
        <v>0</v>
      </c>
      <c r="W105" s="232">
        <v>0</v>
      </c>
      <c r="X105" s="232">
        <v>0</v>
      </c>
      <c r="Y105" s="232">
        <v>0</v>
      </c>
      <c r="Z105" s="232">
        <v>0</v>
      </c>
      <c r="AA105" s="232">
        <v>0</v>
      </c>
      <c r="AB105" s="232">
        <v>0</v>
      </c>
      <c r="AC105" s="232">
        <v>0</v>
      </c>
      <c r="AD105" s="232">
        <v>0</v>
      </c>
      <c r="AE105" s="232">
        <v>0</v>
      </c>
      <c r="AF105" s="232">
        <v>0</v>
      </c>
      <c r="AG105" s="232">
        <v>0</v>
      </c>
      <c r="AH105" s="232">
        <v>0</v>
      </c>
      <c r="AI105" s="232">
        <v>0</v>
      </c>
      <c r="AJ105" s="232">
        <v>0</v>
      </c>
      <c r="AK105" s="232">
        <v>0</v>
      </c>
      <c r="AL105" s="232">
        <v>0</v>
      </c>
      <c r="AM105" s="232">
        <v>0</v>
      </c>
      <c r="AN105" s="231"/>
      <c r="AO105" s="231"/>
      <c r="AP105" s="276">
        <f ca="1">IFERROR(OFFSET(AP105,0,-3)-OFFSET(AP105,0,-4),0)</f>
        <v>0</v>
      </c>
      <c r="AQ105" s="277">
        <f ca="1">IFERROR(IF(OFFSET(AP105,0,-4)&lt;0,-(AP105/OFFSET(AP105,0,-4)),AP105/OFFSET(AP105,0,-4)),0)</f>
        <v>0</v>
      </c>
      <c r="AR105" s="231"/>
      <c r="AS105" s="231"/>
      <c r="AT105" s="277">
        <f t="shared" ref="AT105:AV111" ca="1" si="259">IFERROR(OFFSET(AT105,0,-9)/OFFSET(AT$43,0,-9),0)</f>
        <v>0</v>
      </c>
      <c r="AU105" s="277">
        <f t="shared" ca="1" si="259"/>
        <v>0</v>
      </c>
      <c r="AV105" s="277">
        <f t="shared" ca="1" si="259"/>
        <v>0</v>
      </c>
      <c r="AW105" s="231"/>
      <c r="AX105" s="231"/>
      <c r="AY105" s="278">
        <f ca="1">IFERROR(AV105-AU105,0)</f>
        <v>0</v>
      </c>
      <c r="AZ105" s="279">
        <f ca="1">IFERROR(IF(AU105&lt;0,-(AY105/AU105),AY105/AU105),0)</f>
        <v>0</v>
      </c>
      <c r="BA105" s="231"/>
      <c r="BB105" s="231"/>
      <c r="BC105" s="249">
        <f t="shared" ref="BC105:BE111" ca="1" si="260">IFERROR(OFFSET(BC105,0,-18)/BC$14*10^6,0)</f>
        <v>0</v>
      </c>
      <c r="BD105" s="249">
        <f t="shared" ca="1" si="260"/>
        <v>0</v>
      </c>
      <c r="BE105" s="249">
        <f t="shared" ca="1" si="260"/>
        <v>0</v>
      </c>
      <c r="BF105" s="231"/>
      <c r="BG105" s="231"/>
      <c r="BH105" s="280">
        <f ca="1">IFERROR(BE105-BD105,0)</f>
        <v>0</v>
      </c>
      <c r="BI105" s="281">
        <f ca="1">IFERROR(IF(BD105&lt;0,-(BH105/BD105),BH105/BD105),0)</f>
        <v>0</v>
      </c>
    </row>
    <row r="106" spans="1:63" ht="10.15" x14ac:dyDescent="0.3">
      <c r="C106" s="231" t="s">
        <v>17</v>
      </c>
      <c r="D106" s="231" t="s">
        <v>92</v>
      </c>
      <c r="E106" s="231"/>
      <c r="F106" s="231"/>
      <c r="G106" s="231"/>
      <c r="H106" s="231"/>
      <c r="I106" s="231"/>
      <c r="J106" s="232">
        <v>0</v>
      </c>
      <c r="K106" s="232">
        <v>0</v>
      </c>
      <c r="L106" s="232">
        <v>0</v>
      </c>
      <c r="M106" s="232">
        <v>0</v>
      </c>
      <c r="N106" s="232">
        <v>0</v>
      </c>
      <c r="O106" s="232">
        <v>0</v>
      </c>
      <c r="P106" s="232">
        <v>0</v>
      </c>
      <c r="Q106" s="232">
        <v>0</v>
      </c>
      <c r="R106" s="232">
        <v>0</v>
      </c>
      <c r="S106" s="232">
        <v>0</v>
      </c>
      <c r="T106" s="232">
        <v>0</v>
      </c>
      <c r="U106" s="232">
        <v>0</v>
      </c>
      <c r="V106" s="232">
        <v>0</v>
      </c>
      <c r="W106" s="232">
        <v>0</v>
      </c>
      <c r="X106" s="232">
        <v>0</v>
      </c>
      <c r="Y106" s="232">
        <v>0</v>
      </c>
      <c r="Z106" s="232">
        <v>0</v>
      </c>
      <c r="AA106" s="232">
        <v>0</v>
      </c>
      <c r="AB106" s="232">
        <v>0</v>
      </c>
      <c r="AC106" s="232">
        <v>0</v>
      </c>
      <c r="AD106" s="232">
        <v>0</v>
      </c>
      <c r="AE106" s="232">
        <v>0</v>
      </c>
      <c r="AF106" s="232">
        <v>0</v>
      </c>
      <c r="AG106" s="232">
        <v>0</v>
      </c>
      <c r="AH106" s="232">
        <v>0</v>
      </c>
      <c r="AI106" s="232">
        <v>0</v>
      </c>
      <c r="AJ106" s="232">
        <v>0</v>
      </c>
      <c r="AK106" s="232">
        <v>0</v>
      </c>
      <c r="AL106" s="232">
        <v>0</v>
      </c>
      <c r="AM106" s="232">
        <v>0</v>
      </c>
      <c r="AN106" s="231"/>
      <c r="AO106" s="231"/>
      <c r="AP106" s="276">
        <f ca="1">IFERROR(OFFSET(AP106,0,-3)-OFFSET(AP106,0,-4),0)</f>
        <v>0</v>
      </c>
      <c r="AQ106" s="277">
        <f ca="1">IFERROR(IF(OFFSET(AP106,0,-4)&lt;0,-(AP106/OFFSET(AP106,0,-4)),AP106/OFFSET(AP106,0,-4)),0)</f>
        <v>0</v>
      </c>
      <c r="AR106" s="231"/>
      <c r="AS106" s="231"/>
      <c r="AT106" s="277">
        <f t="shared" ca="1" si="259"/>
        <v>0</v>
      </c>
      <c r="AU106" s="277">
        <f t="shared" ca="1" si="259"/>
        <v>0</v>
      </c>
      <c r="AV106" s="277">
        <f t="shared" ca="1" si="259"/>
        <v>0</v>
      </c>
      <c r="AW106" s="231"/>
      <c r="AX106" s="231"/>
      <c r="AY106" s="278">
        <f ca="1">IFERROR(AV106-AU106,0)</f>
        <v>0</v>
      </c>
      <c r="AZ106" s="279">
        <f ca="1">IFERROR(IF(AU106&lt;0,-(AY106/AU106),AY106/AU106),0)</f>
        <v>0</v>
      </c>
      <c r="BA106" s="231"/>
      <c r="BB106" s="231"/>
      <c r="BC106" s="249">
        <f t="shared" ca="1" si="260"/>
        <v>0</v>
      </c>
      <c r="BD106" s="249">
        <f t="shared" ca="1" si="260"/>
        <v>0</v>
      </c>
      <c r="BE106" s="249">
        <f t="shared" ca="1" si="260"/>
        <v>0</v>
      </c>
      <c r="BF106" s="231"/>
      <c r="BG106" s="231"/>
      <c r="BH106" s="280">
        <f ca="1">IFERROR(BE106-BD106,0)</f>
        <v>0</v>
      </c>
      <c r="BI106" s="281">
        <f ca="1">IFERROR(IF(BD106&lt;0,-(BH106/BD106),BH106/BD106),0)</f>
        <v>0</v>
      </c>
    </row>
    <row r="107" spans="1:63" customFormat="1" ht="10.15" x14ac:dyDescent="0.3">
      <c r="A107" s="1"/>
      <c r="B107" s="2"/>
      <c r="C107" s="2"/>
      <c r="D107" s="2"/>
      <c r="E107" s="2" t="s">
        <v>149</v>
      </c>
      <c r="F107" s="2"/>
      <c r="G107" s="2"/>
      <c r="H107" s="2"/>
      <c r="I107" s="2"/>
      <c r="J107" s="10">
        <f>J90*-1</f>
        <v>0</v>
      </c>
      <c r="K107" s="10">
        <f t="shared" ref="K107:AJ110" si="261">K90*-1</f>
        <v>0</v>
      </c>
      <c r="L107" s="10">
        <f t="shared" si="261"/>
        <v>0</v>
      </c>
      <c r="M107" s="10">
        <f t="shared" si="261"/>
        <v>0</v>
      </c>
      <c r="N107" s="10">
        <f t="shared" si="261"/>
        <v>0</v>
      </c>
      <c r="O107" s="10">
        <f t="shared" si="261"/>
        <v>0</v>
      </c>
      <c r="P107" s="10">
        <f t="shared" si="261"/>
        <v>0</v>
      </c>
      <c r="Q107" s="10">
        <f t="shared" si="261"/>
        <v>0</v>
      </c>
      <c r="R107" s="10">
        <f t="shared" si="261"/>
        <v>0</v>
      </c>
      <c r="S107" s="10">
        <f t="shared" si="261"/>
        <v>0</v>
      </c>
      <c r="T107" s="10">
        <f t="shared" si="261"/>
        <v>0</v>
      </c>
      <c r="U107" s="10">
        <f t="shared" si="261"/>
        <v>0</v>
      </c>
      <c r="V107" s="10">
        <f t="shared" si="261"/>
        <v>0</v>
      </c>
      <c r="W107" s="10">
        <f t="shared" si="261"/>
        <v>0</v>
      </c>
      <c r="X107" s="10">
        <f t="shared" si="261"/>
        <v>0</v>
      </c>
      <c r="Y107" s="10">
        <f t="shared" si="261"/>
        <v>0</v>
      </c>
      <c r="Z107" s="10">
        <f t="shared" si="261"/>
        <v>0</v>
      </c>
      <c r="AA107" s="10">
        <f t="shared" si="261"/>
        <v>0</v>
      </c>
      <c r="AB107" s="10">
        <f t="shared" si="261"/>
        <v>0</v>
      </c>
      <c r="AC107" s="10">
        <f t="shared" si="261"/>
        <v>0</v>
      </c>
      <c r="AD107" s="10">
        <f t="shared" si="261"/>
        <v>0</v>
      </c>
      <c r="AE107" s="10">
        <f t="shared" si="261"/>
        <v>0</v>
      </c>
      <c r="AF107" s="10">
        <f t="shared" si="261"/>
        <v>0</v>
      </c>
      <c r="AG107" s="10">
        <f t="shared" si="261"/>
        <v>0</v>
      </c>
      <c r="AH107" s="10">
        <f t="shared" si="261"/>
        <v>0</v>
      </c>
      <c r="AI107" s="10">
        <f t="shared" si="261"/>
        <v>0</v>
      </c>
      <c r="AJ107" s="10">
        <f t="shared" si="261"/>
        <v>0</v>
      </c>
      <c r="AK107" s="10">
        <f t="shared" ref="AK107:AL107" si="262">AK90*-1</f>
        <v>0</v>
      </c>
      <c r="AL107" s="10">
        <f t="shared" si="262"/>
        <v>0</v>
      </c>
      <c r="AM107" s="10">
        <f t="shared" ref="AM107" si="263">AM90*-1</f>
        <v>0</v>
      </c>
      <c r="AN107" s="2"/>
      <c r="AO107" s="2"/>
      <c r="AP107" s="54">
        <f t="shared" ref="AP107:AP110" ca="1" si="264">IFERROR(OFFSET(AP107,0,-3)-OFFSET(AP107,0,-4),0)</f>
        <v>0</v>
      </c>
      <c r="AQ107" s="55">
        <f t="shared" ref="AQ107:AQ110" ca="1" si="265">IFERROR(IF(OFFSET(AP107,0,-4)&lt;0,-(AP107/OFFSET(AP107,0,-4)),AP107/OFFSET(AP107,0,-4)),0)</f>
        <v>0</v>
      </c>
      <c r="AR107" s="2"/>
      <c r="AS107" s="2"/>
      <c r="AT107" s="55">
        <f t="shared" ca="1" si="259"/>
        <v>0</v>
      </c>
      <c r="AU107" s="55">
        <f t="shared" ca="1" si="259"/>
        <v>0</v>
      </c>
      <c r="AV107" s="55">
        <f t="shared" ca="1" si="259"/>
        <v>0</v>
      </c>
      <c r="AW107" s="2"/>
      <c r="AX107" s="2"/>
      <c r="AY107" s="56">
        <f t="shared" ref="AY107:AY110" ca="1" si="266">IFERROR(AV107-AU107,0)</f>
        <v>0</v>
      </c>
      <c r="AZ107" s="57">
        <f t="shared" ref="AZ107:AZ110" ca="1" si="267">IFERROR(IF(AU107&lt;0,-(AY107/AU107),AY107/AU107),0)</f>
        <v>0</v>
      </c>
      <c r="BA107" s="2"/>
      <c r="BB107" s="2"/>
      <c r="BC107" s="27">
        <f t="shared" ca="1" si="260"/>
        <v>0</v>
      </c>
      <c r="BD107" s="27">
        <f t="shared" ca="1" si="260"/>
        <v>0</v>
      </c>
      <c r="BE107" s="27">
        <f t="shared" ca="1" si="260"/>
        <v>0</v>
      </c>
      <c r="BF107" s="2"/>
      <c r="BG107" s="2"/>
      <c r="BH107" s="58">
        <f t="shared" ref="BH107:BH110" ca="1" si="268">IFERROR(BE107-BD107,0)</f>
        <v>0</v>
      </c>
      <c r="BI107" s="59">
        <f t="shared" ref="BI107:BI110" ca="1" si="269">IFERROR(IF(BD107&lt;0,-(BH107/BD107),BH107/BD107),0)</f>
        <v>0</v>
      </c>
      <c r="BJ107" s="2"/>
      <c r="BK107" s="2"/>
    </row>
    <row r="108" spans="1:63" customFormat="1" ht="10.15" x14ac:dyDescent="0.3">
      <c r="A108" s="1"/>
      <c r="B108" s="2"/>
      <c r="C108" s="2"/>
      <c r="D108" s="2"/>
      <c r="E108" s="2" t="s">
        <v>150</v>
      </c>
      <c r="F108" s="2"/>
      <c r="G108" s="2"/>
      <c r="H108" s="2"/>
      <c r="I108" s="2"/>
      <c r="J108" s="10">
        <f t="shared" ref="J108:Y110" si="270">J91*-1</f>
        <v>0</v>
      </c>
      <c r="K108" s="10">
        <f t="shared" si="270"/>
        <v>0</v>
      </c>
      <c r="L108" s="10">
        <f t="shared" si="270"/>
        <v>0</v>
      </c>
      <c r="M108" s="10">
        <f t="shared" si="270"/>
        <v>0</v>
      </c>
      <c r="N108" s="10">
        <f t="shared" si="270"/>
        <v>0</v>
      </c>
      <c r="O108" s="10">
        <f t="shared" si="270"/>
        <v>0</v>
      </c>
      <c r="P108" s="10">
        <f t="shared" si="270"/>
        <v>0</v>
      </c>
      <c r="Q108" s="10">
        <f t="shared" si="270"/>
        <v>0</v>
      </c>
      <c r="R108" s="10">
        <f t="shared" si="270"/>
        <v>0</v>
      </c>
      <c r="S108" s="10">
        <f t="shared" si="270"/>
        <v>0</v>
      </c>
      <c r="T108" s="10">
        <f t="shared" si="270"/>
        <v>0</v>
      </c>
      <c r="U108" s="10">
        <f t="shared" si="270"/>
        <v>0</v>
      </c>
      <c r="V108" s="10">
        <f t="shared" si="270"/>
        <v>0</v>
      </c>
      <c r="W108" s="10">
        <f t="shared" si="270"/>
        <v>0</v>
      </c>
      <c r="X108" s="10">
        <f t="shared" si="270"/>
        <v>0</v>
      </c>
      <c r="Y108" s="10">
        <f t="shared" si="270"/>
        <v>0</v>
      </c>
      <c r="Z108" s="10">
        <f t="shared" si="261"/>
        <v>0</v>
      </c>
      <c r="AA108" s="10">
        <f t="shared" si="261"/>
        <v>0</v>
      </c>
      <c r="AB108" s="10">
        <f t="shared" si="261"/>
        <v>0</v>
      </c>
      <c r="AC108" s="10">
        <f t="shared" si="261"/>
        <v>0</v>
      </c>
      <c r="AD108" s="10">
        <f t="shared" si="261"/>
        <v>0</v>
      </c>
      <c r="AE108" s="10">
        <f t="shared" si="261"/>
        <v>0</v>
      </c>
      <c r="AF108" s="10">
        <f t="shared" si="261"/>
        <v>0</v>
      </c>
      <c r="AG108" s="10">
        <f t="shared" si="261"/>
        <v>0</v>
      </c>
      <c r="AH108" s="10">
        <f t="shared" si="261"/>
        <v>0</v>
      </c>
      <c r="AI108" s="10">
        <f t="shared" si="261"/>
        <v>0</v>
      </c>
      <c r="AJ108" s="10">
        <f t="shared" si="261"/>
        <v>0</v>
      </c>
      <c r="AK108" s="10">
        <f t="shared" ref="AK108:AL108" si="271">AK91*-1</f>
        <v>0</v>
      </c>
      <c r="AL108" s="10">
        <f t="shared" si="271"/>
        <v>0</v>
      </c>
      <c r="AM108" s="10">
        <f t="shared" ref="AM108" si="272">AM91*-1</f>
        <v>0</v>
      </c>
      <c r="AN108" s="2"/>
      <c r="AO108" s="2"/>
      <c r="AP108" s="54">
        <f t="shared" ca="1" si="264"/>
        <v>0</v>
      </c>
      <c r="AQ108" s="55">
        <f t="shared" ca="1" si="265"/>
        <v>0</v>
      </c>
      <c r="AR108" s="2"/>
      <c r="AS108" s="2"/>
      <c r="AT108" s="55">
        <f t="shared" ca="1" si="259"/>
        <v>0</v>
      </c>
      <c r="AU108" s="55">
        <f t="shared" ca="1" si="259"/>
        <v>0</v>
      </c>
      <c r="AV108" s="55">
        <f t="shared" ca="1" si="259"/>
        <v>0</v>
      </c>
      <c r="AW108" s="2"/>
      <c r="AX108" s="2"/>
      <c r="AY108" s="56">
        <f t="shared" ca="1" si="266"/>
        <v>0</v>
      </c>
      <c r="AZ108" s="57">
        <f t="shared" ca="1" si="267"/>
        <v>0</v>
      </c>
      <c r="BA108" s="2"/>
      <c r="BB108" s="2"/>
      <c r="BC108" s="27">
        <f t="shared" ca="1" si="260"/>
        <v>0</v>
      </c>
      <c r="BD108" s="27">
        <f t="shared" ca="1" si="260"/>
        <v>0</v>
      </c>
      <c r="BE108" s="27">
        <f t="shared" ca="1" si="260"/>
        <v>0</v>
      </c>
      <c r="BF108" s="2"/>
      <c r="BG108" s="2"/>
      <c r="BH108" s="58">
        <f t="shared" ca="1" si="268"/>
        <v>0</v>
      </c>
      <c r="BI108" s="59">
        <f t="shared" ca="1" si="269"/>
        <v>0</v>
      </c>
      <c r="BJ108" s="2"/>
      <c r="BK108" s="2"/>
    </row>
    <row r="109" spans="1:63" customFormat="1" ht="10.15" x14ac:dyDescent="0.3">
      <c r="A109" s="1"/>
      <c r="B109" s="2"/>
      <c r="C109" s="2"/>
      <c r="D109" s="2"/>
      <c r="E109" s="2" t="s">
        <v>151</v>
      </c>
      <c r="F109" s="2"/>
      <c r="G109" s="2"/>
      <c r="H109" s="2"/>
      <c r="I109" s="2"/>
      <c r="J109" s="10">
        <f t="shared" si="270"/>
        <v>0</v>
      </c>
      <c r="K109" s="10">
        <f t="shared" si="261"/>
        <v>0</v>
      </c>
      <c r="L109" s="10">
        <f t="shared" si="261"/>
        <v>0</v>
      </c>
      <c r="M109" s="10">
        <f t="shared" si="261"/>
        <v>0</v>
      </c>
      <c r="N109" s="10">
        <f t="shared" si="261"/>
        <v>0</v>
      </c>
      <c r="O109" s="10">
        <f t="shared" si="261"/>
        <v>0</v>
      </c>
      <c r="P109" s="10">
        <f t="shared" si="261"/>
        <v>0</v>
      </c>
      <c r="Q109" s="10">
        <f t="shared" si="261"/>
        <v>0</v>
      </c>
      <c r="R109" s="10">
        <f t="shared" si="261"/>
        <v>0</v>
      </c>
      <c r="S109" s="10">
        <f t="shared" si="261"/>
        <v>0</v>
      </c>
      <c r="T109" s="10">
        <f t="shared" si="261"/>
        <v>0</v>
      </c>
      <c r="U109" s="10">
        <f t="shared" si="261"/>
        <v>0</v>
      </c>
      <c r="V109" s="10">
        <f t="shared" si="261"/>
        <v>0</v>
      </c>
      <c r="W109" s="10">
        <f t="shared" si="261"/>
        <v>0</v>
      </c>
      <c r="X109" s="10">
        <f t="shared" si="261"/>
        <v>0</v>
      </c>
      <c r="Y109" s="10">
        <f t="shared" si="261"/>
        <v>0</v>
      </c>
      <c r="Z109" s="10">
        <f t="shared" si="261"/>
        <v>0</v>
      </c>
      <c r="AA109" s="10">
        <f t="shared" si="261"/>
        <v>0</v>
      </c>
      <c r="AB109" s="10">
        <f t="shared" si="261"/>
        <v>0</v>
      </c>
      <c r="AC109" s="10">
        <f t="shared" si="261"/>
        <v>0</v>
      </c>
      <c r="AD109" s="10">
        <f t="shared" si="261"/>
        <v>0</v>
      </c>
      <c r="AE109" s="10">
        <f t="shared" si="261"/>
        <v>0</v>
      </c>
      <c r="AF109" s="10">
        <f t="shared" si="261"/>
        <v>0</v>
      </c>
      <c r="AG109" s="10">
        <f t="shared" si="261"/>
        <v>0</v>
      </c>
      <c r="AH109" s="10">
        <f t="shared" si="261"/>
        <v>0</v>
      </c>
      <c r="AI109" s="10">
        <f t="shared" si="261"/>
        <v>0</v>
      </c>
      <c r="AJ109" s="10">
        <f t="shared" si="261"/>
        <v>0</v>
      </c>
      <c r="AK109" s="10">
        <f t="shared" ref="AK109:AL109" si="273">AK92*-1</f>
        <v>0</v>
      </c>
      <c r="AL109" s="10">
        <f t="shared" si="273"/>
        <v>0</v>
      </c>
      <c r="AM109" s="10">
        <f t="shared" ref="AM109" si="274">AM92*-1</f>
        <v>0</v>
      </c>
      <c r="AN109" s="2"/>
      <c r="AO109" s="2"/>
      <c r="AP109" s="54">
        <f t="shared" ca="1" si="264"/>
        <v>0</v>
      </c>
      <c r="AQ109" s="55">
        <f t="shared" ca="1" si="265"/>
        <v>0</v>
      </c>
      <c r="AR109" s="2"/>
      <c r="AS109" s="2"/>
      <c r="AT109" s="55">
        <f t="shared" ca="1" si="259"/>
        <v>0</v>
      </c>
      <c r="AU109" s="55">
        <f t="shared" ca="1" si="259"/>
        <v>0</v>
      </c>
      <c r="AV109" s="55">
        <f t="shared" ca="1" si="259"/>
        <v>0</v>
      </c>
      <c r="AW109" s="2"/>
      <c r="AX109" s="2"/>
      <c r="AY109" s="56">
        <f t="shared" ca="1" si="266"/>
        <v>0</v>
      </c>
      <c r="AZ109" s="57">
        <f t="shared" ca="1" si="267"/>
        <v>0</v>
      </c>
      <c r="BA109" s="2"/>
      <c r="BB109" s="2"/>
      <c r="BC109" s="27">
        <f t="shared" ca="1" si="260"/>
        <v>0</v>
      </c>
      <c r="BD109" s="27">
        <f t="shared" ca="1" si="260"/>
        <v>0</v>
      </c>
      <c r="BE109" s="27">
        <f t="shared" ca="1" si="260"/>
        <v>0</v>
      </c>
      <c r="BF109" s="2"/>
      <c r="BG109" s="2"/>
      <c r="BH109" s="58">
        <f t="shared" ca="1" si="268"/>
        <v>0</v>
      </c>
      <c r="BI109" s="59">
        <f t="shared" ca="1" si="269"/>
        <v>0</v>
      </c>
      <c r="BJ109" s="2"/>
      <c r="BK109" s="2"/>
    </row>
    <row r="110" spans="1:63" customFormat="1" ht="10.15" x14ac:dyDescent="0.3">
      <c r="A110" s="1"/>
      <c r="B110" s="2"/>
      <c r="C110" s="2"/>
      <c r="D110" s="2"/>
      <c r="E110" s="2" t="s">
        <v>152</v>
      </c>
      <c r="F110" s="2"/>
      <c r="G110" s="2"/>
      <c r="H110" s="2"/>
      <c r="I110" s="2"/>
      <c r="J110" s="10">
        <f t="shared" si="270"/>
        <v>0</v>
      </c>
      <c r="K110" s="10">
        <f t="shared" si="261"/>
        <v>0</v>
      </c>
      <c r="L110" s="10">
        <f t="shared" si="261"/>
        <v>0</v>
      </c>
      <c r="M110" s="10">
        <f t="shared" si="261"/>
        <v>0</v>
      </c>
      <c r="N110" s="10">
        <f t="shared" si="261"/>
        <v>0</v>
      </c>
      <c r="O110" s="10">
        <f t="shared" si="261"/>
        <v>0</v>
      </c>
      <c r="P110" s="10">
        <f t="shared" si="261"/>
        <v>0</v>
      </c>
      <c r="Q110" s="10">
        <f t="shared" si="261"/>
        <v>0</v>
      </c>
      <c r="R110" s="10">
        <f t="shared" si="261"/>
        <v>0</v>
      </c>
      <c r="S110" s="10">
        <f t="shared" si="261"/>
        <v>0</v>
      </c>
      <c r="T110" s="10">
        <f t="shared" si="261"/>
        <v>0</v>
      </c>
      <c r="U110" s="10">
        <f t="shared" si="261"/>
        <v>0</v>
      </c>
      <c r="V110" s="10">
        <f t="shared" si="261"/>
        <v>0</v>
      </c>
      <c r="W110" s="10">
        <f t="shared" si="261"/>
        <v>0</v>
      </c>
      <c r="X110" s="10">
        <f t="shared" si="261"/>
        <v>0</v>
      </c>
      <c r="Y110" s="10">
        <f t="shared" si="261"/>
        <v>0</v>
      </c>
      <c r="Z110" s="10">
        <f t="shared" si="261"/>
        <v>0</v>
      </c>
      <c r="AA110" s="10">
        <f t="shared" si="261"/>
        <v>0</v>
      </c>
      <c r="AB110" s="10">
        <f t="shared" si="261"/>
        <v>0</v>
      </c>
      <c r="AC110" s="10">
        <f t="shared" si="261"/>
        <v>0</v>
      </c>
      <c r="AD110" s="10">
        <f t="shared" si="261"/>
        <v>0</v>
      </c>
      <c r="AE110" s="10">
        <f t="shared" si="261"/>
        <v>0</v>
      </c>
      <c r="AF110" s="10">
        <f t="shared" si="261"/>
        <v>0</v>
      </c>
      <c r="AG110" s="10">
        <f t="shared" si="261"/>
        <v>0</v>
      </c>
      <c r="AH110" s="10">
        <f t="shared" si="261"/>
        <v>0</v>
      </c>
      <c r="AI110" s="10">
        <f t="shared" si="261"/>
        <v>0</v>
      </c>
      <c r="AJ110" s="10">
        <f t="shared" si="261"/>
        <v>0</v>
      </c>
      <c r="AK110" s="10">
        <f t="shared" ref="AK110:AL110" si="275">AK93*-1</f>
        <v>0</v>
      </c>
      <c r="AL110" s="10">
        <f t="shared" si="275"/>
        <v>0</v>
      </c>
      <c r="AM110" s="10">
        <f t="shared" ref="AM110" si="276">AM93*-1</f>
        <v>0</v>
      </c>
      <c r="AN110" s="2"/>
      <c r="AO110" s="2"/>
      <c r="AP110" s="54">
        <f t="shared" ca="1" si="264"/>
        <v>0</v>
      </c>
      <c r="AQ110" s="55">
        <f t="shared" ca="1" si="265"/>
        <v>0</v>
      </c>
      <c r="AR110" s="2"/>
      <c r="AS110" s="2"/>
      <c r="AT110" s="55">
        <f t="shared" ca="1" si="259"/>
        <v>0</v>
      </c>
      <c r="AU110" s="55">
        <f t="shared" ca="1" si="259"/>
        <v>0</v>
      </c>
      <c r="AV110" s="55">
        <f t="shared" ca="1" si="259"/>
        <v>0</v>
      </c>
      <c r="AW110" s="2"/>
      <c r="AX110" s="2"/>
      <c r="AY110" s="56">
        <f t="shared" ca="1" si="266"/>
        <v>0</v>
      </c>
      <c r="AZ110" s="57">
        <f t="shared" ca="1" si="267"/>
        <v>0</v>
      </c>
      <c r="BA110" s="2"/>
      <c r="BB110" s="2"/>
      <c r="BC110" s="27">
        <f t="shared" ca="1" si="260"/>
        <v>0</v>
      </c>
      <c r="BD110" s="27">
        <f t="shared" ca="1" si="260"/>
        <v>0</v>
      </c>
      <c r="BE110" s="27">
        <f t="shared" ca="1" si="260"/>
        <v>0</v>
      </c>
      <c r="BF110" s="2"/>
      <c r="BG110" s="2"/>
      <c r="BH110" s="58">
        <f t="shared" ca="1" si="268"/>
        <v>0</v>
      </c>
      <c r="BI110" s="59">
        <f t="shared" ca="1" si="269"/>
        <v>0</v>
      </c>
      <c r="BJ110" s="2"/>
      <c r="BK110" s="2"/>
    </row>
    <row r="111" spans="1:63" ht="10.15" x14ac:dyDescent="0.3">
      <c r="C111" s="231" t="s">
        <v>93</v>
      </c>
      <c r="D111" s="231" t="s">
        <v>94</v>
      </c>
      <c r="E111" s="231"/>
      <c r="F111" s="231"/>
      <c r="G111" s="231"/>
      <c r="H111" s="231"/>
      <c r="I111" s="231"/>
      <c r="J111" s="232">
        <v>0</v>
      </c>
      <c r="K111" s="232">
        <v>0</v>
      </c>
      <c r="L111" s="232">
        <v>0</v>
      </c>
      <c r="M111" s="232">
        <v>0</v>
      </c>
      <c r="N111" s="232">
        <v>0</v>
      </c>
      <c r="O111" s="232">
        <v>0</v>
      </c>
      <c r="P111" s="232">
        <v>0</v>
      </c>
      <c r="Q111" s="232">
        <v>0</v>
      </c>
      <c r="R111" s="232">
        <v>0</v>
      </c>
      <c r="S111" s="232">
        <v>0</v>
      </c>
      <c r="T111" s="232">
        <v>0</v>
      </c>
      <c r="U111" s="232">
        <v>0</v>
      </c>
      <c r="V111" s="232">
        <v>0</v>
      </c>
      <c r="W111" s="232">
        <v>0</v>
      </c>
      <c r="X111" s="232">
        <v>0</v>
      </c>
      <c r="Y111" s="232">
        <v>0</v>
      </c>
      <c r="Z111" s="232">
        <v>0</v>
      </c>
      <c r="AA111" s="232">
        <v>0</v>
      </c>
      <c r="AB111" s="232">
        <v>0</v>
      </c>
      <c r="AC111" s="232">
        <v>0</v>
      </c>
      <c r="AD111" s="232">
        <v>0</v>
      </c>
      <c r="AE111" s="232">
        <v>0</v>
      </c>
      <c r="AF111" s="232">
        <v>0</v>
      </c>
      <c r="AG111" s="232">
        <v>0</v>
      </c>
      <c r="AH111" s="232">
        <v>0</v>
      </c>
      <c r="AI111" s="232">
        <v>0</v>
      </c>
      <c r="AJ111" s="232">
        <v>0</v>
      </c>
      <c r="AK111" s="232">
        <v>0</v>
      </c>
      <c r="AL111" s="232">
        <v>0</v>
      </c>
      <c r="AM111" s="232">
        <v>0</v>
      </c>
      <c r="AN111" s="231"/>
      <c r="AO111" s="231"/>
      <c r="AP111" s="276">
        <f ca="1">IFERROR(OFFSET(AP111,0,-3)-OFFSET(AP111,0,-4),0)</f>
        <v>0</v>
      </c>
      <c r="AQ111" s="277">
        <f ca="1">IFERROR(IF(OFFSET(AP111,0,-4)&lt;0,-(AP111/OFFSET(AP111,0,-4)),AP111/OFFSET(AP111,0,-4)),0)</f>
        <v>0</v>
      </c>
      <c r="AR111" s="231"/>
      <c r="AS111" s="231"/>
      <c r="AT111" s="277">
        <f t="shared" ca="1" si="259"/>
        <v>0</v>
      </c>
      <c r="AU111" s="277">
        <f t="shared" ca="1" si="259"/>
        <v>0</v>
      </c>
      <c r="AV111" s="277">
        <f t="shared" ca="1" si="259"/>
        <v>0</v>
      </c>
      <c r="AW111" s="231"/>
      <c r="AX111" s="231"/>
      <c r="AY111" s="278">
        <f ca="1">IFERROR(AV111-AU111,0)</f>
        <v>0</v>
      </c>
      <c r="AZ111" s="279">
        <f ca="1">IFERROR(IF(AU111&lt;0,-(AY111/AU111),AY111/AU111),0)</f>
        <v>0</v>
      </c>
      <c r="BA111" s="231"/>
      <c r="BB111" s="231"/>
      <c r="BC111" s="249">
        <f t="shared" ca="1" si="260"/>
        <v>0</v>
      </c>
      <c r="BD111" s="249">
        <f t="shared" ca="1" si="260"/>
        <v>0</v>
      </c>
      <c r="BE111" s="249">
        <f t="shared" ca="1" si="260"/>
        <v>0</v>
      </c>
      <c r="BF111" s="231"/>
      <c r="BG111" s="231"/>
      <c r="BH111" s="280">
        <f ca="1">IFERROR(BE111-BD111,0)</f>
        <v>0</v>
      </c>
      <c r="BI111" s="281">
        <f ca="1">IFERROR(IF(BD111&lt;0,-(BH111/BD111),BH111/BD111),0)</f>
        <v>0</v>
      </c>
    </row>
    <row r="112" spans="1:63" ht="4.05" customHeight="1" x14ac:dyDescent="0.3">
      <c r="C112" s="231"/>
      <c r="D112" s="302"/>
      <c r="E112" s="231"/>
      <c r="F112" s="231"/>
      <c r="G112" s="231"/>
      <c r="H112" s="231"/>
      <c r="I112" s="231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2"/>
      <c r="AL112" s="262"/>
      <c r="AM112" s="262"/>
      <c r="AN112" s="231"/>
      <c r="AO112" s="231"/>
      <c r="AP112" s="276"/>
      <c r="AQ112" s="277"/>
      <c r="AR112" s="231"/>
      <c r="AS112" s="231"/>
      <c r="AT112" s="277"/>
      <c r="AU112" s="277"/>
      <c r="AV112" s="277"/>
      <c r="AW112" s="231"/>
      <c r="AX112" s="231"/>
      <c r="AY112" s="278"/>
      <c r="AZ112" s="279"/>
      <c r="BA112" s="231"/>
      <c r="BB112" s="231"/>
      <c r="BC112" s="249"/>
      <c r="BD112" s="249"/>
      <c r="BE112" s="249"/>
      <c r="BF112" s="231"/>
      <c r="BG112" s="231"/>
      <c r="BH112" s="280"/>
      <c r="BI112" s="281"/>
    </row>
    <row r="113" spans="1:63" ht="10.15" x14ac:dyDescent="0.3">
      <c r="C113" s="312" t="s">
        <v>22</v>
      </c>
      <c r="D113" s="313" t="s">
        <v>95</v>
      </c>
      <c r="E113" s="313"/>
      <c r="F113" s="313"/>
      <c r="G113" s="313"/>
      <c r="H113" s="313"/>
      <c r="I113" s="313"/>
      <c r="J113" s="368">
        <f>SUM(J103,J105:J111)</f>
        <v>0</v>
      </c>
      <c r="K113" s="368">
        <f t="shared" ref="K113:Z113" si="277">SUM(K103,K105:K111)</f>
        <v>0</v>
      </c>
      <c r="L113" s="368">
        <f t="shared" si="277"/>
        <v>0</v>
      </c>
      <c r="M113" s="368">
        <f t="shared" si="277"/>
        <v>0</v>
      </c>
      <c r="N113" s="368">
        <f t="shared" si="277"/>
        <v>0</v>
      </c>
      <c r="O113" s="368">
        <f t="shared" si="277"/>
        <v>0</v>
      </c>
      <c r="P113" s="368">
        <f t="shared" si="277"/>
        <v>0</v>
      </c>
      <c r="Q113" s="368">
        <f t="shared" si="277"/>
        <v>0</v>
      </c>
      <c r="R113" s="368">
        <f t="shared" si="277"/>
        <v>0</v>
      </c>
      <c r="S113" s="368">
        <f t="shared" si="277"/>
        <v>0</v>
      </c>
      <c r="T113" s="368">
        <f t="shared" si="277"/>
        <v>0</v>
      </c>
      <c r="U113" s="368">
        <f t="shared" si="277"/>
        <v>0</v>
      </c>
      <c r="V113" s="368">
        <f t="shared" si="277"/>
        <v>-0.15805713697376828</v>
      </c>
      <c r="W113" s="368">
        <f t="shared" si="277"/>
        <v>-0.20705262745001268</v>
      </c>
      <c r="X113" s="368">
        <f t="shared" si="277"/>
        <v>-6.4327442261873525E-3</v>
      </c>
      <c r="Y113" s="368">
        <f t="shared" si="277"/>
        <v>-0.32721294097123588</v>
      </c>
      <c r="Z113" s="368">
        <f t="shared" si="277"/>
        <v>0.55549259910091953</v>
      </c>
      <c r="AA113" s="368">
        <f t="shared" ref="AA113:AB113" si="278">SUM(AA103,AA105:AA111)</f>
        <v>-0.30273997892612881</v>
      </c>
      <c r="AB113" s="368">
        <f t="shared" si="278"/>
        <v>0.17142816077657452</v>
      </c>
      <c r="AC113" s="368">
        <f t="shared" ref="AC113:AD113" si="279">SUM(AC103,AC105:AC111)</f>
        <v>3.9261968543886347E-2</v>
      </c>
      <c r="AD113" s="368">
        <f t="shared" si="279"/>
        <v>0</v>
      </c>
      <c r="AE113" s="368">
        <f t="shared" ref="AE113:AF113" si="280">SUM(AE103,AE105:AE111)</f>
        <v>-1.1861486331791748E-2</v>
      </c>
      <c r="AF113" s="368">
        <f t="shared" si="280"/>
        <v>-0.29192716119336803</v>
      </c>
      <c r="AG113" s="368">
        <f t="shared" ref="AG113:AH113" si="281">SUM(AG103,AG105:AG111)</f>
        <v>-0.88720419469140277</v>
      </c>
      <c r="AH113" s="368">
        <f t="shared" si="281"/>
        <v>-0.21848853721878009</v>
      </c>
      <c r="AI113" s="368">
        <f t="shared" ref="AI113:AJ113" si="282">SUM(AI103,AI105:AI111)</f>
        <v>-0.70857655610486014</v>
      </c>
      <c r="AJ113" s="368">
        <f t="shared" si="282"/>
        <v>-0.24865239099859349</v>
      </c>
      <c r="AK113" s="368">
        <f t="shared" ref="AK113:AL113" si="283">SUM(AK103,AK105:AK111)</f>
        <v>1.5628627107619947E-2</v>
      </c>
      <c r="AL113" s="368">
        <f t="shared" si="283"/>
        <v>-8.7754204323918381E-2</v>
      </c>
      <c r="AM113" s="368">
        <f t="shared" ref="AM113" si="284">SUM(AM103,AM105:AM111)</f>
        <v>-0.12009089017887632</v>
      </c>
      <c r="AN113" s="231"/>
      <c r="AO113" s="231"/>
      <c r="AP113" s="315">
        <f ca="1">IFERROR(OFFSET(AP113,0,-3)-OFFSET(AP113,0,-4),0)</f>
        <v>-3.2336685854957942E-2</v>
      </c>
      <c r="AQ113" s="316">
        <f ca="1">IFERROR(IF(OFFSET(AP113,0,-4)&lt;0,-(AP113/OFFSET(AP113,0,-4)),AP113/OFFSET(AP113,0,-4)),0)</f>
        <v>-0.36849158515068686</v>
      </c>
      <c r="AR113" s="231"/>
      <c r="AS113" s="231"/>
      <c r="AT113" s="317">
        <f ca="1">IFERROR(OFFSET(AT113,0,-9)/OFFSET(AT$43,0,-9),0)</f>
        <v>0.97279979396048166</v>
      </c>
      <c r="AU113" s="318">
        <f ca="1">IFERROR(OFFSET(AU113,0,-9)/OFFSET(AU$43,0,-9),0)</f>
        <v>-6.8971221346270477</v>
      </c>
      <c r="AV113" s="316">
        <f ca="1">IFERROR(OFFSET(AV113,0,-9)/OFFSET(AV$43,0,-9),0)</f>
        <v>-1.3176694727959797</v>
      </c>
      <c r="AW113" s="231"/>
      <c r="AX113" s="231"/>
      <c r="AY113" s="319">
        <f ca="1">IFERROR(AV113-AU113,0)</f>
        <v>5.579452661831068</v>
      </c>
      <c r="AZ113" s="320">
        <f ca="1">IFERROR(IF(AU113&lt;0,-(AY113/AU113),AY113/AU113),0)</f>
        <v>0.80895372779023134</v>
      </c>
      <c r="BA113" s="231"/>
      <c r="BB113" s="231"/>
      <c r="BC113" s="321">
        <f ca="1">IFERROR(OFFSET(BC113,0,-18)/BC$14*10^6,0)</f>
        <v>1953.5783884524933</v>
      </c>
      <c r="BD113" s="322">
        <f ca="1">IFERROR(OFFSET(BD113,0,-18)/BD$14*10^6,0)</f>
        <v>-21938.551080979596</v>
      </c>
      <c r="BE113" s="323">
        <f ca="1">IFERROR(OFFSET(BE113,0,-18)/BE$14*10^6,0)</f>
        <v>-20015.148363146054</v>
      </c>
      <c r="BF113" s="231"/>
      <c r="BG113" s="231"/>
      <c r="BH113" s="324">
        <f ca="1">IFERROR(BE113-BD113,0)</f>
        <v>1923.4027178335418</v>
      </c>
      <c r="BI113" s="325">
        <f ca="1">IFERROR(IF(BD113&lt;0,-(BH113/BD113),BH113/BD113),0)</f>
        <v>8.7672276566208782E-2</v>
      </c>
    </row>
    <row r="114" spans="1:63" ht="10.15" x14ac:dyDescent="0.3">
      <c r="C114" s="326"/>
      <c r="D114" s="327" t="s">
        <v>96</v>
      </c>
      <c r="E114" s="328"/>
      <c r="F114" s="328"/>
      <c r="G114" s="328"/>
      <c r="H114" s="328"/>
      <c r="I114" s="328"/>
      <c r="J114" s="686">
        <f>IFERROR(J113/J$43,0)</f>
        <v>0</v>
      </c>
      <c r="K114" s="686">
        <f t="shared" ref="K114:Z114" si="285">IFERROR(K113/K$43,0)</f>
        <v>0</v>
      </c>
      <c r="L114" s="686">
        <f t="shared" si="285"/>
        <v>0</v>
      </c>
      <c r="M114" s="686">
        <f t="shared" si="285"/>
        <v>0</v>
      </c>
      <c r="N114" s="686">
        <f t="shared" si="285"/>
        <v>0</v>
      </c>
      <c r="O114" s="686">
        <f t="shared" si="285"/>
        <v>0</v>
      </c>
      <c r="P114" s="686">
        <f t="shared" si="285"/>
        <v>0</v>
      </c>
      <c r="Q114" s="686">
        <f t="shared" si="285"/>
        <v>0</v>
      </c>
      <c r="R114" s="686">
        <f t="shared" si="285"/>
        <v>0</v>
      </c>
      <c r="S114" s="686">
        <f t="shared" si="285"/>
        <v>0</v>
      </c>
      <c r="T114" s="686">
        <f t="shared" si="285"/>
        <v>0</v>
      </c>
      <c r="U114" s="686">
        <f t="shared" si="285"/>
        <v>0</v>
      </c>
      <c r="V114" s="686">
        <f t="shared" si="285"/>
        <v>-0.63865793000623061</v>
      </c>
      <c r="W114" s="686">
        <f t="shared" si="285"/>
        <v>-0.95646955351970275</v>
      </c>
      <c r="X114" s="686">
        <f t="shared" si="285"/>
        <v>-1.0800475597911132</v>
      </c>
      <c r="Y114" s="686">
        <f t="shared" si="285"/>
        <v>-1.2854630772095188</v>
      </c>
      <c r="Z114" s="686">
        <f t="shared" si="285"/>
        <v>1.6862348296343881</v>
      </c>
      <c r="AA114" s="686">
        <f t="shared" ref="AA114:AB114" si="286">IFERROR(AA113/AA$43,0)</f>
        <v>-1.4618589581406523</v>
      </c>
      <c r="AB114" s="686">
        <f t="shared" si="286"/>
        <v>1.1081477923942598</v>
      </c>
      <c r="AC114" s="686">
        <f t="shared" ref="AC114:AD114" si="287">IFERROR(AC113/AC$43,0)</f>
        <v>0.76298889591550079</v>
      </c>
      <c r="AD114" s="686">
        <f t="shared" si="287"/>
        <v>0</v>
      </c>
      <c r="AE114" s="686">
        <f t="shared" ref="AE114:AF114" si="288">IFERROR(AE113/AE$43,0)</f>
        <v>-4.8069835051546388</v>
      </c>
      <c r="AF114" s="686">
        <f t="shared" si="288"/>
        <v>-3.260446299972227</v>
      </c>
      <c r="AG114" s="686">
        <f t="shared" ref="AG114:AH114" si="289">IFERROR(AG113/AG$43,0)</f>
        <v>-3.0012776656778017</v>
      </c>
      <c r="AH114" s="686">
        <f t="shared" si="289"/>
        <v>-1.5884460004624683</v>
      </c>
      <c r="AI114" s="686">
        <f t="shared" ref="AI114:AJ114" si="290">IFERROR(AI113/AI$43,0)</f>
        <v>-2.4091633765910916</v>
      </c>
      <c r="AJ114" s="686">
        <f t="shared" si="290"/>
        <v>-2.6567307668827302</v>
      </c>
      <c r="AK114" s="686">
        <f t="shared" ref="AK114:AL114" si="291">IFERROR(AK113/AK$43,0)</f>
        <v>0.97279979396048166</v>
      </c>
      <c r="AL114" s="686">
        <f t="shared" si="291"/>
        <v>-6.8971221346270477</v>
      </c>
      <c r="AM114" s="686">
        <f t="shared" ref="AM114" si="292">IFERROR(AM113/AM$43,0)</f>
        <v>-1.3176694727959797</v>
      </c>
      <c r="AN114" s="231"/>
      <c r="AO114" s="231"/>
      <c r="AP114" s="330"/>
      <c r="AQ114" s="331"/>
      <c r="AR114" s="231"/>
      <c r="AS114" s="231"/>
      <c r="AT114" s="332"/>
      <c r="AU114" s="333"/>
      <c r="AV114" s="331"/>
      <c r="AW114" s="231"/>
      <c r="AX114" s="231"/>
      <c r="AY114" s="334"/>
      <c r="AZ114" s="335"/>
      <c r="BA114" s="231"/>
      <c r="BB114" s="231"/>
      <c r="BC114" s="336"/>
      <c r="BD114" s="337"/>
      <c r="BE114" s="338"/>
      <c r="BF114" s="231"/>
      <c r="BG114" s="231"/>
      <c r="BH114" s="339"/>
      <c r="BI114" s="340"/>
    </row>
    <row r="115" spans="1:63" ht="4.05" customHeight="1" x14ac:dyDescent="0.3">
      <c r="C115" s="231"/>
      <c r="D115" s="302"/>
      <c r="E115" s="231"/>
      <c r="F115" s="231"/>
      <c r="G115" s="231"/>
      <c r="H115" s="231"/>
      <c r="I115" s="231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W115" s="262"/>
      <c r="X115" s="262"/>
      <c r="Y115" s="262"/>
      <c r="Z115" s="262"/>
      <c r="AA115" s="262"/>
      <c r="AB115" s="262"/>
      <c r="AC115" s="262"/>
      <c r="AD115" s="262"/>
      <c r="AE115" s="262"/>
      <c r="AF115" s="262"/>
      <c r="AG115" s="262"/>
      <c r="AH115" s="262"/>
      <c r="AI115" s="262"/>
      <c r="AJ115" s="262"/>
      <c r="AK115" s="262"/>
      <c r="AL115" s="262"/>
      <c r="AM115" s="262"/>
      <c r="AN115" s="231"/>
      <c r="AO115" s="231"/>
      <c r="AP115" s="276"/>
      <c r="AQ115" s="270"/>
      <c r="AR115" s="231"/>
      <c r="AS115" s="231"/>
      <c r="AT115" s="270"/>
      <c r="AU115" s="270"/>
      <c r="AV115" s="270"/>
      <c r="AW115" s="231"/>
      <c r="AX115" s="231"/>
      <c r="AY115" s="278"/>
      <c r="AZ115" s="399"/>
      <c r="BA115" s="231"/>
      <c r="BB115" s="231"/>
      <c r="BC115" s="249"/>
      <c r="BD115" s="249"/>
      <c r="BE115" s="249"/>
      <c r="BF115" s="231"/>
      <c r="BG115" s="231"/>
      <c r="BH115" s="280"/>
      <c r="BI115" s="275"/>
    </row>
    <row r="116" spans="1:63" ht="10.15" x14ac:dyDescent="0.3">
      <c r="C116" s="231" t="s">
        <v>38</v>
      </c>
      <c r="D116" s="231" t="s">
        <v>97</v>
      </c>
      <c r="E116" s="231"/>
      <c r="F116" s="231"/>
      <c r="G116" s="231"/>
      <c r="H116" s="231"/>
      <c r="I116" s="231"/>
      <c r="J116" s="232">
        <v>0</v>
      </c>
      <c r="K116" s="232">
        <v>0</v>
      </c>
      <c r="L116" s="232">
        <v>0</v>
      </c>
      <c r="M116" s="232">
        <v>0</v>
      </c>
      <c r="N116" s="232">
        <v>0</v>
      </c>
      <c r="O116" s="232">
        <v>0</v>
      </c>
      <c r="P116" s="232">
        <v>0</v>
      </c>
      <c r="Q116" s="232">
        <v>0</v>
      </c>
      <c r="R116" s="232">
        <v>0</v>
      </c>
      <c r="S116" s="232">
        <v>0</v>
      </c>
      <c r="T116" s="232">
        <v>0</v>
      </c>
      <c r="U116" s="232">
        <v>0</v>
      </c>
      <c r="V116" s="232">
        <v>0</v>
      </c>
      <c r="W116" s="232">
        <v>0</v>
      </c>
      <c r="X116" s="232">
        <v>0</v>
      </c>
      <c r="Y116" s="232">
        <v>0</v>
      </c>
      <c r="Z116" s="232">
        <v>0</v>
      </c>
      <c r="AA116" s="232">
        <v>0</v>
      </c>
      <c r="AB116" s="232">
        <v>0</v>
      </c>
      <c r="AC116" s="232">
        <v>0</v>
      </c>
      <c r="AD116" s="232">
        <v>0</v>
      </c>
      <c r="AE116" s="232">
        <v>0</v>
      </c>
      <c r="AF116" s="232">
        <v>0</v>
      </c>
      <c r="AG116" s="232">
        <v>0</v>
      </c>
      <c r="AH116" s="232">
        <v>0</v>
      </c>
      <c r="AI116" s="232">
        <v>0</v>
      </c>
      <c r="AJ116" s="232">
        <v>0</v>
      </c>
      <c r="AK116" s="232">
        <v>0</v>
      </c>
      <c r="AL116" s="232">
        <v>0</v>
      </c>
      <c r="AM116" s="232">
        <v>0</v>
      </c>
      <c r="AN116" s="231"/>
      <c r="AO116" s="231"/>
      <c r="AP116" s="276">
        <f ca="1">IFERROR(OFFSET(AP116,0,-3)-OFFSET(AP116,0,-4),0)</f>
        <v>0</v>
      </c>
      <c r="AQ116" s="270">
        <f ca="1">IFERROR(IF(OFFSET(AP116,0,-4)&lt;0,-(AP116/OFFSET(AP116,0,-4)),AP116/OFFSET(AP116,0,-4)),0)</f>
        <v>0</v>
      </c>
      <c r="AR116" s="231"/>
      <c r="AS116" s="231"/>
      <c r="AT116" s="270">
        <f ca="1">IFERROR(OFFSET(AT116,0,-9)/OFFSET(AT$43,0,-9),0)</f>
        <v>0</v>
      </c>
      <c r="AU116" s="270">
        <f ca="1">IFERROR(OFFSET(AU116,0,-9)/OFFSET(AU$43,0,-9),0)</f>
        <v>0</v>
      </c>
      <c r="AV116" s="270">
        <f ca="1">IFERROR(OFFSET(AV116,0,-9)/OFFSET(AV$43,0,-9),0)</f>
        <v>0</v>
      </c>
      <c r="AW116" s="231"/>
      <c r="AX116" s="231"/>
      <c r="AY116" s="278">
        <f ca="1">IFERROR(AV116-AU116,0)</f>
        <v>0</v>
      </c>
      <c r="AZ116" s="399">
        <f ca="1">IFERROR(IF(AU116&lt;0,-(AY116/AU116),AY116/AU116),0)</f>
        <v>0</v>
      </c>
      <c r="BA116" s="231"/>
      <c r="BB116" s="231"/>
      <c r="BC116" s="249">
        <f ca="1">IFERROR(OFFSET(BC116,0,-18)/BC$14*10^6,0)</f>
        <v>0</v>
      </c>
      <c r="BD116" s="249">
        <f ca="1">IFERROR(OFFSET(BD116,0,-18)/BD$14*10^6,0)</f>
        <v>0</v>
      </c>
      <c r="BE116" s="249">
        <f ca="1">IFERROR(OFFSET(BE116,0,-18)/BE$14*10^6,0)</f>
        <v>0</v>
      </c>
      <c r="BF116" s="231"/>
      <c r="BG116" s="231"/>
      <c r="BH116" s="280">
        <f ca="1">IFERROR(BE116-BD116,0)</f>
        <v>0</v>
      </c>
      <c r="BI116" s="275">
        <f ca="1">IFERROR(IF(BD116&lt;0,-(BH116/BD116),BH116/BD116),0)</f>
        <v>0</v>
      </c>
    </row>
    <row r="117" spans="1:63" ht="4.05" customHeight="1" x14ac:dyDescent="0.3">
      <c r="C117" s="231"/>
      <c r="D117" s="302"/>
      <c r="E117" s="231"/>
      <c r="F117" s="231"/>
      <c r="G117" s="231"/>
      <c r="H117" s="231"/>
      <c r="I117" s="231"/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62"/>
      <c r="U117" s="262"/>
      <c r="V117" s="262"/>
      <c r="W117" s="262"/>
      <c r="X117" s="262"/>
      <c r="Y117" s="262"/>
      <c r="Z117" s="262"/>
      <c r="AA117" s="262"/>
      <c r="AB117" s="262"/>
      <c r="AC117" s="262"/>
      <c r="AD117" s="262"/>
      <c r="AE117" s="262"/>
      <c r="AF117" s="262"/>
      <c r="AG117" s="262"/>
      <c r="AH117" s="262"/>
      <c r="AI117" s="262"/>
      <c r="AJ117" s="262"/>
      <c r="AK117" s="262"/>
      <c r="AL117" s="262"/>
      <c r="AM117" s="262"/>
      <c r="AN117" s="231"/>
      <c r="AO117" s="231"/>
      <c r="AP117" s="276"/>
      <c r="AQ117" s="270"/>
      <c r="AR117" s="231"/>
      <c r="AS117" s="231"/>
      <c r="AT117" s="270"/>
      <c r="AU117" s="270"/>
      <c r="AV117" s="270"/>
      <c r="AW117" s="231"/>
      <c r="AX117" s="231"/>
      <c r="AY117" s="278"/>
      <c r="AZ117" s="399"/>
      <c r="BA117" s="231"/>
      <c r="BB117" s="231"/>
      <c r="BC117" s="249"/>
      <c r="BD117" s="249"/>
      <c r="BE117" s="249"/>
      <c r="BF117" s="231"/>
      <c r="BG117" s="231"/>
      <c r="BH117" s="280"/>
      <c r="BI117" s="275"/>
    </row>
    <row r="118" spans="1:63" ht="10.15" x14ac:dyDescent="0.3">
      <c r="C118" s="312" t="s">
        <v>22</v>
      </c>
      <c r="D118" s="313" t="s">
        <v>98</v>
      </c>
      <c r="E118" s="313"/>
      <c r="F118" s="313"/>
      <c r="G118" s="313"/>
      <c r="H118" s="313"/>
      <c r="I118" s="313"/>
      <c r="J118" s="368">
        <f>SUM(J113,J116)</f>
        <v>0</v>
      </c>
      <c r="K118" s="368">
        <f t="shared" ref="K118:Z118" si="293">SUM(K113,K116)</f>
        <v>0</v>
      </c>
      <c r="L118" s="368">
        <f t="shared" si="293"/>
        <v>0</v>
      </c>
      <c r="M118" s="368">
        <f t="shared" si="293"/>
        <v>0</v>
      </c>
      <c r="N118" s="368">
        <f t="shared" si="293"/>
        <v>0</v>
      </c>
      <c r="O118" s="368">
        <f t="shared" si="293"/>
        <v>0</v>
      </c>
      <c r="P118" s="368">
        <f t="shared" si="293"/>
        <v>0</v>
      </c>
      <c r="Q118" s="368">
        <f t="shared" si="293"/>
        <v>0</v>
      </c>
      <c r="R118" s="368">
        <f t="shared" si="293"/>
        <v>0</v>
      </c>
      <c r="S118" s="368">
        <f t="shared" si="293"/>
        <v>0</v>
      </c>
      <c r="T118" s="368">
        <f t="shared" si="293"/>
        <v>0</v>
      </c>
      <c r="U118" s="368">
        <f t="shared" si="293"/>
        <v>0</v>
      </c>
      <c r="V118" s="368">
        <f t="shared" si="293"/>
        <v>-0.15805713697376828</v>
      </c>
      <c r="W118" s="368">
        <f t="shared" si="293"/>
        <v>-0.20705262745001268</v>
      </c>
      <c r="X118" s="368">
        <f t="shared" si="293"/>
        <v>-6.4327442261873525E-3</v>
      </c>
      <c r="Y118" s="368">
        <f t="shared" si="293"/>
        <v>-0.32721294097123588</v>
      </c>
      <c r="Z118" s="368">
        <f t="shared" si="293"/>
        <v>0.55549259910091953</v>
      </c>
      <c r="AA118" s="368">
        <f t="shared" ref="AA118:AB118" si="294">SUM(AA113,AA116)</f>
        <v>-0.30273997892612881</v>
      </c>
      <c r="AB118" s="368">
        <f t="shared" si="294"/>
        <v>0.17142816077657452</v>
      </c>
      <c r="AC118" s="368">
        <f t="shared" ref="AC118:AD118" si="295">SUM(AC113,AC116)</f>
        <v>3.9261968543886347E-2</v>
      </c>
      <c r="AD118" s="368">
        <f t="shared" si="295"/>
        <v>0</v>
      </c>
      <c r="AE118" s="368">
        <f t="shared" ref="AE118:AF118" si="296">SUM(AE113,AE116)</f>
        <v>-1.1861486331791748E-2</v>
      </c>
      <c r="AF118" s="368">
        <f t="shared" si="296"/>
        <v>-0.29192716119336803</v>
      </c>
      <c r="AG118" s="368">
        <f t="shared" ref="AG118:AH118" si="297">SUM(AG113,AG116)</f>
        <v>-0.88720419469140277</v>
      </c>
      <c r="AH118" s="368">
        <f t="shared" si="297"/>
        <v>-0.21848853721878009</v>
      </c>
      <c r="AI118" s="368">
        <f t="shared" ref="AI118:AJ118" si="298">SUM(AI113,AI116)</f>
        <v>-0.70857655610486014</v>
      </c>
      <c r="AJ118" s="368">
        <f t="shared" si="298"/>
        <v>-0.24865239099859349</v>
      </c>
      <c r="AK118" s="368">
        <f t="shared" ref="AK118:AL118" si="299">SUM(AK113,AK116)</f>
        <v>1.5628627107619947E-2</v>
      </c>
      <c r="AL118" s="368">
        <f t="shared" si="299"/>
        <v>-8.7754204323918381E-2</v>
      </c>
      <c r="AM118" s="368">
        <f t="shared" ref="AM118" si="300">SUM(AM113,AM116)</f>
        <v>-0.12009089017887632</v>
      </c>
      <c r="AN118" s="231"/>
      <c r="AO118" s="231"/>
      <c r="AP118" s="315">
        <f ca="1">IFERROR(OFFSET(AP118,0,-3)-OFFSET(AP118,0,-4),0)</f>
        <v>-3.2336685854957942E-2</v>
      </c>
      <c r="AQ118" s="316">
        <f ca="1">IFERROR(IF(OFFSET(AP118,0,-4)&lt;0,-(AP118/OFFSET(AP118,0,-4)),AP118/OFFSET(AP118,0,-4)),0)</f>
        <v>-0.36849158515068686</v>
      </c>
      <c r="AR118" s="231"/>
      <c r="AS118" s="231"/>
      <c r="AT118" s="317">
        <f ca="1">IFERROR(OFFSET(AT118,0,-9)/OFFSET(AT$43,0,-9),0)</f>
        <v>0.97279979396048166</v>
      </c>
      <c r="AU118" s="318">
        <f ca="1">IFERROR(OFFSET(AU118,0,-9)/OFFSET(AU$43,0,-9),0)</f>
        <v>-6.8971221346270477</v>
      </c>
      <c r="AV118" s="316">
        <f ca="1">IFERROR(OFFSET(AV118,0,-9)/OFFSET(AV$43,0,-9),0)</f>
        <v>-1.3176694727959797</v>
      </c>
      <c r="AW118" s="231"/>
      <c r="AX118" s="231"/>
      <c r="AY118" s="319">
        <f ca="1">IFERROR(AV118-AU118,0)</f>
        <v>5.579452661831068</v>
      </c>
      <c r="AZ118" s="320">
        <f ca="1">IFERROR(IF(AU118&lt;0,-(AY118/AU118),AY118/AU118),0)</f>
        <v>0.80895372779023134</v>
      </c>
      <c r="BA118" s="231"/>
      <c r="BB118" s="231"/>
      <c r="BC118" s="321">
        <f ca="1">IFERROR(OFFSET(BC118,0,-18)/BC$14*10^6,0)</f>
        <v>1953.5783884524933</v>
      </c>
      <c r="BD118" s="322">
        <f ca="1">IFERROR(OFFSET(BD118,0,-18)/BD$14*10^6,0)</f>
        <v>-21938.551080979596</v>
      </c>
      <c r="BE118" s="323">
        <f ca="1">IFERROR(OFFSET(BE118,0,-18)/BE$14*10^6,0)</f>
        <v>-20015.148363146054</v>
      </c>
      <c r="BF118" s="231"/>
      <c r="BG118" s="231"/>
      <c r="BH118" s="324">
        <f ca="1">IFERROR(BE118-BD118,0)</f>
        <v>1923.4027178335418</v>
      </c>
      <c r="BI118" s="325">
        <f ca="1">IFERROR(IF(BD118&lt;0,-(BH118/BD118),BH118/BD118),0)</f>
        <v>8.7672276566208782E-2</v>
      </c>
    </row>
    <row r="119" spans="1:63" ht="10.15" x14ac:dyDescent="0.3">
      <c r="C119" s="326"/>
      <c r="D119" s="327" t="s">
        <v>96</v>
      </c>
      <c r="E119" s="328"/>
      <c r="F119" s="328"/>
      <c r="G119" s="328"/>
      <c r="H119" s="328"/>
      <c r="I119" s="328"/>
      <c r="J119" s="686">
        <f>IFERROR(J118/J$43,0)</f>
        <v>0</v>
      </c>
      <c r="K119" s="686">
        <f t="shared" ref="K119:Z119" si="301">IFERROR(K118/K$43,0)</f>
        <v>0</v>
      </c>
      <c r="L119" s="686">
        <f t="shared" si="301"/>
        <v>0</v>
      </c>
      <c r="M119" s="686">
        <f t="shared" si="301"/>
        <v>0</v>
      </c>
      <c r="N119" s="686">
        <f t="shared" si="301"/>
        <v>0</v>
      </c>
      <c r="O119" s="686">
        <f t="shared" si="301"/>
        <v>0</v>
      </c>
      <c r="P119" s="686">
        <f t="shared" si="301"/>
        <v>0</v>
      </c>
      <c r="Q119" s="686">
        <f t="shared" si="301"/>
        <v>0</v>
      </c>
      <c r="R119" s="686">
        <f t="shared" si="301"/>
        <v>0</v>
      </c>
      <c r="S119" s="686">
        <f t="shared" si="301"/>
        <v>0</v>
      </c>
      <c r="T119" s="686">
        <f t="shared" si="301"/>
        <v>0</v>
      </c>
      <c r="U119" s="686">
        <f t="shared" si="301"/>
        <v>0</v>
      </c>
      <c r="V119" s="686">
        <f t="shared" si="301"/>
        <v>-0.63865793000623061</v>
      </c>
      <c r="W119" s="686">
        <f t="shared" si="301"/>
        <v>-0.95646955351970275</v>
      </c>
      <c r="X119" s="686">
        <f t="shared" si="301"/>
        <v>-1.0800475597911132</v>
      </c>
      <c r="Y119" s="686">
        <f t="shared" si="301"/>
        <v>-1.2854630772095188</v>
      </c>
      <c r="Z119" s="686">
        <f t="shared" si="301"/>
        <v>1.6862348296343881</v>
      </c>
      <c r="AA119" s="686">
        <f t="shared" ref="AA119:AB119" si="302">IFERROR(AA118/AA$43,0)</f>
        <v>-1.4618589581406523</v>
      </c>
      <c r="AB119" s="686">
        <f t="shared" si="302"/>
        <v>1.1081477923942598</v>
      </c>
      <c r="AC119" s="686">
        <f t="shared" ref="AC119:AD119" si="303">IFERROR(AC118/AC$43,0)</f>
        <v>0.76298889591550079</v>
      </c>
      <c r="AD119" s="686">
        <f t="shared" si="303"/>
        <v>0</v>
      </c>
      <c r="AE119" s="686">
        <f t="shared" ref="AE119:AF119" si="304">IFERROR(AE118/AE$43,0)</f>
        <v>-4.8069835051546388</v>
      </c>
      <c r="AF119" s="686">
        <f t="shared" si="304"/>
        <v>-3.260446299972227</v>
      </c>
      <c r="AG119" s="686">
        <f t="shared" ref="AG119:AH119" si="305">IFERROR(AG118/AG$43,0)</f>
        <v>-3.0012776656778017</v>
      </c>
      <c r="AH119" s="686">
        <f t="shared" si="305"/>
        <v>-1.5884460004624683</v>
      </c>
      <c r="AI119" s="686">
        <f t="shared" ref="AI119:AJ119" si="306">IFERROR(AI118/AI$43,0)</f>
        <v>-2.4091633765910916</v>
      </c>
      <c r="AJ119" s="686">
        <f t="shared" si="306"/>
        <v>-2.6567307668827302</v>
      </c>
      <c r="AK119" s="686">
        <f t="shared" ref="AK119:AL119" si="307">IFERROR(AK118/AK$43,0)</f>
        <v>0.97279979396048166</v>
      </c>
      <c r="AL119" s="686">
        <f t="shared" si="307"/>
        <v>-6.8971221346270477</v>
      </c>
      <c r="AM119" s="686">
        <f t="shared" ref="AM119" si="308">IFERROR(AM118/AM$43,0)</f>
        <v>-1.3176694727959797</v>
      </c>
      <c r="AN119" s="231"/>
      <c r="AO119" s="231"/>
      <c r="AP119" s="330"/>
      <c r="AQ119" s="331"/>
      <c r="AR119" s="231"/>
      <c r="AS119" s="231"/>
      <c r="AT119" s="332"/>
      <c r="AU119" s="333"/>
      <c r="AV119" s="331"/>
      <c r="AW119" s="231"/>
      <c r="AX119" s="231"/>
      <c r="AY119" s="334"/>
      <c r="AZ119" s="335"/>
      <c r="BA119" s="231"/>
      <c r="BB119" s="231"/>
      <c r="BC119" s="336"/>
      <c r="BD119" s="337"/>
      <c r="BE119" s="338"/>
      <c r="BF119" s="231"/>
      <c r="BG119" s="231"/>
      <c r="BH119" s="339"/>
      <c r="BI119" s="340"/>
    </row>
    <row r="120" spans="1:63" ht="4.05" customHeight="1" x14ac:dyDescent="0.3">
      <c r="C120" s="231"/>
      <c r="D120" s="302"/>
      <c r="E120" s="231"/>
      <c r="F120" s="231"/>
      <c r="G120" s="231"/>
      <c r="H120" s="231"/>
      <c r="I120" s="231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2"/>
      <c r="X120" s="262"/>
      <c r="Y120" s="262"/>
      <c r="Z120" s="262"/>
      <c r="AA120" s="262"/>
      <c r="AB120" s="262"/>
      <c r="AC120" s="262"/>
      <c r="AD120" s="262"/>
      <c r="AE120" s="262"/>
      <c r="AF120" s="262"/>
      <c r="AG120" s="262"/>
      <c r="AH120" s="262"/>
      <c r="AI120" s="262"/>
      <c r="AJ120" s="262"/>
      <c r="AK120" s="262"/>
      <c r="AL120" s="262"/>
      <c r="AM120" s="262"/>
      <c r="AN120" s="231"/>
      <c r="AO120" s="231"/>
      <c r="AP120" s="276"/>
      <c r="AQ120" s="270"/>
      <c r="AR120" s="231"/>
      <c r="AS120" s="231"/>
      <c r="AT120" s="270"/>
      <c r="AU120" s="270"/>
      <c r="AV120" s="270"/>
      <c r="AW120" s="231"/>
      <c r="AX120" s="231"/>
      <c r="AY120" s="278"/>
      <c r="AZ120" s="399"/>
      <c r="BA120" s="231"/>
      <c r="BB120" s="231"/>
      <c r="BC120" s="249"/>
      <c r="BD120" s="249"/>
      <c r="BE120" s="249"/>
      <c r="BF120" s="231"/>
      <c r="BG120" s="231"/>
      <c r="BH120" s="280"/>
      <c r="BI120" s="275"/>
    </row>
    <row r="121" spans="1:63" ht="10.15" x14ac:dyDescent="0.3">
      <c r="C121" s="231" t="s">
        <v>38</v>
      </c>
      <c r="D121" s="231" t="s">
        <v>99</v>
      </c>
      <c r="E121" s="231"/>
      <c r="F121" s="231"/>
      <c r="G121" s="231"/>
      <c r="H121" s="231"/>
      <c r="I121" s="231"/>
      <c r="J121" s="262">
        <f>SUM(J122:J123)</f>
        <v>0</v>
      </c>
      <c r="K121" s="262">
        <f t="shared" ref="K121:Z121" si="309">SUM(K122:K123)</f>
        <v>0</v>
      </c>
      <c r="L121" s="262">
        <f t="shared" si="309"/>
        <v>0</v>
      </c>
      <c r="M121" s="262">
        <f t="shared" si="309"/>
        <v>0</v>
      </c>
      <c r="N121" s="262">
        <f t="shared" si="309"/>
        <v>0</v>
      </c>
      <c r="O121" s="262">
        <f t="shared" si="309"/>
        <v>0</v>
      </c>
      <c r="P121" s="262">
        <f t="shared" si="309"/>
        <v>0</v>
      </c>
      <c r="Q121" s="262">
        <f t="shared" si="309"/>
        <v>0</v>
      </c>
      <c r="R121" s="262">
        <f t="shared" si="309"/>
        <v>0</v>
      </c>
      <c r="S121" s="262">
        <f t="shared" si="309"/>
        <v>0</v>
      </c>
      <c r="T121" s="262">
        <f t="shared" si="309"/>
        <v>0</v>
      </c>
      <c r="U121" s="262">
        <f t="shared" si="309"/>
        <v>0</v>
      </c>
      <c r="V121" s="262">
        <f t="shared" si="309"/>
        <v>0</v>
      </c>
      <c r="W121" s="262">
        <f t="shared" si="309"/>
        <v>0</v>
      </c>
      <c r="X121" s="262">
        <f t="shared" si="309"/>
        <v>0</v>
      </c>
      <c r="Y121" s="262">
        <f t="shared" si="309"/>
        <v>0</v>
      </c>
      <c r="Z121" s="262">
        <f t="shared" si="309"/>
        <v>0</v>
      </c>
      <c r="AA121" s="262">
        <f t="shared" ref="AA121:AB121" si="310">SUM(AA122:AA123)</f>
        <v>0</v>
      </c>
      <c r="AB121" s="262">
        <f t="shared" si="310"/>
        <v>0</v>
      </c>
      <c r="AC121" s="262">
        <f t="shared" ref="AC121:AD121" si="311">SUM(AC122:AC123)</f>
        <v>0</v>
      </c>
      <c r="AD121" s="262">
        <f t="shared" si="311"/>
        <v>0</v>
      </c>
      <c r="AE121" s="262">
        <f t="shared" ref="AE121:AF121" si="312">SUM(AE122:AE123)</f>
        <v>0</v>
      </c>
      <c r="AF121" s="262">
        <f t="shared" si="312"/>
        <v>0</v>
      </c>
      <c r="AG121" s="262">
        <f t="shared" ref="AG121:AH121" si="313">SUM(AG122:AG123)</f>
        <v>0</v>
      </c>
      <c r="AH121" s="262">
        <f t="shared" si="313"/>
        <v>0</v>
      </c>
      <c r="AI121" s="262">
        <f t="shared" ref="AI121:AJ121" si="314">SUM(AI122:AI123)</f>
        <v>0</v>
      </c>
      <c r="AJ121" s="262">
        <f t="shared" si="314"/>
        <v>0</v>
      </c>
      <c r="AK121" s="262">
        <f t="shared" ref="AK121:AL121" si="315">SUM(AK122:AK123)</f>
        <v>0</v>
      </c>
      <c r="AL121" s="262">
        <f t="shared" si="315"/>
        <v>0</v>
      </c>
      <c r="AM121" s="262">
        <f t="shared" ref="AM121" si="316">SUM(AM122:AM123)</f>
        <v>0</v>
      </c>
      <c r="AN121" s="231"/>
      <c r="AO121" s="231"/>
      <c r="AP121" s="276">
        <f ca="1">IFERROR(OFFSET(AP121,0,-3)-OFFSET(AP121,0,-4),0)</f>
        <v>0</v>
      </c>
      <c r="AQ121" s="277">
        <f ca="1">IFERROR(IF(OFFSET(AP121,0,-4)&lt;0,-(AP121/OFFSET(AP121,0,-4)),AP121/OFFSET(AP121,0,-4)),0)</f>
        <v>0</v>
      </c>
      <c r="AR121" s="231"/>
      <c r="AS121" s="231"/>
      <c r="AT121" s="277">
        <f t="shared" ref="AT121:AV127" ca="1" si="317">IFERROR(OFFSET(AT121,0,-9)/OFFSET(AT$43,0,-9),0)</f>
        <v>0</v>
      </c>
      <c r="AU121" s="277">
        <f t="shared" ca="1" si="317"/>
        <v>0</v>
      </c>
      <c r="AV121" s="277">
        <f t="shared" ca="1" si="317"/>
        <v>0</v>
      </c>
      <c r="AW121" s="231"/>
      <c r="AX121" s="231"/>
      <c r="AY121" s="278">
        <f ca="1">IFERROR(AV121-AU121,0)</f>
        <v>0</v>
      </c>
      <c r="AZ121" s="279">
        <f ca="1">IFERROR(IF(AU121&lt;0,-(AY121/AU121),AY121/AU121),0)</f>
        <v>0</v>
      </c>
      <c r="BA121" s="231"/>
      <c r="BB121" s="231"/>
      <c r="BC121" s="249">
        <f t="shared" ref="BC121:BE127" ca="1" si="318">IFERROR(OFFSET(BC121,0,-18)/BC$14*10^6,0)</f>
        <v>0</v>
      </c>
      <c r="BD121" s="249">
        <f t="shared" ca="1" si="318"/>
        <v>0</v>
      </c>
      <c r="BE121" s="249">
        <f t="shared" ca="1" si="318"/>
        <v>0</v>
      </c>
      <c r="BF121" s="231"/>
      <c r="BG121" s="231"/>
      <c r="BH121" s="280">
        <f ca="1">IFERROR(BE121-BD121,0)</f>
        <v>0</v>
      </c>
      <c r="BI121" s="281">
        <f ca="1">IFERROR(IF(BD121&lt;0,-(BH121/BD121),BH121/BD121),0)</f>
        <v>0</v>
      </c>
    </row>
    <row r="122" spans="1:63" ht="10.15" x14ac:dyDescent="0.3">
      <c r="C122" s="231"/>
      <c r="D122" s="400" t="s">
        <v>100</v>
      </c>
      <c r="E122" s="231"/>
      <c r="F122" s="231"/>
      <c r="G122" s="231"/>
      <c r="H122" s="231"/>
      <c r="I122" s="231"/>
      <c r="J122" s="232">
        <v>0</v>
      </c>
      <c r="K122" s="232">
        <v>0</v>
      </c>
      <c r="L122" s="232">
        <v>0</v>
      </c>
      <c r="M122" s="232">
        <v>0</v>
      </c>
      <c r="N122" s="232">
        <v>0</v>
      </c>
      <c r="O122" s="232">
        <v>0</v>
      </c>
      <c r="P122" s="232">
        <v>0</v>
      </c>
      <c r="Q122" s="232">
        <v>0</v>
      </c>
      <c r="R122" s="232">
        <v>0</v>
      </c>
      <c r="S122" s="232">
        <v>0</v>
      </c>
      <c r="T122" s="232">
        <v>0</v>
      </c>
      <c r="U122" s="232">
        <v>0</v>
      </c>
      <c r="V122" s="232">
        <v>0</v>
      </c>
      <c r="W122" s="232">
        <v>0</v>
      </c>
      <c r="X122" s="232">
        <v>0</v>
      </c>
      <c r="Y122" s="232">
        <v>0</v>
      </c>
      <c r="Z122" s="232">
        <v>0</v>
      </c>
      <c r="AA122" s="232">
        <v>0</v>
      </c>
      <c r="AB122" s="232">
        <v>0</v>
      </c>
      <c r="AC122" s="232">
        <v>0</v>
      </c>
      <c r="AD122" s="232">
        <v>0</v>
      </c>
      <c r="AE122" s="232">
        <v>0</v>
      </c>
      <c r="AF122" s="232">
        <v>0</v>
      </c>
      <c r="AG122" s="232">
        <v>0</v>
      </c>
      <c r="AH122" s="232">
        <v>0</v>
      </c>
      <c r="AI122" s="232">
        <v>0</v>
      </c>
      <c r="AJ122" s="232">
        <v>0</v>
      </c>
      <c r="AK122" s="232">
        <v>0</v>
      </c>
      <c r="AL122" s="232">
        <v>0</v>
      </c>
      <c r="AM122" s="232">
        <v>0</v>
      </c>
      <c r="AN122" s="231"/>
      <c r="AO122" s="231"/>
      <c r="AP122" s="276">
        <f ca="1">IFERROR(OFFSET(AP122,0,-3)-OFFSET(AP122,0,-4),0)</f>
        <v>0</v>
      </c>
      <c r="AQ122" s="277">
        <f ca="1">IFERROR(IF(OFFSET(AP122,0,-4)&lt;0,-(AP122/OFFSET(AP122,0,-4)),AP122/OFFSET(AP122,0,-4)),0)</f>
        <v>0</v>
      </c>
      <c r="AR122" s="231"/>
      <c r="AS122" s="231"/>
      <c r="AT122" s="277">
        <f t="shared" ca="1" si="317"/>
        <v>0</v>
      </c>
      <c r="AU122" s="277">
        <f t="shared" ca="1" si="317"/>
        <v>0</v>
      </c>
      <c r="AV122" s="277">
        <f t="shared" ca="1" si="317"/>
        <v>0</v>
      </c>
      <c r="AW122" s="231"/>
      <c r="AX122" s="231"/>
      <c r="AY122" s="278">
        <f ca="1">IFERROR(AV122-AU122,0)</f>
        <v>0</v>
      </c>
      <c r="AZ122" s="279">
        <f ca="1">IFERROR(IF(AU122&lt;0,-(AY122/AU122),AY122/AU122),0)</f>
        <v>0</v>
      </c>
      <c r="BA122" s="231"/>
      <c r="BB122" s="231"/>
      <c r="BC122" s="249">
        <f t="shared" ca="1" si="318"/>
        <v>0</v>
      </c>
      <c r="BD122" s="249">
        <f t="shared" ca="1" si="318"/>
        <v>0</v>
      </c>
      <c r="BE122" s="249">
        <f t="shared" ca="1" si="318"/>
        <v>0</v>
      </c>
      <c r="BF122" s="231"/>
      <c r="BG122" s="231"/>
      <c r="BH122" s="280">
        <f ca="1">IFERROR(BE122-BD122,0)</f>
        <v>0</v>
      </c>
      <c r="BI122" s="281">
        <f ca="1">IFERROR(IF(BD122&lt;0,-(BH122/BD122),BH122/BD122),0)</f>
        <v>0</v>
      </c>
    </row>
    <row r="123" spans="1:63" ht="10.15" x14ac:dyDescent="0.3">
      <c r="C123" s="231"/>
      <c r="D123" s="400" t="s">
        <v>79</v>
      </c>
      <c r="E123" s="231"/>
      <c r="F123" s="231"/>
      <c r="G123" s="231"/>
      <c r="H123" s="231"/>
      <c r="I123" s="231"/>
      <c r="J123" s="232">
        <v>0</v>
      </c>
      <c r="K123" s="232">
        <v>0</v>
      </c>
      <c r="L123" s="232">
        <v>0</v>
      </c>
      <c r="M123" s="232">
        <v>0</v>
      </c>
      <c r="N123" s="232">
        <v>0</v>
      </c>
      <c r="O123" s="232">
        <v>0</v>
      </c>
      <c r="P123" s="232">
        <v>0</v>
      </c>
      <c r="Q123" s="232">
        <v>0</v>
      </c>
      <c r="R123" s="232">
        <v>0</v>
      </c>
      <c r="S123" s="232">
        <v>0</v>
      </c>
      <c r="T123" s="232">
        <v>0</v>
      </c>
      <c r="U123" s="232">
        <v>0</v>
      </c>
      <c r="V123" s="232">
        <v>0</v>
      </c>
      <c r="W123" s="232">
        <v>0</v>
      </c>
      <c r="X123" s="232">
        <v>0</v>
      </c>
      <c r="Y123" s="232">
        <v>0</v>
      </c>
      <c r="Z123" s="232">
        <v>0</v>
      </c>
      <c r="AA123" s="232">
        <v>0</v>
      </c>
      <c r="AB123" s="232">
        <v>0</v>
      </c>
      <c r="AC123" s="232">
        <v>0</v>
      </c>
      <c r="AD123" s="232">
        <v>0</v>
      </c>
      <c r="AE123" s="232">
        <v>0</v>
      </c>
      <c r="AF123" s="232">
        <v>0</v>
      </c>
      <c r="AG123" s="232">
        <v>0</v>
      </c>
      <c r="AH123" s="232">
        <v>0</v>
      </c>
      <c r="AI123" s="232">
        <v>0</v>
      </c>
      <c r="AJ123" s="232">
        <v>0</v>
      </c>
      <c r="AK123" s="232">
        <v>0</v>
      </c>
      <c r="AL123" s="232">
        <v>0</v>
      </c>
      <c r="AM123" s="232">
        <v>0</v>
      </c>
      <c r="AN123" s="231"/>
      <c r="AO123" s="231"/>
      <c r="AP123" s="276">
        <f ca="1">IFERROR(OFFSET(AP123,0,-3)-OFFSET(AP123,0,-4),0)</f>
        <v>0</v>
      </c>
      <c r="AQ123" s="277">
        <f ca="1">IFERROR(IF(OFFSET(AP123,0,-4)&lt;0,-(AP123/OFFSET(AP123,0,-4)),AP123/OFFSET(AP123,0,-4)),0)</f>
        <v>0</v>
      </c>
      <c r="AR123" s="231"/>
      <c r="AS123" s="231"/>
      <c r="AT123" s="277">
        <f t="shared" ca="1" si="317"/>
        <v>0</v>
      </c>
      <c r="AU123" s="277">
        <f t="shared" ca="1" si="317"/>
        <v>0</v>
      </c>
      <c r="AV123" s="277">
        <f t="shared" ca="1" si="317"/>
        <v>0</v>
      </c>
      <c r="AW123" s="231"/>
      <c r="AX123" s="231"/>
      <c r="AY123" s="278">
        <f ca="1">IFERROR(AV123-AU123,0)</f>
        <v>0</v>
      </c>
      <c r="AZ123" s="279">
        <f ca="1">IFERROR(IF(AU123&lt;0,-(AY123/AU123),AY123/AU123),0)</f>
        <v>0</v>
      </c>
      <c r="BA123" s="231"/>
      <c r="BB123" s="231"/>
      <c r="BC123" s="249">
        <f t="shared" ca="1" si="318"/>
        <v>0</v>
      </c>
      <c r="BD123" s="249">
        <f t="shared" ca="1" si="318"/>
        <v>0</v>
      </c>
      <c r="BE123" s="249">
        <f t="shared" ca="1" si="318"/>
        <v>0</v>
      </c>
      <c r="BF123" s="231"/>
      <c r="BG123" s="231"/>
      <c r="BH123" s="280">
        <f ca="1">IFERROR(BE123-BD123,0)</f>
        <v>0</v>
      </c>
      <c r="BI123" s="281">
        <f ca="1">IFERROR(IF(BD123&lt;0,-(BH123/BD123),BH123/BD123),0)</f>
        <v>0</v>
      </c>
    </row>
    <row r="124" spans="1:63" customFormat="1" ht="10.15" x14ac:dyDescent="0.3">
      <c r="A124" s="1"/>
      <c r="B124" s="2"/>
      <c r="C124" s="2"/>
      <c r="D124" s="173"/>
      <c r="E124" s="2" t="s">
        <v>149</v>
      </c>
      <c r="F124" s="2"/>
      <c r="G124" s="2"/>
      <c r="H124" s="2"/>
      <c r="I124" s="2"/>
      <c r="J124" s="10">
        <f>J90</f>
        <v>0</v>
      </c>
      <c r="K124" s="10">
        <f t="shared" ref="K124:AJ127" si="319">K90</f>
        <v>0</v>
      </c>
      <c r="L124" s="10">
        <f t="shared" si="319"/>
        <v>0</v>
      </c>
      <c r="M124" s="10">
        <f t="shared" si="319"/>
        <v>0</v>
      </c>
      <c r="N124" s="10">
        <f t="shared" si="319"/>
        <v>0</v>
      </c>
      <c r="O124" s="10">
        <f t="shared" si="319"/>
        <v>0</v>
      </c>
      <c r="P124" s="10">
        <f t="shared" si="319"/>
        <v>0</v>
      </c>
      <c r="Q124" s="10">
        <f t="shared" si="319"/>
        <v>0</v>
      </c>
      <c r="R124" s="10">
        <f t="shared" si="319"/>
        <v>0</v>
      </c>
      <c r="S124" s="10">
        <f t="shared" si="319"/>
        <v>0</v>
      </c>
      <c r="T124" s="10">
        <f t="shared" si="319"/>
        <v>0</v>
      </c>
      <c r="U124" s="10">
        <f t="shared" si="319"/>
        <v>0</v>
      </c>
      <c r="V124" s="10">
        <f t="shared" si="319"/>
        <v>0</v>
      </c>
      <c r="W124" s="10">
        <f t="shared" si="319"/>
        <v>0</v>
      </c>
      <c r="X124" s="10">
        <f t="shared" si="319"/>
        <v>0</v>
      </c>
      <c r="Y124" s="10">
        <f t="shared" si="319"/>
        <v>0</v>
      </c>
      <c r="Z124" s="10">
        <f t="shared" si="319"/>
        <v>0</v>
      </c>
      <c r="AA124" s="10">
        <f t="shared" si="319"/>
        <v>0</v>
      </c>
      <c r="AB124" s="10">
        <f t="shared" si="319"/>
        <v>0</v>
      </c>
      <c r="AC124" s="10">
        <f t="shared" si="319"/>
        <v>0</v>
      </c>
      <c r="AD124" s="10">
        <f t="shared" si="319"/>
        <v>0</v>
      </c>
      <c r="AE124" s="10">
        <f t="shared" si="319"/>
        <v>0</v>
      </c>
      <c r="AF124" s="10">
        <f t="shared" si="319"/>
        <v>0</v>
      </c>
      <c r="AG124" s="10">
        <f t="shared" si="319"/>
        <v>0</v>
      </c>
      <c r="AH124" s="10">
        <f t="shared" si="319"/>
        <v>0</v>
      </c>
      <c r="AI124" s="10">
        <f t="shared" si="319"/>
        <v>0</v>
      </c>
      <c r="AJ124" s="10">
        <f t="shared" si="319"/>
        <v>0</v>
      </c>
      <c r="AK124" s="10">
        <f t="shared" ref="AK124:AL124" si="320">AK90</f>
        <v>0</v>
      </c>
      <c r="AL124" s="10">
        <f t="shared" si="320"/>
        <v>0</v>
      </c>
      <c r="AM124" s="10">
        <f t="shared" ref="AM124" si="321">AM90</f>
        <v>0</v>
      </c>
      <c r="AN124" s="2"/>
      <c r="AO124" s="2"/>
      <c r="AP124" s="54">
        <f t="shared" ref="AP124:AP127" ca="1" si="322">IFERROR(OFFSET(AP124,0,-3)-OFFSET(AP124,0,-4),0)</f>
        <v>0</v>
      </c>
      <c r="AQ124" s="55">
        <f t="shared" ref="AQ124:AQ127" ca="1" si="323">IFERROR(IF(OFFSET(AP124,0,-4)&lt;0,-(AP124/OFFSET(AP124,0,-4)),AP124/OFFSET(AP124,0,-4)),0)</f>
        <v>0</v>
      </c>
      <c r="AR124" s="2"/>
      <c r="AS124" s="2"/>
      <c r="AT124" s="55">
        <f t="shared" ca="1" si="317"/>
        <v>0</v>
      </c>
      <c r="AU124" s="55">
        <f t="shared" ca="1" si="317"/>
        <v>0</v>
      </c>
      <c r="AV124" s="55">
        <f t="shared" ca="1" si="317"/>
        <v>0</v>
      </c>
      <c r="AW124" s="2"/>
      <c r="AX124" s="2"/>
      <c r="AY124" s="56">
        <f t="shared" ref="AY124:AY127" ca="1" si="324">IFERROR(AV124-AU124,0)</f>
        <v>0</v>
      </c>
      <c r="AZ124" s="57">
        <f t="shared" ref="AZ124:AZ127" ca="1" si="325">IFERROR(IF(AU124&lt;0,-(AY124/AU124),AY124/AU124),0)</f>
        <v>0</v>
      </c>
      <c r="BA124" s="2"/>
      <c r="BB124" s="2"/>
      <c r="BC124" s="27">
        <f t="shared" ca="1" si="318"/>
        <v>0</v>
      </c>
      <c r="BD124" s="27">
        <f t="shared" ca="1" si="318"/>
        <v>0</v>
      </c>
      <c r="BE124" s="27">
        <f t="shared" ca="1" si="318"/>
        <v>0</v>
      </c>
      <c r="BF124" s="2"/>
      <c r="BG124" s="2"/>
      <c r="BH124" s="58">
        <f t="shared" ref="BH124:BH127" ca="1" si="326">IFERROR(BE124-BD124,0)</f>
        <v>0</v>
      </c>
      <c r="BI124" s="59">
        <f t="shared" ref="BI124:BI127" ca="1" si="327">IFERROR(IF(BD124&lt;0,-(BH124/BD124),BH124/BD124),0)</f>
        <v>0</v>
      </c>
      <c r="BJ124" s="2"/>
      <c r="BK124" s="2"/>
    </row>
    <row r="125" spans="1:63" customFormat="1" ht="10.15" x14ac:dyDescent="0.3">
      <c r="A125" s="1"/>
      <c r="B125" s="2"/>
      <c r="C125" s="2"/>
      <c r="D125" s="173"/>
      <c r="E125" s="2" t="s">
        <v>150</v>
      </c>
      <c r="F125" s="2"/>
      <c r="G125" s="2"/>
      <c r="H125" s="2"/>
      <c r="I125" s="2"/>
      <c r="J125" s="10">
        <f t="shared" ref="J125:Y127" si="328">J91</f>
        <v>0</v>
      </c>
      <c r="K125" s="10">
        <f t="shared" si="328"/>
        <v>0</v>
      </c>
      <c r="L125" s="10">
        <f t="shared" si="328"/>
        <v>0</v>
      </c>
      <c r="M125" s="10">
        <f t="shared" si="328"/>
        <v>0</v>
      </c>
      <c r="N125" s="10">
        <f t="shared" si="328"/>
        <v>0</v>
      </c>
      <c r="O125" s="10">
        <f t="shared" si="328"/>
        <v>0</v>
      </c>
      <c r="P125" s="10">
        <f t="shared" si="328"/>
        <v>0</v>
      </c>
      <c r="Q125" s="10">
        <f t="shared" si="328"/>
        <v>0</v>
      </c>
      <c r="R125" s="10">
        <f t="shared" si="328"/>
        <v>0</v>
      </c>
      <c r="S125" s="10">
        <f t="shared" si="328"/>
        <v>0</v>
      </c>
      <c r="T125" s="10">
        <f t="shared" si="328"/>
        <v>0</v>
      </c>
      <c r="U125" s="10">
        <f t="shared" si="328"/>
        <v>0</v>
      </c>
      <c r="V125" s="10">
        <f t="shared" si="328"/>
        <v>0</v>
      </c>
      <c r="W125" s="10">
        <f t="shared" si="328"/>
        <v>0</v>
      </c>
      <c r="X125" s="10">
        <f t="shared" si="328"/>
        <v>0</v>
      </c>
      <c r="Y125" s="10">
        <f t="shared" si="328"/>
        <v>0</v>
      </c>
      <c r="Z125" s="10">
        <f t="shared" si="319"/>
        <v>0</v>
      </c>
      <c r="AA125" s="10">
        <f t="shared" si="319"/>
        <v>0</v>
      </c>
      <c r="AB125" s="10">
        <f t="shared" si="319"/>
        <v>0</v>
      </c>
      <c r="AC125" s="10">
        <f t="shared" si="319"/>
        <v>0</v>
      </c>
      <c r="AD125" s="10">
        <f t="shared" si="319"/>
        <v>0</v>
      </c>
      <c r="AE125" s="10">
        <f t="shared" si="319"/>
        <v>0</v>
      </c>
      <c r="AF125" s="10">
        <f t="shared" si="319"/>
        <v>0</v>
      </c>
      <c r="AG125" s="10">
        <f t="shared" si="319"/>
        <v>0</v>
      </c>
      <c r="AH125" s="10">
        <f t="shared" si="319"/>
        <v>0</v>
      </c>
      <c r="AI125" s="10">
        <f t="shared" si="319"/>
        <v>0</v>
      </c>
      <c r="AJ125" s="10">
        <f t="shared" si="319"/>
        <v>0</v>
      </c>
      <c r="AK125" s="10">
        <f t="shared" ref="AK125:AL125" si="329">AK91</f>
        <v>0</v>
      </c>
      <c r="AL125" s="10">
        <f t="shared" si="329"/>
        <v>0</v>
      </c>
      <c r="AM125" s="10">
        <f t="shared" ref="AM125" si="330">AM91</f>
        <v>0</v>
      </c>
      <c r="AN125" s="2"/>
      <c r="AO125" s="2"/>
      <c r="AP125" s="54">
        <f t="shared" ca="1" si="322"/>
        <v>0</v>
      </c>
      <c r="AQ125" s="55">
        <f t="shared" ca="1" si="323"/>
        <v>0</v>
      </c>
      <c r="AR125" s="2"/>
      <c r="AS125" s="2"/>
      <c r="AT125" s="55">
        <f t="shared" ca="1" si="317"/>
        <v>0</v>
      </c>
      <c r="AU125" s="55">
        <f t="shared" ca="1" si="317"/>
        <v>0</v>
      </c>
      <c r="AV125" s="55">
        <f t="shared" ca="1" si="317"/>
        <v>0</v>
      </c>
      <c r="AW125" s="2"/>
      <c r="AX125" s="2"/>
      <c r="AY125" s="56">
        <f t="shared" ca="1" si="324"/>
        <v>0</v>
      </c>
      <c r="AZ125" s="57">
        <f t="shared" ca="1" si="325"/>
        <v>0</v>
      </c>
      <c r="BA125" s="2"/>
      <c r="BB125" s="2"/>
      <c r="BC125" s="27">
        <f t="shared" ca="1" si="318"/>
        <v>0</v>
      </c>
      <c r="BD125" s="27">
        <f t="shared" ca="1" si="318"/>
        <v>0</v>
      </c>
      <c r="BE125" s="27">
        <f t="shared" ca="1" si="318"/>
        <v>0</v>
      </c>
      <c r="BF125" s="2"/>
      <c r="BG125" s="2"/>
      <c r="BH125" s="58">
        <f t="shared" ca="1" si="326"/>
        <v>0</v>
      </c>
      <c r="BI125" s="59">
        <f t="shared" ca="1" si="327"/>
        <v>0</v>
      </c>
      <c r="BJ125" s="2"/>
      <c r="BK125" s="2"/>
    </row>
    <row r="126" spans="1:63" customFormat="1" ht="10.15" x14ac:dyDescent="0.3">
      <c r="A126" s="1"/>
      <c r="B126" s="2"/>
      <c r="C126" s="2"/>
      <c r="D126" s="173"/>
      <c r="E126" s="2" t="s">
        <v>151</v>
      </c>
      <c r="F126" s="2"/>
      <c r="G126" s="2"/>
      <c r="H126" s="2"/>
      <c r="I126" s="2"/>
      <c r="J126" s="10">
        <f t="shared" si="328"/>
        <v>0</v>
      </c>
      <c r="K126" s="10">
        <f t="shared" si="319"/>
        <v>0</v>
      </c>
      <c r="L126" s="10">
        <f t="shared" si="319"/>
        <v>0</v>
      </c>
      <c r="M126" s="10">
        <f t="shared" si="319"/>
        <v>0</v>
      </c>
      <c r="N126" s="10">
        <f t="shared" si="319"/>
        <v>0</v>
      </c>
      <c r="O126" s="10">
        <f t="shared" si="319"/>
        <v>0</v>
      </c>
      <c r="P126" s="10">
        <f t="shared" si="319"/>
        <v>0</v>
      </c>
      <c r="Q126" s="10">
        <f t="shared" si="319"/>
        <v>0</v>
      </c>
      <c r="R126" s="10">
        <f t="shared" si="319"/>
        <v>0</v>
      </c>
      <c r="S126" s="10">
        <f t="shared" si="319"/>
        <v>0</v>
      </c>
      <c r="T126" s="10">
        <f t="shared" si="319"/>
        <v>0</v>
      </c>
      <c r="U126" s="10">
        <f t="shared" si="319"/>
        <v>0</v>
      </c>
      <c r="V126" s="10">
        <f t="shared" si="319"/>
        <v>0</v>
      </c>
      <c r="W126" s="10">
        <f t="shared" si="319"/>
        <v>0</v>
      </c>
      <c r="X126" s="10">
        <f t="shared" si="319"/>
        <v>0</v>
      </c>
      <c r="Y126" s="10">
        <f t="shared" si="319"/>
        <v>0</v>
      </c>
      <c r="Z126" s="10">
        <f t="shared" si="319"/>
        <v>0</v>
      </c>
      <c r="AA126" s="10">
        <f t="shared" si="319"/>
        <v>0</v>
      </c>
      <c r="AB126" s="10">
        <f t="shared" si="319"/>
        <v>0</v>
      </c>
      <c r="AC126" s="10">
        <f t="shared" si="319"/>
        <v>0</v>
      </c>
      <c r="AD126" s="10">
        <f t="shared" si="319"/>
        <v>0</v>
      </c>
      <c r="AE126" s="10">
        <f t="shared" si="319"/>
        <v>0</v>
      </c>
      <c r="AF126" s="10">
        <f t="shared" si="319"/>
        <v>0</v>
      </c>
      <c r="AG126" s="10">
        <f t="shared" si="319"/>
        <v>0</v>
      </c>
      <c r="AH126" s="10">
        <f t="shared" si="319"/>
        <v>0</v>
      </c>
      <c r="AI126" s="10">
        <f t="shared" si="319"/>
        <v>0</v>
      </c>
      <c r="AJ126" s="10">
        <f t="shared" si="319"/>
        <v>0</v>
      </c>
      <c r="AK126" s="10">
        <f t="shared" ref="AK126:AL126" si="331">AK92</f>
        <v>0</v>
      </c>
      <c r="AL126" s="10">
        <f t="shared" si="331"/>
        <v>0</v>
      </c>
      <c r="AM126" s="10">
        <f t="shared" ref="AM126" si="332">AM92</f>
        <v>0</v>
      </c>
      <c r="AN126" s="2"/>
      <c r="AO126" s="2"/>
      <c r="AP126" s="54">
        <f t="shared" ca="1" si="322"/>
        <v>0</v>
      </c>
      <c r="AQ126" s="55">
        <f t="shared" ca="1" si="323"/>
        <v>0</v>
      </c>
      <c r="AR126" s="2"/>
      <c r="AS126" s="2"/>
      <c r="AT126" s="55">
        <f t="shared" ca="1" si="317"/>
        <v>0</v>
      </c>
      <c r="AU126" s="55">
        <f t="shared" ca="1" si="317"/>
        <v>0</v>
      </c>
      <c r="AV126" s="55">
        <f t="shared" ca="1" si="317"/>
        <v>0</v>
      </c>
      <c r="AW126" s="2"/>
      <c r="AX126" s="2"/>
      <c r="AY126" s="56">
        <f t="shared" ca="1" si="324"/>
        <v>0</v>
      </c>
      <c r="AZ126" s="57">
        <f t="shared" ca="1" si="325"/>
        <v>0</v>
      </c>
      <c r="BA126" s="2"/>
      <c r="BB126" s="2"/>
      <c r="BC126" s="27">
        <f t="shared" ca="1" si="318"/>
        <v>0</v>
      </c>
      <c r="BD126" s="27">
        <f t="shared" ca="1" si="318"/>
        <v>0</v>
      </c>
      <c r="BE126" s="27">
        <f t="shared" ca="1" si="318"/>
        <v>0</v>
      </c>
      <c r="BF126" s="2"/>
      <c r="BG126" s="2"/>
      <c r="BH126" s="58">
        <f t="shared" ca="1" si="326"/>
        <v>0</v>
      </c>
      <c r="BI126" s="59">
        <f t="shared" ca="1" si="327"/>
        <v>0</v>
      </c>
      <c r="BJ126" s="2"/>
      <c r="BK126" s="2"/>
    </row>
    <row r="127" spans="1:63" customFormat="1" ht="10.15" x14ac:dyDescent="0.3">
      <c r="A127" s="1"/>
      <c r="B127" s="2"/>
      <c r="C127" s="2"/>
      <c r="D127" s="173"/>
      <c r="E127" s="2" t="s">
        <v>152</v>
      </c>
      <c r="F127" s="2"/>
      <c r="G127" s="2"/>
      <c r="H127" s="2"/>
      <c r="I127" s="2"/>
      <c r="J127" s="10">
        <f t="shared" si="328"/>
        <v>0</v>
      </c>
      <c r="K127" s="10">
        <f t="shared" si="319"/>
        <v>0</v>
      </c>
      <c r="L127" s="10">
        <f t="shared" si="319"/>
        <v>0</v>
      </c>
      <c r="M127" s="10">
        <f t="shared" si="319"/>
        <v>0</v>
      </c>
      <c r="N127" s="10">
        <f t="shared" si="319"/>
        <v>0</v>
      </c>
      <c r="O127" s="10">
        <f t="shared" si="319"/>
        <v>0</v>
      </c>
      <c r="P127" s="10">
        <f t="shared" si="319"/>
        <v>0</v>
      </c>
      <c r="Q127" s="10">
        <f t="shared" si="319"/>
        <v>0</v>
      </c>
      <c r="R127" s="10">
        <f t="shared" si="319"/>
        <v>0</v>
      </c>
      <c r="S127" s="10">
        <f t="shared" si="319"/>
        <v>0</v>
      </c>
      <c r="T127" s="10">
        <f t="shared" si="319"/>
        <v>0</v>
      </c>
      <c r="U127" s="10">
        <f t="shared" si="319"/>
        <v>0</v>
      </c>
      <c r="V127" s="10">
        <f t="shared" si="319"/>
        <v>0</v>
      </c>
      <c r="W127" s="10">
        <f t="shared" si="319"/>
        <v>0</v>
      </c>
      <c r="X127" s="10">
        <f t="shared" si="319"/>
        <v>0</v>
      </c>
      <c r="Y127" s="10">
        <f t="shared" si="319"/>
        <v>0</v>
      </c>
      <c r="Z127" s="10">
        <f t="shared" si="319"/>
        <v>0</v>
      </c>
      <c r="AA127" s="10">
        <f t="shared" si="319"/>
        <v>0</v>
      </c>
      <c r="AB127" s="10">
        <f t="shared" si="319"/>
        <v>0</v>
      </c>
      <c r="AC127" s="10">
        <f t="shared" si="319"/>
        <v>0</v>
      </c>
      <c r="AD127" s="10">
        <f t="shared" si="319"/>
        <v>0</v>
      </c>
      <c r="AE127" s="10">
        <f t="shared" si="319"/>
        <v>0</v>
      </c>
      <c r="AF127" s="10">
        <f t="shared" si="319"/>
        <v>0</v>
      </c>
      <c r="AG127" s="10">
        <f t="shared" si="319"/>
        <v>0</v>
      </c>
      <c r="AH127" s="10">
        <f t="shared" si="319"/>
        <v>0</v>
      </c>
      <c r="AI127" s="10">
        <f t="shared" si="319"/>
        <v>0</v>
      </c>
      <c r="AJ127" s="10">
        <f t="shared" si="319"/>
        <v>0</v>
      </c>
      <c r="AK127" s="10">
        <f t="shared" ref="AK127:AL127" si="333">AK93</f>
        <v>0</v>
      </c>
      <c r="AL127" s="10">
        <f t="shared" si="333"/>
        <v>0</v>
      </c>
      <c r="AM127" s="10">
        <f t="shared" ref="AM127" si="334">AM93</f>
        <v>0</v>
      </c>
      <c r="AN127" s="2"/>
      <c r="AO127" s="2"/>
      <c r="AP127" s="54">
        <f t="shared" ca="1" si="322"/>
        <v>0</v>
      </c>
      <c r="AQ127" s="55">
        <f t="shared" ca="1" si="323"/>
        <v>0</v>
      </c>
      <c r="AR127" s="2"/>
      <c r="AS127" s="2"/>
      <c r="AT127" s="55">
        <f t="shared" ca="1" si="317"/>
        <v>0</v>
      </c>
      <c r="AU127" s="55">
        <f t="shared" ca="1" si="317"/>
        <v>0</v>
      </c>
      <c r="AV127" s="55">
        <f t="shared" ca="1" si="317"/>
        <v>0</v>
      </c>
      <c r="AW127" s="2"/>
      <c r="AX127" s="2"/>
      <c r="AY127" s="56">
        <f t="shared" ca="1" si="324"/>
        <v>0</v>
      </c>
      <c r="AZ127" s="57">
        <f t="shared" ca="1" si="325"/>
        <v>0</v>
      </c>
      <c r="BA127" s="2"/>
      <c r="BB127" s="2"/>
      <c r="BC127" s="27">
        <f t="shared" ca="1" si="318"/>
        <v>0</v>
      </c>
      <c r="BD127" s="27">
        <f t="shared" ca="1" si="318"/>
        <v>0</v>
      </c>
      <c r="BE127" s="27">
        <f t="shared" ca="1" si="318"/>
        <v>0</v>
      </c>
      <c r="BF127" s="2"/>
      <c r="BG127" s="2"/>
      <c r="BH127" s="58">
        <f t="shared" ca="1" si="326"/>
        <v>0</v>
      </c>
      <c r="BI127" s="59">
        <f t="shared" ca="1" si="327"/>
        <v>0</v>
      </c>
      <c r="BJ127" s="2"/>
      <c r="BK127" s="2"/>
    </row>
    <row r="128" spans="1:63" ht="4.05" customHeight="1" x14ac:dyDescent="0.3">
      <c r="C128" s="231"/>
      <c r="D128" s="282"/>
      <c r="E128" s="231"/>
      <c r="F128" s="231"/>
      <c r="G128" s="231"/>
      <c r="H128" s="231"/>
      <c r="I128" s="231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62"/>
      <c r="Y128" s="262"/>
      <c r="Z128" s="262"/>
      <c r="AA128" s="262"/>
      <c r="AB128" s="262"/>
      <c r="AC128" s="262"/>
      <c r="AD128" s="262"/>
      <c r="AE128" s="262"/>
      <c r="AF128" s="262"/>
      <c r="AG128" s="262"/>
      <c r="AH128" s="262"/>
      <c r="AI128" s="262"/>
      <c r="AJ128" s="262"/>
      <c r="AK128" s="262"/>
      <c r="AL128" s="262"/>
      <c r="AM128" s="262"/>
      <c r="AN128" s="231"/>
      <c r="AO128" s="231"/>
      <c r="AP128" s="276"/>
      <c r="AQ128" s="277"/>
      <c r="AR128" s="231"/>
      <c r="AS128" s="231"/>
      <c r="AT128" s="277"/>
      <c r="AU128" s="277"/>
      <c r="AV128" s="277"/>
      <c r="AW128" s="231"/>
      <c r="AX128" s="231"/>
      <c r="AY128" s="278"/>
      <c r="AZ128" s="279"/>
      <c r="BA128" s="231"/>
      <c r="BB128" s="231"/>
      <c r="BC128" s="249"/>
      <c r="BD128" s="249"/>
      <c r="BE128" s="249"/>
      <c r="BF128" s="231"/>
      <c r="BG128" s="231"/>
      <c r="BH128" s="280"/>
      <c r="BI128" s="281"/>
    </row>
    <row r="129" spans="1:63" ht="10.15" x14ac:dyDescent="0.3">
      <c r="C129" s="312" t="s">
        <v>22</v>
      </c>
      <c r="D129" s="313" t="s">
        <v>101</v>
      </c>
      <c r="E129" s="313"/>
      <c r="F129" s="313"/>
      <c r="G129" s="313"/>
      <c r="H129" s="313"/>
      <c r="I129" s="313"/>
      <c r="J129" s="368">
        <f>SUM(J118,J121)</f>
        <v>0</v>
      </c>
      <c r="K129" s="368">
        <f t="shared" ref="K129:Z129" si="335">SUM(K118,K121)</f>
        <v>0</v>
      </c>
      <c r="L129" s="368">
        <f t="shared" si="335"/>
        <v>0</v>
      </c>
      <c r="M129" s="368">
        <f t="shared" si="335"/>
        <v>0</v>
      </c>
      <c r="N129" s="368">
        <f t="shared" si="335"/>
        <v>0</v>
      </c>
      <c r="O129" s="368">
        <f t="shared" si="335"/>
        <v>0</v>
      </c>
      <c r="P129" s="368">
        <f t="shared" si="335"/>
        <v>0</v>
      </c>
      <c r="Q129" s="368">
        <f t="shared" si="335"/>
        <v>0</v>
      </c>
      <c r="R129" s="368">
        <f t="shared" si="335"/>
        <v>0</v>
      </c>
      <c r="S129" s="368">
        <f t="shared" si="335"/>
        <v>0</v>
      </c>
      <c r="T129" s="368">
        <f t="shared" si="335"/>
        <v>0</v>
      </c>
      <c r="U129" s="368">
        <f t="shared" si="335"/>
        <v>0</v>
      </c>
      <c r="V129" s="368">
        <f t="shared" si="335"/>
        <v>-0.15805713697376828</v>
      </c>
      <c r="W129" s="368">
        <f t="shared" si="335"/>
        <v>-0.20705262745001268</v>
      </c>
      <c r="X129" s="368">
        <f t="shared" si="335"/>
        <v>-6.4327442261873525E-3</v>
      </c>
      <c r="Y129" s="368">
        <f t="shared" si="335"/>
        <v>-0.32721294097123588</v>
      </c>
      <c r="Z129" s="368">
        <f t="shared" si="335"/>
        <v>0.55549259910091953</v>
      </c>
      <c r="AA129" s="368">
        <f t="shared" ref="AA129:AB129" si="336">SUM(AA118,AA121)</f>
        <v>-0.30273997892612881</v>
      </c>
      <c r="AB129" s="368">
        <f t="shared" si="336"/>
        <v>0.17142816077657452</v>
      </c>
      <c r="AC129" s="368">
        <f t="shared" ref="AC129:AD129" si="337">SUM(AC118,AC121)</f>
        <v>3.9261968543886347E-2</v>
      </c>
      <c r="AD129" s="368">
        <f t="shared" si="337"/>
        <v>0</v>
      </c>
      <c r="AE129" s="368">
        <f t="shared" ref="AE129:AF129" si="338">SUM(AE118,AE121)</f>
        <v>-1.1861486331791748E-2</v>
      </c>
      <c r="AF129" s="368">
        <f t="shared" si="338"/>
        <v>-0.29192716119336803</v>
      </c>
      <c r="AG129" s="368">
        <f t="shared" ref="AG129:AH129" si="339">SUM(AG118,AG121)</f>
        <v>-0.88720419469140277</v>
      </c>
      <c r="AH129" s="368">
        <f t="shared" si="339"/>
        <v>-0.21848853721878009</v>
      </c>
      <c r="AI129" s="368">
        <f t="shared" ref="AI129:AJ129" si="340">SUM(AI118,AI121)</f>
        <v>-0.70857655610486014</v>
      </c>
      <c r="AJ129" s="368">
        <f t="shared" si="340"/>
        <v>-0.24865239099859349</v>
      </c>
      <c r="AK129" s="368">
        <f t="shared" ref="AK129:AL129" si="341">SUM(AK118,AK121)</f>
        <v>1.5628627107619947E-2</v>
      </c>
      <c r="AL129" s="368">
        <f t="shared" si="341"/>
        <v>-8.7754204323918381E-2</v>
      </c>
      <c r="AM129" s="368">
        <f t="shared" ref="AM129" si="342">SUM(AM118,AM121)</f>
        <v>-0.12009089017887632</v>
      </c>
      <c r="AN129" s="231"/>
      <c r="AO129" s="231"/>
      <c r="AP129" s="315">
        <f ca="1">IFERROR(OFFSET(AP129,0,-3)-OFFSET(AP129,0,-4),0)</f>
        <v>-3.2336685854957942E-2</v>
      </c>
      <c r="AQ129" s="316">
        <f ca="1">IFERROR(IF(OFFSET(AP129,0,-4)&lt;0,-(AP129/OFFSET(AP129,0,-4)),AP129/OFFSET(AP129,0,-4)),0)</f>
        <v>-0.36849158515068686</v>
      </c>
      <c r="AR129" s="231"/>
      <c r="AS129" s="231"/>
      <c r="AT129" s="317">
        <f ca="1">IFERROR(OFFSET(AT129,0,-9)/OFFSET(AT$43,0,-9),0)</f>
        <v>0.97279979396048166</v>
      </c>
      <c r="AU129" s="318">
        <f ca="1">IFERROR(OFFSET(AU129,0,-9)/OFFSET(AU$43,0,-9),0)</f>
        <v>-6.8971221346270477</v>
      </c>
      <c r="AV129" s="316">
        <f ca="1">IFERROR(OFFSET(AV129,0,-9)/OFFSET(AV$43,0,-9),0)</f>
        <v>-1.3176694727959797</v>
      </c>
      <c r="AW129" s="231"/>
      <c r="AX129" s="231"/>
      <c r="AY129" s="319">
        <f ca="1">IFERROR(AV129-AU129,0)</f>
        <v>5.579452661831068</v>
      </c>
      <c r="AZ129" s="320">
        <f ca="1">IFERROR(IF(AU129&lt;0,-(AY129/AU129),AY129/AU129),0)</f>
        <v>0.80895372779023134</v>
      </c>
      <c r="BA129" s="231"/>
      <c r="BB129" s="231"/>
      <c r="BC129" s="321">
        <f ca="1">IFERROR(OFFSET(BC129,0,-18)/BC$14*10^6,0)</f>
        <v>1953.5783884524933</v>
      </c>
      <c r="BD129" s="322">
        <f ca="1">IFERROR(OFFSET(BD129,0,-18)/BD$14*10^6,0)</f>
        <v>-21938.551080979596</v>
      </c>
      <c r="BE129" s="323">
        <f ca="1">IFERROR(OFFSET(BE129,0,-18)/BE$14*10^6,0)</f>
        <v>-20015.148363146054</v>
      </c>
      <c r="BF129" s="231"/>
      <c r="BG129" s="231"/>
      <c r="BH129" s="324">
        <f ca="1">IFERROR(BE129-BD129,0)</f>
        <v>1923.4027178335418</v>
      </c>
      <c r="BI129" s="325">
        <f ca="1">IFERROR(IF(BD129&lt;0,-(BH129/BD129),BH129/BD129),0)</f>
        <v>8.7672276566208782E-2</v>
      </c>
    </row>
    <row r="130" spans="1:63" ht="10.15" x14ac:dyDescent="0.3">
      <c r="C130" s="326"/>
      <c r="D130" s="327" t="s">
        <v>102</v>
      </c>
      <c r="E130" s="328"/>
      <c r="F130" s="328"/>
      <c r="G130" s="328"/>
      <c r="H130" s="328"/>
      <c r="I130" s="328"/>
      <c r="J130" s="686">
        <f>IFERROR(J129/J$43,0)</f>
        <v>0</v>
      </c>
      <c r="K130" s="686">
        <f t="shared" ref="K130:Z130" si="343">IFERROR(K129/K$43,0)</f>
        <v>0</v>
      </c>
      <c r="L130" s="686">
        <f t="shared" si="343"/>
        <v>0</v>
      </c>
      <c r="M130" s="686">
        <f t="shared" si="343"/>
        <v>0</v>
      </c>
      <c r="N130" s="686">
        <f t="shared" si="343"/>
        <v>0</v>
      </c>
      <c r="O130" s="686">
        <f t="shared" si="343"/>
        <v>0</v>
      </c>
      <c r="P130" s="686">
        <f t="shared" si="343"/>
        <v>0</v>
      </c>
      <c r="Q130" s="686">
        <f t="shared" si="343"/>
        <v>0</v>
      </c>
      <c r="R130" s="686">
        <f t="shared" si="343"/>
        <v>0</v>
      </c>
      <c r="S130" s="686">
        <f t="shared" si="343"/>
        <v>0</v>
      </c>
      <c r="T130" s="686">
        <f t="shared" si="343"/>
        <v>0</v>
      </c>
      <c r="U130" s="686">
        <f t="shared" si="343"/>
        <v>0</v>
      </c>
      <c r="V130" s="686">
        <f t="shared" si="343"/>
        <v>-0.63865793000623061</v>
      </c>
      <c r="W130" s="686">
        <f t="shared" si="343"/>
        <v>-0.95646955351970275</v>
      </c>
      <c r="X130" s="686">
        <f t="shared" si="343"/>
        <v>-1.0800475597911132</v>
      </c>
      <c r="Y130" s="686">
        <f t="shared" si="343"/>
        <v>-1.2854630772095188</v>
      </c>
      <c r="Z130" s="686">
        <f t="shared" si="343"/>
        <v>1.6862348296343881</v>
      </c>
      <c r="AA130" s="686">
        <f t="shared" ref="AA130:AB130" si="344">IFERROR(AA129/AA$43,0)</f>
        <v>-1.4618589581406523</v>
      </c>
      <c r="AB130" s="686">
        <f t="shared" si="344"/>
        <v>1.1081477923942598</v>
      </c>
      <c r="AC130" s="686">
        <f t="shared" ref="AC130:AD130" si="345">IFERROR(AC129/AC$43,0)</f>
        <v>0.76298889591550079</v>
      </c>
      <c r="AD130" s="686">
        <f t="shared" si="345"/>
        <v>0</v>
      </c>
      <c r="AE130" s="686">
        <f t="shared" ref="AE130:AF130" si="346">IFERROR(AE129/AE$43,0)</f>
        <v>-4.8069835051546388</v>
      </c>
      <c r="AF130" s="686">
        <f t="shared" si="346"/>
        <v>-3.260446299972227</v>
      </c>
      <c r="AG130" s="686">
        <f t="shared" ref="AG130:AH130" si="347">IFERROR(AG129/AG$43,0)</f>
        <v>-3.0012776656778017</v>
      </c>
      <c r="AH130" s="686">
        <f t="shared" si="347"/>
        <v>-1.5884460004624683</v>
      </c>
      <c r="AI130" s="686">
        <f t="shared" ref="AI130:AJ130" si="348">IFERROR(AI129/AI$43,0)</f>
        <v>-2.4091633765910916</v>
      </c>
      <c r="AJ130" s="686">
        <f t="shared" si="348"/>
        <v>-2.6567307668827302</v>
      </c>
      <c r="AK130" s="686">
        <f t="shared" ref="AK130:AL130" si="349">IFERROR(AK129/AK$43,0)</f>
        <v>0.97279979396048166</v>
      </c>
      <c r="AL130" s="686">
        <f t="shared" si="349"/>
        <v>-6.8971221346270477</v>
      </c>
      <c r="AM130" s="686">
        <f t="shared" ref="AM130" si="350">IFERROR(AM129/AM$43,0)</f>
        <v>-1.3176694727959797</v>
      </c>
      <c r="AN130" s="231"/>
      <c r="AO130" s="231"/>
      <c r="AP130" s="330"/>
      <c r="AQ130" s="331"/>
      <c r="AR130" s="231"/>
      <c r="AS130" s="231"/>
      <c r="AT130" s="332"/>
      <c r="AU130" s="333"/>
      <c r="AV130" s="331"/>
      <c r="AW130" s="231"/>
      <c r="AX130" s="231"/>
      <c r="AY130" s="334"/>
      <c r="AZ130" s="335"/>
      <c r="BA130" s="231"/>
      <c r="BB130" s="231"/>
      <c r="BC130" s="336"/>
      <c r="BD130" s="337"/>
      <c r="BE130" s="338"/>
      <c r="BF130" s="231"/>
      <c r="BG130" s="231"/>
      <c r="BH130" s="339"/>
      <c r="BI130" s="340"/>
    </row>
    <row r="131" spans="1:63" ht="10.15" x14ac:dyDescent="0.3">
      <c r="C131" s="231" t="s">
        <v>17</v>
      </c>
      <c r="D131" s="231" t="s">
        <v>103</v>
      </c>
      <c r="E131" s="231"/>
      <c r="F131" s="231"/>
      <c r="G131" s="231"/>
      <c r="H131" s="231"/>
      <c r="I131" s="231"/>
      <c r="J131" s="232">
        <f>-J121</f>
        <v>0</v>
      </c>
      <c r="K131" s="232">
        <f t="shared" ref="K131:Z131" si="351">-K121</f>
        <v>0</v>
      </c>
      <c r="L131" s="232">
        <f t="shared" si="351"/>
        <v>0</v>
      </c>
      <c r="M131" s="232">
        <f t="shared" si="351"/>
        <v>0</v>
      </c>
      <c r="N131" s="232">
        <f t="shared" si="351"/>
        <v>0</v>
      </c>
      <c r="O131" s="232">
        <f t="shared" si="351"/>
        <v>0</v>
      </c>
      <c r="P131" s="232">
        <f t="shared" si="351"/>
        <v>0</v>
      </c>
      <c r="Q131" s="232">
        <f t="shared" si="351"/>
        <v>0</v>
      </c>
      <c r="R131" s="232">
        <f t="shared" si="351"/>
        <v>0</v>
      </c>
      <c r="S131" s="232">
        <f t="shared" si="351"/>
        <v>0</v>
      </c>
      <c r="T131" s="232">
        <f t="shared" si="351"/>
        <v>0</v>
      </c>
      <c r="U131" s="232">
        <f t="shared" si="351"/>
        <v>0</v>
      </c>
      <c r="V131" s="232">
        <f t="shared" si="351"/>
        <v>0</v>
      </c>
      <c r="W131" s="232">
        <f t="shared" si="351"/>
        <v>0</v>
      </c>
      <c r="X131" s="232">
        <f t="shared" si="351"/>
        <v>0</v>
      </c>
      <c r="Y131" s="232">
        <f t="shared" si="351"/>
        <v>0</v>
      </c>
      <c r="Z131" s="232">
        <f t="shared" si="351"/>
        <v>0</v>
      </c>
      <c r="AA131" s="232">
        <f t="shared" ref="AA131:AB131" si="352">-AA121</f>
        <v>0</v>
      </c>
      <c r="AB131" s="232">
        <f t="shared" si="352"/>
        <v>0</v>
      </c>
      <c r="AC131" s="232">
        <f t="shared" ref="AC131:AD131" si="353">-AC121</f>
        <v>0</v>
      </c>
      <c r="AD131" s="232">
        <f t="shared" si="353"/>
        <v>0</v>
      </c>
      <c r="AE131" s="232">
        <f t="shared" ref="AE131:AF131" si="354">-AE121</f>
        <v>0</v>
      </c>
      <c r="AF131" s="232">
        <f t="shared" si="354"/>
        <v>0</v>
      </c>
      <c r="AG131" s="232">
        <f t="shared" ref="AG131:AH131" si="355">-AG121</f>
        <v>0</v>
      </c>
      <c r="AH131" s="232">
        <f t="shared" si="355"/>
        <v>0</v>
      </c>
      <c r="AI131" s="232">
        <f t="shared" ref="AI131:AJ131" si="356">-AI121</f>
        <v>0</v>
      </c>
      <c r="AJ131" s="232">
        <f t="shared" si="356"/>
        <v>0</v>
      </c>
      <c r="AK131" s="232">
        <f t="shared" ref="AK131:AL131" si="357">-AK121</f>
        <v>0</v>
      </c>
      <c r="AL131" s="232">
        <f t="shared" si="357"/>
        <v>0</v>
      </c>
      <c r="AM131" s="232">
        <f t="shared" ref="AM131" si="358">-AM121</f>
        <v>0</v>
      </c>
      <c r="AN131" s="231"/>
      <c r="AO131" s="231"/>
      <c r="AP131" s="276">
        <f ca="1">IFERROR(OFFSET(AP131,0,-3)-OFFSET(AP131,0,-4),0)</f>
        <v>0</v>
      </c>
      <c r="AQ131" s="277">
        <f ca="1">IFERROR(IF(OFFSET(AP131,0,-4)&lt;0,-(AP131/OFFSET(AP131,0,-4)),AP131/OFFSET(AP131,0,-4)),0)</f>
        <v>0</v>
      </c>
      <c r="AR131" s="231"/>
      <c r="AS131" s="231"/>
      <c r="AT131" s="277">
        <f ca="1">IFERROR(OFFSET(AT131,0,-9)/OFFSET(AT$43,0,-9),0)</f>
        <v>0</v>
      </c>
      <c r="AU131" s="277">
        <f ca="1">IFERROR(OFFSET(AU131,0,-9)/OFFSET(AU$43,0,-9),0)</f>
        <v>0</v>
      </c>
      <c r="AV131" s="277">
        <f ca="1">IFERROR(OFFSET(AV131,0,-9)/OFFSET(AV$43,0,-9),0)</f>
        <v>0</v>
      </c>
      <c r="AW131" s="231"/>
      <c r="AX131" s="231"/>
      <c r="AY131" s="278">
        <f ca="1">IFERROR(AV131-AU131,0)</f>
        <v>0</v>
      </c>
      <c r="AZ131" s="279">
        <f ca="1">IFERROR(IF(AU131&lt;0,-(AY131/AU131),AY131/AU131),0)</f>
        <v>0</v>
      </c>
      <c r="BA131" s="231"/>
      <c r="BB131" s="231"/>
      <c r="BC131" s="249">
        <f ca="1">IFERROR(OFFSET(BC131,0,-18)/BC$14*10^6,0)</f>
        <v>0</v>
      </c>
      <c r="BD131" s="249">
        <f ca="1">IFERROR(OFFSET(BD131,0,-18)/BD$14*10^6,0)</f>
        <v>0</v>
      </c>
      <c r="BE131" s="249">
        <f ca="1">IFERROR(OFFSET(BE131,0,-18)/BE$14*10^6,0)</f>
        <v>0</v>
      </c>
      <c r="BF131" s="231"/>
      <c r="BG131" s="231"/>
      <c r="BH131" s="280">
        <f ca="1">IFERROR(BE131-BD131,0)</f>
        <v>0</v>
      </c>
      <c r="BI131" s="281">
        <f ca="1">IFERROR(IF(BD131&lt;0,-(BH131/BD131),BH131/BD131),0)</f>
        <v>0</v>
      </c>
    </row>
    <row r="132" spans="1:63" ht="4.05" customHeight="1" x14ac:dyDescent="0.3">
      <c r="C132" s="231"/>
      <c r="D132" s="401"/>
      <c r="E132" s="231"/>
      <c r="F132" s="231"/>
      <c r="G132" s="231"/>
      <c r="H132" s="231"/>
      <c r="I132" s="231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62"/>
      <c r="Y132" s="262"/>
      <c r="Z132" s="262"/>
      <c r="AA132" s="262"/>
      <c r="AB132" s="262"/>
      <c r="AC132" s="262"/>
      <c r="AD132" s="262"/>
      <c r="AE132" s="262"/>
      <c r="AF132" s="262"/>
      <c r="AG132" s="262"/>
      <c r="AH132" s="262"/>
      <c r="AI132" s="262"/>
      <c r="AJ132" s="262"/>
      <c r="AK132" s="262"/>
      <c r="AL132" s="262"/>
      <c r="AM132" s="262"/>
      <c r="AN132" s="231"/>
      <c r="AO132" s="231"/>
      <c r="AP132" s="276"/>
      <c r="AQ132" s="277"/>
      <c r="AR132" s="231"/>
      <c r="AS132" s="231"/>
      <c r="AT132" s="277"/>
      <c r="AU132" s="277"/>
      <c r="AV132" s="277"/>
      <c r="AW132" s="231"/>
      <c r="AX132" s="231"/>
      <c r="AY132" s="278"/>
      <c r="AZ132" s="279"/>
      <c r="BA132" s="231"/>
      <c r="BB132" s="231"/>
      <c r="BC132" s="249"/>
      <c r="BD132" s="249"/>
      <c r="BE132" s="249"/>
      <c r="BF132" s="231"/>
      <c r="BG132" s="231"/>
      <c r="BH132" s="280"/>
      <c r="BI132" s="281"/>
    </row>
    <row r="133" spans="1:63" ht="10.15" x14ac:dyDescent="0.3">
      <c r="C133" s="231" t="s">
        <v>38</v>
      </c>
      <c r="D133" s="231" t="s">
        <v>104</v>
      </c>
      <c r="E133" s="231"/>
      <c r="F133" s="231"/>
      <c r="G133" s="231"/>
      <c r="H133" s="231"/>
      <c r="I133" s="231"/>
      <c r="J133" s="232">
        <v>0</v>
      </c>
      <c r="K133" s="232">
        <v>0</v>
      </c>
      <c r="L133" s="232">
        <v>0</v>
      </c>
      <c r="M133" s="232">
        <v>0</v>
      </c>
      <c r="N133" s="232">
        <v>0</v>
      </c>
      <c r="O133" s="232">
        <v>0</v>
      </c>
      <c r="P133" s="232">
        <v>0</v>
      </c>
      <c r="Q133" s="232">
        <v>0</v>
      </c>
      <c r="R133" s="232">
        <v>0</v>
      </c>
      <c r="S133" s="232">
        <v>0</v>
      </c>
      <c r="T133" s="232">
        <v>0</v>
      </c>
      <c r="U133" s="232">
        <v>0</v>
      </c>
      <c r="V133" s="232">
        <v>0</v>
      </c>
      <c r="W133" s="232">
        <v>0</v>
      </c>
      <c r="X133" s="232">
        <v>0</v>
      </c>
      <c r="Y133" s="232">
        <v>0</v>
      </c>
      <c r="Z133" s="232">
        <v>0</v>
      </c>
      <c r="AA133" s="232">
        <v>0</v>
      </c>
      <c r="AB133" s="232">
        <v>0</v>
      </c>
      <c r="AC133" s="232">
        <v>0</v>
      </c>
      <c r="AD133" s="232">
        <v>0</v>
      </c>
      <c r="AE133" s="232">
        <v>0</v>
      </c>
      <c r="AF133" s="232">
        <v>0</v>
      </c>
      <c r="AG133" s="232">
        <v>0</v>
      </c>
      <c r="AH133" s="232">
        <v>0</v>
      </c>
      <c r="AI133" s="232">
        <v>0</v>
      </c>
      <c r="AJ133" s="232">
        <v>0</v>
      </c>
      <c r="AK133" s="232">
        <v>0</v>
      </c>
      <c r="AL133" s="232">
        <v>0</v>
      </c>
      <c r="AM133" s="232">
        <v>0</v>
      </c>
      <c r="AN133" s="231"/>
      <c r="AO133" s="231"/>
      <c r="AP133" s="276">
        <f ca="1">IFERROR(OFFSET(AP133,0,-3)-OFFSET(AP133,0,-4),0)</f>
        <v>0</v>
      </c>
      <c r="AQ133" s="277">
        <f ca="1">IFERROR(IF(OFFSET(AP133,0,-4)&lt;0,-(AP133/OFFSET(AP133,0,-4)),AP133/OFFSET(AP133,0,-4)),0)</f>
        <v>0</v>
      </c>
      <c r="AR133" s="231"/>
      <c r="AS133" s="231"/>
      <c r="AT133" s="277">
        <f ca="1">IFERROR(OFFSET(AT133,0,-9)/OFFSET(AT$43,0,-9),0)</f>
        <v>0</v>
      </c>
      <c r="AU133" s="277">
        <f ca="1">IFERROR(OFFSET(AU133,0,-9)/OFFSET(AU$43,0,-9),0)</f>
        <v>0</v>
      </c>
      <c r="AV133" s="277">
        <f ca="1">IFERROR(OFFSET(AV133,0,-9)/OFFSET(AV$43,0,-9),0)</f>
        <v>0</v>
      </c>
      <c r="AW133" s="231"/>
      <c r="AX133" s="231"/>
      <c r="AY133" s="278">
        <f ca="1">IFERROR(AV133-AU133,0)</f>
        <v>0</v>
      </c>
      <c r="AZ133" s="279">
        <f ca="1">IFERROR(IF(AU133&lt;0,-(AY133/AU133),AY133/AU133),0)</f>
        <v>0</v>
      </c>
      <c r="BA133" s="231"/>
      <c r="BB133" s="231"/>
      <c r="BC133" s="249">
        <f ca="1">IFERROR(OFFSET(BC133,0,-18)/BC$14*10^6,0)</f>
        <v>0</v>
      </c>
      <c r="BD133" s="249">
        <f ca="1">IFERROR(OFFSET(BD133,0,-18)/BD$14*10^6,0)</f>
        <v>0</v>
      </c>
      <c r="BE133" s="249">
        <f ca="1">IFERROR(OFFSET(BE133,0,-18)/BE$14*10^6,0)</f>
        <v>0</v>
      </c>
      <c r="BF133" s="231"/>
      <c r="BG133" s="231"/>
      <c r="BH133" s="280">
        <f ca="1">IFERROR(BE133-BD133,0)</f>
        <v>0</v>
      </c>
      <c r="BI133" s="281">
        <f ca="1">IFERROR(IF(BD133&lt;0,-(BH133/BD133),BH133/BD133),0)</f>
        <v>0</v>
      </c>
    </row>
    <row r="134" spans="1:63" ht="10.15" x14ac:dyDescent="0.3">
      <c r="C134" s="231"/>
      <c r="D134" s="302" t="s">
        <v>105</v>
      </c>
      <c r="E134" s="231"/>
      <c r="F134" s="231"/>
      <c r="G134" s="231"/>
      <c r="H134" s="231"/>
      <c r="I134" s="231"/>
      <c r="J134" s="681">
        <f>IFERROR(J133/J$43,0)</f>
        <v>0</v>
      </c>
      <c r="K134" s="681">
        <f t="shared" ref="K134:Z134" si="359">IFERROR(K133/K$43,0)</f>
        <v>0</v>
      </c>
      <c r="L134" s="681">
        <f t="shared" si="359"/>
        <v>0</v>
      </c>
      <c r="M134" s="681">
        <f t="shared" si="359"/>
        <v>0</v>
      </c>
      <c r="N134" s="681">
        <f t="shared" si="359"/>
        <v>0</v>
      </c>
      <c r="O134" s="681">
        <f t="shared" si="359"/>
        <v>0</v>
      </c>
      <c r="P134" s="681">
        <f t="shared" si="359"/>
        <v>0</v>
      </c>
      <c r="Q134" s="681">
        <f t="shared" si="359"/>
        <v>0</v>
      </c>
      <c r="R134" s="681">
        <f t="shared" si="359"/>
        <v>0</v>
      </c>
      <c r="S134" s="681">
        <f t="shared" si="359"/>
        <v>0</v>
      </c>
      <c r="T134" s="681">
        <f t="shared" si="359"/>
        <v>0</v>
      </c>
      <c r="U134" s="681">
        <f t="shared" si="359"/>
        <v>0</v>
      </c>
      <c r="V134" s="681">
        <f t="shared" si="359"/>
        <v>0</v>
      </c>
      <c r="W134" s="681">
        <f t="shared" si="359"/>
        <v>0</v>
      </c>
      <c r="X134" s="681">
        <f t="shared" si="359"/>
        <v>0</v>
      </c>
      <c r="Y134" s="681">
        <f t="shared" si="359"/>
        <v>0</v>
      </c>
      <c r="Z134" s="681">
        <f t="shared" si="359"/>
        <v>0</v>
      </c>
      <c r="AA134" s="681">
        <f t="shared" ref="AA134:AB134" si="360">IFERROR(AA133/AA$43,0)</f>
        <v>0</v>
      </c>
      <c r="AB134" s="681">
        <f t="shared" si="360"/>
        <v>0</v>
      </c>
      <c r="AC134" s="681">
        <f t="shared" ref="AC134:AD134" si="361">IFERROR(AC133/AC$43,0)</f>
        <v>0</v>
      </c>
      <c r="AD134" s="681">
        <f t="shared" si="361"/>
        <v>0</v>
      </c>
      <c r="AE134" s="681">
        <f t="shared" ref="AE134:AF134" si="362">IFERROR(AE133/AE$43,0)</f>
        <v>0</v>
      </c>
      <c r="AF134" s="681">
        <f t="shared" si="362"/>
        <v>0</v>
      </c>
      <c r="AG134" s="681">
        <f t="shared" ref="AG134:AH134" si="363">IFERROR(AG133/AG$43,0)</f>
        <v>0</v>
      </c>
      <c r="AH134" s="681">
        <f t="shared" si="363"/>
        <v>0</v>
      </c>
      <c r="AI134" s="681">
        <f t="shared" ref="AI134:AJ134" si="364">IFERROR(AI133/AI$43,0)</f>
        <v>0</v>
      </c>
      <c r="AJ134" s="681">
        <f t="shared" si="364"/>
        <v>0</v>
      </c>
      <c r="AK134" s="681">
        <f t="shared" ref="AK134:AL134" si="365">IFERROR(AK133/AK$43,0)</f>
        <v>0</v>
      </c>
      <c r="AL134" s="681">
        <f t="shared" si="365"/>
        <v>0</v>
      </c>
      <c r="AM134" s="681">
        <f t="shared" ref="AM134" si="366">IFERROR(AM133/AM$43,0)</f>
        <v>0</v>
      </c>
      <c r="AN134" s="231"/>
      <c r="AO134" s="231"/>
      <c r="AP134" s="276"/>
      <c r="AQ134" s="277"/>
      <c r="AR134" s="231"/>
      <c r="AS134" s="231"/>
      <c r="AT134" s="277"/>
      <c r="AU134" s="277"/>
      <c r="AV134" s="277"/>
      <c r="AW134" s="231"/>
      <c r="AX134" s="231"/>
      <c r="AY134" s="278"/>
      <c r="AZ134" s="279"/>
      <c r="BA134" s="231"/>
      <c r="BB134" s="231"/>
      <c r="BC134" s="249"/>
      <c r="BD134" s="249"/>
      <c r="BE134" s="249"/>
      <c r="BF134" s="231"/>
      <c r="BG134" s="231"/>
      <c r="BH134" s="280"/>
      <c r="BI134" s="281"/>
    </row>
    <row r="135" spans="1:63" ht="10.15" x14ac:dyDescent="0.3">
      <c r="C135" s="403" t="s">
        <v>22</v>
      </c>
      <c r="D135" s="347" t="s">
        <v>106</v>
      </c>
      <c r="E135" s="347"/>
      <c r="F135" s="347"/>
      <c r="G135" s="347"/>
      <c r="H135" s="347"/>
      <c r="I135" s="347"/>
      <c r="J135" s="349">
        <f>SUM(J129,J131,J133)</f>
        <v>0</v>
      </c>
      <c r="K135" s="349">
        <f t="shared" ref="K135:Z135" si="367">SUM(K129,K131,K133)</f>
        <v>0</v>
      </c>
      <c r="L135" s="349">
        <f t="shared" si="367"/>
        <v>0</v>
      </c>
      <c r="M135" s="349">
        <f t="shared" si="367"/>
        <v>0</v>
      </c>
      <c r="N135" s="349">
        <f t="shared" si="367"/>
        <v>0</v>
      </c>
      <c r="O135" s="349">
        <f t="shared" si="367"/>
        <v>0</v>
      </c>
      <c r="P135" s="349">
        <f t="shared" si="367"/>
        <v>0</v>
      </c>
      <c r="Q135" s="349">
        <f t="shared" si="367"/>
        <v>0</v>
      </c>
      <c r="R135" s="349">
        <f t="shared" si="367"/>
        <v>0</v>
      </c>
      <c r="S135" s="349">
        <f t="shared" si="367"/>
        <v>0</v>
      </c>
      <c r="T135" s="349">
        <f t="shared" si="367"/>
        <v>0</v>
      </c>
      <c r="U135" s="349">
        <f t="shared" si="367"/>
        <v>0</v>
      </c>
      <c r="V135" s="349">
        <f t="shared" si="367"/>
        <v>-0.15805713697376828</v>
      </c>
      <c r="W135" s="349">
        <f t="shared" si="367"/>
        <v>-0.20705262745001268</v>
      </c>
      <c r="X135" s="349">
        <f t="shared" si="367"/>
        <v>-6.4327442261873525E-3</v>
      </c>
      <c r="Y135" s="349">
        <f t="shared" si="367"/>
        <v>-0.32721294097123588</v>
      </c>
      <c r="Z135" s="349">
        <f t="shared" si="367"/>
        <v>0.55549259910091953</v>
      </c>
      <c r="AA135" s="349">
        <f t="shared" ref="AA135:AB135" si="368">SUM(AA129,AA131,AA133)</f>
        <v>-0.30273997892612881</v>
      </c>
      <c r="AB135" s="349">
        <f t="shared" si="368"/>
        <v>0.17142816077657452</v>
      </c>
      <c r="AC135" s="349">
        <f t="shared" ref="AC135:AD135" si="369">SUM(AC129,AC131,AC133)</f>
        <v>3.9261968543886347E-2</v>
      </c>
      <c r="AD135" s="349">
        <f t="shared" si="369"/>
        <v>0</v>
      </c>
      <c r="AE135" s="349">
        <f t="shared" ref="AE135:AF135" si="370">SUM(AE129,AE131,AE133)</f>
        <v>-1.1861486331791748E-2</v>
      </c>
      <c r="AF135" s="349">
        <f t="shared" si="370"/>
        <v>-0.29192716119336803</v>
      </c>
      <c r="AG135" s="349">
        <f t="shared" ref="AG135:AH135" si="371">SUM(AG129,AG131,AG133)</f>
        <v>-0.88720419469140277</v>
      </c>
      <c r="AH135" s="349">
        <f t="shared" si="371"/>
        <v>-0.21848853721878009</v>
      </c>
      <c r="AI135" s="349">
        <f t="shared" ref="AI135:AJ135" si="372">SUM(AI129,AI131,AI133)</f>
        <v>-0.70857655610486014</v>
      </c>
      <c r="AJ135" s="349">
        <f t="shared" si="372"/>
        <v>-0.24865239099859349</v>
      </c>
      <c r="AK135" s="349">
        <f t="shared" ref="AK135:AL135" si="373">SUM(AK129,AK131,AK133)</f>
        <v>1.5628627107619947E-2</v>
      </c>
      <c r="AL135" s="349">
        <f t="shared" si="373"/>
        <v>-8.7754204323918381E-2</v>
      </c>
      <c r="AM135" s="349">
        <f t="shared" ref="AM135" si="374">SUM(AM129,AM131,AM133)</f>
        <v>-0.12009089017887632</v>
      </c>
      <c r="AN135" s="231"/>
      <c r="AO135" s="231"/>
      <c r="AP135" s="404">
        <f ca="1">IFERROR(OFFSET(AP135,0,-3)-OFFSET(AP135,0,-4),0)</f>
        <v>-3.2336685854957942E-2</v>
      </c>
      <c r="AQ135" s="405">
        <f ca="1">IFERROR(IF(OFFSET(AP135,0,-4)&lt;0,-(AP135/OFFSET(AP135,0,-4)),AP135/OFFSET(AP135,0,-4)),0)</f>
        <v>-0.36849158515068686</v>
      </c>
      <c r="AR135" s="231"/>
      <c r="AS135" s="231"/>
      <c r="AT135" s="406">
        <f ca="1">IFERROR(OFFSET(AT135,0,-9)/OFFSET(AT$43,0,-9),0)</f>
        <v>0.97279979396048166</v>
      </c>
      <c r="AU135" s="351">
        <f ca="1">IFERROR(OFFSET(AU135,0,-9)/OFFSET(AU$43,0,-9),0)</f>
        <v>-6.8971221346270477</v>
      </c>
      <c r="AV135" s="405">
        <f ca="1">IFERROR(OFFSET(AV135,0,-9)/OFFSET(AV$43,0,-9),0)</f>
        <v>-1.3176694727959797</v>
      </c>
      <c r="AW135" s="231"/>
      <c r="AX135" s="231"/>
      <c r="AY135" s="407">
        <f ca="1">IFERROR(AV135-AU135,0)</f>
        <v>5.579452661831068</v>
      </c>
      <c r="AZ135" s="408">
        <f ca="1">IFERROR(IF(AU135&lt;0,-(AY135/AU135),AY135/AU135),0)</f>
        <v>0.80895372779023134</v>
      </c>
      <c r="BA135" s="231"/>
      <c r="BB135" s="231"/>
      <c r="BC135" s="409">
        <f ca="1">IFERROR(OFFSET(BC135,0,-18)/BC$14*10^6,0)</f>
        <v>1953.5783884524933</v>
      </c>
      <c r="BD135" s="354">
        <f ca="1">IFERROR(OFFSET(BD135,0,-18)/BD$14*10^6,0)</f>
        <v>-21938.551080979596</v>
      </c>
      <c r="BE135" s="410">
        <f ca="1">IFERROR(OFFSET(BE135,0,-18)/BE$14*10^6,0)</f>
        <v>-20015.148363146054</v>
      </c>
      <c r="BF135" s="231"/>
      <c r="BG135" s="231"/>
      <c r="BH135" s="411">
        <f ca="1">IFERROR(BE135-BD135,0)</f>
        <v>1923.4027178335418</v>
      </c>
      <c r="BI135" s="412">
        <f ca="1">IFERROR(IF(BD135&lt;0,-(BH135/BD135),BH135/BD135),0)</f>
        <v>8.7672276566208782E-2</v>
      </c>
    </row>
    <row r="136" spans="1:63" ht="10.15" x14ac:dyDescent="0.3">
      <c r="C136" s="413"/>
      <c r="D136" s="414" t="s">
        <v>107</v>
      </c>
      <c r="E136" s="415"/>
      <c r="F136" s="415"/>
      <c r="G136" s="415"/>
      <c r="H136" s="415"/>
      <c r="I136" s="415"/>
      <c r="J136" s="688">
        <f>IFERROR(J135/J$43,0)</f>
        <v>0</v>
      </c>
      <c r="K136" s="688">
        <f t="shared" ref="K136:Z136" si="375">IFERROR(K135/K$43,0)</f>
        <v>0</v>
      </c>
      <c r="L136" s="688">
        <f t="shared" si="375"/>
        <v>0</v>
      </c>
      <c r="M136" s="688">
        <f t="shared" si="375"/>
        <v>0</v>
      </c>
      <c r="N136" s="688">
        <f t="shared" si="375"/>
        <v>0</v>
      </c>
      <c r="O136" s="688">
        <f t="shared" si="375"/>
        <v>0</v>
      </c>
      <c r="P136" s="688">
        <f t="shared" si="375"/>
        <v>0</v>
      </c>
      <c r="Q136" s="688">
        <f t="shared" si="375"/>
        <v>0</v>
      </c>
      <c r="R136" s="688">
        <f t="shared" si="375"/>
        <v>0</v>
      </c>
      <c r="S136" s="688">
        <f t="shared" si="375"/>
        <v>0</v>
      </c>
      <c r="T136" s="688">
        <f t="shared" si="375"/>
        <v>0</v>
      </c>
      <c r="U136" s="688">
        <f t="shared" si="375"/>
        <v>0</v>
      </c>
      <c r="V136" s="688">
        <f t="shared" si="375"/>
        <v>-0.63865793000623061</v>
      </c>
      <c r="W136" s="688">
        <f t="shared" si="375"/>
        <v>-0.95646955351970275</v>
      </c>
      <c r="X136" s="688">
        <f t="shared" si="375"/>
        <v>-1.0800475597911132</v>
      </c>
      <c r="Y136" s="688">
        <f t="shared" si="375"/>
        <v>-1.2854630772095188</v>
      </c>
      <c r="Z136" s="688">
        <f t="shared" si="375"/>
        <v>1.6862348296343881</v>
      </c>
      <c r="AA136" s="688">
        <f t="shared" ref="AA136:AB136" si="376">IFERROR(AA135/AA$43,0)</f>
        <v>-1.4618589581406523</v>
      </c>
      <c r="AB136" s="688">
        <f t="shared" si="376"/>
        <v>1.1081477923942598</v>
      </c>
      <c r="AC136" s="688">
        <f t="shared" ref="AC136:AD136" si="377">IFERROR(AC135/AC$43,0)</f>
        <v>0.76298889591550079</v>
      </c>
      <c r="AD136" s="688">
        <f t="shared" si="377"/>
        <v>0</v>
      </c>
      <c r="AE136" s="688">
        <f t="shared" ref="AE136:AF136" si="378">IFERROR(AE135/AE$43,0)</f>
        <v>-4.8069835051546388</v>
      </c>
      <c r="AF136" s="688">
        <f t="shared" si="378"/>
        <v>-3.260446299972227</v>
      </c>
      <c r="AG136" s="688">
        <f t="shared" ref="AG136:AH136" si="379">IFERROR(AG135/AG$43,0)</f>
        <v>-3.0012776656778017</v>
      </c>
      <c r="AH136" s="688">
        <f t="shared" si="379"/>
        <v>-1.5884460004624683</v>
      </c>
      <c r="AI136" s="688">
        <f t="shared" ref="AI136:AJ136" si="380">IFERROR(AI135/AI$43,0)</f>
        <v>-2.4091633765910916</v>
      </c>
      <c r="AJ136" s="688">
        <f t="shared" si="380"/>
        <v>-2.6567307668827302</v>
      </c>
      <c r="AK136" s="688">
        <f t="shared" ref="AK136:AL136" si="381">IFERROR(AK135/AK$43,0)</f>
        <v>0.97279979396048166</v>
      </c>
      <c r="AL136" s="688">
        <f t="shared" si="381"/>
        <v>-6.8971221346270477</v>
      </c>
      <c r="AM136" s="688">
        <f t="shared" ref="AM136" si="382">IFERROR(AM135/AM$43,0)</f>
        <v>-1.3176694727959797</v>
      </c>
      <c r="AN136" s="231"/>
      <c r="AO136" s="231"/>
      <c r="AP136" s="417"/>
      <c r="AQ136" s="418"/>
      <c r="AR136" s="231"/>
      <c r="AS136" s="231"/>
      <c r="AT136" s="419"/>
      <c r="AU136" s="420"/>
      <c r="AV136" s="418"/>
      <c r="AW136" s="231"/>
      <c r="AX136" s="231"/>
      <c r="AY136" s="421"/>
      <c r="AZ136" s="422"/>
      <c r="BA136" s="231"/>
      <c r="BB136" s="231"/>
      <c r="BC136" s="423"/>
      <c r="BD136" s="424"/>
      <c r="BE136" s="425"/>
      <c r="BF136" s="231"/>
      <c r="BG136" s="231"/>
      <c r="BH136" s="426"/>
      <c r="BI136" s="427"/>
    </row>
    <row r="137" spans="1:63" ht="10.15" x14ac:dyDescent="0.3">
      <c r="C137" s="231" t="s">
        <v>38</v>
      </c>
      <c r="D137" s="231" t="s">
        <v>100</v>
      </c>
      <c r="E137" s="231"/>
      <c r="F137" s="231"/>
      <c r="G137" s="231"/>
      <c r="H137" s="231"/>
      <c r="I137" s="231"/>
      <c r="J137" s="428">
        <f t="shared" ref="J137:Z137" si="383">J122</f>
        <v>0</v>
      </c>
      <c r="K137" s="428">
        <f t="shared" si="383"/>
        <v>0</v>
      </c>
      <c r="L137" s="428">
        <f t="shared" si="383"/>
        <v>0</v>
      </c>
      <c r="M137" s="428">
        <f t="shared" si="383"/>
        <v>0</v>
      </c>
      <c r="N137" s="428">
        <f t="shared" si="383"/>
        <v>0</v>
      </c>
      <c r="O137" s="428">
        <f t="shared" si="383"/>
        <v>0</v>
      </c>
      <c r="P137" s="428">
        <f t="shared" si="383"/>
        <v>0</v>
      </c>
      <c r="Q137" s="428">
        <f t="shared" si="383"/>
        <v>0</v>
      </c>
      <c r="R137" s="428">
        <f t="shared" si="383"/>
        <v>0</v>
      </c>
      <c r="S137" s="428">
        <f t="shared" si="383"/>
        <v>0</v>
      </c>
      <c r="T137" s="428">
        <f t="shared" si="383"/>
        <v>0</v>
      </c>
      <c r="U137" s="428">
        <f t="shared" si="383"/>
        <v>0</v>
      </c>
      <c r="V137" s="428">
        <f t="shared" si="383"/>
        <v>0</v>
      </c>
      <c r="W137" s="428">
        <f t="shared" si="383"/>
        <v>0</v>
      </c>
      <c r="X137" s="428">
        <f t="shared" si="383"/>
        <v>0</v>
      </c>
      <c r="Y137" s="428">
        <f t="shared" si="383"/>
        <v>0</v>
      </c>
      <c r="Z137" s="428">
        <f t="shared" si="383"/>
        <v>0</v>
      </c>
      <c r="AA137" s="428">
        <f t="shared" ref="AA137:AB137" si="384">AA122</f>
        <v>0</v>
      </c>
      <c r="AB137" s="428">
        <f t="shared" si="384"/>
        <v>0</v>
      </c>
      <c r="AC137" s="428">
        <f t="shared" ref="AC137:AD137" si="385">AC122</f>
        <v>0</v>
      </c>
      <c r="AD137" s="428">
        <f t="shared" si="385"/>
        <v>0</v>
      </c>
      <c r="AE137" s="428">
        <f t="shared" ref="AE137:AF137" si="386">AE122</f>
        <v>0</v>
      </c>
      <c r="AF137" s="428">
        <f t="shared" si="386"/>
        <v>0</v>
      </c>
      <c r="AG137" s="428">
        <f t="shared" ref="AG137:AH137" si="387">AG122</f>
        <v>0</v>
      </c>
      <c r="AH137" s="428">
        <f t="shared" si="387"/>
        <v>0</v>
      </c>
      <c r="AI137" s="428">
        <f t="shared" ref="AI137:AJ137" si="388">AI122</f>
        <v>0</v>
      </c>
      <c r="AJ137" s="428">
        <f t="shared" si="388"/>
        <v>0</v>
      </c>
      <c r="AK137" s="428">
        <f t="shared" ref="AK137:AL137" si="389">AK122</f>
        <v>0</v>
      </c>
      <c r="AL137" s="428">
        <f t="shared" si="389"/>
        <v>0</v>
      </c>
      <c r="AM137" s="428">
        <f t="shared" ref="AM137" si="390">AM122</f>
        <v>0</v>
      </c>
      <c r="AN137" s="231"/>
      <c r="AO137" s="231"/>
      <c r="AP137" s="276">
        <f ca="1">IFERROR(OFFSET(AP137,0,-3)-OFFSET(AP137,0,-4),0)</f>
        <v>0</v>
      </c>
      <c r="AQ137" s="277">
        <f ca="1">IFERROR(IF(OFFSET(AP137,0,-4)&lt;0,-(AP137/OFFSET(AP137,0,-4)),AP137/OFFSET(AP137,0,-4)),0)</f>
        <v>0</v>
      </c>
      <c r="AR137" s="231"/>
      <c r="AS137" s="231"/>
      <c r="AT137" s="277">
        <f t="shared" ref="AT137:AV145" ca="1" si="391">IFERROR(OFFSET(AT137,0,-9)/OFFSET(AT$43,0,-9),0)</f>
        <v>0</v>
      </c>
      <c r="AU137" s="277">
        <f t="shared" ca="1" si="391"/>
        <v>0</v>
      </c>
      <c r="AV137" s="277">
        <f t="shared" ca="1" si="391"/>
        <v>0</v>
      </c>
      <c r="AW137" s="231"/>
      <c r="AX137" s="231"/>
      <c r="AY137" s="278">
        <f ca="1">IFERROR(AV137-AU137,0)</f>
        <v>0</v>
      </c>
      <c r="AZ137" s="279">
        <f ca="1">IFERROR(IF(AU137&lt;0,-(AY137/AU137),AY137/AU137),0)</f>
        <v>0</v>
      </c>
      <c r="BA137" s="231"/>
      <c r="BB137" s="231"/>
      <c r="BC137" s="249">
        <f t="shared" ref="BC137:BE145" ca="1" si="392">IFERROR(OFFSET(BC137,0,-18)/BC$14*10^6,0)</f>
        <v>0</v>
      </c>
      <c r="BD137" s="249">
        <f t="shared" ca="1" si="392"/>
        <v>0</v>
      </c>
      <c r="BE137" s="249">
        <f t="shared" ca="1" si="392"/>
        <v>0</v>
      </c>
      <c r="BF137" s="231"/>
      <c r="BG137" s="231"/>
      <c r="BH137" s="280">
        <f ca="1">IFERROR(BE137-BD137,0)</f>
        <v>0</v>
      </c>
      <c r="BI137" s="281">
        <f ca="1">IFERROR(IF(BD137&lt;0,-(BH137/BD137),BH137/BD137),0)</f>
        <v>0</v>
      </c>
    </row>
    <row r="138" spans="1:63" ht="10.15" x14ac:dyDescent="0.3">
      <c r="C138" s="231" t="s">
        <v>38</v>
      </c>
      <c r="D138" s="400" t="s">
        <v>79</v>
      </c>
      <c r="E138" s="231"/>
      <c r="F138" s="231"/>
      <c r="G138" s="231"/>
      <c r="H138" s="231"/>
      <c r="I138" s="231"/>
      <c r="J138" s="428">
        <f t="shared" ref="J138:Z138" si="393">J123</f>
        <v>0</v>
      </c>
      <c r="K138" s="428">
        <f t="shared" si="393"/>
        <v>0</v>
      </c>
      <c r="L138" s="428">
        <f t="shared" si="393"/>
        <v>0</v>
      </c>
      <c r="M138" s="428">
        <f t="shared" si="393"/>
        <v>0</v>
      </c>
      <c r="N138" s="428">
        <f t="shared" si="393"/>
        <v>0</v>
      </c>
      <c r="O138" s="428">
        <f t="shared" si="393"/>
        <v>0</v>
      </c>
      <c r="P138" s="428">
        <f t="shared" si="393"/>
        <v>0</v>
      </c>
      <c r="Q138" s="428">
        <f t="shared" si="393"/>
        <v>0</v>
      </c>
      <c r="R138" s="428">
        <f t="shared" si="393"/>
        <v>0</v>
      </c>
      <c r="S138" s="428">
        <f t="shared" si="393"/>
        <v>0</v>
      </c>
      <c r="T138" s="428">
        <f t="shared" si="393"/>
        <v>0</v>
      </c>
      <c r="U138" s="428">
        <f t="shared" si="393"/>
        <v>0</v>
      </c>
      <c r="V138" s="428">
        <f t="shared" si="393"/>
        <v>0</v>
      </c>
      <c r="W138" s="428">
        <f t="shared" si="393"/>
        <v>0</v>
      </c>
      <c r="X138" s="428">
        <f t="shared" si="393"/>
        <v>0</v>
      </c>
      <c r="Y138" s="428">
        <f t="shared" si="393"/>
        <v>0</v>
      </c>
      <c r="Z138" s="428">
        <f t="shared" si="393"/>
        <v>0</v>
      </c>
      <c r="AA138" s="428">
        <f t="shared" ref="AA138:AB138" si="394">AA123</f>
        <v>0</v>
      </c>
      <c r="AB138" s="428">
        <f t="shared" si="394"/>
        <v>0</v>
      </c>
      <c r="AC138" s="428">
        <f t="shared" ref="AC138:AD138" si="395">AC123</f>
        <v>0</v>
      </c>
      <c r="AD138" s="428">
        <f t="shared" si="395"/>
        <v>0</v>
      </c>
      <c r="AE138" s="428">
        <f t="shared" ref="AE138:AF138" si="396">AE123</f>
        <v>0</v>
      </c>
      <c r="AF138" s="428">
        <f t="shared" si="396"/>
        <v>0</v>
      </c>
      <c r="AG138" s="428">
        <f t="shared" ref="AG138:AH138" si="397">AG123</f>
        <v>0</v>
      </c>
      <c r="AH138" s="428">
        <f t="shared" si="397"/>
        <v>0</v>
      </c>
      <c r="AI138" s="428">
        <f t="shared" ref="AI138:AJ138" si="398">AI123</f>
        <v>0</v>
      </c>
      <c r="AJ138" s="428">
        <f t="shared" si="398"/>
        <v>0</v>
      </c>
      <c r="AK138" s="428">
        <f t="shared" ref="AK138:AL138" si="399">AK123</f>
        <v>0</v>
      </c>
      <c r="AL138" s="428">
        <f t="shared" si="399"/>
        <v>0</v>
      </c>
      <c r="AM138" s="428">
        <f t="shared" ref="AM138" si="400">AM123</f>
        <v>0</v>
      </c>
      <c r="AN138" s="231"/>
      <c r="AO138" s="231"/>
      <c r="AP138" s="276">
        <f ca="1">IFERROR(OFFSET(AP138,0,-3)-OFFSET(AP138,0,-4),0)</f>
        <v>0</v>
      </c>
      <c r="AQ138" s="277">
        <f ca="1">IFERROR(IF(OFFSET(AP138,0,-4)&lt;0,-(AP138/OFFSET(AP138,0,-4)),AP138/OFFSET(AP138,0,-4)),0)</f>
        <v>0</v>
      </c>
      <c r="AR138" s="231"/>
      <c r="AS138" s="231"/>
      <c r="AT138" s="277">
        <f t="shared" ca="1" si="391"/>
        <v>0</v>
      </c>
      <c r="AU138" s="277">
        <f t="shared" ca="1" si="391"/>
        <v>0</v>
      </c>
      <c r="AV138" s="277">
        <f t="shared" ca="1" si="391"/>
        <v>0</v>
      </c>
      <c r="AW138" s="231"/>
      <c r="AX138" s="231"/>
      <c r="AY138" s="278">
        <f ca="1">IFERROR(AV138-AU138,0)</f>
        <v>0</v>
      </c>
      <c r="AZ138" s="279">
        <f ca="1">IFERROR(IF(AU138&lt;0,-(AY138/AU138),AY138/AU138),0)</f>
        <v>0</v>
      </c>
      <c r="BA138" s="231"/>
      <c r="BB138" s="231"/>
      <c r="BC138" s="249">
        <f t="shared" ca="1" si="392"/>
        <v>0</v>
      </c>
      <c r="BD138" s="249">
        <f t="shared" ca="1" si="392"/>
        <v>0</v>
      </c>
      <c r="BE138" s="249">
        <f t="shared" ca="1" si="392"/>
        <v>0</v>
      </c>
      <c r="BF138" s="231"/>
      <c r="BG138" s="231"/>
      <c r="BH138" s="280">
        <f ca="1">IFERROR(BE138-BD138,0)</f>
        <v>0</v>
      </c>
      <c r="BI138" s="281">
        <f ca="1">IFERROR(IF(BD138&lt;0,-(BH138/BD138),BH138/BD138),0)</f>
        <v>0</v>
      </c>
    </row>
    <row r="139" spans="1:63" customFormat="1" ht="10.15" x14ac:dyDescent="0.3">
      <c r="A139" s="1"/>
      <c r="B139" s="2"/>
      <c r="C139" s="2"/>
      <c r="D139" s="173"/>
      <c r="E139" s="2" t="s">
        <v>149</v>
      </c>
      <c r="F139" s="2"/>
      <c r="G139" s="2"/>
      <c r="H139" s="2"/>
      <c r="I139" s="2"/>
      <c r="J139" s="10">
        <f>J90</f>
        <v>0</v>
      </c>
      <c r="K139" s="10">
        <f t="shared" ref="K139:AJ142" si="401">K90</f>
        <v>0</v>
      </c>
      <c r="L139" s="10">
        <f t="shared" si="401"/>
        <v>0</v>
      </c>
      <c r="M139" s="10">
        <f t="shared" si="401"/>
        <v>0</v>
      </c>
      <c r="N139" s="10">
        <f t="shared" si="401"/>
        <v>0</v>
      </c>
      <c r="O139" s="10">
        <f t="shared" si="401"/>
        <v>0</v>
      </c>
      <c r="P139" s="10">
        <f t="shared" si="401"/>
        <v>0</v>
      </c>
      <c r="Q139" s="10">
        <f t="shared" si="401"/>
        <v>0</v>
      </c>
      <c r="R139" s="10">
        <f t="shared" si="401"/>
        <v>0</v>
      </c>
      <c r="S139" s="10">
        <f t="shared" si="401"/>
        <v>0</v>
      </c>
      <c r="T139" s="10">
        <f t="shared" si="401"/>
        <v>0</v>
      </c>
      <c r="U139" s="10">
        <f t="shared" si="401"/>
        <v>0</v>
      </c>
      <c r="V139" s="10">
        <f t="shared" si="401"/>
        <v>0</v>
      </c>
      <c r="W139" s="10">
        <f t="shared" si="401"/>
        <v>0</v>
      </c>
      <c r="X139" s="10">
        <f t="shared" si="401"/>
        <v>0</v>
      </c>
      <c r="Y139" s="10">
        <f t="shared" si="401"/>
        <v>0</v>
      </c>
      <c r="Z139" s="10">
        <f t="shared" si="401"/>
        <v>0</v>
      </c>
      <c r="AA139" s="10">
        <f t="shared" si="401"/>
        <v>0</v>
      </c>
      <c r="AB139" s="10">
        <f t="shared" si="401"/>
        <v>0</v>
      </c>
      <c r="AC139" s="10">
        <f t="shared" si="401"/>
        <v>0</v>
      </c>
      <c r="AD139" s="10">
        <f t="shared" si="401"/>
        <v>0</v>
      </c>
      <c r="AE139" s="10">
        <f t="shared" si="401"/>
        <v>0</v>
      </c>
      <c r="AF139" s="10">
        <f t="shared" si="401"/>
        <v>0</v>
      </c>
      <c r="AG139" s="10">
        <f t="shared" si="401"/>
        <v>0</v>
      </c>
      <c r="AH139" s="10">
        <f t="shared" si="401"/>
        <v>0</v>
      </c>
      <c r="AI139" s="10">
        <f t="shared" si="401"/>
        <v>0</v>
      </c>
      <c r="AJ139" s="10">
        <f t="shared" si="401"/>
        <v>0</v>
      </c>
      <c r="AK139" s="10">
        <f t="shared" ref="AK139:AL139" si="402">AK90</f>
        <v>0</v>
      </c>
      <c r="AL139" s="10">
        <f t="shared" si="402"/>
        <v>0</v>
      </c>
      <c r="AM139" s="10">
        <f t="shared" ref="AM139" si="403">AM90</f>
        <v>0</v>
      </c>
      <c r="AN139" s="2"/>
      <c r="AO139" s="2"/>
      <c r="AP139" s="54">
        <f t="shared" ref="AP139:AP142" ca="1" si="404">IFERROR(OFFSET(AP139,0,-3)-OFFSET(AP139,0,-4),0)</f>
        <v>0</v>
      </c>
      <c r="AQ139" s="55">
        <f t="shared" ref="AQ139:AQ142" ca="1" si="405">IFERROR(IF(OFFSET(AP139,0,-4)&lt;0,-(AP139/OFFSET(AP139,0,-4)),AP139/OFFSET(AP139,0,-4)),0)</f>
        <v>0</v>
      </c>
      <c r="AR139" s="2"/>
      <c r="AS139" s="2"/>
      <c r="AT139" s="55">
        <f t="shared" ca="1" si="391"/>
        <v>0</v>
      </c>
      <c r="AU139" s="55">
        <f t="shared" ca="1" si="391"/>
        <v>0</v>
      </c>
      <c r="AV139" s="55">
        <f t="shared" ca="1" si="391"/>
        <v>0</v>
      </c>
      <c r="AW139" s="2"/>
      <c r="AX139" s="2"/>
      <c r="AY139" s="56">
        <f t="shared" ref="AY139:AY142" ca="1" si="406">IFERROR(AV139-AU139,0)</f>
        <v>0</v>
      </c>
      <c r="AZ139" s="57">
        <f t="shared" ref="AZ139:AZ142" ca="1" si="407">IFERROR(IF(AU139&lt;0,-(AY139/AU139),AY139/AU139),0)</f>
        <v>0</v>
      </c>
      <c r="BA139" s="2"/>
      <c r="BB139" s="2"/>
      <c r="BC139" s="27">
        <f t="shared" ca="1" si="392"/>
        <v>0</v>
      </c>
      <c r="BD139" s="27">
        <f t="shared" ca="1" si="392"/>
        <v>0</v>
      </c>
      <c r="BE139" s="27">
        <f t="shared" ca="1" si="392"/>
        <v>0</v>
      </c>
      <c r="BF139" s="2"/>
      <c r="BG139" s="2"/>
      <c r="BH139" s="58">
        <f t="shared" ref="BH139:BH142" ca="1" si="408">IFERROR(BE139-BD139,0)</f>
        <v>0</v>
      </c>
      <c r="BI139" s="59">
        <f t="shared" ref="BI139:BI142" ca="1" si="409">IFERROR(IF(BD139&lt;0,-(BH139/BD139),BH139/BD139),0)</f>
        <v>0</v>
      </c>
      <c r="BJ139" s="2"/>
      <c r="BK139" s="2"/>
    </row>
    <row r="140" spans="1:63" customFormat="1" ht="10.15" x14ac:dyDescent="0.3">
      <c r="A140" s="1"/>
      <c r="B140" s="2"/>
      <c r="C140" s="2"/>
      <c r="D140" s="173"/>
      <c r="E140" s="2" t="s">
        <v>150</v>
      </c>
      <c r="F140" s="2"/>
      <c r="G140" s="2"/>
      <c r="H140" s="2"/>
      <c r="I140" s="2"/>
      <c r="J140" s="10">
        <f t="shared" ref="J140:Y142" si="410">J91</f>
        <v>0</v>
      </c>
      <c r="K140" s="10">
        <f t="shared" si="410"/>
        <v>0</v>
      </c>
      <c r="L140" s="10">
        <f t="shared" si="410"/>
        <v>0</v>
      </c>
      <c r="M140" s="10">
        <f t="shared" si="410"/>
        <v>0</v>
      </c>
      <c r="N140" s="10">
        <f t="shared" si="410"/>
        <v>0</v>
      </c>
      <c r="O140" s="10">
        <f t="shared" si="410"/>
        <v>0</v>
      </c>
      <c r="P140" s="10">
        <f t="shared" si="410"/>
        <v>0</v>
      </c>
      <c r="Q140" s="10">
        <f t="shared" si="410"/>
        <v>0</v>
      </c>
      <c r="R140" s="10">
        <f t="shared" si="410"/>
        <v>0</v>
      </c>
      <c r="S140" s="10">
        <f t="shared" si="410"/>
        <v>0</v>
      </c>
      <c r="T140" s="10">
        <f t="shared" si="410"/>
        <v>0</v>
      </c>
      <c r="U140" s="10">
        <f t="shared" si="410"/>
        <v>0</v>
      </c>
      <c r="V140" s="10">
        <f t="shared" si="410"/>
        <v>0</v>
      </c>
      <c r="W140" s="10">
        <f t="shared" si="410"/>
        <v>0</v>
      </c>
      <c r="X140" s="10">
        <f t="shared" si="410"/>
        <v>0</v>
      </c>
      <c r="Y140" s="10">
        <f t="shared" si="410"/>
        <v>0</v>
      </c>
      <c r="Z140" s="10">
        <f t="shared" si="401"/>
        <v>0</v>
      </c>
      <c r="AA140" s="10">
        <f t="shared" si="401"/>
        <v>0</v>
      </c>
      <c r="AB140" s="10">
        <f t="shared" si="401"/>
        <v>0</v>
      </c>
      <c r="AC140" s="10">
        <f t="shared" si="401"/>
        <v>0</v>
      </c>
      <c r="AD140" s="10">
        <f t="shared" si="401"/>
        <v>0</v>
      </c>
      <c r="AE140" s="10">
        <f t="shared" si="401"/>
        <v>0</v>
      </c>
      <c r="AF140" s="10">
        <f t="shared" si="401"/>
        <v>0</v>
      </c>
      <c r="AG140" s="10">
        <f t="shared" si="401"/>
        <v>0</v>
      </c>
      <c r="AH140" s="10">
        <f t="shared" si="401"/>
        <v>0</v>
      </c>
      <c r="AI140" s="10">
        <f t="shared" si="401"/>
        <v>0</v>
      </c>
      <c r="AJ140" s="10">
        <f t="shared" si="401"/>
        <v>0</v>
      </c>
      <c r="AK140" s="10">
        <f t="shared" ref="AK140:AL140" si="411">AK91</f>
        <v>0</v>
      </c>
      <c r="AL140" s="10">
        <f t="shared" si="411"/>
        <v>0</v>
      </c>
      <c r="AM140" s="10">
        <f t="shared" ref="AM140" si="412">AM91</f>
        <v>0</v>
      </c>
      <c r="AN140" s="2"/>
      <c r="AO140" s="2"/>
      <c r="AP140" s="54">
        <f t="shared" ca="1" si="404"/>
        <v>0</v>
      </c>
      <c r="AQ140" s="55">
        <f t="shared" ca="1" si="405"/>
        <v>0</v>
      </c>
      <c r="AR140" s="2"/>
      <c r="AS140" s="2"/>
      <c r="AT140" s="55">
        <f t="shared" ca="1" si="391"/>
        <v>0</v>
      </c>
      <c r="AU140" s="55">
        <f t="shared" ca="1" si="391"/>
        <v>0</v>
      </c>
      <c r="AV140" s="55">
        <f t="shared" ca="1" si="391"/>
        <v>0</v>
      </c>
      <c r="AW140" s="2"/>
      <c r="AX140" s="2"/>
      <c r="AY140" s="56">
        <f t="shared" ca="1" si="406"/>
        <v>0</v>
      </c>
      <c r="AZ140" s="57">
        <f t="shared" ca="1" si="407"/>
        <v>0</v>
      </c>
      <c r="BA140" s="2"/>
      <c r="BB140" s="2"/>
      <c r="BC140" s="27">
        <f t="shared" ca="1" si="392"/>
        <v>0</v>
      </c>
      <c r="BD140" s="27">
        <f t="shared" ca="1" si="392"/>
        <v>0</v>
      </c>
      <c r="BE140" s="27">
        <f t="shared" ca="1" si="392"/>
        <v>0</v>
      </c>
      <c r="BF140" s="2"/>
      <c r="BG140" s="2"/>
      <c r="BH140" s="58">
        <f t="shared" ca="1" si="408"/>
        <v>0</v>
      </c>
      <c r="BI140" s="59">
        <f t="shared" ca="1" si="409"/>
        <v>0</v>
      </c>
      <c r="BJ140" s="2"/>
      <c r="BK140" s="2"/>
    </row>
    <row r="141" spans="1:63" customFormat="1" ht="10.15" x14ac:dyDescent="0.3">
      <c r="A141" s="1"/>
      <c r="B141" s="2"/>
      <c r="C141" s="2"/>
      <c r="D141" s="173"/>
      <c r="E141" s="2" t="s">
        <v>151</v>
      </c>
      <c r="F141" s="2"/>
      <c r="G141" s="2"/>
      <c r="H141" s="2"/>
      <c r="I141" s="2"/>
      <c r="J141" s="10">
        <f t="shared" si="410"/>
        <v>0</v>
      </c>
      <c r="K141" s="10">
        <f t="shared" si="401"/>
        <v>0</v>
      </c>
      <c r="L141" s="10">
        <f t="shared" si="401"/>
        <v>0</v>
      </c>
      <c r="M141" s="10">
        <f t="shared" si="401"/>
        <v>0</v>
      </c>
      <c r="N141" s="10">
        <f t="shared" si="401"/>
        <v>0</v>
      </c>
      <c r="O141" s="10">
        <f t="shared" si="401"/>
        <v>0</v>
      </c>
      <c r="P141" s="10">
        <f t="shared" si="401"/>
        <v>0</v>
      </c>
      <c r="Q141" s="10">
        <f t="shared" si="401"/>
        <v>0</v>
      </c>
      <c r="R141" s="10">
        <f t="shared" si="401"/>
        <v>0</v>
      </c>
      <c r="S141" s="10">
        <f t="shared" si="401"/>
        <v>0</v>
      </c>
      <c r="T141" s="10">
        <f t="shared" si="401"/>
        <v>0</v>
      </c>
      <c r="U141" s="10">
        <f t="shared" si="401"/>
        <v>0</v>
      </c>
      <c r="V141" s="10">
        <f t="shared" si="401"/>
        <v>0</v>
      </c>
      <c r="W141" s="10">
        <f t="shared" si="401"/>
        <v>0</v>
      </c>
      <c r="X141" s="10">
        <f t="shared" si="401"/>
        <v>0</v>
      </c>
      <c r="Y141" s="10">
        <f t="shared" si="401"/>
        <v>0</v>
      </c>
      <c r="Z141" s="10">
        <f t="shared" si="401"/>
        <v>0</v>
      </c>
      <c r="AA141" s="10">
        <f t="shared" si="401"/>
        <v>0</v>
      </c>
      <c r="AB141" s="10">
        <f t="shared" si="401"/>
        <v>0</v>
      </c>
      <c r="AC141" s="10">
        <f t="shared" si="401"/>
        <v>0</v>
      </c>
      <c r="AD141" s="10">
        <f t="shared" si="401"/>
        <v>0</v>
      </c>
      <c r="AE141" s="10">
        <f t="shared" si="401"/>
        <v>0</v>
      </c>
      <c r="AF141" s="10">
        <f t="shared" si="401"/>
        <v>0</v>
      </c>
      <c r="AG141" s="10">
        <f t="shared" si="401"/>
        <v>0</v>
      </c>
      <c r="AH141" s="10">
        <f t="shared" si="401"/>
        <v>0</v>
      </c>
      <c r="AI141" s="10">
        <f t="shared" si="401"/>
        <v>0</v>
      </c>
      <c r="AJ141" s="10">
        <f t="shared" si="401"/>
        <v>0</v>
      </c>
      <c r="AK141" s="10">
        <f t="shared" ref="AK141:AL141" si="413">AK92</f>
        <v>0</v>
      </c>
      <c r="AL141" s="10">
        <f t="shared" si="413"/>
        <v>0</v>
      </c>
      <c r="AM141" s="10">
        <f t="shared" ref="AM141" si="414">AM92</f>
        <v>0</v>
      </c>
      <c r="AN141" s="2"/>
      <c r="AO141" s="2"/>
      <c r="AP141" s="54">
        <f t="shared" ca="1" si="404"/>
        <v>0</v>
      </c>
      <c r="AQ141" s="55">
        <f t="shared" ca="1" si="405"/>
        <v>0</v>
      </c>
      <c r="AR141" s="2"/>
      <c r="AS141" s="2"/>
      <c r="AT141" s="55">
        <f t="shared" ca="1" si="391"/>
        <v>0</v>
      </c>
      <c r="AU141" s="55">
        <f t="shared" ca="1" si="391"/>
        <v>0</v>
      </c>
      <c r="AV141" s="55">
        <f t="shared" ca="1" si="391"/>
        <v>0</v>
      </c>
      <c r="AW141" s="2"/>
      <c r="AX141" s="2"/>
      <c r="AY141" s="56">
        <f t="shared" ca="1" si="406"/>
        <v>0</v>
      </c>
      <c r="AZ141" s="57">
        <f t="shared" ca="1" si="407"/>
        <v>0</v>
      </c>
      <c r="BA141" s="2"/>
      <c r="BB141" s="2"/>
      <c r="BC141" s="27">
        <f t="shared" ca="1" si="392"/>
        <v>0</v>
      </c>
      <c r="BD141" s="27">
        <f t="shared" ca="1" si="392"/>
        <v>0</v>
      </c>
      <c r="BE141" s="27">
        <f t="shared" ca="1" si="392"/>
        <v>0</v>
      </c>
      <c r="BF141" s="2"/>
      <c r="BG141" s="2"/>
      <c r="BH141" s="58">
        <f t="shared" ca="1" si="408"/>
        <v>0</v>
      </c>
      <c r="BI141" s="59">
        <f t="shared" ca="1" si="409"/>
        <v>0</v>
      </c>
      <c r="BJ141" s="2"/>
      <c r="BK141" s="2"/>
    </row>
    <row r="142" spans="1:63" customFormat="1" ht="10.15" x14ac:dyDescent="0.3">
      <c r="A142" s="1"/>
      <c r="B142" s="2"/>
      <c r="C142" s="2"/>
      <c r="D142" s="173"/>
      <c r="E142" s="2" t="s">
        <v>152</v>
      </c>
      <c r="F142" s="2"/>
      <c r="G142" s="2"/>
      <c r="H142" s="2"/>
      <c r="I142" s="2"/>
      <c r="J142" s="10">
        <f t="shared" si="410"/>
        <v>0</v>
      </c>
      <c r="K142" s="10">
        <f t="shared" si="401"/>
        <v>0</v>
      </c>
      <c r="L142" s="10">
        <f t="shared" si="401"/>
        <v>0</v>
      </c>
      <c r="M142" s="10">
        <f t="shared" si="401"/>
        <v>0</v>
      </c>
      <c r="N142" s="10">
        <f t="shared" si="401"/>
        <v>0</v>
      </c>
      <c r="O142" s="10">
        <f t="shared" si="401"/>
        <v>0</v>
      </c>
      <c r="P142" s="10">
        <f t="shared" si="401"/>
        <v>0</v>
      </c>
      <c r="Q142" s="10">
        <f t="shared" si="401"/>
        <v>0</v>
      </c>
      <c r="R142" s="10">
        <f t="shared" si="401"/>
        <v>0</v>
      </c>
      <c r="S142" s="10">
        <f t="shared" si="401"/>
        <v>0</v>
      </c>
      <c r="T142" s="10">
        <f t="shared" si="401"/>
        <v>0</v>
      </c>
      <c r="U142" s="10">
        <f t="shared" si="401"/>
        <v>0</v>
      </c>
      <c r="V142" s="10">
        <f t="shared" si="401"/>
        <v>0</v>
      </c>
      <c r="W142" s="10">
        <f t="shared" si="401"/>
        <v>0</v>
      </c>
      <c r="X142" s="10">
        <f t="shared" si="401"/>
        <v>0</v>
      </c>
      <c r="Y142" s="10">
        <f t="shared" si="401"/>
        <v>0</v>
      </c>
      <c r="Z142" s="10">
        <f t="shared" si="401"/>
        <v>0</v>
      </c>
      <c r="AA142" s="10">
        <f t="shared" si="401"/>
        <v>0</v>
      </c>
      <c r="AB142" s="10">
        <f t="shared" si="401"/>
        <v>0</v>
      </c>
      <c r="AC142" s="10">
        <f t="shared" si="401"/>
        <v>0</v>
      </c>
      <c r="AD142" s="10">
        <f t="shared" si="401"/>
        <v>0</v>
      </c>
      <c r="AE142" s="10">
        <f t="shared" si="401"/>
        <v>0</v>
      </c>
      <c r="AF142" s="10">
        <f t="shared" si="401"/>
        <v>0</v>
      </c>
      <c r="AG142" s="10">
        <f t="shared" si="401"/>
        <v>0</v>
      </c>
      <c r="AH142" s="10">
        <f t="shared" si="401"/>
        <v>0</v>
      </c>
      <c r="AI142" s="10">
        <f t="shared" si="401"/>
        <v>0</v>
      </c>
      <c r="AJ142" s="10">
        <f t="shared" si="401"/>
        <v>0</v>
      </c>
      <c r="AK142" s="10">
        <f t="shared" ref="AK142:AL142" si="415">AK93</f>
        <v>0</v>
      </c>
      <c r="AL142" s="10">
        <f t="shared" si="415"/>
        <v>0</v>
      </c>
      <c r="AM142" s="10">
        <f t="shared" ref="AM142" si="416">AM93</f>
        <v>0</v>
      </c>
      <c r="AN142" s="2"/>
      <c r="AO142" s="2"/>
      <c r="AP142" s="54">
        <f t="shared" ca="1" si="404"/>
        <v>0</v>
      </c>
      <c r="AQ142" s="55">
        <f t="shared" ca="1" si="405"/>
        <v>0</v>
      </c>
      <c r="AR142" s="2"/>
      <c r="AS142" s="2"/>
      <c r="AT142" s="55">
        <f t="shared" ca="1" si="391"/>
        <v>0</v>
      </c>
      <c r="AU142" s="55">
        <f t="shared" ca="1" si="391"/>
        <v>0</v>
      </c>
      <c r="AV142" s="55">
        <f t="shared" ca="1" si="391"/>
        <v>0</v>
      </c>
      <c r="AW142" s="2"/>
      <c r="AX142" s="2"/>
      <c r="AY142" s="56">
        <f t="shared" ca="1" si="406"/>
        <v>0</v>
      </c>
      <c r="AZ142" s="57">
        <f t="shared" ca="1" si="407"/>
        <v>0</v>
      </c>
      <c r="BA142" s="2"/>
      <c r="BB142" s="2"/>
      <c r="BC142" s="27">
        <f t="shared" ca="1" si="392"/>
        <v>0</v>
      </c>
      <c r="BD142" s="27">
        <f t="shared" ca="1" si="392"/>
        <v>0</v>
      </c>
      <c r="BE142" s="27">
        <f t="shared" ca="1" si="392"/>
        <v>0</v>
      </c>
      <c r="BF142" s="2"/>
      <c r="BG142" s="2"/>
      <c r="BH142" s="58">
        <f t="shared" ca="1" si="408"/>
        <v>0</v>
      </c>
      <c r="BI142" s="59">
        <f t="shared" ca="1" si="409"/>
        <v>0</v>
      </c>
      <c r="BJ142" s="2"/>
      <c r="BK142" s="2"/>
    </row>
    <row r="143" spans="1:63" ht="10.15" x14ac:dyDescent="0.3">
      <c r="C143" s="231" t="s">
        <v>93</v>
      </c>
      <c r="D143" s="231" t="s">
        <v>108</v>
      </c>
      <c r="E143" s="231"/>
      <c r="F143" s="231"/>
      <c r="G143" s="231"/>
      <c r="H143" s="231"/>
      <c r="I143" s="231"/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X143" s="232">
        <v>0</v>
      </c>
      <c r="Y143" s="232">
        <v>0</v>
      </c>
      <c r="Z143" s="232">
        <v>0</v>
      </c>
      <c r="AA143" s="232">
        <v>0</v>
      </c>
      <c r="AB143" s="232">
        <v>0</v>
      </c>
      <c r="AC143" s="232">
        <v>0</v>
      </c>
      <c r="AD143" s="232">
        <v>0</v>
      </c>
      <c r="AE143" s="232">
        <v>0</v>
      </c>
      <c r="AF143" s="232">
        <v>0</v>
      </c>
      <c r="AG143" s="232">
        <v>0</v>
      </c>
      <c r="AH143" s="232">
        <v>0</v>
      </c>
      <c r="AI143" s="232">
        <v>0</v>
      </c>
      <c r="AJ143" s="232">
        <v>0</v>
      </c>
      <c r="AK143" s="232">
        <v>0</v>
      </c>
      <c r="AL143" s="232">
        <v>0</v>
      </c>
      <c r="AM143" s="232">
        <v>0</v>
      </c>
      <c r="AN143" s="231"/>
      <c r="AO143" s="231"/>
      <c r="AP143" s="276">
        <f ca="1">IFERROR(OFFSET(AP143,0,-3)-OFFSET(AP143,0,-4),0)</f>
        <v>0</v>
      </c>
      <c r="AQ143" s="277">
        <f ca="1">IFERROR(IF(OFFSET(AP143,0,-4)&lt;0,-(AP143/OFFSET(AP143,0,-4)),AP143/OFFSET(AP143,0,-4)),0)</f>
        <v>0</v>
      </c>
      <c r="AR143" s="231"/>
      <c r="AS143" s="231"/>
      <c r="AT143" s="277">
        <f t="shared" ca="1" si="391"/>
        <v>0</v>
      </c>
      <c r="AU143" s="277">
        <f t="shared" ca="1" si="391"/>
        <v>0</v>
      </c>
      <c r="AV143" s="277">
        <f t="shared" ca="1" si="391"/>
        <v>0</v>
      </c>
      <c r="AW143" s="231"/>
      <c r="AX143" s="231"/>
      <c r="AY143" s="278">
        <f ca="1">IFERROR(AV143-AU143,0)</f>
        <v>0</v>
      </c>
      <c r="AZ143" s="279">
        <f ca="1">IFERROR(IF(AU143&lt;0,-(AY143/AU143),AY143/AU143),0)</f>
        <v>0</v>
      </c>
      <c r="BA143" s="231"/>
      <c r="BB143" s="231"/>
      <c r="BC143" s="249">
        <f t="shared" ca="1" si="392"/>
        <v>0</v>
      </c>
      <c r="BD143" s="249">
        <f t="shared" ca="1" si="392"/>
        <v>0</v>
      </c>
      <c r="BE143" s="249">
        <f t="shared" ca="1" si="392"/>
        <v>0</v>
      </c>
      <c r="BF143" s="231"/>
      <c r="BG143" s="231"/>
      <c r="BH143" s="280">
        <f ca="1">IFERROR(BE143-BD143,0)</f>
        <v>0</v>
      </c>
      <c r="BI143" s="281">
        <f ca="1">IFERROR(IF(BD143&lt;0,-(BH143/BD143),BH143/BD143),0)</f>
        <v>0</v>
      </c>
    </row>
    <row r="144" spans="1:63" ht="10.15" x14ac:dyDescent="0.3">
      <c r="C144" s="283" t="s">
        <v>22</v>
      </c>
      <c r="D144" s="283" t="s">
        <v>109</v>
      </c>
      <c r="E144" s="283"/>
      <c r="F144" s="283"/>
      <c r="G144" s="283"/>
      <c r="H144" s="283"/>
      <c r="I144" s="283"/>
      <c r="J144" s="429">
        <f>SUM(J135,J137:J143)</f>
        <v>0</v>
      </c>
      <c r="K144" s="429">
        <f t="shared" ref="K144:Z144" si="417">SUM(K135,K137:K143)</f>
        <v>0</v>
      </c>
      <c r="L144" s="429">
        <f t="shared" si="417"/>
        <v>0</v>
      </c>
      <c r="M144" s="429">
        <f t="shared" si="417"/>
        <v>0</v>
      </c>
      <c r="N144" s="429">
        <f t="shared" si="417"/>
        <v>0</v>
      </c>
      <c r="O144" s="429">
        <f t="shared" si="417"/>
        <v>0</v>
      </c>
      <c r="P144" s="429">
        <f t="shared" si="417"/>
        <v>0</v>
      </c>
      <c r="Q144" s="429">
        <f t="shared" si="417"/>
        <v>0</v>
      </c>
      <c r="R144" s="429">
        <f t="shared" si="417"/>
        <v>0</v>
      </c>
      <c r="S144" s="429">
        <f t="shared" si="417"/>
        <v>0</v>
      </c>
      <c r="T144" s="429">
        <f t="shared" si="417"/>
        <v>0</v>
      </c>
      <c r="U144" s="429">
        <f t="shared" si="417"/>
        <v>0</v>
      </c>
      <c r="V144" s="429">
        <f t="shared" si="417"/>
        <v>-0.15805713697376828</v>
      </c>
      <c r="W144" s="429">
        <f t="shared" si="417"/>
        <v>-0.20705262745001268</v>
      </c>
      <c r="X144" s="429">
        <f t="shared" si="417"/>
        <v>-6.4327442261873525E-3</v>
      </c>
      <c r="Y144" s="429">
        <f t="shared" si="417"/>
        <v>-0.32721294097123588</v>
      </c>
      <c r="Z144" s="429">
        <f t="shared" si="417"/>
        <v>0.55549259910091953</v>
      </c>
      <c r="AA144" s="429">
        <f t="shared" ref="AA144:AB144" si="418">SUM(AA135,AA137:AA143)</f>
        <v>-0.30273997892612881</v>
      </c>
      <c r="AB144" s="429">
        <f t="shared" si="418"/>
        <v>0.17142816077657452</v>
      </c>
      <c r="AC144" s="429">
        <f t="shared" ref="AC144:AD144" si="419">SUM(AC135,AC137:AC143)</f>
        <v>3.9261968543886347E-2</v>
      </c>
      <c r="AD144" s="429">
        <f t="shared" si="419"/>
        <v>0</v>
      </c>
      <c r="AE144" s="429">
        <f t="shared" ref="AE144:AF144" si="420">SUM(AE135,AE137:AE143)</f>
        <v>-1.1861486331791748E-2</v>
      </c>
      <c r="AF144" s="429">
        <f t="shared" si="420"/>
        <v>-0.29192716119336803</v>
      </c>
      <c r="AG144" s="429">
        <f t="shared" ref="AG144:AH144" si="421">SUM(AG135,AG137:AG143)</f>
        <v>-0.88720419469140277</v>
      </c>
      <c r="AH144" s="429">
        <f t="shared" si="421"/>
        <v>-0.21848853721878009</v>
      </c>
      <c r="AI144" s="429">
        <f t="shared" ref="AI144:AJ144" si="422">SUM(AI135,AI137:AI143)</f>
        <v>-0.70857655610486014</v>
      </c>
      <c r="AJ144" s="429">
        <f t="shared" si="422"/>
        <v>-0.24865239099859349</v>
      </c>
      <c r="AK144" s="429">
        <f t="shared" ref="AK144:AL144" si="423">SUM(AK135,AK137:AK143)</f>
        <v>1.5628627107619947E-2</v>
      </c>
      <c r="AL144" s="429">
        <f t="shared" si="423"/>
        <v>-8.7754204323918381E-2</v>
      </c>
      <c r="AM144" s="429">
        <f t="shared" ref="AM144" si="424">SUM(AM135,AM137:AM143)</f>
        <v>-0.12009089017887632</v>
      </c>
      <c r="AN144" s="231"/>
      <c r="AO144" s="231"/>
      <c r="AP144" s="285">
        <f ca="1">IFERROR(OFFSET(AP144,0,-3)-OFFSET(AP144,0,-4),0)</f>
        <v>-3.2336685854957942E-2</v>
      </c>
      <c r="AQ144" s="286">
        <f ca="1">IFERROR(IF(OFFSET(AP144,0,-4)&lt;0,-(AP144/OFFSET(AP144,0,-4)),AP144/OFFSET(AP144,0,-4)),0)</f>
        <v>-0.36849158515068686</v>
      </c>
      <c r="AR144" s="231"/>
      <c r="AS144" s="231"/>
      <c r="AT144" s="286">
        <f t="shared" ca="1" si="391"/>
        <v>0.97279979396048166</v>
      </c>
      <c r="AU144" s="286">
        <f t="shared" ca="1" si="391"/>
        <v>-6.8971221346270477</v>
      </c>
      <c r="AV144" s="286">
        <f t="shared" ca="1" si="391"/>
        <v>-1.3176694727959797</v>
      </c>
      <c r="AW144" s="231"/>
      <c r="AX144" s="231"/>
      <c r="AY144" s="287">
        <f ca="1">IFERROR(AV144-AU144,0)</f>
        <v>5.579452661831068</v>
      </c>
      <c r="AZ144" s="288">
        <f ca="1">IFERROR(IF(AU144&lt;0,-(AY144/AU144),AY144/AU144),0)</f>
        <v>0.80895372779023134</v>
      </c>
      <c r="BA144" s="231"/>
      <c r="BB144" s="231"/>
      <c r="BC144" s="289">
        <f t="shared" ca="1" si="392"/>
        <v>1953.5783884524933</v>
      </c>
      <c r="BD144" s="289">
        <f t="shared" ca="1" si="392"/>
        <v>-21938.551080979596</v>
      </c>
      <c r="BE144" s="289">
        <f t="shared" ca="1" si="392"/>
        <v>-20015.148363146054</v>
      </c>
      <c r="BF144" s="231"/>
      <c r="BG144" s="231"/>
      <c r="BH144" s="290">
        <f ca="1">IFERROR(BE144-BD144,0)</f>
        <v>1923.4027178335418</v>
      </c>
      <c r="BI144" s="291">
        <f ca="1">IFERROR(IF(BD144&lt;0,-(BH144/BD144),BH144/BD144),0)</f>
        <v>8.7672276566208782E-2</v>
      </c>
    </row>
    <row r="145" spans="3:61" ht="10.15" x14ac:dyDescent="0.3">
      <c r="C145" s="231" t="s">
        <v>110</v>
      </c>
      <c r="D145" s="231" t="s">
        <v>111</v>
      </c>
      <c r="E145" s="302"/>
      <c r="F145" s="282"/>
      <c r="G145" s="302"/>
      <c r="H145" s="302"/>
      <c r="I145" s="302"/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X145" s="232">
        <v>0</v>
      </c>
      <c r="Y145" s="232">
        <v>0</v>
      </c>
      <c r="Z145" s="232">
        <v>0</v>
      </c>
      <c r="AA145" s="232">
        <v>0</v>
      </c>
      <c r="AB145" s="232">
        <v>0</v>
      </c>
      <c r="AC145" s="232">
        <v>0</v>
      </c>
      <c r="AD145" s="232">
        <v>0</v>
      </c>
      <c r="AE145" s="232">
        <v>0</v>
      </c>
      <c r="AF145" s="232">
        <v>0</v>
      </c>
      <c r="AG145" s="232">
        <v>0</v>
      </c>
      <c r="AH145" s="232">
        <v>0</v>
      </c>
      <c r="AI145" s="232">
        <v>0</v>
      </c>
      <c r="AJ145" s="232">
        <v>0</v>
      </c>
      <c r="AK145" s="232">
        <v>0</v>
      </c>
      <c r="AL145" s="232">
        <v>0</v>
      </c>
      <c r="AM145" s="232">
        <v>0</v>
      </c>
      <c r="AN145" s="231"/>
      <c r="AO145" s="231"/>
      <c r="AP145" s="276">
        <f ca="1">IFERROR(OFFSET(AP145,0,-3)-OFFSET(AP145,0,-4),0)</f>
        <v>0</v>
      </c>
      <c r="AQ145" s="270">
        <f ca="1">IFERROR(IF(OFFSET(AP145,0,-4)&lt;0,-(AP145/OFFSET(AP145,0,-4)),AP145/OFFSET(AP145,0,-4)),0)</f>
        <v>0</v>
      </c>
      <c r="AR145" s="231"/>
      <c r="AS145" s="231"/>
      <c r="AT145" s="270">
        <f t="shared" ca="1" si="391"/>
        <v>0</v>
      </c>
      <c r="AU145" s="270">
        <f t="shared" ca="1" si="391"/>
        <v>0</v>
      </c>
      <c r="AV145" s="270">
        <f t="shared" ca="1" si="391"/>
        <v>0</v>
      </c>
      <c r="AW145" s="231"/>
      <c r="AX145" s="231"/>
      <c r="AY145" s="278">
        <f ca="1">IFERROR(AV145-AU145,0)</f>
        <v>0</v>
      </c>
      <c r="AZ145" s="399">
        <f ca="1">IFERROR(IF(AU145&lt;0,-(AY145/AU145),AY145/AU145),0)</f>
        <v>0</v>
      </c>
      <c r="BA145" s="231"/>
      <c r="BB145" s="231"/>
      <c r="BC145" s="249">
        <f t="shared" ca="1" si="392"/>
        <v>0</v>
      </c>
      <c r="BD145" s="249">
        <f t="shared" ca="1" si="392"/>
        <v>0</v>
      </c>
      <c r="BE145" s="249">
        <f t="shared" ca="1" si="392"/>
        <v>0</v>
      </c>
      <c r="BF145" s="231"/>
      <c r="BG145" s="231"/>
      <c r="BH145" s="280">
        <f ca="1">IFERROR(BE145-BD145,0)</f>
        <v>0</v>
      </c>
      <c r="BI145" s="275">
        <f ca="1">IFERROR(IF(BD145&lt;0,-(BH145/BD145),BH145/BD145),0)</f>
        <v>0</v>
      </c>
    </row>
    <row r="146" spans="3:61" ht="10.25" customHeight="1" x14ac:dyDescent="0.3">
      <c r="J146" s="669"/>
      <c r="K146" s="669"/>
      <c r="L146" s="669"/>
      <c r="M146" s="669"/>
      <c r="N146" s="669"/>
      <c r="O146" s="669"/>
      <c r="P146" s="669"/>
      <c r="Q146" s="669"/>
      <c r="R146" s="669"/>
      <c r="S146" s="669"/>
      <c r="T146" s="669"/>
      <c r="U146" s="669"/>
      <c r="V146" s="669"/>
      <c r="W146" s="669"/>
      <c r="X146" s="669"/>
      <c r="Y146" s="669"/>
      <c r="Z146" s="669"/>
      <c r="AA146" s="669"/>
      <c r="AB146" s="669"/>
      <c r="AC146" s="669"/>
      <c r="AD146" s="669"/>
      <c r="AE146" s="669"/>
      <c r="AF146" s="669"/>
      <c r="AG146" s="669"/>
      <c r="AH146" s="669"/>
      <c r="AI146" s="669"/>
      <c r="AJ146" s="669"/>
      <c r="AK146" s="669"/>
      <c r="AL146" s="669"/>
      <c r="AM146" s="669"/>
    </row>
    <row r="147" spans="3:61" ht="10.15" x14ac:dyDescent="0.3">
      <c r="C147" s="283" t="s">
        <v>22</v>
      </c>
      <c r="D147" s="283" t="s">
        <v>112</v>
      </c>
      <c r="E147" s="283"/>
      <c r="F147" s="283"/>
      <c r="G147" s="283"/>
      <c r="H147" s="283"/>
      <c r="I147" s="283"/>
      <c r="J147" s="429">
        <f>SUM(J144,J145)</f>
        <v>0</v>
      </c>
      <c r="K147" s="429">
        <f t="shared" ref="K147:Z147" si="425">SUM(K144,K145)</f>
        <v>0</v>
      </c>
      <c r="L147" s="429">
        <f t="shared" si="425"/>
        <v>0</v>
      </c>
      <c r="M147" s="429">
        <f t="shared" si="425"/>
        <v>0</v>
      </c>
      <c r="N147" s="429">
        <f t="shared" si="425"/>
        <v>0</v>
      </c>
      <c r="O147" s="429">
        <f t="shared" si="425"/>
        <v>0</v>
      </c>
      <c r="P147" s="429">
        <f t="shared" si="425"/>
        <v>0</v>
      </c>
      <c r="Q147" s="429">
        <f t="shared" si="425"/>
        <v>0</v>
      </c>
      <c r="R147" s="429">
        <f t="shared" si="425"/>
        <v>0</v>
      </c>
      <c r="S147" s="429">
        <f t="shared" si="425"/>
        <v>0</v>
      </c>
      <c r="T147" s="429">
        <f t="shared" si="425"/>
        <v>0</v>
      </c>
      <c r="U147" s="429">
        <f t="shared" si="425"/>
        <v>0</v>
      </c>
      <c r="V147" s="429">
        <f t="shared" si="425"/>
        <v>-0.15805713697376828</v>
      </c>
      <c r="W147" s="429">
        <f t="shared" si="425"/>
        <v>-0.20705262745001268</v>
      </c>
      <c r="X147" s="429">
        <f t="shared" si="425"/>
        <v>-6.4327442261873525E-3</v>
      </c>
      <c r="Y147" s="429">
        <f t="shared" si="425"/>
        <v>-0.32721294097123588</v>
      </c>
      <c r="Z147" s="429">
        <f t="shared" si="425"/>
        <v>0.55549259910091953</v>
      </c>
      <c r="AA147" s="429">
        <f t="shared" ref="AA147:AB147" si="426">SUM(AA144,AA145)</f>
        <v>-0.30273997892612881</v>
      </c>
      <c r="AB147" s="429">
        <f t="shared" si="426"/>
        <v>0.17142816077657452</v>
      </c>
      <c r="AC147" s="429">
        <f t="shared" ref="AC147:AD147" si="427">SUM(AC144,AC145)</f>
        <v>3.9261968543886347E-2</v>
      </c>
      <c r="AD147" s="429">
        <f t="shared" si="427"/>
        <v>0</v>
      </c>
      <c r="AE147" s="429">
        <f t="shared" ref="AE147:AF147" si="428">SUM(AE144,AE145)</f>
        <v>-1.1861486331791748E-2</v>
      </c>
      <c r="AF147" s="429">
        <f t="shared" si="428"/>
        <v>-0.29192716119336803</v>
      </c>
      <c r="AG147" s="429">
        <f t="shared" ref="AG147:AH147" si="429">SUM(AG144,AG145)</f>
        <v>-0.88720419469140277</v>
      </c>
      <c r="AH147" s="429">
        <f t="shared" si="429"/>
        <v>-0.21848853721878009</v>
      </c>
      <c r="AI147" s="429">
        <f t="shared" ref="AI147:AJ147" si="430">SUM(AI144,AI145)</f>
        <v>-0.70857655610486014</v>
      </c>
      <c r="AJ147" s="429">
        <f t="shared" si="430"/>
        <v>-0.24865239099859349</v>
      </c>
      <c r="AK147" s="429">
        <f t="shared" ref="AK147:AL147" si="431">SUM(AK144,AK145)</f>
        <v>1.5628627107619947E-2</v>
      </c>
      <c r="AL147" s="429">
        <f t="shared" si="431"/>
        <v>-8.7754204323918381E-2</v>
      </c>
      <c r="AM147" s="429">
        <f t="shared" ref="AM147" si="432">SUM(AM144,AM145)</f>
        <v>-0.12009089017887632</v>
      </c>
      <c r="AN147" s="231"/>
      <c r="AO147" s="231"/>
      <c r="AP147" s="285">
        <f ca="1">IFERROR(OFFSET(AP147,0,-3)-OFFSET(AP147,0,-4),0)</f>
        <v>-3.2336685854957942E-2</v>
      </c>
      <c r="AQ147" s="286">
        <f ca="1">IFERROR(IF(OFFSET(AP147,0,-4)&lt;0,-(AP147/OFFSET(AP147,0,-4)),AP147/OFFSET(AP147,0,-4)),0)</f>
        <v>-0.36849158515068686</v>
      </c>
      <c r="AR147" s="231"/>
      <c r="AS147" s="231"/>
      <c r="AT147" s="286">
        <f t="shared" ref="AT147:AV149" ca="1" si="433">IFERROR(OFFSET(AT147,0,-9)/OFFSET(AT$43,0,-9),0)</f>
        <v>0.97279979396048166</v>
      </c>
      <c r="AU147" s="286">
        <f t="shared" ca="1" si="433"/>
        <v>-6.8971221346270477</v>
      </c>
      <c r="AV147" s="286">
        <f t="shared" ca="1" si="433"/>
        <v>-1.3176694727959797</v>
      </c>
      <c r="AW147" s="231"/>
      <c r="AX147" s="231"/>
      <c r="AY147" s="287">
        <f ca="1">IFERROR(AV147-AU147,0)</f>
        <v>5.579452661831068</v>
      </c>
      <c r="AZ147" s="288">
        <f ca="1">IFERROR(IF(AU147&lt;0,-(AY147/AU147),AY147/AU147),0)</f>
        <v>0.80895372779023134</v>
      </c>
      <c r="BA147" s="231"/>
      <c r="BB147" s="231"/>
      <c r="BC147" s="289">
        <f t="shared" ref="BC147:BE149" ca="1" si="434">IFERROR(OFFSET(BC147,0,-18)/BC$14*10^6,0)</f>
        <v>1953.5783884524933</v>
      </c>
      <c r="BD147" s="289">
        <f t="shared" ca="1" si="434"/>
        <v>-21938.551080979596</v>
      </c>
      <c r="BE147" s="289">
        <f t="shared" ca="1" si="434"/>
        <v>-20015.148363146054</v>
      </c>
      <c r="BF147" s="231"/>
      <c r="BG147" s="231"/>
      <c r="BH147" s="290">
        <f ca="1">IFERROR(BE147-BD147,0)</f>
        <v>1923.4027178335418</v>
      </c>
      <c r="BI147" s="291">
        <f ca="1">IFERROR(IF(BD147&lt;0,-(BH147/BD147),BH147/BD147),0)</f>
        <v>8.7672276566208782E-2</v>
      </c>
    </row>
    <row r="148" spans="3:61" ht="10.15" x14ac:dyDescent="0.3">
      <c r="C148" s="231" t="s">
        <v>38</v>
      </c>
      <c r="D148" s="231" t="s">
        <v>113</v>
      </c>
      <c r="E148" s="231"/>
      <c r="F148" s="231"/>
      <c r="G148" s="231"/>
      <c r="H148" s="231"/>
      <c r="I148" s="231"/>
      <c r="J148" s="232">
        <v>0</v>
      </c>
      <c r="K148" s="232">
        <v>0</v>
      </c>
      <c r="L148" s="232">
        <v>0</v>
      </c>
      <c r="M148" s="232">
        <v>0</v>
      </c>
      <c r="N148" s="232">
        <v>0</v>
      </c>
      <c r="O148" s="232">
        <v>0</v>
      </c>
      <c r="P148" s="232">
        <v>0</v>
      </c>
      <c r="Q148" s="232">
        <v>0</v>
      </c>
      <c r="R148" s="232">
        <v>0</v>
      </c>
      <c r="S148" s="232">
        <v>0</v>
      </c>
      <c r="T148" s="232">
        <v>0</v>
      </c>
      <c r="U148" s="232">
        <v>0</v>
      </c>
      <c r="V148" s="232">
        <v>0</v>
      </c>
      <c r="W148" s="232">
        <v>0</v>
      </c>
      <c r="X148" s="232">
        <v>0</v>
      </c>
      <c r="Y148" s="232">
        <v>0</v>
      </c>
      <c r="Z148" s="232">
        <v>0</v>
      </c>
      <c r="AA148" s="232">
        <v>0</v>
      </c>
      <c r="AB148" s="232">
        <v>0</v>
      </c>
      <c r="AC148" s="232">
        <v>0</v>
      </c>
      <c r="AD148" s="232">
        <v>0</v>
      </c>
      <c r="AE148" s="232">
        <v>0</v>
      </c>
      <c r="AF148" s="232">
        <v>0</v>
      </c>
      <c r="AG148" s="232">
        <v>0</v>
      </c>
      <c r="AH148" s="232">
        <v>0</v>
      </c>
      <c r="AI148" s="232">
        <v>0</v>
      </c>
      <c r="AJ148" s="232">
        <v>0</v>
      </c>
      <c r="AK148" s="232">
        <v>0</v>
      </c>
      <c r="AL148" s="232">
        <v>0</v>
      </c>
      <c r="AM148" s="232">
        <v>0</v>
      </c>
      <c r="AN148" s="231"/>
      <c r="AO148" s="231"/>
      <c r="AP148" s="276">
        <f ca="1">IFERROR(OFFSET(AP148,0,-3)-OFFSET(AP148,0,-4),0)</f>
        <v>0</v>
      </c>
      <c r="AQ148" s="277">
        <f ca="1">IFERROR(IF(OFFSET(AP148,0,-4)&lt;0,-(AP148/OFFSET(AP148,0,-4)),AP148/OFFSET(AP148,0,-4)),0)</f>
        <v>0</v>
      </c>
      <c r="AR148" s="231"/>
      <c r="AS148" s="231"/>
      <c r="AT148" s="277">
        <f t="shared" ca="1" si="433"/>
        <v>0</v>
      </c>
      <c r="AU148" s="277">
        <f t="shared" ca="1" si="433"/>
        <v>0</v>
      </c>
      <c r="AV148" s="277">
        <f t="shared" ca="1" si="433"/>
        <v>0</v>
      </c>
      <c r="AW148" s="231"/>
      <c r="AX148" s="231"/>
      <c r="AY148" s="278">
        <f ca="1">IFERROR(AV148-AU148,0)</f>
        <v>0</v>
      </c>
      <c r="AZ148" s="279">
        <f ca="1">IFERROR(IF(AU148&lt;0,-(AY148/AU148),AY148/AU148),0)</f>
        <v>0</v>
      </c>
      <c r="BA148" s="231"/>
      <c r="BB148" s="231"/>
      <c r="BC148" s="249">
        <f t="shared" ca="1" si="434"/>
        <v>0</v>
      </c>
      <c r="BD148" s="249">
        <f t="shared" ca="1" si="434"/>
        <v>0</v>
      </c>
      <c r="BE148" s="249">
        <f t="shared" ca="1" si="434"/>
        <v>0</v>
      </c>
      <c r="BF148" s="231"/>
      <c r="BG148" s="231"/>
      <c r="BH148" s="280">
        <f ca="1">IFERROR(BE148-BD148,0)</f>
        <v>0</v>
      </c>
      <c r="BI148" s="281">
        <f ca="1">IFERROR(IF(BD148&lt;0,-(BH148/BD148),BH148/BD148),0)</f>
        <v>0</v>
      </c>
    </row>
    <row r="149" spans="3:61" ht="10.15" x14ac:dyDescent="0.3">
      <c r="C149" s="403" t="s">
        <v>22</v>
      </c>
      <c r="D149" s="347" t="s">
        <v>114</v>
      </c>
      <c r="E149" s="347"/>
      <c r="F149" s="347"/>
      <c r="G149" s="347"/>
      <c r="H149" s="347"/>
      <c r="I149" s="347"/>
      <c r="J149" s="349">
        <f>SUM(J147,J148)</f>
        <v>0</v>
      </c>
      <c r="K149" s="349">
        <f t="shared" ref="K149:Z149" si="435">SUM(K147,K148)</f>
        <v>0</v>
      </c>
      <c r="L149" s="349">
        <f t="shared" si="435"/>
        <v>0</v>
      </c>
      <c r="M149" s="349">
        <f t="shared" si="435"/>
        <v>0</v>
      </c>
      <c r="N149" s="349">
        <f t="shared" si="435"/>
        <v>0</v>
      </c>
      <c r="O149" s="349">
        <f t="shared" si="435"/>
        <v>0</v>
      </c>
      <c r="P149" s="349">
        <f t="shared" si="435"/>
        <v>0</v>
      </c>
      <c r="Q149" s="349">
        <f t="shared" si="435"/>
        <v>0</v>
      </c>
      <c r="R149" s="349">
        <f t="shared" si="435"/>
        <v>0</v>
      </c>
      <c r="S149" s="349">
        <f t="shared" si="435"/>
        <v>0</v>
      </c>
      <c r="T149" s="349">
        <f t="shared" si="435"/>
        <v>0</v>
      </c>
      <c r="U149" s="349">
        <f t="shared" si="435"/>
        <v>0</v>
      </c>
      <c r="V149" s="349">
        <f t="shared" si="435"/>
        <v>-0.15805713697376828</v>
      </c>
      <c r="W149" s="349">
        <f t="shared" si="435"/>
        <v>-0.20705262745001268</v>
      </c>
      <c r="X149" s="349">
        <f t="shared" si="435"/>
        <v>-6.4327442261873525E-3</v>
      </c>
      <c r="Y149" s="349">
        <f t="shared" si="435"/>
        <v>-0.32721294097123588</v>
      </c>
      <c r="Z149" s="349">
        <f t="shared" si="435"/>
        <v>0.55549259910091953</v>
      </c>
      <c r="AA149" s="349">
        <f t="shared" ref="AA149:AB149" si="436">SUM(AA147,AA148)</f>
        <v>-0.30273997892612881</v>
      </c>
      <c r="AB149" s="349">
        <f t="shared" si="436"/>
        <v>0.17142816077657452</v>
      </c>
      <c r="AC149" s="349">
        <f t="shared" ref="AC149:AD149" si="437">SUM(AC147,AC148)</f>
        <v>3.9261968543886347E-2</v>
      </c>
      <c r="AD149" s="349">
        <f t="shared" si="437"/>
        <v>0</v>
      </c>
      <c r="AE149" s="349">
        <f t="shared" ref="AE149:AF149" si="438">SUM(AE147,AE148)</f>
        <v>-1.1861486331791748E-2</v>
      </c>
      <c r="AF149" s="349">
        <f t="shared" si="438"/>
        <v>-0.29192716119336803</v>
      </c>
      <c r="AG149" s="349">
        <f t="shared" ref="AG149:AH149" si="439">SUM(AG147,AG148)</f>
        <v>-0.88720419469140277</v>
      </c>
      <c r="AH149" s="349">
        <f t="shared" si="439"/>
        <v>-0.21848853721878009</v>
      </c>
      <c r="AI149" s="349">
        <f t="shared" ref="AI149:AJ149" si="440">SUM(AI147,AI148)</f>
        <v>-0.70857655610486014</v>
      </c>
      <c r="AJ149" s="349">
        <f t="shared" si="440"/>
        <v>-0.24865239099859349</v>
      </c>
      <c r="AK149" s="349">
        <f t="shared" ref="AK149:AL149" si="441">SUM(AK147,AK148)</f>
        <v>1.5628627107619947E-2</v>
      </c>
      <c r="AL149" s="349">
        <f t="shared" si="441"/>
        <v>-8.7754204323918381E-2</v>
      </c>
      <c r="AM149" s="349">
        <f t="shared" ref="AM149" si="442">SUM(AM147,AM148)</f>
        <v>-0.12009089017887632</v>
      </c>
      <c r="AN149" s="231"/>
      <c r="AO149" s="231"/>
      <c r="AP149" s="404">
        <f ca="1">IFERROR(OFFSET(AP149,0,-3)-OFFSET(AP149,0,-4),0)</f>
        <v>-3.2336685854957942E-2</v>
      </c>
      <c r="AQ149" s="405">
        <f ca="1">IFERROR(IF(OFFSET(AP149,0,-4)&lt;0,-(AP149/OFFSET(AP149,0,-4)),AP149/OFFSET(AP149,0,-4)),0)</f>
        <v>-0.36849158515068686</v>
      </c>
      <c r="AR149" s="231"/>
      <c r="AS149" s="231"/>
      <c r="AT149" s="406">
        <f t="shared" ca="1" si="433"/>
        <v>0.97279979396048166</v>
      </c>
      <c r="AU149" s="351">
        <f t="shared" ca="1" si="433"/>
        <v>-6.8971221346270477</v>
      </c>
      <c r="AV149" s="405">
        <f t="shared" ca="1" si="433"/>
        <v>-1.3176694727959797</v>
      </c>
      <c r="AW149" s="231"/>
      <c r="AX149" s="231"/>
      <c r="AY149" s="407">
        <f ca="1">IFERROR(AV149-AU149,0)</f>
        <v>5.579452661831068</v>
      </c>
      <c r="AZ149" s="408">
        <f ca="1">IFERROR(IF(AU149&lt;0,-(AY149/AU149),AY149/AU149),0)</f>
        <v>0.80895372779023134</v>
      </c>
      <c r="BA149" s="231"/>
      <c r="BB149" s="231"/>
      <c r="BC149" s="409">
        <f t="shared" ca="1" si="434"/>
        <v>1953.5783884524933</v>
      </c>
      <c r="BD149" s="354">
        <f t="shared" ca="1" si="434"/>
        <v>-21938.551080979596</v>
      </c>
      <c r="BE149" s="410">
        <f t="shared" ca="1" si="434"/>
        <v>-20015.148363146054</v>
      </c>
      <c r="BF149" s="231"/>
      <c r="BG149" s="231"/>
      <c r="BH149" s="411">
        <f ca="1">IFERROR(BE149-BD149,0)</f>
        <v>1923.4027178335418</v>
      </c>
      <c r="BI149" s="412">
        <f ca="1">IFERROR(IF(BD149&lt;0,-(BH149/BD149),BH149/BD149),0)</f>
        <v>8.7672276566208782E-2</v>
      </c>
    </row>
    <row r="150" spans="3:61" ht="10.15" x14ac:dyDescent="0.3">
      <c r="C150" s="413"/>
      <c r="D150" s="414" t="s">
        <v>115</v>
      </c>
      <c r="E150" s="415"/>
      <c r="F150" s="415"/>
      <c r="G150" s="415"/>
      <c r="H150" s="415"/>
      <c r="I150" s="415"/>
      <c r="J150" s="688">
        <f>IFERROR(J149/J$43,0)</f>
        <v>0</v>
      </c>
      <c r="K150" s="688">
        <f t="shared" ref="K150:Z150" si="443">IFERROR(K149/K$43,0)</f>
        <v>0</v>
      </c>
      <c r="L150" s="688">
        <f t="shared" si="443"/>
        <v>0</v>
      </c>
      <c r="M150" s="688">
        <f t="shared" si="443"/>
        <v>0</v>
      </c>
      <c r="N150" s="688">
        <f t="shared" si="443"/>
        <v>0</v>
      </c>
      <c r="O150" s="688">
        <f t="shared" si="443"/>
        <v>0</v>
      </c>
      <c r="P150" s="688">
        <f t="shared" si="443"/>
        <v>0</v>
      </c>
      <c r="Q150" s="688">
        <f t="shared" si="443"/>
        <v>0</v>
      </c>
      <c r="R150" s="688">
        <f t="shared" si="443"/>
        <v>0</v>
      </c>
      <c r="S150" s="688">
        <f t="shared" si="443"/>
        <v>0</v>
      </c>
      <c r="T150" s="688">
        <f t="shared" si="443"/>
        <v>0</v>
      </c>
      <c r="U150" s="688">
        <f t="shared" si="443"/>
        <v>0</v>
      </c>
      <c r="V150" s="688">
        <f t="shared" si="443"/>
        <v>-0.63865793000623061</v>
      </c>
      <c r="W150" s="688">
        <f t="shared" si="443"/>
        <v>-0.95646955351970275</v>
      </c>
      <c r="X150" s="688">
        <f t="shared" si="443"/>
        <v>-1.0800475597911132</v>
      </c>
      <c r="Y150" s="688">
        <f t="shared" si="443"/>
        <v>-1.2854630772095188</v>
      </c>
      <c r="Z150" s="688">
        <f t="shared" si="443"/>
        <v>1.6862348296343881</v>
      </c>
      <c r="AA150" s="688">
        <f t="shared" ref="AA150:AB150" si="444">IFERROR(AA149/AA$43,0)</f>
        <v>-1.4618589581406523</v>
      </c>
      <c r="AB150" s="688">
        <f t="shared" si="444"/>
        <v>1.1081477923942598</v>
      </c>
      <c r="AC150" s="688">
        <f t="shared" ref="AC150:AD150" si="445">IFERROR(AC149/AC$43,0)</f>
        <v>0.76298889591550079</v>
      </c>
      <c r="AD150" s="688">
        <f t="shared" si="445"/>
        <v>0</v>
      </c>
      <c r="AE150" s="688">
        <f t="shared" ref="AE150:AF150" si="446">IFERROR(AE149/AE$43,0)</f>
        <v>-4.8069835051546388</v>
      </c>
      <c r="AF150" s="688">
        <f t="shared" si="446"/>
        <v>-3.260446299972227</v>
      </c>
      <c r="AG150" s="688">
        <f t="shared" ref="AG150:AH150" si="447">IFERROR(AG149/AG$43,0)</f>
        <v>-3.0012776656778017</v>
      </c>
      <c r="AH150" s="688">
        <f t="shared" si="447"/>
        <v>-1.5884460004624683</v>
      </c>
      <c r="AI150" s="688">
        <f t="shared" ref="AI150:AJ150" si="448">IFERROR(AI149/AI$43,0)</f>
        <v>-2.4091633765910916</v>
      </c>
      <c r="AJ150" s="688">
        <f t="shared" si="448"/>
        <v>-2.6567307668827302</v>
      </c>
      <c r="AK150" s="688">
        <f t="shared" ref="AK150:AL150" si="449">IFERROR(AK149/AK$43,0)</f>
        <v>0.97279979396048166</v>
      </c>
      <c r="AL150" s="688">
        <f t="shared" si="449"/>
        <v>-6.8971221346270477</v>
      </c>
      <c r="AM150" s="688">
        <f t="shared" ref="AM150" si="450">IFERROR(AM149/AM$43,0)</f>
        <v>-1.3176694727959797</v>
      </c>
      <c r="AN150" s="231"/>
      <c r="AO150" s="231"/>
      <c r="AP150" s="417"/>
      <c r="AQ150" s="418"/>
      <c r="AR150" s="231"/>
      <c r="AS150" s="231"/>
      <c r="AT150" s="419"/>
      <c r="AU150" s="420"/>
      <c r="AV150" s="418"/>
      <c r="AW150" s="231"/>
      <c r="AX150" s="231"/>
      <c r="AY150" s="421"/>
      <c r="AZ150" s="422"/>
      <c r="BA150" s="231"/>
      <c r="BB150" s="231"/>
      <c r="BC150" s="423"/>
      <c r="BD150" s="424"/>
      <c r="BE150" s="425"/>
      <c r="BF150" s="231"/>
      <c r="BG150" s="231"/>
      <c r="BH150" s="426"/>
      <c r="BI150" s="427"/>
    </row>
    <row r="151" spans="3:61" ht="4.05" customHeight="1" x14ac:dyDescent="0.3">
      <c r="C151" s="231"/>
      <c r="D151" s="231"/>
      <c r="E151" s="231"/>
      <c r="F151" s="231"/>
      <c r="G151" s="231"/>
      <c r="H151" s="231"/>
      <c r="I151" s="231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62"/>
      <c r="U151" s="262"/>
      <c r="V151" s="262"/>
      <c r="W151" s="262"/>
      <c r="X151" s="262"/>
      <c r="Y151" s="262"/>
      <c r="Z151" s="262"/>
      <c r="AA151" s="262"/>
      <c r="AB151" s="262"/>
      <c r="AC151" s="262"/>
      <c r="AD151" s="262"/>
      <c r="AE151" s="262"/>
      <c r="AF151" s="262"/>
      <c r="AG151" s="262"/>
      <c r="AH151" s="262"/>
      <c r="AI151" s="262"/>
      <c r="AJ151" s="262"/>
      <c r="AK151" s="262"/>
      <c r="AL151" s="262"/>
      <c r="AM151" s="262"/>
      <c r="AN151" s="231"/>
      <c r="AO151" s="231"/>
      <c r="AP151" s="276"/>
      <c r="AQ151" s="277"/>
      <c r="AR151" s="231"/>
      <c r="AS151" s="231"/>
      <c r="AT151" s="277"/>
      <c r="AU151" s="277"/>
      <c r="AV151" s="277"/>
      <c r="AW151" s="231"/>
      <c r="AX151" s="231"/>
      <c r="AY151" s="278"/>
      <c r="AZ151" s="279"/>
      <c r="BA151" s="231"/>
      <c r="BB151" s="231"/>
      <c r="BC151" s="249"/>
      <c r="BD151" s="249"/>
      <c r="BE151" s="249"/>
      <c r="BF151" s="231"/>
      <c r="BG151" s="231"/>
      <c r="BH151" s="280"/>
      <c r="BI151" s="281"/>
    </row>
    <row r="152" spans="3:61" ht="10.15" x14ac:dyDescent="0.3">
      <c r="C152" s="231" t="s">
        <v>110</v>
      </c>
      <c r="D152" s="231" t="s">
        <v>116</v>
      </c>
      <c r="E152" s="231"/>
      <c r="F152" s="231"/>
      <c r="G152" s="231"/>
      <c r="H152" s="231"/>
      <c r="I152" s="231"/>
      <c r="J152" s="262">
        <f>SUM(J153:J162)</f>
        <v>0</v>
      </c>
      <c r="K152" s="262">
        <f t="shared" ref="K152:Z152" si="451">SUM(K153:K162)</f>
        <v>0</v>
      </c>
      <c r="L152" s="262">
        <f t="shared" si="451"/>
        <v>0</v>
      </c>
      <c r="M152" s="262">
        <f t="shared" si="451"/>
        <v>0</v>
      </c>
      <c r="N152" s="262">
        <f t="shared" si="451"/>
        <v>0</v>
      </c>
      <c r="O152" s="262">
        <f t="shared" si="451"/>
        <v>0</v>
      </c>
      <c r="P152" s="262">
        <f t="shared" si="451"/>
        <v>0</v>
      </c>
      <c r="Q152" s="262">
        <f t="shared" si="451"/>
        <v>0</v>
      </c>
      <c r="R152" s="262">
        <f t="shared" si="451"/>
        <v>0</v>
      </c>
      <c r="S152" s="262">
        <f t="shared" si="451"/>
        <v>0</v>
      </c>
      <c r="T152" s="262">
        <f t="shared" si="451"/>
        <v>0</v>
      </c>
      <c r="U152" s="262">
        <f t="shared" si="451"/>
        <v>0</v>
      </c>
      <c r="V152" s="262">
        <f t="shared" si="451"/>
        <v>0</v>
      </c>
      <c r="W152" s="262">
        <f t="shared" si="451"/>
        <v>0</v>
      </c>
      <c r="X152" s="262">
        <f t="shared" si="451"/>
        <v>0</v>
      </c>
      <c r="Y152" s="262">
        <f t="shared" si="451"/>
        <v>0</v>
      </c>
      <c r="Z152" s="262">
        <f t="shared" si="451"/>
        <v>0</v>
      </c>
      <c r="AA152" s="262">
        <f t="shared" ref="AA152:AB152" si="452">SUM(AA153:AA162)</f>
        <v>0</v>
      </c>
      <c r="AB152" s="262">
        <f t="shared" si="452"/>
        <v>0</v>
      </c>
      <c r="AC152" s="262">
        <f t="shared" ref="AC152:AD152" si="453">SUM(AC153:AC162)</f>
        <v>0</v>
      </c>
      <c r="AD152" s="262">
        <f t="shared" si="453"/>
        <v>0</v>
      </c>
      <c r="AE152" s="262">
        <f t="shared" ref="AE152:AF152" si="454">SUM(AE153:AE162)</f>
        <v>0</v>
      </c>
      <c r="AF152" s="262">
        <f t="shared" si="454"/>
        <v>0</v>
      </c>
      <c r="AG152" s="262">
        <f t="shared" ref="AG152:AH152" si="455">SUM(AG153:AG162)</f>
        <v>0</v>
      </c>
      <c r="AH152" s="262">
        <f t="shared" si="455"/>
        <v>0</v>
      </c>
      <c r="AI152" s="262">
        <f t="shared" ref="AI152:AJ152" si="456">SUM(AI153:AI162)</f>
        <v>0</v>
      </c>
      <c r="AJ152" s="262">
        <f t="shared" si="456"/>
        <v>-3.685016897171433E-2</v>
      </c>
      <c r="AK152" s="262">
        <f t="shared" ref="AK152:AL152" si="457">SUM(AK153:AK162)</f>
        <v>-0.15615755391004152</v>
      </c>
      <c r="AL152" s="262">
        <f t="shared" si="457"/>
        <v>0</v>
      </c>
      <c r="AM152" s="262">
        <f t="shared" ref="AM152" si="458">SUM(AM153:AM162)</f>
        <v>0</v>
      </c>
      <c r="AN152" s="231"/>
      <c r="AO152" s="231"/>
      <c r="AP152" s="276">
        <f t="shared" ref="AP152:AP162" ca="1" si="459">IFERROR(OFFSET(AP152,0,-3)-OFFSET(AP152,0,-4),0)</f>
        <v>0</v>
      </c>
      <c r="AQ152" s="277">
        <f t="shared" ref="AQ152:AQ162" ca="1" si="460">IFERROR(IF(OFFSET(AP152,0,-4)&lt;0,-(AP152/OFFSET(AP152,0,-4)),AP152/OFFSET(AP152,0,-4)),0)</f>
        <v>0</v>
      </c>
      <c r="AR152" s="231"/>
      <c r="AS152" s="231"/>
      <c r="AT152" s="277">
        <f t="shared" ref="AT152:AV162" ca="1" si="461">IFERROR(OFFSET(AT152,0,-9)/OFFSET(AT$43,0,-9),0)</f>
        <v>-9.7199859733677698</v>
      </c>
      <c r="AU152" s="277">
        <f t="shared" ca="1" si="461"/>
        <v>0</v>
      </c>
      <c r="AV152" s="277">
        <f t="shared" ca="1" si="461"/>
        <v>0</v>
      </c>
      <c r="AW152" s="231"/>
      <c r="AX152" s="231"/>
      <c r="AY152" s="278">
        <f t="shared" ref="AY152:AY162" ca="1" si="462">IFERROR(AV152-AU152,0)</f>
        <v>0</v>
      </c>
      <c r="AZ152" s="279">
        <f t="shared" ref="AZ152:AZ162" ca="1" si="463">IFERROR(IF(AU152&lt;0,-(AY152/AU152),AY152/AU152),0)</f>
        <v>0</v>
      </c>
      <c r="BA152" s="231"/>
      <c r="BB152" s="231"/>
      <c r="BC152" s="249">
        <f t="shared" ref="BC152:BE162" ca="1" si="464">IFERROR(OFFSET(BC152,0,-18)/BC$14*10^6,0)</f>
        <v>-19519.69423875519</v>
      </c>
      <c r="BD152" s="249">
        <f t="shared" ca="1" si="464"/>
        <v>0</v>
      </c>
      <c r="BE152" s="249">
        <f t="shared" ca="1" si="464"/>
        <v>0</v>
      </c>
      <c r="BF152" s="231"/>
      <c r="BG152" s="231"/>
      <c r="BH152" s="280">
        <f t="shared" ref="BH152:BH162" ca="1" si="465">IFERROR(BE152-BD152,0)</f>
        <v>0</v>
      </c>
      <c r="BI152" s="281">
        <f t="shared" ref="BI152:BI162" ca="1" si="466">IFERROR(IF(BD152&lt;0,-(BH152/BD152),BH152/BD152),0)</f>
        <v>0</v>
      </c>
    </row>
    <row r="153" spans="3:61" ht="10.15" x14ac:dyDescent="0.3">
      <c r="C153" s="231"/>
      <c r="D153" s="231"/>
      <c r="E153" s="400" t="s">
        <v>117</v>
      </c>
      <c r="F153" s="231"/>
      <c r="G153" s="231"/>
      <c r="H153" s="231"/>
      <c r="I153" s="231"/>
      <c r="J153" s="232">
        <v>0</v>
      </c>
      <c r="K153" s="232">
        <v>0</v>
      </c>
      <c r="L153" s="232">
        <v>0</v>
      </c>
      <c r="M153" s="232">
        <v>0</v>
      </c>
      <c r="N153" s="232">
        <v>0</v>
      </c>
      <c r="O153" s="232">
        <v>0</v>
      </c>
      <c r="P153" s="232">
        <v>0</v>
      </c>
      <c r="Q153" s="232">
        <v>0</v>
      </c>
      <c r="R153" s="232">
        <v>0</v>
      </c>
      <c r="S153" s="232">
        <v>0</v>
      </c>
      <c r="T153" s="232">
        <v>0</v>
      </c>
      <c r="U153" s="232">
        <v>0</v>
      </c>
      <c r="V153" s="232">
        <v>0</v>
      </c>
      <c r="W153" s="232">
        <v>0</v>
      </c>
      <c r="X153" s="232">
        <v>0</v>
      </c>
      <c r="Y153" s="232">
        <v>0</v>
      </c>
      <c r="Z153" s="232">
        <v>0</v>
      </c>
      <c r="AA153" s="232">
        <v>0</v>
      </c>
      <c r="AB153" s="232">
        <v>0</v>
      </c>
      <c r="AC153" s="232">
        <v>0</v>
      </c>
      <c r="AD153" s="232">
        <v>0</v>
      </c>
      <c r="AE153" s="232">
        <v>0</v>
      </c>
      <c r="AF153" s="232">
        <v>0</v>
      </c>
      <c r="AG153" s="232">
        <v>0</v>
      </c>
      <c r="AH153" s="232">
        <v>0</v>
      </c>
      <c r="AI153" s="232">
        <v>0</v>
      </c>
      <c r="AJ153" s="232">
        <v>0</v>
      </c>
      <c r="AK153" s="232">
        <v>0</v>
      </c>
      <c r="AL153" s="232">
        <v>0</v>
      </c>
      <c r="AM153" s="232">
        <v>0</v>
      </c>
      <c r="AN153" s="231"/>
      <c r="AO153" s="231"/>
      <c r="AP153" s="276">
        <f t="shared" ca="1" si="459"/>
        <v>0</v>
      </c>
      <c r="AQ153" s="277">
        <f t="shared" ca="1" si="460"/>
        <v>0</v>
      </c>
      <c r="AR153" s="231"/>
      <c r="AS153" s="231"/>
      <c r="AT153" s="277">
        <f t="shared" ca="1" si="461"/>
        <v>0</v>
      </c>
      <c r="AU153" s="277">
        <f t="shared" ca="1" si="461"/>
        <v>0</v>
      </c>
      <c r="AV153" s="277">
        <f t="shared" ca="1" si="461"/>
        <v>0</v>
      </c>
      <c r="AW153" s="231"/>
      <c r="AX153" s="231"/>
      <c r="AY153" s="278">
        <f t="shared" ca="1" si="462"/>
        <v>0</v>
      </c>
      <c r="AZ153" s="279">
        <f t="shared" ca="1" si="463"/>
        <v>0</v>
      </c>
      <c r="BA153" s="231"/>
      <c r="BB153" s="231"/>
      <c r="BC153" s="249">
        <f t="shared" ca="1" si="464"/>
        <v>0</v>
      </c>
      <c r="BD153" s="249">
        <f t="shared" ca="1" si="464"/>
        <v>0</v>
      </c>
      <c r="BE153" s="249">
        <f t="shared" ca="1" si="464"/>
        <v>0</v>
      </c>
      <c r="BF153" s="231"/>
      <c r="BG153" s="231"/>
      <c r="BH153" s="280">
        <f t="shared" ca="1" si="465"/>
        <v>0</v>
      </c>
      <c r="BI153" s="281">
        <f t="shared" ca="1" si="466"/>
        <v>0</v>
      </c>
    </row>
    <row r="154" spans="3:61" ht="10.15" x14ac:dyDescent="0.3">
      <c r="C154" s="231"/>
      <c r="D154" s="231"/>
      <c r="E154" s="400" t="s">
        <v>58</v>
      </c>
      <c r="F154" s="231"/>
      <c r="G154" s="231"/>
      <c r="H154" s="231"/>
      <c r="I154" s="231"/>
      <c r="J154" s="232">
        <v>0</v>
      </c>
      <c r="K154" s="232">
        <v>0</v>
      </c>
      <c r="L154" s="232">
        <v>0</v>
      </c>
      <c r="M154" s="232">
        <v>0</v>
      </c>
      <c r="N154" s="232">
        <v>0</v>
      </c>
      <c r="O154" s="232">
        <v>0</v>
      </c>
      <c r="P154" s="232">
        <v>0</v>
      </c>
      <c r="Q154" s="232">
        <v>0</v>
      </c>
      <c r="R154" s="232">
        <v>0</v>
      </c>
      <c r="S154" s="232">
        <v>0</v>
      </c>
      <c r="T154" s="232">
        <v>0</v>
      </c>
      <c r="U154" s="232">
        <v>0</v>
      </c>
      <c r="V154" s="232">
        <v>0</v>
      </c>
      <c r="W154" s="232">
        <v>0</v>
      </c>
      <c r="X154" s="232">
        <v>0</v>
      </c>
      <c r="Y154" s="232">
        <v>0</v>
      </c>
      <c r="Z154" s="232">
        <v>0</v>
      </c>
      <c r="AA154" s="232">
        <v>0</v>
      </c>
      <c r="AB154" s="232">
        <v>0</v>
      </c>
      <c r="AC154" s="232">
        <v>0</v>
      </c>
      <c r="AD154" s="232">
        <v>0</v>
      </c>
      <c r="AE154" s="232">
        <v>0</v>
      </c>
      <c r="AF154" s="232">
        <v>0</v>
      </c>
      <c r="AG154" s="232">
        <v>0</v>
      </c>
      <c r="AH154" s="232">
        <v>0</v>
      </c>
      <c r="AI154" s="232">
        <v>0</v>
      </c>
      <c r="AJ154" s="232">
        <v>-3.685016897171433E-2</v>
      </c>
      <c r="AK154" s="232">
        <v>-0.15615755391004152</v>
      </c>
      <c r="AL154" s="232">
        <v>0</v>
      </c>
      <c r="AM154" s="232">
        <v>0</v>
      </c>
      <c r="AN154" s="231"/>
      <c r="AO154" s="231"/>
      <c r="AP154" s="276">
        <f t="shared" ca="1" si="459"/>
        <v>0</v>
      </c>
      <c r="AQ154" s="277">
        <f t="shared" ca="1" si="460"/>
        <v>0</v>
      </c>
      <c r="AR154" s="231"/>
      <c r="AS154" s="231"/>
      <c r="AT154" s="277">
        <f t="shared" ca="1" si="461"/>
        <v>-9.7199859733677698</v>
      </c>
      <c r="AU154" s="277">
        <f t="shared" ca="1" si="461"/>
        <v>0</v>
      </c>
      <c r="AV154" s="277">
        <f t="shared" ca="1" si="461"/>
        <v>0</v>
      </c>
      <c r="AW154" s="231"/>
      <c r="AX154" s="231"/>
      <c r="AY154" s="278">
        <f t="shared" ca="1" si="462"/>
        <v>0</v>
      </c>
      <c r="AZ154" s="279">
        <f t="shared" ca="1" si="463"/>
        <v>0</v>
      </c>
      <c r="BA154" s="231"/>
      <c r="BB154" s="231"/>
      <c r="BC154" s="249">
        <f t="shared" ca="1" si="464"/>
        <v>-19519.69423875519</v>
      </c>
      <c r="BD154" s="249">
        <f t="shared" ca="1" si="464"/>
        <v>0</v>
      </c>
      <c r="BE154" s="249">
        <f t="shared" ca="1" si="464"/>
        <v>0</v>
      </c>
      <c r="BF154" s="231"/>
      <c r="BG154" s="231"/>
      <c r="BH154" s="280">
        <f t="shared" ca="1" si="465"/>
        <v>0</v>
      </c>
      <c r="BI154" s="281">
        <f t="shared" ca="1" si="466"/>
        <v>0</v>
      </c>
    </row>
    <row r="155" spans="3:61" ht="10.15" x14ac:dyDescent="0.3">
      <c r="C155" s="231"/>
      <c r="D155" s="231"/>
      <c r="E155" s="400" t="s">
        <v>118</v>
      </c>
      <c r="F155" s="231"/>
      <c r="G155" s="231"/>
      <c r="H155" s="231"/>
      <c r="I155" s="231"/>
      <c r="J155" s="232">
        <v>0</v>
      </c>
      <c r="K155" s="232">
        <v>0</v>
      </c>
      <c r="L155" s="232">
        <v>0</v>
      </c>
      <c r="M155" s="232">
        <v>0</v>
      </c>
      <c r="N155" s="232">
        <v>0</v>
      </c>
      <c r="O155" s="232">
        <v>0</v>
      </c>
      <c r="P155" s="232">
        <v>0</v>
      </c>
      <c r="Q155" s="232">
        <v>0</v>
      </c>
      <c r="R155" s="232">
        <v>0</v>
      </c>
      <c r="S155" s="232">
        <v>0</v>
      </c>
      <c r="T155" s="232">
        <v>0</v>
      </c>
      <c r="U155" s="232">
        <v>0</v>
      </c>
      <c r="V155" s="232">
        <v>0</v>
      </c>
      <c r="W155" s="232">
        <v>0</v>
      </c>
      <c r="X155" s="232">
        <v>0</v>
      </c>
      <c r="Y155" s="232">
        <v>0</v>
      </c>
      <c r="Z155" s="232">
        <v>0</v>
      </c>
      <c r="AA155" s="232">
        <v>0</v>
      </c>
      <c r="AB155" s="232">
        <v>0</v>
      </c>
      <c r="AC155" s="232">
        <v>0</v>
      </c>
      <c r="AD155" s="232">
        <v>0</v>
      </c>
      <c r="AE155" s="232">
        <v>0</v>
      </c>
      <c r="AF155" s="232">
        <v>0</v>
      </c>
      <c r="AG155" s="232">
        <v>0</v>
      </c>
      <c r="AH155" s="232">
        <v>0</v>
      </c>
      <c r="AI155" s="232">
        <v>0</v>
      </c>
      <c r="AJ155" s="232">
        <v>0</v>
      </c>
      <c r="AK155" s="232">
        <v>0</v>
      </c>
      <c r="AL155" s="232">
        <v>0</v>
      </c>
      <c r="AM155" s="232">
        <v>0</v>
      </c>
      <c r="AN155" s="231"/>
      <c r="AO155" s="231"/>
      <c r="AP155" s="276">
        <f t="shared" ca="1" si="459"/>
        <v>0</v>
      </c>
      <c r="AQ155" s="277">
        <f t="shared" ca="1" si="460"/>
        <v>0</v>
      </c>
      <c r="AR155" s="231"/>
      <c r="AS155" s="231"/>
      <c r="AT155" s="277">
        <f t="shared" ca="1" si="461"/>
        <v>0</v>
      </c>
      <c r="AU155" s="277">
        <f t="shared" ca="1" si="461"/>
        <v>0</v>
      </c>
      <c r="AV155" s="277">
        <f t="shared" ca="1" si="461"/>
        <v>0</v>
      </c>
      <c r="AW155" s="231"/>
      <c r="AX155" s="231"/>
      <c r="AY155" s="278">
        <f t="shared" ca="1" si="462"/>
        <v>0</v>
      </c>
      <c r="AZ155" s="279">
        <f t="shared" ca="1" si="463"/>
        <v>0</v>
      </c>
      <c r="BA155" s="231"/>
      <c r="BB155" s="231"/>
      <c r="BC155" s="249">
        <f t="shared" ca="1" si="464"/>
        <v>0</v>
      </c>
      <c r="BD155" s="249">
        <f t="shared" ca="1" si="464"/>
        <v>0</v>
      </c>
      <c r="BE155" s="249">
        <f t="shared" ca="1" si="464"/>
        <v>0</v>
      </c>
      <c r="BF155" s="231"/>
      <c r="BG155" s="231"/>
      <c r="BH155" s="280">
        <f t="shared" ca="1" si="465"/>
        <v>0</v>
      </c>
      <c r="BI155" s="281">
        <f t="shared" ca="1" si="466"/>
        <v>0</v>
      </c>
    </row>
    <row r="156" spans="3:61" ht="10.15" x14ac:dyDescent="0.3">
      <c r="C156" s="231"/>
      <c r="D156" s="231"/>
      <c r="E156" s="400" t="s">
        <v>119</v>
      </c>
      <c r="F156" s="231"/>
      <c r="G156" s="231"/>
      <c r="H156" s="231"/>
      <c r="I156" s="231"/>
      <c r="J156" s="232">
        <v>0</v>
      </c>
      <c r="K156" s="232">
        <v>0</v>
      </c>
      <c r="L156" s="232">
        <v>0</v>
      </c>
      <c r="M156" s="232">
        <v>0</v>
      </c>
      <c r="N156" s="232">
        <v>0</v>
      </c>
      <c r="O156" s="232">
        <v>0</v>
      </c>
      <c r="P156" s="232">
        <v>0</v>
      </c>
      <c r="Q156" s="232">
        <v>0</v>
      </c>
      <c r="R156" s="232">
        <v>0</v>
      </c>
      <c r="S156" s="232">
        <v>0</v>
      </c>
      <c r="T156" s="232">
        <v>0</v>
      </c>
      <c r="U156" s="232">
        <v>0</v>
      </c>
      <c r="V156" s="232">
        <v>0</v>
      </c>
      <c r="W156" s="232">
        <v>0</v>
      </c>
      <c r="X156" s="232">
        <v>0</v>
      </c>
      <c r="Y156" s="232">
        <v>0</v>
      </c>
      <c r="Z156" s="232">
        <v>0</v>
      </c>
      <c r="AA156" s="232">
        <v>0</v>
      </c>
      <c r="AB156" s="232">
        <v>0</v>
      </c>
      <c r="AC156" s="232">
        <v>0</v>
      </c>
      <c r="AD156" s="232">
        <v>0</v>
      </c>
      <c r="AE156" s="232">
        <v>0</v>
      </c>
      <c r="AF156" s="232">
        <v>0</v>
      </c>
      <c r="AG156" s="232">
        <v>0</v>
      </c>
      <c r="AH156" s="232">
        <v>0</v>
      </c>
      <c r="AI156" s="232">
        <v>0</v>
      </c>
      <c r="AJ156" s="232">
        <v>0</v>
      </c>
      <c r="AK156" s="232">
        <v>0</v>
      </c>
      <c r="AL156" s="232">
        <v>0</v>
      </c>
      <c r="AM156" s="232">
        <v>0</v>
      </c>
      <c r="AN156" s="231"/>
      <c r="AO156" s="231"/>
      <c r="AP156" s="276">
        <f t="shared" ca="1" si="459"/>
        <v>0</v>
      </c>
      <c r="AQ156" s="277">
        <f t="shared" ca="1" si="460"/>
        <v>0</v>
      </c>
      <c r="AR156" s="231"/>
      <c r="AS156" s="231"/>
      <c r="AT156" s="277">
        <f t="shared" ca="1" si="461"/>
        <v>0</v>
      </c>
      <c r="AU156" s="277">
        <f t="shared" ca="1" si="461"/>
        <v>0</v>
      </c>
      <c r="AV156" s="277">
        <f t="shared" ca="1" si="461"/>
        <v>0</v>
      </c>
      <c r="AW156" s="231"/>
      <c r="AX156" s="231"/>
      <c r="AY156" s="278">
        <f t="shared" ca="1" si="462"/>
        <v>0</v>
      </c>
      <c r="AZ156" s="279">
        <f t="shared" ca="1" si="463"/>
        <v>0</v>
      </c>
      <c r="BA156" s="231"/>
      <c r="BB156" s="231"/>
      <c r="BC156" s="249">
        <f t="shared" ca="1" si="464"/>
        <v>0</v>
      </c>
      <c r="BD156" s="249">
        <f t="shared" ca="1" si="464"/>
        <v>0</v>
      </c>
      <c r="BE156" s="249">
        <f t="shared" ca="1" si="464"/>
        <v>0</v>
      </c>
      <c r="BF156" s="231"/>
      <c r="BG156" s="231"/>
      <c r="BH156" s="280">
        <f t="shared" ca="1" si="465"/>
        <v>0</v>
      </c>
      <c r="BI156" s="281">
        <f t="shared" ca="1" si="466"/>
        <v>0</v>
      </c>
    </row>
    <row r="157" spans="3:61" ht="10.15" x14ac:dyDescent="0.3">
      <c r="C157" s="231"/>
      <c r="D157" s="231"/>
      <c r="E157" s="400" t="s">
        <v>120</v>
      </c>
      <c r="F157" s="231"/>
      <c r="G157" s="231"/>
      <c r="H157" s="231"/>
      <c r="I157" s="231"/>
      <c r="J157" s="232">
        <v>0</v>
      </c>
      <c r="K157" s="232">
        <v>0</v>
      </c>
      <c r="L157" s="232">
        <v>0</v>
      </c>
      <c r="M157" s="232">
        <v>0</v>
      </c>
      <c r="N157" s="232">
        <v>0</v>
      </c>
      <c r="O157" s="232">
        <v>0</v>
      </c>
      <c r="P157" s="232">
        <v>0</v>
      </c>
      <c r="Q157" s="232">
        <v>0</v>
      </c>
      <c r="R157" s="232">
        <v>0</v>
      </c>
      <c r="S157" s="232">
        <v>0</v>
      </c>
      <c r="T157" s="232">
        <v>0</v>
      </c>
      <c r="U157" s="232">
        <v>0</v>
      </c>
      <c r="V157" s="232">
        <v>0</v>
      </c>
      <c r="W157" s="232">
        <v>0</v>
      </c>
      <c r="X157" s="232">
        <v>0</v>
      </c>
      <c r="Y157" s="232">
        <v>0</v>
      </c>
      <c r="Z157" s="232">
        <v>0</v>
      </c>
      <c r="AA157" s="232">
        <v>0</v>
      </c>
      <c r="AB157" s="232">
        <v>0</v>
      </c>
      <c r="AC157" s="232">
        <v>0</v>
      </c>
      <c r="AD157" s="232">
        <v>0</v>
      </c>
      <c r="AE157" s="232">
        <v>0</v>
      </c>
      <c r="AF157" s="232">
        <v>0</v>
      </c>
      <c r="AG157" s="232">
        <v>0</v>
      </c>
      <c r="AH157" s="232">
        <v>0</v>
      </c>
      <c r="AI157" s="232">
        <v>0</v>
      </c>
      <c r="AJ157" s="232">
        <v>0</v>
      </c>
      <c r="AK157" s="232">
        <v>0</v>
      </c>
      <c r="AL157" s="232">
        <v>0</v>
      </c>
      <c r="AM157" s="232">
        <v>0</v>
      </c>
      <c r="AN157" s="231"/>
      <c r="AO157" s="231"/>
      <c r="AP157" s="276">
        <f t="shared" ca="1" si="459"/>
        <v>0</v>
      </c>
      <c r="AQ157" s="277">
        <f t="shared" ca="1" si="460"/>
        <v>0</v>
      </c>
      <c r="AR157" s="231"/>
      <c r="AS157" s="231"/>
      <c r="AT157" s="277">
        <f t="shared" ca="1" si="461"/>
        <v>0</v>
      </c>
      <c r="AU157" s="277">
        <f t="shared" ca="1" si="461"/>
        <v>0</v>
      </c>
      <c r="AV157" s="277">
        <f t="shared" ca="1" si="461"/>
        <v>0</v>
      </c>
      <c r="AW157" s="231"/>
      <c r="AX157" s="231"/>
      <c r="AY157" s="278">
        <f t="shared" ca="1" si="462"/>
        <v>0</v>
      </c>
      <c r="AZ157" s="279">
        <f t="shared" ca="1" si="463"/>
        <v>0</v>
      </c>
      <c r="BA157" s="231"/>
      <c r="BB157" s="231"/>
      <c r="BC157" s="249">
        <f t="shared" ca="1" si="464"/>
        <v>0</v>
      </c>
      <c r="BD157" s="249">
        <f t="shared" ca="1" si="464"/>
        <v>0</v>
      </c>
      <c r="BE157" s="249">
        <f t="shared" ca="1" si="464"/>
        <v>0</v>
      </c>
      <c r="BF157" s="231"/>
      <c r="BG157" s="231"/>
      <c r="BH157" s="280">
        <f t="shared" ca="1" si="465"/>
        <v>0</v>
      </c>
      <c r="BI157" s="281">
        <f t="shared" ca="1" si="466"/>
        <v>0</v>
      </c>
    </row>
    <row r="158" spans="3:61" ht="10.15" x14ac:dyDescent="0.3">
      <c r="C158" s="231"/>
      <c r="D158" s="231"/>
      <c r="E158" s="400" t="s">
        <v>121</v>
      </c>
      <c r="F158" s="231"/>
      <c r="G158" s="231"/>
      <c r="H158" s="231"/>
      <c r="I158" s="231"/>
      <c r="J158" s="232">
        <v>0</v>
      </c>
      <c r="K158" s="232">
        <v>0</v>
      </c>
      <c r="L158" s="232">
        <v>0</v>
      </c>
      <c r="M158" s="232">
        <v>0</v>
      </c>
      <c r="N158" s="232">
        <v>0</v>
      </c>
      <c r="O158" s="232">
        <v>0</v>
      </c>
      <c r="P158" s="232">
        <v>0</v>
      </c>
      <c r="Q158" s="232">
        <v>0</v>
      </c>
      <c r="R158" s="232">
        <v>0</v>
      </c>
      <c r="S158" s="232">
        <v>0</v>
      </c>
      <c r="T158" s="232">
        <v>0</v>
      </c>
      <c r="U158" s="232">
        <v>0</v>
      </c>
      <c r="V158" s="232">
        <v>0</v>
      </c>
      <c r="W158" s="232">
        <v>0</v>
      </c>
      <c r="X158" s="232">
        <v>0</v>
      </c>
      <c r="Y158" s="232">
        <v>0</v>
      </c>
      <c r="Z158" s="232">
        <v>0</v>
      </c>
      <c r="AA158" s="232">
        <v>0</v>
      </c>
      <c r="AB158" s="232">
        <v>0</v>
      </c>
      <c r="AC158" s="232">
        <v>0</v>
      </c>
      <c r="AD158" s="232">
        <v>0</v>
      </c>
      <c r="AE158" s="232">
        <v>0</v>
      </c>
      <c r="AF158" s="232">
        <v>0</v>
      </c>
      <c r="AG158" s="232">
        <v>0</v>
      </c>
      <c r="AH158" s="232">
        <v>0</v>
      </c>
      <c r="AI158" s="232">
        <v>0</v>
      </c>
      <c r="AJ158" s="232">
        <v>0</v>
      </c>
      <c r="AK158" s="232">
        <v>0</v>
      </c>
      <c r="AL158" s="232">
        <v>0</v>
      </c>
      <c r="AM158" s="232">
        <v>0</v>
      </c>
      <c r="AN158" s="231"/>
      <c r="AO158" s="231"/>
      <c r="AP158" s="276">
        <f t="shared" ca="1" si="459"/>
        <v>0</v>
      </c>
      <c r="AQ158" s="277">
        <f t="shared" ca="1" si="460"/>
        <v>0</v>
      </c>
      <c r="AR158" s="231"/>
      <c r="AS158" s="231"/>
      <c r="AT158" s="277">
        <f t="shared" ca="1" si="461"/>
        <v>0</v>
      </c>
      <c r="AU158" s="277">
        <f t="shared" ca="1" si="461"/>
        <v>0</v>
      </c>
      <c r="AV158" s="277">
        <f t="shared" ca="1" si="461"/>
        <v>0</v>
      </c>
      <c r="AW158" s="231"/>
      <c r="AX158" s="231"/>
      <c r="AY158" s="278">
        <f t="shared" ca="1" si="462"/>
        <v>0</v>
      </c>
      <c r="AZ158" s="279">
        <f t="shared" ca="1" si="463"/>
        <v>0</v>
      </c>
      <c r="BA158" s="231"/>
      <c r="BB158" s="231"/>
      <c r="BC158" s="249">
        <f t="shared" ca="1" si="464"/>
        <v>0</v>
      </c>
      <c r="BD158" s="249">
        <f t="shared" ca="1" si="464"/>
        <v>0</v>
      </c>
      <c r="BE158" s="249">
        <f t="shared" ca="1" si="464"/>
        <v>0</v>
      </c>
      <c r="BF158" s="231"/>
      <c r="BG158" s="231"/>
      <c r="BH158" s="280">
        <f t="shared" ca="1" si="465"/>
        <v>0</v>
      </c>
      <c r="BI158" s="281">
        <f t="shared" ca="1" si="466"/>
        <v>0</v>
      </c>
    </row>
    <row r="159" spans="3:61" ht="10.15" x14ac:dyDescent="0.3">
      <c r="C159" s="231"/>
      <c r="D159" s="231"/>
      <c r="E159" s="400" t="s">
        <v>122</v>
      </c>
      <c r="F159" s="231"/>
      <c r="G159" s="231"/>
      <c r="H159" s="231"/>
      <c r="I159" s="231"/>
      <c r="J159" s="232">
        <v>0</v>
      </c>
      <c r="K159" s="232">
        <v>0</v>
      </c>
      <c r="L159" s="232">
        <v>0</v>
      </c>
      <c r="M159" s="232">
        <v>0</v>
      </c>
      <c r="N159" s="232">
        <v>0</v>
      </c>
      <c r="O159" s="232">
        <v>0</v>
      </c>
      <c r="P159" s="232">
        <v>0</v>
      </c>
      <c r="Q159" s="232">
        <v>0</v>
      </c>
      <c r="R159" s="232">
        <v>0</v>
      </c>
      <c r="S159" s="232">
        <v>0</v>
      </c>
      <c r="T159" s="232">
        <v>0</v>
      </c>
      <c r="U159" s="232">
        <v>0</v>
      </c>
      <c r="V159" s="232">
        <v>0</v>
      </c>
      <c r="W159" s="232">
        <v>0</v>
      </c>
      <c r="X159" s="232">
        <v>0</v>
      </c>
      <c r="Y159" s="232">
        <v>0</v>
      </c>
      <c r="Z159" s="232">
        <v>0</v>
      </c>
      <c r="AA159" s="232">
        <v>0</v>
      </c>
      <c r="AB159" s="232">
        <v>0</v>
      </c>
      <c r="AC159" s="232">
        <v>0</v>
      </c>
      <c r="AD159" s="232">
        <v>0</v>
      </c>
      <c r="AE159" s="232">
        <v>0</v>
      </c>
      <c r="AF159" s="232">
        <v>0</v>
      </c>
      <c r="AG159" s="232">
        <v>0</v>
      </c>
      <c r="AH159" s="232">
        <v>0</v>
      </c>
      <c r="AI159" s="232">
        <v>0</v>
      </c>
      <c r="AJ159" s="232">
        <v>0</v>
      </c>
      <c r="AK159" s="232">
        <v>0</v>
      </c>
      <c r="AL159" s="232">
        <v>0</v>
      </c>
      <c r="AM159" s="232">
        <v>0</v>
      </c>
      <c r="AN159" s="231"/>
      <c r="AO159" s="231"/>
      <c r="AP159" s="276">
        <f t="shared" ca="1" si="459"/>
        <v>0</v>
      </c>
      <c r="AQ159" s="277">
        <f t="shared" ca="1" si="460"/>
        <v>0</v>
      </c>
      <c r="AR159" s="231"/>
      <c r="AS159" s="231"/>
      <c r="AT159" s="277">
        <f t="shared" ca="1" si="461"/>
        <v>0</v>
      </c>
      <c r="AU159" s="277">
        <f t="shared" ca="1" si="461"/>
        <v>0</v>
      </c>
      <c r="AV159" s="277">
        <f t="shared" ca="1" si="461"/>
        <v>0</v>
      </c>
      <c r="AW159" s="231"/>
      <c r="AX159" s="231"/>
      <c r="AY159" s="278">
        <f t="shared" ca="1" si="462"/>
        <v>0</v>
      </c>
      <c r="AZ159" s="279">
        <f t="shared" ca="1" si="463"/>
        <v>0</v>
      </c>
      <c r="BA159" s="231"/>
      <c r="BB159" s="231"/>
      <c r="BC159" s="249">
        <f t="shared" ca="1" si="464"/>
        <v>0</v>
      </c>
      <c r="BD159" s="249">
        <f t="shared" ca="1" si="464"/>
        <v>0</v>
      </c>
      <c r="BE159" s="249">
        <f t="shared" ca="1" si="464"/>
        <v>0</v>
      </c>
      <c r="BF159" s="231"/>
      <c r="BG159" s="231"/>
      <c r="BH159" s="280">
        <f t="shared" ca="1" si="465"/>
        <v>0</v>
      </c>
      <c r="BI159" s="281">
        <f t="shared" ca="1" si="466"/>
        <v>0</v>
      </c>
    </row>
    <row r="160" spans="3:61" ht="10.15" x14ac:dyDescent="0.3">
      <c r="C160" s="231"/>
      <c r="D160" s="231"/>
      <c r="E160" s="2" t="s">
        <v>146</v>
      </c>
      <c r="F160" s="231"/>
      <c r="G160" s="231"/>
      <c r="H160" s="231"/>
      <c r="I160" s="231"/>
      <c r="J160" s="232">
        <v>0</v>
      </c>
      <c r="K160" s="232">
        <v>0</v>
      </c>
      <c r="L160" s="232">
        <v>0</v>
      </c>
      <c r="M160" s="232">
        <v>0</v>
      </c>
      <c r="N160" s="232">
        <v>0</v>
      </c>
      <c r="O160" s="232">
        <v>0</v>
      </c>
      <c r="P160" s="232">
        <v>0</v>
      </c>
      <c r="Q160" s="232">
        <v>0</v>
      </c>
      <c r="R160" s="232">
        <v>0</v>
      </c>
      <c r="S160" s="232">
        <v>0</v>
      </c>
      <c r="T160" s="232">
        <v>0</v>
      </c>
      <c r="U160" s="232">
        <v>0</v>
      </c>
      <c r="V160" s="232">
        <v>0</v>
      </c>
      <c r="W160" s="232">
        <v>0</v>
      </c>
      <c r="X160" s="232">
        <v>0</v>
      </c>
      <c r="Y160" s="232">
        <v>0</v>
      </c>
      <c r="Z160" s="232">
        <v>0</v>
      </c>
      <c r="AA160" s="232">
        <v>0</v>
      </c>
      <c r="AB160" s="232">
        <v>0</v>
      </c>
      <c r="AC160" s="232">
        <v>0</v>
      </c>
      <c r="AD160" s="232">
        <v>0</v>
      </c>
      <c r="AE160" s="232">
        <v>0</v>
      </c>
      <c r="AF160" s="232">
        <v>0</v>
      </c>
      <c r="AG160" s="232">
        <v>0</v>
      </c>
      <c r="AH160" s="232">
        <v>0</v>
      </c>
      <c r="AI160" s="232">
        <v>0</v>
      </c>
      <c r="AJ160" s="232">
        <v>0</v>
      </c>
      <c r="AK160" s="232">
        <v>0</v>
      </c>
      <c r="AL160" s="232">
        <v>0</v>
      </c>
      <c r="AM160" s="232">
        <v>0</v>
      </c>
      <c r="AN160" s="231"/>
      <c r="AO160" s="231"/>
      <c r="AP160" s="276"/>
      <c r="AQ160" s="277"/>
      <c r="AR160" s="231"/>
      <c r="AS160" s="231"/>
      <c r="AT160" s="277"/>
      <c r="AU160" s="277"/>
      <c r="AV160" s="277"/>
      <c r="AW160" s="231"/>
      <c r="AX160" s="231"/>
      <c r="AY160" s="278"/>
      <c r="AZ160" s="279"/>
      <c r="BA160" s="231"/>
      <c r="BB160" s="231"/>
      <c r="BC160" s="249"/>
      <c r="BD160" s="249"/>
      <c r="BE160" s="249"/>
      <c r="BF160" s="231"/>
      <c r="BG160" s="231"/>
      <c r="BH160" s="280"/>
      <c r="BI160" s="281"/>
    </row>
    <row r="161" spans="3:61" ht="10.15" x14ac:dyDescent="0.3">
      <c r="C161" s="231"/>
      <c r="D161" s="400"/>
      <c r="E161" s="231" t="s">
        <v>123</v>
      </c>
      <c r="F161" s="231"/>
      <c r="G161" s="231"/>
      <c r="H161" s="282"/>
      <c r="I161" s="282"/>
      <c r="J161" s="232">
        <v>0</v>
      </c>
      <c r="K161" s="232">
        <v>0</v>
      </c>
      <c r="L161" s="232">
        <v>0</v>
      </c>
      <c r="M161" s="232">
        <v>0</v>
      </c>
      <c r="N161" s="232">
        <v>0</v>
      </c>
      <c r="O161" s="232">
        <v>0</v>
      </c>
      <c r="P161" s="232">
        <v>0</v>
      </c>
      <c r="Q161" s="232">
        <v>0</v>
      </c>
      <c r="R161" s="232">
        <v>0</v>
      </c>
      <c r="S161" s="232">
        <v>0</v>
      </c>
      <c r="T161" s="232">
        <v>0</v>
      </c>
      <c r="U161" s="232">
        <v>0</v>
      </c>
      <c r="V161" s="232">
        <v>0</v>
      </c>
      <c r="W161" s="232">
        <v>0</v>
      </c>
      <c r="X161" s="232">
        <v>0</v>
      </c>
      <c r="Y161" s="232">
        <v>0</v>
      </c>
      <c r="Z161" s="232">
        <v>0</v>
      </c>
      <c r="AA161" s="232">
        <v>0</v>
      </c>
      <c r="AB161" s="232">
        <v>0</v>
      </c>
      <c r="AC161" s="232">
        <v>0</v>
      </c>
      <c r="AD161" s="232">
        <v>0</v>
      </c>
      <c r="AE161" s="232">
        <v>0</v>
      </c>
      <c r="AF161" s="232">
        <v>0</v>
      </c>
      <c r="AG161" s="232">
        <v>0</v>
      </c>
      <c r="AH161" s="232">
        <v>0</v>
      </c>
      <c r="AI161" s="232">
        <v>0</v>
      </c>
      <c r="AJ161" s="232">
        <v>0</v>
      </c>
      <c r="AK161" s="232">
        <v>0</v>
      </c>
      <c r="AL161" s="232">
        <v>0</v>
      </c>
      <c r="AM161" s="232">
        <v>0</v>
      </c>
      <c r="AN161" s="231"/>
      <c r="AO161" s="231"/>
      <c r="AP161" s="276">
        <f t="shared" ca="1" si="459"/>
        <v>0</v>
      </c>
      <c r="AQ161" s="277">
        <f t="shared" ca="1" si="460"/>
        <v>0</v>
      </c>
      <c r="AR161" s="231"/>
      <c r="AS161" s="231"/>
      <c r="AT161" s="277">
        <f t="shared" ca="1" si="461"/>
        <v>0</v>
      </c>
      <c r="AU161" s="277">
        <f t="shared" ca="1" si="461"/>
        <v>0</v>
      </c>
      <c r="AV161" s="277">
        <f t="shared" ca="1" si="461"/>
        <v>0</v>
      </c>
      <c r="AW161" s="231"/>
      <c r="AX161" s="231"/>
      <c r="AY161" s="278">
        <f t="shared" ca="1" si="462"/>
        <v>0</v>
      </c>
      <c r="AZ161" s="279">
        <f t="shared" ca="1" si="463"/>
        <v>0</v>
      </c>
      <c r="BA161" s="231"/>
      <c r="BB161" s="231"/>
      <c r="BC161" s="249">
        <f t="shared" ca="1" si="464"/>
        <v>0</v>
      </c>
      <c r="BD161" s="249">
        <f t="shared" ca="1" si="464"/>
        <v>0</v>
      </c>
      <c r="BE161" s="249">
        <f t="shared" ca="1" si="464"/>
        <v>0</v>
      </c>
      <c r="BF161" s="231"/>
      <c r="BG161" s="231"/>
      <c r="BH161" s="280">
        <f t="shared" ca="1" si="465"/>
        <v>0</v>
      </c>
      <c r="BI161" s="281">
        <f t="shared" ca="1" si="466"/>
        <v>0</v>
      </c>
    </row>
    <row r="162" spans="3:61" ht="10.15" x14ac:dyDescent="0.3">
      <c r="C162" s="231"/>
      <c r="D162" s="231"/>
      <c r="E162" s="400" t="s">
        <v>124</v>
      </c>
      <c r="F162" s="231"/>
      <c r="G162" s="231"/>
      <c r="H162" s="231"/>
      <c r="I162" s="231"/>
      <c r="J162" s="232">
        <v>0</v>
      </c>
      <c r="K162" s="232">
        <v>0</v>
      </c>
      <c r="L162" s="232">
        <v>0</v>
      </c>
      <c r="M162" s="232">
        <v>0</v>
      </c>
      <c r="N162" s="232">
        <v>0</v>
      </c>
      <c r="O162" s="232">
        <v>0</v>
      </c>
      <c r="P162" s="232">
        <v>0</v>
      </c>
      <c r="Q162" s="232">
        <v>0</v>
      </c>
      <c r="R162" s="232">
        <v>0</v>
      </c>
      <c r="S162" s="232">
        <v>0</v>
      </c>
      <c r="T162" s="232">
        <v>0</v>
      </c>
      <c r="U162" s="232">
        <v>0</v>
      </c>
      <c r="V162" s="232">
        <v>0</v>
      </c>
      <c r="W162" s="232">
        <v>0</v>
      </c>
      <c r="X162" s="232">
        <v>0</v>
      </c>
      <c r="Y162" s="232">
        <v>0</v>
      </c>
      <c r="Z162" s="232">
        <v>0</v>
      </c>
      <c r="AA162" s="232">
        <v>0</v>
      </c>
      <c r="AB162" s="232">
        <v>0</v>
      </c>
      <c r="AC162" s="232">
        <v>0</v>
      </c>
      <c r="AD162" s="232">
        <v>0</v>
      </c>
      <c r="AE162" s="232">
        <v>0</v>
      </c>
      <c r="AF162" s="232">
        <v>0</v>
      </c>
      <c r="AG162" s="232">
        <v>0</v>
      </c>
      <c r="AH162" s="232">
        <v>0</v>
      </c>
      <c r="AI162" s="232">
        <v>0</v>
      </c>
      <c r="AJ162" s="232">
        <v>0</v>
      </c>
      <c r="AK162" s="232">
        <v>0</v>
      </c>
      <c r="AL162" s="232">
        <v>0</v>
      </c>
      <c r="AM162" s="232">
        <v>0</v>
      </c>
      <c r="AN162" s="231"/>
      <c r="AO162" s="231"/>
      <c r="AP162" s="276">
        <f t="shared" ca="1" si="459"/>
        <v>0</v>
      </c>
      <c r="AQ162" s="277">
        <f t="shared" ca="1" si="460"/>
        <v>0</v>
      </c>
      <c r="AR162" s="231"/>
      <c r="AS162" s="231"/>
      <c r="AT162" s="277">
        <f t="shared" ca="1" si="461"/>
        <v>0</v>
      </c>
      <c r="AU162" s="277">
        <f t="shared" ca="1" si="461"/>
        <v>0</v>
      </c>
      <c r="AV162" s="277">
        <f t="shared" ca="1" si="461"/>
        <v>0</v>
      </c>
      <c r="AW162" s="231"/>
      <c r="AX162" s="231"/>
      <c r="AY162" s="278">
        <f t="shared" ca="1" si="462"/>
        <v>0</v>
      </c>
      <c r="AZ162" s="279">
        <f t="shared" ca="1" si="463"/>
        <v>0</v>
      </c>
      <c r="BA162" s="231"/>
      <c r="BB162" s="231"/>
      <c r="BC162" s="249">
        <f t="shared" ca="1" si="464"/>
        <v>0</v>
      </c>
      <c r="BD162" s="249">
        <f t="shared" ca="1" si="464"/>
        <v>0</v>
      </c>
      <c r="BE162" s="249">
        <f t="shared" ca="1" si="464"/>
        <v>0</v>
      </c>
      <c r="BF162" s="231"/>
      <c r="BG162" s="231"/>
      <c r="BH162" s="280">
        <f t="shared" ca="1" si="465"/>
        <v>0</v>
      </c>
      <c r="BI162" s="281">
        <f t="shared" ca="1" si="466"/>
        <v>0</v>
      </c>
    </row>
    <row r="163" spans="3:61" ht="10.25" hidden="1" customHeight="1" x14ac:dyDescent="0.3">
      <c r="J163" s="669"/>
      <c r="K163" s="669"/>
      <c r="L163" s="669"/>
      <c r="M163" s="669"/>
      <c r="N163" s="669"/>
      <c r="O163" s="669"/>
      <c r="P163" s="669"/>
      <c r="Q163" s="669"/>
      <c r="R163" s="669"/>
      <c r="S163" s="669"/>
      <c r="T163" s="669"/>
      <c r="U163" s="669"/>
      <c r="V163" s="669"/>
      <c r="W163" s="669"/>
      <c r="X163" s="669"/>
      <c r="Y163" s="669"/>
      <c r="Z163" s="669"/>
      <c r="AA163" s="669"/>
      <c r="AB163" s="669"/>
      <c r="AC163" s="669"/>
      <c r="AD163" s="669"/>
      <c r="AE163" s="669"/>
      <c r="AF163" s="669"/>
      <c r="AG163" s="669"/>
      <c r="AH163" s="669"/>
      <c r="AI163" s="669"/>
      <c r="AJ163" s="669"/>
      <c r="AK163" s="669"/>
      <c r="AL163" s="669"/>
      <c r="AM163" s="669"/>
    </row>
    <row r="164" spans="3:61" ht="10.15" x14ac:dyDescent="0.3">
      <c r="C164" s="430" t="s">
        <v>22</v>
      </c>
      <c r="D164" s="431" t="s">
        <v>125</v>
      </c>
      <c r="E164" s="431"/>
      <c r="F164" s="431"/>
      <c r="G164" s="431"/>
      <c r="H164" s="431"/>
      <c r="I164" s="431"/>
      <c r="J164" s="432">
        <f>SUM(J149,J152)</f>
        <v>0</v>
      </c>
      <c r="K164" s="432">
        <f t="shared" ref="K164:Z164" si="467">SUM(K149,K152)</f>
        <v>0</v>
      </c>
      <c r="L164" s="432">
        <f t="shared" si="467"/>
        <v>0</v>
      </c>
      <c r="M164" s="432">
        <f t="shared" si="467"/>
        <v>0</v>
      </c>
      <c r="N164" s="432">
        <f t="shared" si="467"/>
        <v>0</v>
      </c>
      <c r="O164" s="432">
        <f t="shared" si="467"/>
        <v>0</v>
      </c>
      <c r="P164" s="432">
        <f t="shared" si="467"/>
        <v>0</v>
      </c>
      <c r="Q164" s="432">
        <f t="shared" si="467"/>
        <v>0</v>
      </c>
      <c r="R164" s="432">
        <f t="shared" si="467"/>
        <v>0</v>
      </c>
      <c r="S164" s="432">
        <f t="shared" si="467"/>
        <v>0</v>
      </c>
      <c r="T164" s="432">
        <f t="shared" si="467"/>
        <v>0</v>
      </c>
      <c r="U164" s="432">
        <f t="shared" si="467"/>
        <v>0</v>
      </c>
      <c r="V164" s="432">
        <f t="shared" si="467"/>
        <v>-0.15805713697376828</v>
      </c>
      <c r="W164" s="432">
        <f t="shared" si="467"/>
        <v>-0.20705262745001268</v>
      </c>
      <c r="X164" s="432">
        <f t="shared" si="467"/>
        <v>-6.4327442261873525E-3</v>
      </c>
      <c r="Y164" s="432">
        <f t="shared" si="467"/>
        <v>-0.32721294097123588</v>
      </c>
      <c r="Z164" s="432">
        <f t="shared" si="467"/>
        <v>0.55549259910091953</v>
      </c>
      <c r="AA164" s="432">
        <f t="shared" ref="AA164:AB164" si="468">SUM(AA149,AA152)</f>
        <v>-0.30273997892612881</v>
      </c>
      <c r="AB164" s="432">
        <f t="shared" si="468"/>
        <v>0.17142816077657452</v>
      </c>
      <c r="AC164" s="432">
        <f t="shared" ref="AC164:AD164" si="469">SUM(AC149,AC152)</f>
        <v>3.9261968543886347E-2</v>
      </c>
      <c r="AD164" s="432">
        <f t="shared" si="469"/>
        <v>0</v>
      </c>
      <c r="AE164" s="432">
        <f t="shared" ref="AE164:AF164" si="470">SUM(AE149,AE152)</f>
        <v>-1.1861486331791748E-2</v>
      </c>
      <c r="AF164" s="432">
        <f t="shared" si="470"/>
        <v>-0.29192716119336803</v>
      </c>
      <c r="AG164" s="432">
        <f t="shared" ref="AG164:AH164" si="471">SUM(AG149,AG152)</f>
        <v>-0.88720419469140277</v>
      </c>
      <c r="AH164" s="432">
        <f t="shared" si="471"/>
        <v>-0.21848853721878009</v>
      </c>
      <c r="AI164" s="432">
        <f t="shared" ref="AI164:AJ164" si="472">SUM(AI149,AI152)</f>
        <v>-0.70857655610486014</v>
      </c>
      <c r="AJ164" s="432">
        <f t="shared" si="472"/>
        <v>-0.28550255997030782</v>
      </c>
      <c r="AK164" s="432">
        <f t="shared" ref="AK164:AL164" si="473">SUM(AK149,AK152)</f>
        <v>-0.14052892680242157</v>
      </c>
      <c r="AL164" s="432">
        <f t="shared" si="473"/>
        <v>-8.7754204323918381E-2</v>
      </c>
      <c r="AM164" s="432">
        <f t="shared" ref="AM164" si="474">SUM(AM149,AM152)</f>
        <v>-0.12009089017887632</v>
      </c>
      <c r="AN164" s="231"/>
      <c r="AO164" s="231"/>
      <c r="AP164" s="433">
        <f ca="1">IFERROR(OFFSET(AP164,0,-3)-OFFSET(AP164,0,-4),0)</f>
        <v>-3.2336685854957942E-2</v>
      </c>
      <c r="AQ164" s="434">
        <f ca="1">IFERROR(IF(OFFSET(AP164,0,-4)&lt;0,-(AP164/OFFSET(AP164,0,-4)),AP164/OFFSET(AP164,0,-4)),0)</f>
        <v>-0.36849158515068686</v>
      </c>
      <c r="AR164" s="231"/>
      <c r="AS164" s="231"/>
      <c r="AT164" s="435">
        <f ca="1">IFERROR(OFFSET(AT164,0,-9)/OFFSET(AT$43,0,-9),0)</f>
        <v>-8.7471861794072883</v>
      </c>
      <c r="AU164" s="436">
        <f ca="1">IFERROR(OFFSET(AU164,0,-9)/OFFSET(AU$43,0,-9),0)</f>
        <v>-6.8971221346270477</v>
      </c>
      <c r="AV164" s="434">
        <f ca="1">IFERROR(OFFSET(AV164,0,-9)/OFFSET(AV$43,0,-9),0)</f>
        <v>-1.3176694727959797</v>
      </c>
      <c r="AW164" s="231"/>
      <c r="AX164" s="231"/>
      <c r="AY164" s="437">
        <f ca="1">IFERROR(AV164-AU164,0)</f>
        <v>5.579452661831068</v>
      </c>
      <c r="AZ164" s="438">
        <f ca="1">IFERROR(IF(AU164&lt;0,-(AY164/AU164),AY164/AU164),0)</f>
        <v>0.80895372779023134</v>
      </c>
      <c r="BA164" s="231"/>
      <c r="BB164" s="231"/>
      <c r="BC164" s="439">
        <f ca="1">IFERROR(OFFSET(BC164,0,-18)/BC$14*10^6,0)</f>
        <v>-17566.115850302696</v>
      </c>
      <c r="BD164" s="440">
        <f ca="1">IFERROR(OFFSET(BD164,0,-18)/BD$14*10^6,0)</f>
        <v>-21938.551080979596</v>
      </c>
      <c r="BE164" s="441">
        <f ca="1">IFERROR(OFFSET(BE164,0,-18)/BE$14*10^6,0)</f>
        <v>-20015.148363146054</v>
      </c>
      <c r="BF164" s="231"/>
      <c r="BG164" s="231"/>
      <c r="BH164" s="442">
        <f ca="1">IFERROR(BE164-BD164,0)</f>
        <v>1923.4027178335418</v>
      </c>
      <c r="BI164" s="443">
        <f ca="1">IFERROR(IF(BD164&lt;0,-(BH164/BD164),BH164/BD164),0)</f>
        <v>8.7672276566208782E-2</v>
      </c>
    </row>
    <row r="165" spans="3:61" ht="4.05" customHeight="1" x14ac:dyDescent="0.3">
      <c r="C165" s="231"/>
      <c r="D165" s="231"/>
      <c r="E165" s="231"/>
      <c r="F165" s="231"/>
      <c r="G165" s="231"/>
      <c r="H165" s="231"/>
      <c r="I165" s="231"/>
      <c r="J165" s="262"/>
      <c r="K165" s="262"/>
      <c r="L165" s="262"/>
      <c r="M165" s="262"/>
      <c r="N165" s="262"/>
      <c r="O165" s="262"/>
      <c r="P165" s="262"/>
      <c r="Q165" s="262"/>
      <c r="R165" s="262"/>
      <c r="S165" s="262"/>
      <c r="T165" s="262"/>
      <c r="U165" s="262"/>
      <c r="V165" s="262"/>
      <c r="W165" s="262"/>
      <c r="X165" s="262"/>
      <c r="Y165" s="262"/>
      <c r="Z165" s="262"/>
      <c r="AA165" s="262"/>
      <c r="AB165" s="262"/>
      <c r="AC165" s="262"/>
      <c r="AD165" s="262"/>
      <c r="AE165" s="262"/>
      <c r="AF165" s="262"/>
      <c r="AG165" s="262"/>
      <c r="AH165" s="262"/>
      <c r="AI165" s="262"/>
      <c r="AJ165" s="262"/>
      <c r="AK165" s="262"/>
      <c r="AL165" s="262"/>
      <c r="AM165" s="262"/>
      <c r="AN165" s="231"/>
      <c r="AO165" s="231"/>
      <c r="AP165" s="276"/>
      <c r="AQ165" s="277"/>
      <c r="AR165" s="231"/>
      <c r="AS165" s="231"/>
      <c r="AT165" s="277"/>
      <c r="AU165" s="277"/>
      <c r="AV165" s="277"/>
      <c r="AW165" s="231"/>
      <c r="AX165" s="231"/>
      <c r="AY165" s="278"/>
      <c r="AZ165" s="279"/>
      <c r="BA165" s="231"/>
      <c r="BB165" s="231"/>
      <c r="BC165" s="249"/>
      <c r="BD165" s="249"/>
      <c r="BE165" s="249"/>
      <c r="BF165" s="231"/>
      <c r="BG165" s="231"/>
      <c r="BH165" s="280"/>
      <c r="BI165" s="281"/>
    </row>
    <row r="166" spans="3:61" ht="10.15" x14ac:dyDescent="0.3">
      <c r="C166" s="231" t="s">
        <v>38</v>
      </c>
      <c r="D166" s="231" t="s">
        <v>126</v>
      </c>
      <c r="E166" s="231"/>
      <c r="F166" s="231"/>
      <c r="G166" s="231"/>
      <c r="H166" s="231"/>
      <c r="I166" s="231"/>
      <c r="J166" s="262">
        <f>SUM(J167:J173)</f>
        <v>0</v>
      </c>
      <c r="K166" s="262">
        <f t="shared" ref="K166:Z166" si="475">SUM(K167:K173)</f>
        <v>0</v>
      </c>
      <c r="L166" s="262">
        <f t="shared" si="475"/>
        <v>0</v>
      </c>
      <c r="M166" s="262">
        <f t="shared" si="475"/>
        <v>0</v>
      </c>
      <c r="N166" s="262">
        <f t="shared" si="475"/>
        <v>0</v>
      </c>
      <c r="O166" s="262">
        <f t="shared" si="475"/>
        <v>0</v>
      </c>
      <c r="P166" s="262">
        <f t="shared" si="475"/>
        <v>0</v>
      </c>
      <c r="Q166" s="262">
        <f t="shared" si="475"/>
        <v>0</v>
      </c>
      <c r="R166" s="262">
        <f t="shared" si="475"/>
        <v>0</v>
      </c>
      <c r="S166" s="262">
        <f t="shared" si="475"/>
        <v>0</v>
      </c>
      <c r="T166" s="262">
        <f t="shared" si="475"/>
        <v>0</v>
      </c>
      <c r="U166" s="262">
        <f t="shared" si="475"/>
        <v>0</v>
      </c>
      <c r="V166" s="262">
        <f t="shared" si="475"/>
        <v>0</v>
      </c>
      <c r="W166" s="262">
        <f t="shared" si="475"/>
        <v>0</v>
      </c>
      <c r="X166" s="262">
        <f t="shared" si="475"/>
        <v>0</v>
      </c>
      <c r="Y166" s="262">
        <f t="shared" si="475"/>
        <v>0</v>
      </c>
      <c r="Z166" s="262">
        <f t="shared" si="475"/>
        <v>0</v>
      </c>
      <c r="AA166" s="262">
        <f t="shared" ref="AA166:AB166" si="476">SUM(AA167:AA173)</f>
        <v>0</v>
      </c>
      <c r="AB166" s="262">
        <f t="shared" si="476"/>
        <v>0</v>
      </c>
      <c r="AC166" s="262">
        <f t="shared" ref="AC166:AD166" si="477">SUM(AC167:AC173)</f>
        <v>0</v>
      </c>
      <c r="AD166" s="262">
        <f t="shared" si="477"/>
        <v>0</v>
      </c>
      <c r="AE166" s="262">
        <f t="shared" ref="AE166:AF166" si="478">SUM(AE167:AE173)</f>
        <v>0</v>
      </c>
      <c r="AF166" s="262">
        <f t="shared" si="478"/>
        <v>0</v>
      </c>
      <c r="AG166" s="262">
        <f t="shared" ref="AG166:AH166" si="479">SUM(AG167:AG173)</f>
        <v>0</v>
      </c>
      <c r="AH166" s="262">
        <f t="shared" si="479"/>
        <v>0</v>
      </c>
      <c r="AI166" s="262">
        <f t="shared" ref="AI166:AJ166" si="480">SUM(AI167:AI173)</f>
        <v>0</v>
      </c>
      <c r="AJ166" s="262">
        <f t="shared" si="480"/>
        <v>0</v>
      </c>
      <c r="AK166" s="262">
        <f t="shared" ref="AK166:AL166" si="481">SUM(AK167:AK173)</f>
        <v>0</v>
      </c>
      <c r="AL166" s="262">
        <f t="shared" si="481"/>
        <v>0</v>
      </c>
      <c r="AM166" s="262">
        <f t="shared" ref="AM166" si="482">SUM(AM167:AM173)</f>
        <v>0</v>
      </c>
      <c r="AN166" s="231"/>
      <c r="AO166" s="231"/>
      <c r="AP166" s="276">
        <f t="shared" ref="AP166:AP174" ca="1" si="483">IFERROR(OFFSET(AP166,0,-3)-OFFSET(AP166,0,-4),0)</f>
        <v>0</v>
      </c>
      <c r="AQ166" s="277">
        <f t="shared" ref="AQ166:AQ174" ca="1" si="484">IFERROR(IF(OFFSET(AP166,0,-4)&lt;0,-(AP166/OFFSET(AP166,0,-4)),AP166/OFFSET(AP166,0,-4)),0)</f>
        <v>0</v>
      </c>
      <c r="AR166" s="231"/>
      <c r="AS166" s="231"/>
      <c r="AT166" s="277">
        <f t="shared" ref="AT166:AV174" ca="1" si="485">IFERROR(OFFSET(AT166,0,-9)/OFFSET(AT$43,0,-9),0)</f>
        <v>0</v>
      </c>
      <c r="AU166" s="277">
        <f t="shared" ca="1" si="485"/>
        <v>0</v>
      </c>
      <c r="AV166" s="277">
        <f t="shared" ca="1" si="485"/>
        <v>0</v>
      </c>
      <c r="AW166" s="231"/>
      <c r="AX166" s="231"/>
      <c r="AY166" s="278">
        <f t="shared" ref="AY166:AY174" ca="1" si="486">IFERROR(AV166-AU166,0)</f>
        <v>0</v>
      </c>
      <c r="AZ166" s="279">
        <f t="shared" ref="AZ166:AZ174" ca="1" si="487">IFERROR(IF(AU166&lt;0,-(AY166/AU166),AY166/AU166),0)</f>
        <v>0</v>
      </c>
      <c r="BA166" s="231"/>
      <c r="BB166" s="231"/>
      <c r="BC166" s="249">
        <f t="shared" ref="BC166:BE174" ca="1" si="488">IFERROR(OFFSET(BC166,0,-18)/BC$14*10^6,0)</f>
        <v>0</v>
      </c>
      <c r="BD166" s="249">
        <f t="shared" ca="1" si="488"/>
        <v>0</v>
      </c>
      <c r="BE166" s="249">
        <f t="shared" ca="1" si="488"/>
        <v>0</v>
      </c>
      <c r="BF166" s="231"/>
      <c r="BG166" s="231"/>
      <c r="BH166" s="280">
        <f t="shared" ref="BH166:BH174" ca="1" si="489">IFERROR(BE166-BD166,0)</f>
        <v>0</v>
      </c>
      <c r="BI166" s="281">
        <f t="shared" ref="BI166:BI174" ca="1" si="490">IFERROR(IF(BD166&lt;0,-(BH166/BD166),BH166/BD166),0)</f>
        <v>0</v>
      </c>
    </row>
    <row r="167" spans="3:61" ht="10.15" x14ac:dyDescent="0.3">
      <c r="C167" s="231"/>
      <c r="D167" s="231"/>
      <c r="E167" s="400" t="s">
        <v>127</v>
      </c>
      <c r="F167" s="231"/>
      <c r="G167" s="231"/>
      <c r="H167" s="231"/>
      <c r="I167" s="231"/>
      <c r="J167" s="232">
        <v>0</v>
      </c>
      <c r="K167" s="232">
        <v>0</v>
      </c>
      <c r="L167" s="232">
        <v>0</v>
      </c>
      <c r="M167" s="232">
        <v>0</v>
      </c>
      <c r="N167" s="232">
        <v>0</v>
      </c>
      <c r="O167" s="232">
        <v>0</v>
      </c>
      <c r="P167" s="232">
        <v>0</v>
      </c>
      <c r="Q167" s="232">
        <v>0</v>
      </c>
      <c r="R167" s="232">
        <v>0</v>
      </c>
      <c r="S167" s="232">
        <v>0</v>
      </c>
      <c r="T167" s="232">
        <v>0</v>
      </c>
      <c r="U167" s="232">
        <v>0</v>
      </c>
      <c r="V167" s="232">
        <v>0</v>
      </c>
      <c r="W167" s="232">
        <v>0</v>
      </c>
      <c r="X167" s="232">
        <v>0</v>
      </c>
      <c r="Y167" s="232">
        <v>0</v>
      </c>
      <c r="Z167" s="232">
        <v>0</v>
      </c>
      <c r="AA167" s="232">
        <v>0</v>
      </c>
      <c r="AB167" s="232">
        <v>0</v>
      </c>
      <c r="AC167" s="232">
        <v>0</v>
      </c>
      <c r="AD167" s="232">
        <v>0</v>
      </c>
      <c r="AE167" s="232">
        <v>0</v>
      </c>
      <c r="AF167" s="232">
        <v>0</v>
      </c>
      <c r="AG167" s="232">
        <v>0</v>
      </c>
      <c r="AH167" s="232">
        <v>0</v>
      </c>
      <c r="AI167" s="232">
        <v>0</v>
      </c>
      <c r="AJ167" s="232">
        <v>0</v>
      </c>
      <c r="AK167" s="232">
        <v>0</v>
      </c>
      <c r="AL167" s="232">
        <v>0</v>
      </c>
      <c r="AM167" s="232">
        <v>0</v>
      </c>
      <c r="AN167" s="231"/>
      <c r="AO167" s="231"/>
      <c r="AP167" s="276">
        <f t="shared" ca="1" si="483"/>
        <v>0</v>
      </c>
      <c r="AQ167" s="277">
        <f t="shared" ca="1" si="484"/>
        <v>0</v>
      </c>
      <c r="AR167" s="231"/>
      <c r="AS167" s="231"/>
      <c r="AT167" s="277">
        <f t="shared" ca="1" si="485"/>
        <v>0</v>
      </c>
      <c r="AU167" s="277">
        <f t="shared" ca="1" si="485"/>
        <v>0</v>
      </c>
      <c r="AV167" s="277">
        <f t="shared" ca="1" si="485"/>
        <v>0</v>
      </c>
      <c r="AW167" s="231"/>
      <c r="AX167" s="231"/>
      <c r="AY167" s="278">
        <f t="shared" ca="1" si="486"/>
        <v>0</v>
      </c>
      <c r="AZ167" s="279">
        <f t="shared" ca="1" si="487"/>
        <v>0</v>
      </c>
      <c r="BA167" s="231"/>
      <c r="BB167" s="231"/>
      <c r="BC167" s="249">
        <f t="shared" ca="1" si="488"/>
        <v>0</v>
      </c>
      <c r="BD167" s="249">
        <f t="shared" ca="1" si="488"/>
        <v>0</v>
      </c>
      <c r="BE167" s="249">
        <f t="shared" ca="1" si="488"/>
        <v>0</v>
      </c>
      <c r="BF167" s="231"/>
      <c r="BG167" s="231"/>
      <c r="BH167" s="280">
        <f t="shared" ca="1" si="489"/>
        <v>0</v>
      </c>
      <c r="BI167" s="281">
        <f t="shared" ca="1" si="490"/>
        <v>0</v>
      </c>
    </row>
    <row r="168" spans="3:61" ht="10.15" x14ac:dyDescent="0.3">
      <c r="C168" s="231"/>
      <c r="D168" s="231"/>
      <c r="E168" s="400" t="s">
        <v>128</v>
      </c>
      <c r="F168" s="231"/>
      <c r="G168" s="231"/>
      <c r="H168" s="231"/>
      <c r="I168" s="231"/>
      <c r="J168" s="232">
        <v>0</v>
      </c>
      <c r="K168" s="232">
        <v>0</v>
      </c>
      <c r="L168" s="232">
        <v>0</v>
      </c>
      <c r="M168" s="232">
        <v>0</v>
      </c>
      <c r="N168" s="232">
        <v>0</v>
      </c>
      <c r="O168" s="232">
        <v>0</v>
      </c>
      <c r="P168" s="232">
        <v>0</v>
      </c>
      <c r="Q168" s="232">
        <v>0</v>
      </c>
      <c r="R168" s="232">
        <v>0</v>
      </c>
      <c r="S168" s="232">
        <v>0</v>
      </c>
      <c r="T168" s="232">
        <v>0</v>
      </c>
      <c r="U168" s="232">
        <v>0</v>
      </c>
      <c r="V168" s="232">
        <v>0</v>
      </c>
      <c r="W168" s="232">
        <v>0</v>
      </c>
      <c r="X168" s="232">
        <v>0</v>
      </c>
      <c r="Y168" s="232">
        <v>0</v>
      </c>
      <c r="Z168" s="232">
        <v>0</v>
      </c>
      <c r="AA168" s="232">
        <v>0</v>
      </c>
      <c r="AB168" s="232">
        <v>0</v>
      </c>
      <c r="AC168" s="232">
        <v>0</v>
      </c>
      <c r="AD168" s="232">
        <v>0</v>
      </c>
      <c r="AE168" s="232">
        <v>0</v>
      </c>
      <c r="AF168" s="232">
        <v>0</v>
      </c>
      <c r="AG168" s="232">
        <v>0</v>
      </c>
      <c r="AH168" s="232">
        <v>0</v>
      </c>
      <c r="AI168" s="232">
        <v>0</v>
      </c>
      <c r="AJ168" s="232">
        <v>0</v>
      </c>
      <c r="AK168" s="232">
        <v>0</v>
      </c>
      <c r="AL168" s="232">
        <v>0</v>
      </c>
      <c r="AM168" s="232">
        <v>0</v>
      </c>
      <c r="AN168" s="231"/>
      <c r="AO168" s="231"/>
      <c r="AP168" s="276">
        <f t="shared" ca="1" si="483"/>
        <v>0</v>
      </c>
      <c r="AQ168" s="277">
        <f t="shared" ca="1" si="484"/>
        <v>0</v>
      </c>
      <c r="AR168" s="231"/>
      <c r="AS168" s="231"/>
      <c r="AT168" s="277">
        <f t="shared" ca="1" si="485"/>
        <v>0</v>
      </c>
      <c r="AU168" s="277">
        <f t="shared" ca="1" si="485"/>
        <v>0</v>
      </c>
      <c r="AV168" s="277">
        <f t="shared" ca="1" si="485"/>
        <v>0</v>
      </c>
      <c r="AW168" s="231"/>
      <c r="AX168" s="231"/>
      <c r="AY168" s="278">
        <f t="shared" ca="1" si="486"/>
        <v>0</v>
      </c>
      <c r="AZ168" s="279">
        <f t="shared" ca="1" si="487"/>
        <v>0</v>
      </c>
      <c r="BA168" s="231"/>
      <c r="BB168" s="231"/>
      <c r="BC168" s="249">
        <f t="shared" ca="1" si="488"/>
        <v>0</v>
      </c>
      <c r="BD168" s="249">
        <f t="shared" ca="1" si="488"/>
        <v>0</v>
      </c>
      <c r="BE168" s="249">
        <f t="shared" ca="1" si="488"/>
        <v>0</v>
      </c>
      <c r="BF168" s="231"/>
      <c r="BG168" s="231"/>
      <c r="BH168" s="280">
        <f t="shared" ca="1" si="489"/>
        <v>0</v>
      </c>
      <c r="BI168" s="281">
        <f t="shared" ca="1" si="490"/>
        <v>0</v>
      </c>
    </row>
    <row r="169" spans="3:61" ht="10.15" x14ac:dyDescent="0.3">
      <c r="C169" s="231"/>
      <c r="D169" s="231"/>
      <c r="E169" s="400" t="s">
        <v>129</v>
      </c>
      <c r="F169" s="231"/>
      <c r="G169" s="231"/>
      <c r="H169" s="231"/>
      <c r="I169" s="231"/>
      <c r="J169" s="232">
        <v>0</v>
      </c>
      <c r="K169" s="232">
        <v>0</v>
      </c>
      <c r="L169" s="232">
        <v>0</v>
      </c>
      <c r="M169" s="232">
        <v>0</v>
      </c>
      <c r="N169" s="232">
        <v>0</v>
      </c>
      <c r="O169" s="232">
        <v>0</v>
      </c>
      <c r="P169" s="232">
        <v>0</v>
      </c>
      <c r="Q169" s="232">
        <v>0</v>
      </c>
      <c r="R169" s="232">
        <v>0</v>
      </c>
      <c r="S169" s="232">
        <v>0</v>
      </c>
      <c r="T169" s="232">
        <v>0</v>
      </c>
      <c r="U169" s="232">
        <v>0</v>
      </c>
      <c r="V169" s="232">
        <v>0</v>
      </c>
      <c r="W169" s="232">
        <v>0</v>
      </c>
      <c r="X169" s="232">
        <v>0</v>
      </c>
      <c r="Y169" s="232">
        <v>0</v>
      </c>
      <c r="Z169" s="232">
        <v>0</v>
      </c>
      <c r="AA169" s="232">
        <v>0</v>
      </c>
      <c r="AB169" s="232">
        <v>0</v>
      </c>
      <c r="AC169" s="232">
        <v>0</v>
      </c>
      <c r="AD169" s="232">
        <v>0</v>
      </c>
      <c r="AE169" s="232">
        <v>0</v>
      </c>
      <c r="AF169" s="232">
        <v>0</v>
      </c>
      <c r="AG169" s="232">
        <v>0</v>
      </c>
      <c r="AH169" s="232">
        <v>0</v>
      </c>
      <c r="AI169" s="232">
        <v>0</v>
      </c>
      <c r="AJ169" s="232">
        <v>0</v>
      </c>
      <c r="AK169" s="232">
        <v>0</v>
      </c>
      <c r="AL169" s="232">
        <v>0</v>
      </c>
      <c r="AM169" s="232">
        <v>0</v>
      </c>
      <c r="AN169" s="231"/>
      <c r="AO169" s="231"/>
      <c r="AP169" s="276">
        <f t="shared" ca="1" si="483"/>
        <v>0</v>
      </c>
      <c r="AQ169" s="277">
        <f t="shared" ca="1" si="484"/>
        <v>0</v>
      </c>
      <c r="AR169" s="231"/>
      <c r="AS169" s="231"/>
      <c r="AT169" s="277">
        <f t="shared" ca="1" si="485"/>
        <v>0</v>
      </c>
      <c r="AU169" s="277">
        <f t="shared" ca="1" si="485"/>
        <v>0</v>
      </c>
      <c r="AV169" s="277">
        <f t="shared" ca="1" si="485"/>
        <v>0</v>
      </c>
      <c r="AW169" s="231"/>
      <c r="AX169" s="231"/>
      <c r="AY169" s="278">
        <f t="shared" ca="1" si="486"/>
        <v>0</v>
      </c>
      <c r="AZ169" s="279">
        <f t="shared" ca="1" si="487"/>
        <v>0</v>
      </c>
      <c r="BA169" s="231"/>
      <c r="BB169" s="231"/>
      <c r="BC169" s="249">
        <f t="shared" ca="1" si="488"/>
        <v>0</v>
      </c>
      <c r="BD169" s="249">
        <f t="shared" ca="1" si="488"/>
        <v>0</v>
      </c>
      <c r="BE169" s="249">
        <f t="shared" ca="1" si="488"/>
        <v>0</v>
      </c>
      <c r="BF169" s="231"/>
      <c r="BG169" s="231"/>
      <c r="BH169" s="280">
        <f t="shared" ca="1" si="489"/>
        <v>0</v>
      </c>
      <c r="BI169" s="281">
        <f t="shared" ca="1" si="490"/>
        <v>0</v>
      </c>
    </row>
    <row r="170" spans="3:61" ht="10.15" x14ac:dyDescent="0.3">
      <c r="C170" s="231"/>
      <c r="D170" s="231"/>
      <c r="E170" s="400" t="s">
        <v>130</v>
      </c>
      <c r="F170" s="231"/>
      <c r="G170" s="231"/>
      <c r="H170" s="231"/>
      <c r="I170" s="231"/>
      <c r="J170" s="232">
        <v>0</v>
      </c>
      <c r="K170" s="232">
        <v>0</v>
      </c>
      <c r="L170" s="232">
        <v>0</v>
      </c>
      <c r="M170" s="232">
        <v>0</v>
      </c>
      <c r="N170" s="232">
        <v>0</v>
      </c>
      <c r="O170" s="232">
        <v>0</v>
      </c>
      <c r="P170" s="232">
        <v>0</v>
      </c>
      <c r="Q170" s="232">
        <v>0</v>
      </c>
      <c r="R170" s="232">
        <v>0</v>
      </c>
      <c r="S170" s="232">
        <v>0</v>
      </c>
      <c r="T170" s="232">
        <v>0</v>
      </c>
      <c r="U170" s="232">
        <v>0</v>
      </c>
      <c r="V170" s="232">
        <v>0</v>
      </c>
      <c r="W170" s="232">
        <v>0</v>
      </c>
      <c r="X170" s="232">
        <v>0</v>
      </c>
      <c r="Y170" s="232">
        <v>0</v>
      </c>
      <c r="Z170" s="232">
        <v>0</v>
      </c>
      <c r="AA170" s="232">
        <v>0</v>
      </c>
      <c r="AB170" s="232">
        <v>0</v>
      </c>
      <c r="AC170" s="232">
        <v>0</v>
      </c>
      <c r="AD170" s="232">
        <v>0</v>
      </c>
      <c r="AE170" s="232">
        <v>0</v>
      </c>
      <c r="AF170" s="232">
        <v>0</v>
      </c>
      <c r="AG170" s="232">
        <v>0</v>
      </c>
      <c r="AH170" s="232">
        <v>0</v>
      </c>
      <c r="AI170" s="232">
        <v>0</v>
      </c>
      <c r="AJ170" s="232">
        <v>0</v>
      </c>
      <c r="AK170" s="232">
        <v>0</v>
      </c>
      <c r="AL170" s="232">
        <v>0</v>
      </c>
      <c r="AM170" s="232">
        <v>0</v>
      </c>
      <c r="AN170" s="231"/>
      <c r="AO170" s="231"/>
      <c r="AP170" s="276">
        <f t="shared" ca="1" si="483"/>
        <v>0</v>
      </c>
      <c r="AQ170" s="277">
        <f t="shared" ca="1" si="484"/>
        <v>0</v>
      </c>
      <c r="AR170" s="231"/>
      <c r="AS170" s="231"/>
      <c r="AT170" s="277">
        <f t="shared" ca="1" si="485"/>
        <v>0</v>
      </c>
      <c r="AU170" s="277">
        <f t="shared" ca="1" si="485"/>
        <v>0</v>
      </c>
      <c r="AV170" s="277">
        <f t="shared" ca="1" si="485"/>
        <v>0</v>
      </c>
      <c r="AW170" s="231"/>
      <c r="AX170" s="231"/>
      <c r="AY170" s="278">
        <f t="shared" ca="1" si="486"/>
        <v>0</v>
      </c>
      <c r="AZ170" s="279">
        <f t="shared" ca="1" si="487"/>
        <v>0</v>
      </c>
      <c r="BA170" s="231"/>
      <c r="BB170" s="231"/>
      <c r="BC170" s="249">
        <f t="shared" ca="1" si="488"/>
        <v>0</v>
      </c>
      <c r="BD170" s="249">
        <f t="shared" ca="1" si="488"/>
        <v>0</v>
      </c>
      <c r="BE170" s="249">
        <f t="shared" ca="1" si="488"/>
        <v>0</v>
      </c>
      <c r="BF170" s="231"/>
      <c r="BG170" s="231"/>
      <c r="BH170" s="280">
        <f t="shared" ca="1" si="489"/>
        <v>0</v>
      </c>
      <c r="BI170" s="281">
        <f t="shared" ca="1" si="490"/>
        <v>0</v>
      </c>
    </row>
    <row r="171" spans="3:61" ht="10.15" x14ac:dyDescent="0.3">
      <c r="C171" s="231"/>
      <c r="D171" s="231"/>
      <c r="E171" s="400" t="s">
        <v>131</v>
      </c>
      <c r="F171" s="231"/>
      <c r="G171" s="231"/>
      <c r="H171" s="231"/>
      <c r="I171" s="231"/>
      <c r="J171" s="232">
        <v>0</v>
      </c>
      <c r="K171" s="232">
        <v>0</v>
      </c>
      <c r="L171" s="232">
        <v>0</v>
      </c>
      <c r="M171" s="232">
        <v>0</v>
      </c>
      <c r="N171" s="232">
        <v>0</v>
      </c>
      <c r="O171" s="232">
        <v>0</v>
      </c>
      <c r="P171" s="232">
        <v>0</v>
      </c>
      <c r="Q171" s="232">
        <v>0</v>
      </c>
      <c r="R171" s="232">
        <v>0</v>
      </c>
      <c r="S171" s="232">
        <v>0</v>
      </c>
      <c r="T171" s="232">
        <v>0</v>
      </c>
      <c r="U171" s="232">
        <v>0</v>
      </c>
      <c r="V171" s="232">
        <v>0</v>
      </c>
      <c r="W171" s="232">
        <v>0</v>
      </c>
      <c r="X171" s="232">
        <v>0</v>
      </c>
      <c r="Y171" s="232">
        <v>0</v>
      </c>
      <c r="Z171" s="232">
        <v>0</v>
      </c>
      <c r="AA171" s="232">
        <v>0</v>
      </c>
      <c r="AB171" s="232">
        <v>0</v>
      </c>
      <c r="AC171" s="232">
        <v>0</v>
      </c>
      <c r="AD171" s="232">
        <v>0</v>
      </c>
      <c r="AE171" s="232">
        <v>0</v>
      </c>
      <c r="AF171" s="232">
        <v>0</v>
      </c>
      <c r="AG171" s="232">
        <v>0</v>
      </c>
      <c r="AH171" s="232">
        <v>0</v>
      </c>
      <c r="AI171" s="232">
        <v>0</v>
      </c>
      <c r="AJ171" s="232">
        <v>0</v>
      </c>
      <c r="AK171" s="232">
        <v>0</v>
      </c>
      <c r="AL171" s="232">
        <v>0</v>
      </c>
      <c r="AM171" s="232">
        <v>0</v>
      </c>
      <c r="AN171" s="231"/>
      <c r="AO171" s="231"/>
      <c r="AP171" s="276">
        <f t="shared" ca="1" si="483"/>
        <v>0</v>
      </c>
      <c r="AQ171" s="277">
        <f t="shared" ca="1" si="484"/>
        <v>0</v>
      </c>
      <c r="AR171" s="231"/>
      <c r="AS171" s="231"/>
      <c r="AT171" s="277">
        <f t="shared" ca="1" si="485"/>
        <v>0</v>
      </c>
      <c r="AU171" s="277">
        <f t="shared" ca="1" si="485"/>
        <v>0</v>
      </c>
      <c r="AV171" s="277">
        <f t="shared" ca="1" si="485"/>
        <v>0</v>
      </c>
      <c r="AW171" s="231"/>
      <c r="AX171" s="231"/>
      <c r="AY171" s="278">
        <f t="shared" ca="1" si="486"/>
        <v>0</v>
      </c>
      <c r="AZ171" s="279">
        <f t="shared" ca="1" si="487"/>
        <v>0</v>
      </c>
      <c r="BA171" s="231"/>
      <c r="BB171" s="231"/>
      <c r="BC171" s="249">
        <f t="shared" ca="1" si="488"/>
        <v>0</v>
      </c>
      <c r="BD171" s="249">
        <f t="shared" ca="1" si="488"/>
        <v>0</v>
      </c>
      <c r="BE171" s="249">
        <f t="shared" ca="1" si="488"/>
        <v>0</v>
      </c>
      <c r="BF171" s="231"/>
      <c r="BG171" s="231"/>
      <c r="BH171" s="280">
        <f t="shared" ca="1" si="489"/>
        <v>0</v>
      </c>
      <c r="BI171" s="281">
        <f t="shared" ca="1" si="490"/>
        <v>0</v>
      </c>
    </row>
    <row r="172" spans="3:61" ht="10.15" x14ac:dyDescent="0.3">
      <c r="C172" s="231"/>
      <c r="D172" s="231"/>
      <c r="E172" s="400" t="s">
        <v>132</v>
      </c>
      <c r="F172" s="231"/>
      <c r="G172" s="231"/>
      <c r="H172" s="231"/>
      <c r="I172" s="231"/>
      <c r="J172" s="232">
        <v>0</v>
      </c>
      <c r="K172" s="232">
        <v>0</v>
      </c>
      <c r="L172" s="232">
        <v>0</v>
      </c>
      <c r="M172" s="232">
        <v>0</v>
      </c>
      <c r="N172" s="232">
        <v>0</v>
      </c>
      <c r="O172" s="232">
        <v>0</v>
      </c>
      <c r="P172" s="232">
        <v>0</v>
      </c>
      <c r="Q172" s="232">
        <v>0</v>
      </c>
      <c r="R172" s="232">
        <v>0</v>
      </c>
      <c r="S172" s="232">
        <v>0</v>
      </c>
      <c r="T172" s="232">
        <v>0</v>
      </c>
      <c r="U172" s="232">
        <v>0</v>
      </c>
      <c r="V172" s="232">
        <v>0</v>
      </c>
      <c r="W172" s="232">
        <v>0</v>
      </c>
      <c r="X172" s="232">
        <v>0</v>
      </c>
      <c r="Y172" s="232">
        <v>0</v>
      </c>
      <c r="Z172" s="232">
        <v>0</v>
      </c>
      <c r="AA172" s="232">
        <v>0</v>
      </c>
      <c r="AB172" s="232">
        <v>0</v>
      </c>
      <c r="AC172" s="232">
        <v>0</v>
      </c>
      <c r="AD172" s="232">
        <v>0</v>
      </c>
      <c r="AE172" s="232">
        <v>0</v>
      </c>
      <c r="AF172" s="232">
        <v>0</v>
      </c>
      <c r="AG172" s="232">
        <v>0</v>
      </c>
      <c r="AH172" s="232">
        <v>0</v>
      </c>
      <c r="AI172" s="232">
        <v>0</v>
      </c>
      <c r="AJ172" s="232">
        <v>0</v>
      </c>
      <c r="AK172" s="232">
        <v>0</v>
      </c>
      <c r="AL172" s="232">
        <v>0</v>
      </c>
      <c r="AM172" s="232">
        <v>0</v>
      </c>
      <c r="AN172" s="231"/>
      <c r="AO172" s="231"/>
      <c r="AP172" s="276">
        <f t="shared" ca="1" si="483"/>
        <v>0</v>
      </c>
      <c r="AQ172" s="277">
        <f t="shared" ca="1" si="484"/>
        <v>0</v>
      </c>
      <c r="AR172" s="231"/>
      <c r="AS172" s="231"/>
      <c r="AT172" s="277">
        <f t="shared" ca="1" si="485"/>
        <v>0</v>
      </c>
      <c r="AU172" s="277">
        <f t="shared" ca="1" si="485"/>
        <v>0</v>
      </c>
      <c r="AV172" s="277">
        <f t="shared" ca="1" si="485"/>
        <v>0</v>
      </c>
      <c r="AW172" s="231"/>
      <c r="AX172" s="231"/>
      <c r="AY172" s="278">
        <f t="shared" ca="1" si="486"/>
        <v>0</v>
      </c>
      <c r="AZ172" s="279">
        <f t="shared" ca="1" si="487"/>
        <v>0</v>
      </c>
      <c r="BA172" s="231"/>
      <c r="BB172" s="231"/>
      <c r="BC172" s="249">
        <f t="shared" ca="1" si="488"/>
        <v>0</v>
      </c>
      <c r="BD172" s="249">
        <f t="shared" ca="1" si="488"/>
        <v>0</v>
      </c>
      <c r="BE172" s="249">
        <f t="shared" ca="1" si="488"/>
        <v>0</v>
      </c>
      <c r="BF172" s="231"/>
      <c r="BG172" s="231"/>
      <c r="BH172" s="280">
        <f t="shared" ca="1" si="489"/>
        <v>0</v>
      </c>
      <c r="BI172" s="281">
        <f t="shared" ca="1" si="490"/>
        <v>0</v>
      </c>
    </row>
    <row r="173" spans="3:61" ht="10.15" x14ac:dyDescent="0.3">
      <c r="C173" s="231"/>
      <c r="D173" s="231"/>
      <c r="E173" s="400" t="s">
        <v>133</v>
      </c>
      <c r="F173" s="231"/>
      <c r="G173" s="231"/>
      <c r="H173" s="231"/>
      <c r="I173" s="231"/>
      <c r="J173" s="232">
        <v>0</v>
      </c>
      <c r="K173" s="232">
        <v>0</v>
      </c>
      <c r="L173" s="232">
        <v>0</v>
      </c>
      <c r="M173" s="232">
        <v>0</v>
      </c>
      <c r="N173" s="232">
        <v>0</v>
      </c>
      <c r="O173" s="232">
        <v>0</v>
      </c>
      <c r="P173" s="232">
        <v>0</v>
      </c>
      <c r="Q173" s="232">
        <v>0</v>
      </c>
      <c r="R173" s="232">
        <v>0</v>
      </c>
      <c r="S173" s="232">
        <v>0</v>
      </c>
      <c r="T173" s="232">
        <v>0</v>
      </c>
      <c r="U173" s="232">
        <v>0</v>
      </c>
      <c r="V173" s="232">
        <v>0</v>
      </c>
      <c r="W173" s="232">
        <v>0</v>
      </c>
      <c r="X173" s="232">
        <v>0</v>
      </c>
      <c r="Y173" s="232">
        <v>0</v>
      </c>
      <c r="Z173" s="232">
        <v>0</v>
      </c>
      <c r="AA173" s="232">
        <v>0</v>
      </c>
      <c r="AB173" s="232">
        <v>0</v>
      </c>
      <c r="AC173" s="232">
        <v>0</v>
      </c>
      <c r="AD173" s="232">
        <v>0</v>
      </c>
      <c r="AE173" s="232">
        <v>0</v>
      </c>
      <c r="AF173" s="232">
        <v>0</v>
      </c>
      <c r="AG173" s="232">
        <v>0</v>
      </c>
      <c r="AH173" s="232">
        <v>0</v>
      </c>
      <c r="AI173" s="232">
        <v>0</v>
      </c>
      <c r="AJ173" s="232">
        <v>0</v>
      </c>
      <c r="AK173" s="232">
        <v>0</v>
      </c>
      <c r="AL173" s="232">
        <v>0</v>
      </c>
      <c r="AM173" s="232">
        <v>0</v>
      </c>
      <c r="AN173" s="231"/>
      <c r="AO173" s="231"/>
      <c r="AP173" s="276">
        <f t="shared" ca="1" si="483"/>
        <v>0</v>
      </c>
      <c r="AQ173" s="277">
        <f t="shared" ca="1" si="484"/>
        <v>0</v>
      </c>
      <c r="AR173" s="231"/>
      <c r="AS173" s="231"/>
      <c r="AT173" s="277">
        <f t="shared" ca="1" si="485"/>
        <v>0</v>
      </c>
      <c r="AU173" s="277">
        <f t="shared" ca="1" si="485"/>
        <v>0</v>
      </c>
      <c r="AV173" s="277">
        <f t="shared" ca="1" si="485"/>
        <v>0</v>
      </c>
      <c r="AW173" s="231"/>
      <c r="AX173" s="231"/>
      <c r="AY173" s="278">
        <f t="shared" ca="1" si="486"/>
        <v>0</v>
      </c>
      <c r="AZ173" s="279">
        <f t="shared" ca="1" si="487"/>
        <v>0</v>
      </c>
      <c r="BA173" s="231"/>
      <c r="BB173" s="231"/>
      <c r="BC173" s="249">
        <f t="shared" ca="1" si="488"/>
        <v>0</v>
      </c>
      <c r="BD173" s="249">
        <f t="shared" ca="1" si="488"/>
        <v>0</v>
      </c>
      <c r="BE173" s="249">
        <f t="shared" ca="1" si="488"/>
        <v>0</v>
      </c>
      <c r="BF173" s="231"/>
      <c r="BG173" s="231"/>
      <c r="BH173" s="280">
        <f t="shared" ca="1" si="489"/>
        <v>0</v>
      </c>
      <c r="BI173" s="281">
        <f t="shared" ca="1" si="490"/>
        <v>0</v>
      </c>
    </row>
    <row r="174" spans="3:61" ht="10.25" customHeight="1" x14ac:dyDescent="0.3">
      <c r="C174" s="430" t="s">
        <v>22</v>
      </c>
      <c r="D174" s="444" t="s">
        <v>134</v>
      </c>
      <c r="E174" s="444"/>
      <c r="F174" s="444"/>
      <c r="G174" s="444"/>
      <c r="H174" s="444"/>
      <c r="I174" s="444"/>
      <c r="J174" s="445">
        <f>SUM(J164,J166)</f>
        <v>0</v>
      </c>
      <c r="K174" s="445">
        <f t="shared" ref="K174:Z174" si="491">SUM(K164,K166)</f>
        <v>0</v>
      </c>
      <c r="L174" s="445">
        <f t="shared" si="491"/>
        <v>0</v>
      </c>
      <c r="M174" s="445">
        <f t="shared" si="491"/>
        <v>0</v>
      </c>
      <c r="N174" s="445">
        <f t="shared" si="491"/>
        <v>0</v>
      </c>
      <c r="O174" s="445">
        <f t="shared" si="491"/>
        <v>0</v>
      </c>
      <c r="P174" s="445">
        <f t="shared" si="491"/>
        <v>0</v>
      </c>
      <c r="Q174" s="445">
        <f t="shared" si="491"/>
        <v>0</v>
      </c>
      <c r="R174" s="445">
        <f t="shared" si="491"/>
        <v>0</v>
      </c>
      <c r="S174" s="445">
        <f t="shared" si="491"/>
        <v>0</v>
      </c>
      <c r="T174" s="445">
        <f t="shared" si="491"/>
        <v>0</v>
      </c>
      <c r="U174" s="445">
        <f t="shared" si="491"/>
        <v>0</v>
      </c>
      <c r="V174" s="445">
        <f t="shared" si="491"/>
        <v>-0.15805713697376828</v>
      </c>
      <c r="W174" s="445">
        <f t="shared" si="491"/>
        <v>-0.20705262745001268</v>
      </c>
      <c r="X174" s="445">
        <f t="shared" si="491"/>
        <v>-6.4327442261873525E-3</v>
      </c>
      <c r="Y174" s="445">
        <f t="shared" si="491"/>
        <v>-0.32721294097123588</v>
      </c>
      <c r="Z174" s="445">
        <f t="shared" si="491"/>
        <v>0.55549259910091953</v>
      </c>
      <c r="AA174" s="445">
        <f t="shared" ref="AA174:AB174" si="492">SUM(AA164,AA166)</f>
        <v>-0.30273997892612881</v>
      </c>
      <c r="AB174" s="445">
        <f t="shared" si="492"/>
        <v>0.17142816077657452</v>
      </c>
      <c r="AC174" s="445">
        <f t="shared" ref="AC174:AD174" si="493">SUM(AC164,AC166)</f>
        <v>3.9261968543886347E-2</v>
      </c>
      <c r="AD174" s="445">
        <f t="shared" si="493"/>
        <v>0</v>
      </c>
      <c r="AE174" s="445">
        <f t="shared" ref="AE174:AF174" si="494">SUM(AE164,AE166)</f>
        <v>-1.1861486331791748E-2</v>
      </c>
      <c r="AF174" s="445">
        <f t="shared" si="494"/>
        <v>-0.29192716119336803</v>
      </c>
      <c r="AG174" s="445">
        <f t="shared" ref="AG174:AH174" si="495">SUM(AG164,AG166)</f>
        <v>-0.88720419469140277</v>
      </c>
      <c r="AH174" s="445">
        <f t="shared" si="495"/>
        <v>-0.21848853721878009</v>
      </c>
      <c r="AI174" s="445">
        <f t="shared" ref="AI174:AJ174" si="496">SUM(AI164,AI166)</f>
        <v>-0.70857655610486014</v>
      </c>
      <c r="AJ174" s="445">
        <f t="shared" si="496"/>
        <v>-0.28550255997030782</v>
      </c>
      <c r="AK174" s="445">
        <f t="shared" ref="AK174:AL174" si="497">SUM(AK164,AK166)</f>
        <v>-0.14052892680242157</v>
      </c>
      <c r="AL174" s="445">
        <f t="shared" si="497"/>
        <v>-8.7754204323918381E-2</v>
      </c>
      <c r="AM174" s="445">
        <f t="shared" ref="AM174" si="498">SUM(AM164,AM166)</f>
        <v>-0.12009089017887632</v>
      </c>
      <c r="AN174" s="231"/>
      <c r="AO174" s="231"/>
      <c r="AP174" s="433">
        <f t="shared" ca="1" si="483"/>
        <v>-3.2336685854957942E-2</v>
      </c>
      <c r="AQ174" s="434">
        <f t="shared" ca="1" si="484"/>
        <v>-0.36849158515068686</v>
      </c>
      <c r="AR174" s="231"/>
      <c r="AS174" s="231"/>
      <c r="AT174" s="435">
        <f t="shared" ca="1" si="485"/>
        <v>-8.7471861794072883</v>
      </c>
      <c r="AU174" s="436">
        <f t="shared" ca="1" si="485"/>
        <v>-6.8971221346270477</v>
      </c>
      <c r="AV174" s="434">
        <f t="shared" ca="1" si="485"/>
        <v>-1.3176694727959797</v>
      </c>
      <c r="AW174" s="231"/>
      <c r="AX174" s="231"/>
      <c r="AY174" s="437">
        <f t="shared" ca="1" si="486"/>
        <v>5.579452661831068</v>
      </c>
      <c r="AZ174" s="438">
        <f t="shared" ca="1" si="487"/>
        <v>0.80895372779023134</v>
      </c>
      <c r="BA174" s="231"/>
      <c r="BB174" s="231"/>
      <c r="BC174" s="439">
        <f t="shared" ca="1" si="488"/>
        <v>-17566.115850302696</v>
      </c>
      <c r="BD174" s="440">
        <f t="shared" ca="1" si="488"/>
        <v>-21938.551080979596</v>
      </c>
      <c r="BE174" s="441">
        <f t="shared" ca="1" si="488"/>
        <v>-20015.148363146054</v>
      </c>
      <c r="BF174" s="231"/>
      <c r="BG174" s="231"/>
      <c r="BH174" s="442">
        <f t="shared" ca="1" si="489"/>
        <v>1923.4027178335418</v>
      </c>
      <c r="BI174" s="443">
        <f t="shared" ca="1" si="490"/>
        <v>8.7672276566208782E-2</v>
      </c>
    </row>
    <row r="175" spans="3:61" ht="4.05" customHeight="1" x14ac:dyDescent="0.3">
      <c r="C175" s="231"/>
      <c r="D175" s="231"/>
      <c r="E175" s="231"/>
      <c r="F175" s="231"/>
      <c r="G175" s="231"/>
      <c r="H175" s="231"/>
      <c r="I175" s="231"/>
      <c r="J175" s="262"/>
      <c r="K175" s="262"/>
      <c r="L175" s="262"/>
      <c r="M175" s="262"/>
      <c r="N175" s="262"/>
      <c r="O175" s="262"/>
      <c r="P175" s="262"/>
      <c r="Q175" s="262"/>
      <c r="R175" s="262"/>
      <c r="S175" s="262"/>
      <c r="T175" s="262"/>
      <c r="U175" s="262"/>
      <c r="V175" s="262"/>
      <c r="W175" s="262"/>
      <c r="X175" s="262"/>
      <c r="Y175" s="262"/>
      <c r="Z175" s="262"/>
      <c r="AA175" s="262"/>
      <c r="AB175" s="262"/>
      <c r="AC175" s="262"/>
      <c r="AD175" s="262"/>
      <c r="AE175" s="262"/>
      <c r="AF175" s="262"/>
      <c r="AG175" s="262"/>
      <c r="AH175" s="262"/>
      <c r="AI175" s="262"/>
      <c r="AJ175" s="262"/>
      <c r="AK175" s="262"/>
      <c r="AL175" s="262"/>
      <c r="AM175" s="262"/>
      <c r="AN175" s="231"/>
      <c r="AO175" s="231"/>
      <c r="AP175" s="262"/>
      <c r="AQ175" s="277"/>
      <c r="AR175" s="231"/>
      <c r="AS175" s="231"/>
      <c r="AT175" s="277"/>
      <c r="AU175" s="277"/>
      <c r="AV175" s="277"/>
      <c r="AW175" s="231"/>
      <c r="AX175" s="231"/>
      <c r="AY175" s="278"/>
      <c r="AZ175" s="279"/>
      <c r="BA175" s="231"/>
      <c r="BB175" s="231"/>
      <c r="BC175" s="249"/>
      <c r="BD175" s="249"/>
      <c r="BE175" s="249"/>
      <c r="BF175" s="231"/>
      <c r="BG175" s="231"/>
      <c r="BH175" s="280"/>
      <c r="BI175" s="281"/>
    </row>
    <row r="176" spans="3:61" ht="10.25" customHeight="1" x14ac:dyDescent="0.3">
      <c r="C176" s="446" t="s">
        <v>135</v>
      </c>
      <c r="D176" s="231"/>
      <c r="E176" s="231"/>
      <c r="F176" s="231"/>
      <c r="G176" s="231"/>
      <c r="H176" s="231"/>
      <c r="I176" s="231"/>
      <c r="J176" s="447"/>
      <c r="K176" s="447"/>
      <c r="L176" s="447"/>
      <c r="M176" s="447"/>
      <c r="N176" s="447"/>
      <c r="O176" s="447"/>
      <c r="P176" s="447"/>
      <c r="Q176" s="447"/>
      <c r="R176" s="447"/>
      <c r="S176" s="447"/>
      <c r="T176" s="447"/>
      <c r="U176" s="447"/>
      <c r="V176" s="447"/>
      <c r="W176" s="447"/>
      <c r="X176" s="447"/>
      <c r="Y176" s="447"/>
      <c r="Z176" s="447"/>
      <c r="AA176" s="447"/>
      <c r="AB176" s="447"/>
      <c r="AC176" s="447"/>
      <c r="AD176" s="447"/>
      <c r="AE176" s="447"/>
      <c r="AF176" s="447"/>
      <c r="AG176" s="447"/>
      <c r="AH176" s="447"/>
      <c r="AI176" s="674">
        <v>0</v>
      </c>
      <c r="AJ176" s="674">
        <v>0</v>
      </c>
      <c r="AK176" s="674">
        <v>0</v>
      </c>
      <c r="AL176" s="674">
        <v>0</v>
      </c>
      <c r="AM176" s="674">
        <v>0</v>
      </c>
      <c r="AN176" s="231"/>
      <c r="AO176" s="231"/>
      <c r="AP176" s="262"/>
      <c r="AQ176" s="277"/>
      <c r="AR176" s="231"/>
      <c r="AS176" s="231"/>
      <c r="AT176" s="277"/>
      <c r="AU176" s="277"/>
      <c r="AV176" s="277"/>
      <c r="AW176" s="231"/>
      <c r="AX176" s="231"/>
      <c r="AY176" s="278"/>
      <c r="AZ176" s="279"/>
      <c r="BA176" s="231"/>
      <c r="BB176" s="231"/>
      <c r="BC176" s="249"/>
      <c r="BD176" s="249"/>
      <c r="BE176" s="249"/>
      <c r="BF176" s="231"/>
      <c r="BG176" s="231"/>
      <c r="BH176" s="280"/>
      <c r="BI176" s="281"/>
    </row>
    <row r="177" spans="3:61" ht="4.05" customHeight="1" x14ac:dyDescent="0.3">
      <c r="C177" s="446" t="s">
        <v>156</v>
      </c>
      <c r="D177" s="231"/>
      <c r="E177" s="231"/>
      <c r="F177" s="231"/>
      <c r="G177" s="231"/>
      <c r="H177" s="231"/>
      <c r="I177" s="231"/>
      <c r="J177" s="447"/>
      <c r="K177" s="447"/>
      <c r="L177" s="447"/>
      <c r="M177" s="447"/>
      <c r="N177" s="447"/>
      <c r="O177" s="447"/>
      <c r="P177" s="447"/>
      <c r="Q177" s="447"/>
      <c r="R177" s="447"/>
      <c r="S177" s="447"/>
      <c r="T177" s="447"/>
      <c r="U177" s="447"/>
      <c r="V177" s="447"/>
      <c r="W177" s="447"/>
      <c r="X177" s="447"/>
      <c r="Y177" s="447"/>
      <c r="Z177" s="447"/>
      <c r="AA177" s="447"/>
      <c r="AB177" s="447"/>
      <c r="AC177" s="447"/>
      <c r="AD177" s="447"/>
      <c r="AE177" s="447"/>
      <c r="AF177" s="447"/>
      <c r="AG177" s="447"/>
      <c r="AH177" s="447"/>
      <c r="AI177" s="674"/>
      <c r="AJ177" s="674"/>
      <c r="AK177" s="674"/>
      <c r="AL177" s="674"/>
      <c r="AM177" s="674"/>
      <c r="AN177" s="231"/>
      <c r="AO177" s="231"/>
      <c r="AP177" s="262"/>
      <c r="AQ177" s="277"/>
      <c r="AR177" s="231"/>
      <c r="AS177" s="231"/>
      <c r="AT177" s="277"/>
      <c r="AU177" s="277"/>
      <c r="AV177" s="277"/>
      <c r="AW177" s="231"/>
      <c r="AX177" s="231"/>
      <c r="AY177" s="278"/>
      <c r="AZ177" s="279"/>
      <c r="BA177" s="231"/>
      <c r="BB177" s="231"/>
      <c r="BC177" s="249"/>
      <c r="BD177" s="249"/>
      <c r="BE177" s="249"/>
      <c r="BF177" s="231"/>
      <c r="BG177" s="231"/>
      <c r="BH177" s="280"/>
      <c r="BI177" s="281"/>
    </row>
    <row r="178" spans="3:61" ht="4.05" customHeight="1" x14ac:dyDescent="0.3">
      <c r="C178" s="446"/>
      <c r="D178" s="231"/>
      <c r="E178" s="231"/>
      <c r="F178" s="231"/>
      <c r="G178" s="231"/>
      <c r="H178" s="231"/>
      <c r="I178" s="231"/>
      <c r="J178" s="447"/>
      <c r="K178" s="447"/>
      <c r="L178" s="447"/>
      <c r="M178" s="447"/>
      <c r="N178" s="447"/>
      <c r="O178" s="447"/>
      <c r="P178" s="447"/>
      <c r="Q178" s="447"/>
      <c r="R178" s="447"/>
      <c r="S178" s="447"/>
      <c r="T178" s="447"/>
      <c r="U178" s="447"/>
      <c r="V178" s="447"/>
      <c r="W178" s="447"/>
      <c r="X178" s="447"/>
      <c r="Y178" s="447"/>
      <c r="Z178" s="447"/>
      <c r="AA178" s="447"/>
      <c r="AB178" s="447"/>
      <c r="AC178" s="447"/>
      <c r="AD178" s="447"/>
      <c r="AE178" s="447"/>
      <c r="AF178" s="447"/>
      <c r="AG178" s="447"/>
      <c r="AH178" s="447"/>
      <c r="AI178" s="674">
        <v>0</v>
      </c>
      <c r="AJ178" s="674">
        <v>0</v>
      </c>
      <c r="AK178" s="674">
        <v>0</v>
      </c>
      <c r="AL178" s="674">
        <v>0</v>
      </c>
      <c r="AM178" s="674">
        <v>0</v>
      </c>
      <c r="AN178" s="231"/>
      <c r="AO178" s="231"/>
      <c r="AP178" s="262"/>
      <c r="AQ178" s="277"/>
      <c r="AR178" s="231"/>
      <c r="AS178" s="231"/>
      <c r="AT178" s="277"/>
      <c r="AU178" s="277"/>
      <c r="AV178" s="277"/>
      <c r="AW178" s="231"/>
      <c r="AX178" s="231"/>
      <c r="AY178" s="278"/>
      <c r="AZ178" s="279"/>
      <c r="BA178" s="231"/>
      <c r="BB178" s="231"/>
      <c r="BC178" s="249"/>
      <c r="BD178" s="249"/>
      <c r="BE178" s="249"/>
      <c r="BF178" s="231"/>
      <c r="BG178" s="231"/>
      <c r="BH178" s="280"/>
      <c r="BI178" s="2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Mexico Consolidated</vt:lpstr>
      <vt:lpstr>Mexico </vt:lpstr>
      <vt:lpstr>Kuna</vt:lpstr>
      <vt:lpstr>Brazil </vt:lpstr>
      <vt:lpstr>Brazil Crabs</vt:lpstr>
      <vt:lpstr>SSA</vt:lpstr>
      <vt:lpstr>Argentina</vt:lpstr>
      <vt:lpstr>Chile</vt:lpstr>
      <vt:lpstr>Colombia</vt:lpstr>
      <vt:lpstr>Peru</vt:lpstr>
      <vt:lpstr>Turkey</vt:lpstr>
      <vt:lpstr>GCC</vt:lpstr>
      <vt:lpstr>Global</vt:lpstr>
      <vt:lpstr>Consolidated</vt:lpstr>
      <vt:lpstr> </vt:lpstr>
      <vt:lpstr>Mexico Crabs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Miranda</dc:creator>
  <cp:lastModifiedBy>Enrique Margain</cp:lastModifiedBy>
  <dcterms:created xsi:type="dcterms:W3CDTF">2023-12-22T16:09:26Z</dcterms:created>
  <dcterms:modified xsi:type="dcterms:W3CDTF">2025-08-13T21:40:52Z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