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ys\Downloads\"/>
    </mc:Choice>
  </mc:AlternateContent>
  <bookViews>
    <workbookView xWindow="0" yWindow="0" windowWidth="28800" windowHeight="12360"/>
  </bookViews>
  <sheets>
    <sheet name="Velocidade" sheetId="2" r:id="rId1"/>
    <sheet name="Itens" sheetId="5" r:id="rId2"/>
    <sheet name="Preços" sheetId="3" r:id="rId3"/>
    <sheet name="Polias" sheetId="4" r:id="rId4"/>
  </sheets>
  <calcPr calcId="162913"/>
</workbook>
</file>

<file path=xl/calcChain.xml><?xml version="1.0" encoding="utf-8"?>
<calcChain xmlns="http://schemas.openxmlformats.org/spreadsheetml/2006/main">
  <c r="F8" i="2" l="1"/>
  <c r="F11" i="2" s="1"/>
  <c r="B13" i="2" s="1"/>
  <c r="F9" i="2"/>
  <c r="F10" i="2" l="1"/>
  <c r="G19" i="3"/>
  <c r="B14" i="2" l="1"/>
  <c r="G7" i="3"/>
  <c r="H26" i="3" l="1"/>
  <c r="H19" i="3" l="1"/>
  <c r="J1" i="3"/>
  <c r="K1" i="3" s="1"/>
  <c r="J2" i="3"/>
  <c r="K2" i="3" s="1"/>
  <c r="B4" i="2"/>
  <c r="B7" i="2"/>
  <c r="B9" i="2"/>
  <c r="B10" i="2" s="1"/>
  <c r="B11" i="2" l="1"/>
  <c r="B12" i="2" s="1"/>
</calcChain>
</file>

<file path=xl/sharedStrings.xml><?xml version="1.0" encoding="utf-8"?>
<sst xmlns="http://schemas.openxmlformats.org/spreadsheetml/2006/main" count="130" uniqueCount="110">
  <si>
    <t>mm</t>
  </si>
  <si>
    <t>Top Speed</t>
  </si>
  <si>
    <t>km</t>
  </si>
  <si>
    <t>mph</t>
  </si>
  <si>
    <t>kph</t>
  </si>
  <si>
    <t>Motor</t>
  </si>
  <si>
    <t>ESC</t>
  </si>
  <si>
    <t>Correia dentada</t>
  </si>
  <si>
    <t>Imax b6</t>
  </si>
  <si>
    <t>Frete</t>
  </si>
  <si>
    <t>Custo</t>
  </si>
  <si>
    <t>http://produto.mercadolivre.com.br/MLB-732768621-esc-hobby-king-80a-sbec-de-55v-4a-suporta-6s-_JM</t>
  </si>
  <si>
    <t>http://www.asaseletricas.com.br/loja/product_info.php?cPath=8_24_87&amp;products_id=3297</t>
  </si>
  <si>
    <t>www.merati.com.br</t>
  </si>
  <si>
    <t>http://produto.mercadolivre.com.br/MLB-757252355-carregador-imax-b6-50w-compacto-2s-6s-lipo-_JM</t>
  </si>
  <si>
    <t>Wii Nunckuck</t>
  </si>
  <si>
    <t>Programador ESC</t>
  </si>
  <si>
    <t>Módulo Rf Transmissor Receptor 433mhz, Arduino</t>
  </si>
  <si>
    <t>Arduino nano</t>
  </si>
  <si>
    <t>Módulo Joystick Analógico P/ Arduino</t>
  </si>
  <si>
    <t>Lipo Battery pequena</t>
  </si>
  <si>
    <t>Carregador Bateria Lítio Tp4056 1a Micro Usb</t>
  </si>
  <si>
    <t>PCB</t>
  </si>
  <si>
    <t>Pinos</t>
  </si>
  <si>
    <t>capacitor 10mf</t>
  </si>
  <si>
    <t>ATtiny45</t>
  </si>
  <si>
    <t>3x 10k Resisto</t>
  </si>
  <si>
    <t>Rodas 80mm</t>
  </si>
  <si>
    <t>Shape LongEleven</t>
  </si>
  <si>
    <t>Truck Long Velox</t>
  </si>
  <si>
    <t>Rolamento REDs</t>
  </si>
  <si>
    <t>Parafusos</t>
  </si>
  <si>
    <t>Eletrico</t>
  </si>
  <si>
    <t>Skate</t>
  </si>
  <si>
    <t>Polias kit</t>
  </si>
  <si>
    <t>Pads</t>
  </si>
  <si>
    <t>Lixa</t>
  </si>
  <si>
    <t>Eletronicos Controle</t>
  </si>
  <si>
    <t>LONG TOTAL</t>
  </si>
  <si>
    <t>Total ATACADO</t>
  </si>
  <si>
    <t>Total Varejo</t>
  </si>
  <si>
    <t>Varejo</t>
  </si>
  <si>
    <t>Atacado</t>
  </si>
  <si>
    <t>Skate Eletrico Custo</t>
  </si>
  <si>
    <t>Lucro</t>
  </si>
  <si>
    <t>Bateria</t>
  </si>
  <si>
    <t>Km</t>
  </si>
  <si>
    <t>http://produto.mercadolivre.com.br/MLB-743779477-transmissor-receptor-rf-433mhz-ask-ook-par-engineerstore-_JM</t>
  </si>
  <si>
    <t>http://produto.mercadolivre.com.br/MLB-743777507-carregador-bateria-litio-tp4056-1a-micro-usb-engineerstore-_JM</t>
  </si>
  <si>
    <t>http://produto.mercadolivre.com.br/MLB-743752637-arduino-uno-r3-atmega328-compativel-com-cabo-engineerstore-_JM</t>
  </si>
  <si>
    <t>Arduino UNO R3</t>
  </si>
  <si>
    <t>Jumpers</t>
  </si>
  <si>
    <t>http://produto.mercadolivre.com.br/MLB-743778697-jumper-macho-femea-10cm-40pcs-protoboard-engineerstore-_JM</t>
  </si>
  <si>
    <t>http://produto.mercadolivre.com.br/MLB-743762811-arduino-nano-compativel-v3-com-cabo-engineerstore-_JM</t>
  </si>
  <si>
    <t>Total Eletronicos</t>
  </si>
  <si>
    <t>http://produto.mercadolivre.com.br/MLB-718282187-modulo-joystick-analogico-5v-3-eixos-xyz-arduino-robo-pic-_JM</t>
  </si>
  <si>
    <t>Motor TOTAL</t>
  </si>
  <si>
    <t>Polia 14 dentes</t>
  </si>
  <si>
    <t>Polia 36 dentes</t>
  </si>
  <si>
    <t>Pitch</t>
  </si>
  <si>
    <t>5 mm (HTD)</t>
  </si>
  <si>
    <t>Material</t>
  </si>
  <si>
    <t>Aluminum Alloy</t>
  </si>
  <si>
    <t>No. Of Grooves</t>
  </si>
  <si>
    <t>Flange &amp; Hub Configuration</t>
  </si>
  <si>
    <t>2 Flanges/With Hub</t>
  </si>
  <si>
    <t>Belt Width</t>
  </si>
  <si>
    <t>9.00 mm</t>
  </si>
  <si>
    <t>Bore Size</t>
  </si>
  <si>
    <t>6.00 mm</t>
  </si>
  <si>
    <t>Pitch Diameter</t>
  </si>
  <si>
    <t>22.20 mm</t>
  </si>
  <si>
    <t>Outside Diameter</t>
  </si>
  <si>
    <t>21.10 mm</t>
  </si>
  <si>
    <t>Overall Length</t>
  </si>
  <si>
    <t>20.20 mm</t>
  </si>
  <si>
    <t>Hub Diameter</t>
  </si>
  <si>
    <t>12.70 mm</t>
  </si>
  <si>
    <t>Motor Mount</t>
  </si>
  <si>
    <t>Motor (190-300kv)</t>
  </si>
  <si>
    <t>(rpm)</t>
  </si>
  <si>
    <t>Distancia</t>
  </si>
  <si>
    <t>Diametro da roda</t>
  </si>
  <si>
    <t>Circunferência da roda</t>
  </si>
  <si>
    <t>Uso Geral</t>
  </si>
  <si>
    <t>RPM do Motor</t>
  </si>
  <si>
    <t>Switch</t>
  </si>
  <si>
    <t>Polia maior</t>
  </si>
  <si>
    <t>Polia menor</t>
  </si>
  <si>
    <t>Correa dentada</t>
  </si>
  <si>
    <t>Itens</t>
  </si>
  <si>
    <t>Esc Hobbyking 100a Ubec De 5.5v 4a</t>
  </si>
  <si>
    <t>Controle/Controlador</t>
  </si>
  <si>
    <t>Carregador</t>
  </si>
  <si>
    <t> Imax b6</t>
  </si>
  <si>
    <t>E-MAX GT5325-11</t>
  </si>
  <si>
    <t>Série</t>
  </si>
  <si>
    <t>Paralelo</t>
  </si>
  <si>
    <t>V</t>
  </si>
  <si>
    <t>Ah</t>
  </si>
  <si>
    <t>Skate Eletrico</t>
  </si>
  <si>
    <t>Voltagem celula</t>
  </si>
  <si>
    <t>M</t>
  </si>
  <si>
    <t>Polia Grande (Roda)</t>
  </si>
  <si>
    <t>Polia Pequena (Eixo Motor)</t>
  </si>
  <si>
    <t>Dentes</t>
  </si>
  <si>
    <t>C-Discharge Rating</t>
  </si>
  <si>
    <t>kv</t>
  </si>
  <si>
    <t>Amps</t>
  </si>
  <si>
    <t>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</si>
</sst>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rgb="FFFF660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5" fontId="3" fillId="0" borderId="0" xfId="0" applyNumberFormat="1" applyFont="1"/>
    <xf numFmtId="165" fontId="0" fillId="0" borderId="0" xfId="0" applyNumberFormat="1"/>
    <xf numFmtId="0" fontId="4" fillId="0" borderId="0" xfId="1"/>
    <xf numFmtId="0" fontId="0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0" fontId="5" fillId="3" borderId="0" xfId="0" applyFont="1" applyFill="1"/>
    <xf numFmtId="165" fontId="5" fillId="3" borderId="0" xfId="0" applyNumberFormat="1" applyFont="1" applyFill="1"/>
    <xf numFmtId="0" fontId="5" fillId="4" borderId="0" xfId="0" applyFont="1" applyFill="1"/>
    <xf numFmtId="165" fontId="5" fillId="4" borderId="0" xfId="0" applyNumberFormat="1" applyFont="1" applyFill="1"/>
    <xf numFmtId="165" fontId="6" fillId="5" borderId="0" xfId="0" applyNumberFormat="1" applyFont="1" applyFill="1"/>
    <xf numFmtId="0" fontId="6" fillId="5" borderId="0" xfId="0" applyFont="1" applyFill="1" applyAlignment="1">
      <alignment horizontal="right"/>
    </xf>
    <xf numFmtId="165" fontId="6" fillId="5" borderId="0" xfId="0" applyNumberFormat="1" applyFont="1" applyFill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165" fontId="6" fillId="2" borderId="1" xfId="0" applyNumberFormat="1" applyFont="1" applyFill="1" applyBorder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vertical="center" wrapText="1"/>
    </xf>
    <xf numFmtId="0" fontId="0" fillId="7" borderId="0" xfId="0" applyFill="1"/>
    <xf numFmtId="0" fontId="15" fillId="7" borderId="0" xfId="0" applyFont="1" applyFill="1"/>
    <xf numFmtId="0" fontId="13" fillId="8" borderId="1" xfId="0" applyFont="1" applyFill="1" applyBorder="1"/>
    <xf numFmtId="2" fontId="13" fillId="8" borderId="1" xfId="0" applyNumberFormat="1" applyFont="1" applyFill="1" applyBorder="1"/>
    <xf numFmtId="164" fontId="13" fillId="8" borderId="1" xfId="0" applyNumberFormat="1" applyFont="1" applyFill="1" applyBorder="1"/>
    <xf numFmtId="9" fontId="13" fillId="8" borderId="1" xfId="0" applyNumberFormat="1" applyFont="1" applyFill="1" applyBorder="1"/>
    <xf numFmtId="0" fontId="12" fillId="8" borderId="1" xfId="0" applyFont="1" applyFill="1" applyBorder="1"/>
    <xf numFmtId="0" fontId="16" fillId="8" borderId="1" xfId="0" applyFont="1" applyFill="1" applyBorder="1"/>
    <xf numFmtId="2" fontId="16" fillId="8" borderId="1" xfId="0" applyNumberFormat="1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2" fontId="18" fillId="8" borderId="1" xfId="0" applyNumberFormat="1" applyFont="1" applyFill="1" applyBorder="1"/>
    <xf numFmtId="0" fontId="19" fillId="8" borderId="1" xfId="0" applyFont="1" applyFill="1" applyBorder="1"/>
    <xf numFmtId="0" fontId="14" fillId="6" borderId="1" xfId="0" applyFont="1" applyFill="1" applyBorder="1"/>
    <xf numFmtId="0" fontId="20" fillId="6" borderId="1" xfId="0" applyFont="1" applyFill="1" applyBorder="1"/>
    <xf numFmtId="0" fontId="2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130" zoomScaleNormal="130" workbookViewId="0">
      <selection activeCell="E17" sqref="E17"/>
    </sheetView>
  </sheetViews>
  <sheetFormatPr defaultRowHeight="15" x14ac:dyDescent="0.25"/>
  <cols>
    <col min="1" max="1" width="29" customWidth="1"/>
    <col min="2" max="2" width="14" customWidth="1"/>
    <col min="3" max="3" width="9.140625" customWidth="1"/>
    <col min="4" max="4" width="4.7109375" customWidth="1"/>
    <col min="5" max="5" width="21.42578125" customWidth="1"/>
    <col min="7" max="7" width="17.85546875" customWidth="1"/>
  </cols>
  <sheetData>
    <row r="1" spans="1:19" ht="33.75" x14ac:dyDescent="0.5">
      <c r="A1" s="26" t="s">
        <v>100</v>
      </c>
      <c r="B1" s="25"/>
      <c r="C1" s="25"/>
      <c r="D1" s="25"/>
      <c r="E1" s="26" t="s">
        <v>45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.75" x14ac:dyDescent="0.25">
      <c r="A2" s="39" t="s">
        <v>5</v>
      </c>
      <c r="B2" s="40">
        <v>260</v>
      </c>
      <c r="C2" s="38" t="s">
        <v>107</v>
      </c>
      <c r="D2" s="25"/>
      <c r="E2" s="38" t="s">
        <v>99</v>
      </c>
      <c r="F2" s="40">
        <v>2.2000000000000002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7" t="s">
        <v>84</v>
      </c>
      <c r="B3" s="30">
        <v>1</v>
      </c>
      <c r="C3" s="27"/>
      <c r="D3" s="25"/>
      <c r="E3" s="27" t="s">
        <v>101</v>
      </c>
      <c r="F3" s="27">
        <v>3.7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15.75" x14ac:dyDescent="0.25">
      <c r="A4" s="27" t="s">
        <v>85</v>
      </c>
      <c r="B4" s="27">
        <f>B2*F8*B3</f>
        <v>5772.0000000000009</v>
      </c>
      <c r="C4" s="27" t="s">
        <v>80</v>
      </c>
      <c r="D4" s="25"/>
      <c r="E4" s="38" t="s">
        <v>96</v>
      </c>
      <c r="F4" s="40">
        <v>6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15.75" x14ac:dyDescent="0.25">
      <c r="A5" s="39" t="s">
        <v>103</v>
      </c>
      <c r="B5" s="40">
        <v>36</v>
      </c>
      <c r="C5" s="38" t="s">
        <v>105</v>
      </c>
      <c r="D5" s="25"/>
      <c r="E5" s="38" t="s">
        <v>97</v>
      </c>
      <c r="F5" s="40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15.75" x14ac:dyDescent="0.25">
      <c r="A6" s="39" t="s">
        <v>104</v>
      </c>
      <c r="B6" s="40">
        <v>14</v>
      </c>
      <c r="C6" s="38" t="s">
        <v>105</v>
      </c>
      <c r="D6" s="25"/>
      <c r="E6" s="38" t="s">
        <v>106</v>
      </c>
      <c r="F6" s="40">
        <v>30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x14ac:dyDescent="0.25">
      <c r="A7" s="27"/>
      <c r="B7" s="29">
        <f>B6/B5</f>
        <v>0.3888888888888889</v>
      </c>
      <c r="C7" s="27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15.75" x14ac:dyDescent="0.25">
      <c r="A8" s="39" t="s">
        <v>82</v>
      </c>
      <c r="B8" s="40">
        <v>80</v>
      </c>
      <c r="C8" s="38" t="s">
        <v>0</v>
      </c>
      <c r="D8" s="25"/>
      <c r="E8" s="27" t="s">
        <v>98</v>
      </c>
      <c r="F8" s="31">
        <f>F4*F3</f>
        <v>22.200000000000003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25">
      <c r="A9" s="27" t="s">
        <v>83</v>
      </c>
      <c r="B9" s="28">
        <f>B8*PI()</f>
        <v>251.32741228718345</v>
      </c>
      <c r="C9" s="27" t="s">
        <v>0</v>
      </c>
      <c r="D9" s="25"/>
      <c r="E9" s="27" t="s">
        <v>99</v>
      </c>
      <c r="F9" s="31">
        <f>F5*F2</f>
        <v>11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25">
      <c r="A10" s="27"/>
      <c r="B10" s="27">
        <f>B9/1000000</f>
        <v>2.5132741228718343E-4</v>
      </c>
      <c r="C10" s="27" t="s">
        <v>2</v>
      </c>
      <c r="D10" s="25"/>
      <c r="E10" s="27" t="s">
        <v>108</v>
      </c>
      <c r="F10" s="31">
        <f>F9*F6</f>
        <v>330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25">
      <c r="A11" s="32" t="s">
        <v>1</v>
      </c>
      <c r="B11" s="33">
        <f>B10*B7*B4*60</f>
        <v>33.848775886837871</v>
      </c>
      <c r="C11" s="34" t="s">
        <v>4</v>
      </c>
      <c r="D11" s="25"/>
      <c r="E11" s="27" t="s">
        <v>109</v>
      </c>
      <c r="F11" s="31">
        <f>F9*F8</f>
        <v>244.20000000000005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25">
      <c r="A12" s="34"/>
      <c r="B12" s="33">
        <f>B11*0.621371192</f>
        <v>21.032654220545304</v>
      </c>
      <c r="C12" s="34" t="s">
        <v>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x14ac:dyDescent="0.25">
      <c r="A13" s="35" t="s">
        <v>81</v>
      </c>
      <c r="B13" s="36">
        <f>(0.49/5)*F11</f>
        <v>23.931600000000007</v>
      </c>
      <c r="C13" s="37" t="s">
        <v>46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25">
      <c r="A14" s="37"/>
      <c r="B14" s="36">
        <f>(0.31/5)*F11</f>
        <v>15.140400000000003</v>
      </c>
      <c r="C14" s="37" t="s">
        <v>102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4.28515625" customWidth="1"/>
    <col min="2" max="2" width="40.5703125" style="22" customWidth="1"/>
  </cols>
  <sheetData>
    <row r="1" spans="1:2" ht="36" x14ac:dyDescent="0.55000000000000004">
      <c r="A1" s="21" t="s">
        <v>90</v>
      </c>
    </row>
    <row r="2" spans="1:2" x14ac:dyDescent="0.25">
      <c r="A2" t="s">
        <v>33</v>
      </c>
    </row>
    <row r="3" spans="1:2" x14ac:dyDescent="0.25">
      <c r="A3" t="s">
        <v>78</v>
      </c>
    </row>
    <row r="4" spans="1:2" x14ac:dyDescent="0.25">
      <c r="A4" t="s">
        <v>79</v>
      </c>
      <c r="B4" s="23" t="s">
        <v>95</v>
      </c>
    </row>
    <row r="5" spans="1:2" x14ac:dyDescent="0.25">
      <c r="A5" t="s">
        <v>45</v>
      </c>
    </row>
    <row r="6" spans="1:2" x14ac:dyDescent="0.25">
      <c r="A6" t="s">
        <v>6</v>
      </c>
      <c r="B6" s="24" t="s">
        <v>91</v>
      </c>
    </row>
    <row r="7" spans="1:2" x14ac:dyDescent="0.25">
      <c r="A7" t="s">
        <v>92</v>
      </c>
    </row>
    <row r="8" spans="1:2" x14ac:dyDescent="0.25">
      <c r="A8" t="s">
        <v>86</v>
      </c>
    </row>
    <row r="9" spans="1:2" x14ac:dyDescent="0.25">
      <c r="A9" t="s">
        <v>87</v>
      </c>
    </row>
    <row r="10" spans="1:2" x14ac:dyDescent="0.25">
      <c r="A10" t="s">
        <v>88</v>
      </c>
    </row>
    <row r="11" spans="1:2" x14ac:dyDescent="0.25">
      <c r="A11" t="s">
        <v>89</v>
      </c>
    </row>
    <row r="12" spans="1:2" x14ac:dyDescent="0.25">
      <c r="A12" t="s">
        <v>93</v>
      </c>
      <c r="B12" s="2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E15" sqref="E15"/>
    </sheetView>
  </sheetViews>
  <sheetFormatPr defaultRowHeight="15" x14ac:dyDescent="0.25"/>
  <cols>
    <col min="1" max="1" width="47.5703125" bestFit="1" customWidth="1"/>
    <col min="2" max="4" width="9.140625" style="3"/>
    <col min="5" max="5" width="93.5703125" customWidth="1"/>
    <col min="6" max="6" width="18.5703125" customWidth="1"/>
    <col min="7" max="7" width="10.85546875" customWidth="1"/>
    <col min="8" max="8" width="13" customWidth="1"/>
    <col min="9" max="9" width="26.85546875" bestFit="1" customWidth="1"/>
    <col min="10" max="10" width="18.85546875" customWidth="1"/>
    <col min="11" max="11" width="14.5703125" customWidth="1"/>
    <col min="12" max="12" width="13.140625" customWidth="1"/>
  </cols>
  <sheetData>
    <row r="1" spans="1:12" ht="33.75" x14ac:dyDescent="0.5">
      <c r="A1" s="1" t="s">
        <v>43</v>
      </c>
      <c r="B1" s="2"/>
      <c r="C1" s="2"/>
      <c r="I1" s="8" t="s">
        <v>39</v>
      </c>
      <c r="J1" s="9">
        <f>SUM(C:C)</f>
        <v>1092.8900000000001</v>
      </c>
      <c r="K1" s="12">
        <f>J1+L3</f>
        <v>1592.89</v>
      </c>
    </row>
    <row r="2" spans="1:12" ht="33.75" x14ac:dyDescent="0.5">
      <c r="A2" s="1"/>
      <c r="B2" s="2"/>
      <c r="C2" s="2"/>
      <c r="I2" s="10" t="s">
        <v>40</v>
      </c>
      <c r="J2" s="11">
        <f>SUM(B:B,D:D)</f>
        <v>1480.9900000000007</v>
      </c>
      <c r="K2" s="12">
        <f>J2+L3</f>
        <v>1980.9900000000007</v>
      </c>
    </row>
    <row r="3" spans="1:12" ht="21" x14ac:dyDescent="0.35">
      <c r="A3" s="7" t="s">
        <v>32</v>
      </c>
      <c r="B3" s="3" t="s">
        <v>10</v>
      </c>
      <c r="D3" s="3" t="s">
        <v>9</v>
      </c>
      <c r="K3" s="13" t="s">
        <v>44</v>
      </c>
      <c r="L3" s="14">
        <v>500</v>
      </c>
    </row>
    <row r="4" spans="1:12" x14ac:dyDescent="0.25">
      <c r="A4" t="s">
        <v>5</v>
      </c>
      <c r="B4" s="3">
        <v>377</v>
      </c>
      <c r="C4" s="3">
        <v>377</v>
      </c>
      <c r="D4" s="3">
        <v>22.7</v>
      </c>
      <c r="E4" s="18" t="s">
        <v>12</v>
      </c>
    </row>
    <row r="5" spans="1:12" x14ac:dyDescent="0.25">
      <c r="A5" t="s">
        <v>16</v>
      </c>
      <c r="E5" s="4"/>
    </row>
    <row r="6" spans="1:12" ht="18.75" x14ac:dyDescent="0.3">
      <c r="A6" t="s">
        <v>6</v>
      </c>
      <c r="B6" s="3">
        <v>288</v>
      </c>
      <c r="C6" s="3">
        <v>288</v>
      </c>
      <c r="D6" s="3">
        <v>17.16</v>
      </c>
      <c r="E6" s="18" t="s">
        <v>11</v>
      </c>
      <c r="F6" s="15"/>
      <c r="G6" s="15" t="s">
        <v>41</v>
      </c>
      <c r="H6" s="15" t="s">
        <v>42</v>
      </c>
    </row>
    <row r="7" spans="1:12" ht="18.75" x14ac:dyDescent="0.3">
      <c r="A7" t="s">
        <v>8</v>
      </c>
      <c r="B7" s="3">
        <v>90</v>
      </c>
      <c r="E7" t="s">
        <v>14</v>
      </c>
      <c r="F7" s="16" t="s">
        <v>56</v>
      </c>
      <c r="G7" s="17">
        <f>SUM(B4:B7,D4:D7)</f>
        <v>794.86</v>
      </c>
      <c r="H7" s="17"/>
    </row>
    <row r="9" spans="1:12" ht="21" x14ac:dyDescent="0.35">
      <c r="A9" s="7" t="s">
        <v>33</v>
      </c>
    </row>
    <row r="10" spans="1:12" x14ac:dyDescent="0.25">
      <c r="A10" t="s">
        <v>7</v>
      </c>
      <c r="B10" s="3">
        <v>34.450000000000003</v>
      </c>
    </row>
    <row r="11" spans="1:12" x14ac:dyDescent="0.25">
      <c r="A11" s="6" t="s">
        <v>34</v>
      </c>
      <c r="B11" s="3">
        <v>155</v>
      </c>
      <c r="C11" s="3">
        <v>155</v>
      </c>
      <c r="E11" s="18" t="s">
        <v>13</v>
      </c>
    </row>
    <row r="12" spans="1:12" x14ac:dyDescent="0.25">
      <c r="A12" s="6" t="s">
        <v>28</v>
      </c>
      <c r="B12" s="3">
        <v>90</v>
      </c>
      <c r="C12" s="3">
        <v>59</v>
      </c>
    </row>
    <row r="13" spans="1:12" x14ac:dyDescent="0.25">
      <c r="A13" s="6" t="s">
        <v>29</v>
      </c>
      <c r="B13" s="3">
        <v>135</v>
      </c>
      <c r="C13" s="3">
        <v>89</v>
      </c>
    </row>
    <row r="14" spans="1:12" x14ac:dyDescent="0.25">
      <c r="A14" s="6" t="s">
        <v>27</v>
      </c>
      <c r="B14" s="3">
        <v>35</v>
      </c>
      <c r="C14" s="3">
        <v>35</v>
      </c>
    </row>
    <row r="15" spans="1:12" x14ac:dyDescent="0.25">
      <c r="A15" s="6" t="s">
        <v>30</v>
      </c>
      <c r="B15" s="3">
        <v>85</v>
      </c>
      <c r="C15" s="3">
        <v>59</v>
      </c>
      <c r="E15" s="3">
        <v>85</v>
      </c>
    </row>
    <row r="16" spans="1:12" x14ac:dyDescent="0.25">
      <c r="A16" s="6" t="s">
        <v>31</v>
      </c>
      <c r="B16" s="3">
        <v>8</v>
      </c>
      <c r="C16" s="3">
        <v>8</v>
      </c>
    </row>
    <row r="17" spans="1:8" x14ac:dyDescent="0.25">
      <c r="A17" s="6" t="s">
        <v>35</v>
      </c>
      <c r="B17" s="3">
        <v>12</v>
      </c>
      <c r="C17" s="3">
        <v>7.9</v>
      </c>
    </row>
    <row r="18" spans="1:8" ht="18.75" x14ac:dyDescent="0.3">
      <c r="A18" s="6" t="s">
        <v>36</v>
      </c>
      <c r="B18" s="3">
        <v>25</v>
      </c>
      <c r="C18" s="3">
        <v>14.99</v>
      </c>
      <c r="F18" s="15"/>
      <c r="G18" s="15" t="s">
        <v>41</v>
      </c>
      <c r="H18" s="15" t="s">
        <v>42</v>
      </c>
    </row>
    <row r="19" spans="1:8" ht="18.75" x14ac:dyDescent="0.3">
      <c r="F19" s="16" t="s">
        <v>38</v>
      </c>
      <c r="G19" s="17">
        <f>SUM(B12:B18)+39</f>
        <v>429</v>
      </c>
      <c r="H19" s="17">
        <f>SUM(C12:C18)</f>
        <v>272.89</v>
      </c>
    </row>
    <row r="20" spans="1:8" ht="21" x14ac:dyDescent="0.35">
      <c r="A20" s="7" t="s">
        <v>37</v>
      </c>
    </row>
    <row r="21" spans="1:8" x14ac:dyDescent="0.25">
      <c r="A21" s="19" t="s">
        <v>17</v>
      </c>
      <c r="B21" s="3">
        <v>10.9</v>
      </c>
      <c r="E21" t="s">
        <v>47</v>
      </c>
    </row>
    <row r="22" spans="1:8" x14ac:dyDescent="0.25">
      <c r="A22" s="6" t="s">
        <v>18</v>
      </c>
      <c r="B22" s="3">
        <v>29.9</v>
      </c>
      <c r="E22" t="s">
        <v>53</v>
      </c>
    </row>
    <row r="23" spans="1:8" x14ac:dyDescent="0.25">
      <c r="A23" s="19" t="s">
        <v>19</v>
      </c>
      <c r="B23" s="3">
        <v>8.9</v>
      </c>
      <c r="E23" t="s">
        <v>55</v>
      </c>
    </row>
    <row r="24" spans="1:8" x14ac:dyDescent="0.25">
      <c r="A24" t="s">
        <v>20</v>
      </c>
    </row>
    <row r="25" spans="1:8" x14ac:dyDescent="0.25">
      <c r="A25" s="19" t="s">
        <v>21</v>
      </c>
      <c r="B25" s="3">
        <v>7.9</v>
      </c>
      <c r="E25" t="s">
        <v>48</v>
      </c>
      <c r="H25" t="s">
        <v>54</v>
      </c>
    </row>
    <row r="26" spans="1:8" x14ac:dyDescent="0.25">
      <c r="A26" s="6" t="s">
        <v>50</v>
      </c>
      <c r="B26" s="3">
        <v>29.9</v>
      </c>
      <c r="E26" t="s">
        <v>49</v>
      </c>
      <c r="H26" s="3">
        <f>SUM(B21:D33)</f>
        <v>106.68</v>
      </c>
    </row>
    <row r="27" spans="1:8" x14ac:dyDescent="0.25">
      <c r="A27" s="5" t="s">
        <v>22</v>
      </c>
    </row>
    <row r="28" spans="1:8" x14ac:dyDescent="0.25">
      <c r="A28" t="s">
        <v>23</v>
      </c>
    </row>
    <row r="29" spans="1:8" x14ac:dyDescent="0.25">
      <c r="A29" s="5" t="s">
        <v>24</v>
      </c>
    </row>
    <row r="30" spans="1:8" x14ac:dyDescent="0.25">
      <c r="A30" t="s">
        <v>25</v>
      </c>
    </row>
    <row r="31" spans="1:8" x14ac:dyDescent="0.25">
      <c r="A31" t="s">
        <v>26</v>
      </c>
      <c r="E31" s="3">
        <v>7.99</v>
      </c>
    </row>
    <row r="32" spans="1:8" x14ac:dyDescent="0.25">
      <c r="A32" t="s">
        <v>15</v>
      </c>
    </row>
    <row r="33" spans="1:5" x14ac:dyDescent="0.25">
      <c r="A33" s="6" t="s">
        <v>51</v>
      </c>
      <c r="B33" s="3">
        <v>10.9</v>
      </c>
      <c r="D33" s="3">
        <v>8.2799999999999994</v>
      </c>
      <c r="E33" t="s">
        <v>52</v>
      </c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H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4" sqref="B14"/>
    </sheetView>
  </sheetViews>
  <sheetFormatPr defaultRowHeight="15" x14ac:dyDescent="0.25"/>
  <cols>
    <col min="1" max="1" width="25.85546875" bestFit="1" customWidth="1"/>
    <col min="2" max="2" width="23.5703125" style="20" customWidth="1"/>
  </cols>
  <sheetData>
    <row r="1" spans="1:2" ht="21" x14ac:dyDescent="0.35">
      <c r="A1" s="7" t="s">
        <v>57</v>
      </c>
    </row>
    <row r="2" spans="1:2" x14ac:dyDescent="0.25">
      <c r="A2" t="s">
        <v>59</v>
      </c>
      <c r="B2" s="20" t="s">
        <v>60</v>
      </c>
    </row>
    <row r="3" spans="1:2" x14ac:dyDescent="0.25">
      <c r="A3" t="s">
        <v>61</v>
      </c>
      <c r="B3" s="20" t="s">
        <v>62</v>
      </c>
    </row>
    <row r="4" spans="1:2" x14ac:dyDescent="0.25">
      <c r="A4" t="s">
        <v>63</v>
      </c>
      <c r="B4" s="20">
        <v>14</v>
      </c>
    </row>
    <row r="5" spans="1:2" x14ac:dyDescent="0.25">
      <c r="A5" t="s">
        <v>64</v>
      </c>
      <c r="B5" s="20" t="s">
        <v>65</v>
      </c>
    </row>
    <row r="6" spans="1:2" x14ac:dyDescent="0.25">
      <c r="A6" t="s">
        <v>66</v>
      </c>
      <c r="B6" s="20" t="s">
        <v>67</v>
      </c>
    </row>
    <row r="7" spans="1:2" x14ac:dyDescent="0.25">
      <c r="A7" t="s">
        <v>68</v>
      </c>
      <c r="B7" s="20" t="s">
        <v>69</v>
      </c>
    </row>
    <row r="8" spans="1:2" x14ac:dyDescent="0.25">
      <c r="A8" t="s">
        <v>70</v>
      </c>
      <c r="B8" s="20" t="s">
        <v>71</v>
      </c>
    </row>
    <row r="9" spans="1:2" x14ac:dyDescent="0.25">
      <c r="A9" t="s">
        <v>72</v>
      </c>
      <c r="B9" s="20" t="s">
        <v>73</v>
      </c>
    </row>
    <row r="10" spans="1:2" x14ac:dyDescent="0.25">
      <c r="A10" t="s">
        <v>74</v>
      </c>
      <c r="B10" s="20" t="s">
        <v>75</v>
      </c>
    </row>
    <row r="11" spans="1:2" x14ac:dyDescent="0.25">
      <c r="A11" t="s">
        <v>76</v>
      </c>
      <c r="B11" s="20" t="s">
        <v>77</v>
      </c>
    </row>
    <row r="13" spans="1:2" ht="21" x14ac:dyDescent="0.35">
      <c r="A13" s="7" t="s">
        <v>58</v>
      </c>
    </row>
    <row r="14" spans="1:2" x14ac:dyDescent="0.25">
      <c r="A14" t="s">
        <v>59</v>
      </c>
    </row>
    <row r="15" spans="1:2" x14ac:dyDescent="0.25">
      <c r="A15" t="s">
        <v>61</v>
      </c>
    </row>
    <row r="16" spans="1:2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66</v>
      </c>
    </row>
    <row r="19" spans="1:1" x14ac:dyDescent="0.25">
      <c r="A19" t="s">
        <v>68</v>
      </c>
    </row>
    <row r="20" spans="1:1" x14ac:dyDescent="0.25">
      <c r="A20" t="s">
        <v>70</v>
      </c>
    </row>
    <row r="21" spans="1:1" x14ac:dyDescent="0.25">
      <c r="A21" t="s">
        <v>72</v>
      </c>
    </row>
    <row r="22" spans="1:1" x14ac:dyDescent="0.25">
      <c r="A22" t="s">
        <v>74</v>
      </c>
    </row>
    <row r="23" spans="1:1" x14ac:dyDescent="0.25">
      <c r="A23" t="s">
        <v>76</v>
      </c>
    </row>
    <row r="25" spans="1:1" ht="21" x14ac:dyDescent="0.35">
      <c r="A25" s="7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Velocidade</vt:lpstr>
      <vt:lpstr>Itens</vt:lpstr>
      <vt:lpstr>Preços</vt:lpstr>
      <vt:lpstr>Polias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Enryson Ferraz</cp:lastModifiedBy>
  <dcterms:created xsi:type="dcterms:W3CDTF">2013-04-06T19:52:34Z</dcterms:created>
  <dcterms:modified xsi:type="dcterms:W3CDTF">2017-02-19T06:37:56Z</dcterms:modified>
</cp:coreProperties>
</file>